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Nach\d\Мои документы\2017 г\1 Красногорский муниципальный район\Бюджет КМР 2017-2019\2 Уточнения бюджета 2017\11 Уточнение декабрь 2017\11 Декабрь - Второй вариант\В СД район уточнение декабрь 2017\"/>
    </mc:Choice>
  </mc:AlternateContent>
  <bookViews>
    <workbookView xWindow="120" yWindow="1500" windowWidth="15180" windowHeight="7455"/>
  </bookViews>
  <sheets>
    <sheet name="2017" sheetId="1" r:id="rId1"/>
  </sheets>
  <definedNames>
    <definedName name="_xlnm._FilterDatabase" localSheetId="0" hidden="1">'2017'!$A$3:$F$1743</definedName>
    <definedName name="_xlnm.Print_Titles" localSheetId="0">'2017'!$3:$3</definedName>
    <definedName name="_xlnm.Print_Area" localSheetId="0">'2017'!$A$1:$F$1747</definedName>
  </definedNames>
  <calcPr calcId="162913"/>
  <fileRecoveryPr autoRecover="0"/>
</workbook>
</file>

<file path=xl/calcChain.xml><?xml version="1.0" encoding="utf-8"?>
<calcChain xmlns="http://schemas.openxmlformats.org/spreadsheetml/2006/main">
  <c r="F1328" i="1" l="1"/>
  <c r="F1482" i="1"/>
  <c r="F1615" i="1" l="1"/>
  <c r="F631" i="1" l="1"/>
  <c r="F630" i="1" s="1"/>
  <c r="F691" i="1" l="1"/>
  <c r="F694" i="1"/>
  <c r="F887" i="1" l="1"/>
  <c r="F885" i="1"/>
  <c r="F750" i="1" l="1"/>
  <c r="F738" i="1"/>
  <c r="F636" i="1" l="1"/>
  <c r="F575" i="1"/>
  <c r="F573" i="1" s="1"/>
  <c r="F421" i="1"/>
  <c r="F420" i="1" s="1"/>
  <c r="F419" i="1" s="1"/>
  <c r="F418" i="1" s="1"/>
  <c r="F425" i="1"/>
  <c r="F424" i="1" s="1"/>
  <c r="F423" i="1" s="1"/>
  <c r="F422" i="1" s="1"/>
  <c r="F432" i="1"/>
  <c r="F430" i="1"/>
  <c r="F463" i="1"/>
  <c r="F461" i="1"/>
  <c r="F470" i="1"/>
  <c r="F469" i="1" s="1"/>
  <c r="F471" i="1"/>
  <c r="F467" i="1"/>
  <c r="F466" i="1"/>
  <c r="F1683" i="1"/>
  <c r="F1682" i="1" s="1"/>
  <c r="F272" i="1"/>
  <c r="F271" i="1"/>
  <c r="F270" i="1" s="1"/>
  <c r="F269" i="1" s="1"/>
  <c r="F267" i="1"/>
  <c r="F266" i="1"/>
  <c r="F262" i="1"/>
  <c r="F260" i="1"/>
  <c r="F261" i="1"/>
  <c r="F746" i="1"/>
  <c r="F1738" i="1"/>
  <c r="F1737" i="1"/>
  <c r="F1736" i="1" s="1"/>
  <c r="F1735" i="1" s="1"/>
  <c r="F1734" i="1" s="1"/>
  <c r="F274" i="1"/>
  <c r="F273" i="1" s="1"/>
  <c r="F278" i="1"/>
  <c r="F277" i="1" s="1"/>
  <c r="F276" i="1" s="1"/>
  <c r="F1005" i="1"/>
  <c r="F1000" i="1"/>
  <c r="F855" i="1"/>
  <c r="F854" i="1" s="1"/>
  <c r="F853" i="1" s="1"/>
  <c r="F852" i="1" s="1"/>
  <c r="F251" i="1"/>
  <c r="F250" i="1" s="1"/>
  <c r="F352" i="1"/>
  <c r="F351" i="1" s="1"/>
  <c r="F350" i="1" s="1"/>
  <c r="F320" i="1"/>
  <c r="F311" i="1"/>
  <c r="F309" i="1" s="1"/>
  <c r="F308" i="1" s="1"/>
  <c r="F307" i="1" s="1"/>
  <c r="F306" i="1" s="1"/>
  <c r="F643" i="1"/>
  <c r="F642" i="1" s="1"/>
  <c r="F286" i="1"/>
  <c r="F240" i="1"/>
  <c r="F239" i="1" s="1"/>
  <c r="F238" i="1" s="1"/>
  <c r="F237" i="1" s="1"/>
  <c r="F106" i="1"/>
  <c r="F105" i="1" s="1"/>
  <c r="F104" i="1" s="1"/>
  <c r="F100" i="1"/>
  <c r="F55" i="1"/>
  <c r="F1631" i="1"/>
  <c r="F1630" i="1" s="1"/>
  <c r="F1629" i="1" s="1"/>
  <c r="F1628" i="1" s="1"/>
  <c r="F1644" i="1"/>
  <c r="F1643" i="1" s="1"/>
  <c r="F1642" i="1" s="1"/>
  <c r="F1641" i="1" s="1"/>
  <c r="F1640" i="1" s="1"/>
  <c r="F1623" i="1"/>
  <c r="F1622" i="1" s="1"/>
  <c r="F1621" i="1" s="1"/>
  <c r="F1620" i="1" s="1"/>
  <c r="F1688" i="1"/>
  <c r="F1687" i="1" s="1"/>
  <c r="F1686" i="1" s="1"/>
  <c r="F1685" i="1" s="1"/>
  <c r="F462" i="1"/>
  <c r="F431" i="1"/>
  <c r="F334" i="1"/>
  <c r="F333" i="1" s="1"/>
  <c r="F332" i="1" s="1"/>
  <c r="F331" i="1"/>
  <c r="F327" i="1"/>
  <c r="F326" i="1"/>
  <c r="F325" i="1"/>
  <c r="F690" i="1"/>
  <c r="F689" i="1" s="1"/>
  <c r="F688" i="1" s="1"/>
  <c r="F687" i="1"/>
  <c r="F685" i="1"/>
  <c r="F216" i="1"/>
  <c r="F214" i="1" s="1"/>
  <c r="F213" i="1" s="1"/>
  <c r="F212" i="1"/>
  <c r="F211" i="1"/>
  <c r="F210" i="1"/>
  <c r="F1215" i="1"/>
  <c r="F1213" i="1" s="1"/>
  <c r="F1212" i="1" s="1"/>
  <c r="F1211" i="1"/>
  <c r="F1209" i="1"/>
  <c r="F742" i="1"/>
  <c r="F741" i="1" s="1"/>
  <c r="F740" i="1" s="1"/>
  <c r="F739" i="1" s="1"/>
  <c r="F972" i="1"/>
  <c r="F971" i="1" s="1"/>
  <c r="F970" i="1" s="1"/>
  <c r="F967" i="1"/>
  <c r="F966" i="1" s="1"/>
  <c r="F1564" i="1"/>
  <c r="F1360" i="1"/>
  <c r="F1361" i="1"/>
  <c r="F1362" i="1"/>
  <c r="F586" i="1"/>
  <c r="F585" i="1" s="1"/>
  <c r="F584" i="1" s="1"/>
  <c r="F160" i="1"/>
  <c r="F159" i="1"/>
  <c r="F693" i="1"/>
  <c r="F692" i="1" s="1"/>
  <c r="F1715" i="1"/>
  <c r="F1714" i="1" s="1"/>
  <c r="F1713" i="1" s="1"/>
  <c r="F1731" i="1"/>
  <c r="F1730" i="1" s="1"/>
  <c r="F1729" i="1" s="1"/>
  <c r="F1728" i="1" s="1"/>
  <c r="F293" i="1"/>
  <c r="F292" i="1" s="1"/>
  <c r="F291" i="1" s="1"/>
  <c r="F646" i="1"/>
  <c r="F645" i="1" s="1"/>
  <c r="F1246" i="1"/>
  <c r="F1230" i="1"/>
  <c r="F1229" i="1"/>
  <c r="F1228" i="1"/>
  <c r="F1140" i="1"/>
  <c r="F1137" i="1"/>
  <c r="F1136" i="1" s="1"/>
  <c r="F1135" i="1" s="1"/>
  <c r="F869" i="1"/>
  <c r="F868" i="1" s="1"/>
  <c r="F867" i="1" s="1"/>
  <c r="F866" i="1" s="1"/>
  <c r="F1041" i="1"/>
  <c r="F1040" i="1" s="1"/>
  <c r="F1039" i="1" s="1"/>
  <c r="F1038" i="1" s="1"/>
  <c r="F903" i="1"/>
  <c r="F891" i="1"/>
  <c r="F890" i="1" s="1"/>
  <c r="F889" i="1" s="1"/>
  <c r="F888" i="1" s="1"/>
  <c r="F881" i="1"/>
  <c r="F880" i="1" s="1"/>
  <c r="F879" i="1" s="1"/>
  <c r="F878" i="1" s="1"/>
  <c r="F877" i="1"/>
  <c r="F875" i="1" s="1"/>
  <c r="F874" i="1" s="1"/>
  <c r="F865" i="1"/>
  <c r="F851" i="1"/>
  <c r="F850" i="1" s="1"/>
  <c r="F849" i="1" s="1"/>
  <c r="F848" i="1" s="1"/>
  <c r="F1570" i="1"/>
  <c r="F1569" i="1" s="1"/>
  <c r="F1568" i="1" s="1"/>
  <c r="F149" i="1"/>
  <c r="F144" i="1"/>
  <c r="F143" i="1" s="1"/>
  <c r="F142" i="1" s="1"/>
  <c r="F141" i="1" s="1"/>
  <c r="F140" i="1" s="1"/>
  <c r="F82" i="1"/>
  <c r="F81" i="1" s="1"/>
  <c r="F80" i="1" s="1"/>
  <c r="F79" i="1" s="1"/>
  <c r="F78" i="1" s="1"/>
  <c r="F77" i="1"/>
  <c r="F1287" i="1"/>
  <c r="F1286" i="1"/>
  <c r="F549" i="1"/>
  <c r="F548" i="1" s="1"/>
  <c r="F547" i="1" s="1"/>
  <c r="F546" i="1" s="1"/>
  <c r="F1394" i="1"/>
  <c r="F1393" i="1" s="1"/>
  <c r="F1392" i="1" s="1"/>
  <c r="F1391" i="1" s="1"/>
  <c r="F1390" i="1" s="1"/>
  <c r="F1389" i="1"/>
  <c r="F1464" i="1"/>
  <c r="F1467" i="1"/>
  <c r="F1466" i="1" s="1"/>
  <c r="F1465" i="1" s="1"/>
  <c r="F1443" i="1"/>
  <c r="F1442" i="1" s="1"/>
  <c r="F1441" i="1" s="1"/>
  <c r="F1446" i="1"/>
  <c r="F1445" i="1" s="1"/>
  <c r="F1444" i="1" s="1"/>
  <c r="F1513" i="1"/>
  <c r="F1512" i="1" s="1"/>
  <c r="F1511" i="1" s="1"/>
  <c r="F1516" i="1"/>
  <c r="F1515" i="1" s="1"/>
  <c r="F1514" i="1" s="1"/>
  <c r="F1479" i="1"/>
  <c r="F1478" i="1" s="1"/>
  <c r="F1477" i="1" s="1"/>
  <c r="F1481" i="1"/>
  <c r="F1480" i="1" s="1"/>
  <c r="F799" i="1"/>
  <c r="F795" i="1"/>
  <c r="F794" i="1" s="1"/>
  <c r="F793" i="1" s="1"/>
  <c r="F792" i="1" s="1"/>
  <c r="F787" i="1"/>
  <c r="F786" i="1" s="1"/>
  <c r="F785" i="1" s="1"/>
  <c r="F784" i="1" s="1"/>
  <c r="F783" i="1"/>
  <c r="F782" i="1" s="1"/>
  <c r="F781" i="1" s="1"/>
  <c r="F780" i="1" s="1"/>
  <c r="F767" i="1"/>
  <c r="F766" i="1" s="1"/>
  <c r="F765" i="1" s="1"/>
  <c r="F764" i="1" s="1"/>
  <c r="F1743" i="1"/>
  <c r="F1600" i="1"/>
  <c r="F1599" i="1" s="1"/>
  <c r="F1598" i="1" s="1"/>
  <c r="F1597" i="1"/>
  <c r="F1596" i="1" s="1"/>
  <c r="F1595" i="1" s="1"/>
  <c r="F1337" i="1"/>
  <c r="F1336" i="1" s="1"/>
  <c r="F1335" i="1" s="1"/>
  <c r="F1334" i="1" s="1"/>
  <c r="F1277" i="1"/>
  <c r="F1276" i="1" s="1"/>
  <c r="F1275" i="1" s="1"/>
  <c r="F1274" i="1" s="1"/>
  <c r="F1378" i="1"/>
  <c r="F1379" i="1"/>
  <c r="F1375" i="1"/>
  <c r="F1374" i="1"/>
  <c r="F1373" i="1"/>
  <c r="F1382" i="1"/>
  <c r="F1381" i="1" s="1"/>
  <c r="F1380" i="1" s="1"/>
  <c r="F619" i="1"/>
  <c r="F618" i="1" s="1"/>
  <c r="F617" i="1" s="1"/>
  <c r="F616" i="1" s="1"/>
  <c r="F615" i="1" s="1"/>
  <c r="F623" i="1"/>
  <c r="F622" i="1" s="1"/>
  <c r="F621" i="1" s="1"/>
  <c r="F620" i="1" s="1"/>
  <c r="F445" i="1"/>
  <c r="F444" i="1" s="1"/>
  <c r="F443" i="1" s="1"/>
  <c r="F442" i="1" s="1"/>
  <c r="F981" i="1"/>
  <c r="F980" i="1" s="1"/>
  <c r="F979" i="1" s="1"/>
  <c r="F654" i="1"/>
  <c r="F653" i="1" s="1"/>
  <c r="F652" i="1" s="1"/>
  <c r="F650" i="1"/>
  <c r="F649" i="1" s="1"/>
  <c r="F648" i="1" s="1"/>
  <c r="F1666" i="1"/>
  <c r="F1665" i="1" s="1"/>
  <c r="F1664" i="1" s="1"/>
  <c r="F1663" i="1" s="1"/>
  <c r="F1662" i="1" s="1"/>
  <c r="F705" i="1"/>
  <c r="F706" i="1"/>
  <c r="F704" i="1" s="1"/>
  <c r="F703" i="1" s="1"/>
  <c r="F665" i="1"/>
  <c r="F664" i="1" s="1"/>
  <c r="F663" i="1" s="1"/>
  <c r="F662" i="1" s="1"/>
  <c r="F367" i="1"/>
  <c r="F366" i="1" s="1"/>
  <c r="F365" i="1" s="1"/>
  <c r="F364" i="1" s="1"/>
  <c r="F363" i="1" s="1"/>
  <c r="F362" i="1" s="1"/>
  <c r="F346" i="1"/>
  <c r="F340" i="1"/>
  <c r="F341" i="1"/>
  <c r="F316" i="1"/>
  <c r="F315" i="1" s="1"/>
  <c r="F314" i="1" s="1"/>
  <c r="F313" i="1" s="1"/>
  <c r="F12" i="1"/>
  <c r="F1054" i="1"/>
  <c r="F1053" i="1" s="1"/>
  <c r="F1052" i="1" s="1"/>
  <c r="F1051" i="1" s="1"/>
  <c r="F1234" i="1"/>
  <c r="F1233" i="1"/>
  <c r="F1146" i="1"/>
  <c r="F1018" i="1"/>
  <c r="F1017" i="1" s="1"/>
  <c r="F1016" i="1" s="1"/>
  <c r="F1015" i="1" s="1"/>
  <c r="F1014" i="1" s="1"/>
  <c r="F1013" i="1" s="1"/>
  <c r="F1012" i="1" s="1"/>
  <c r="F912" i="1"/>
  <c r="F911" i="1" s="1"/>
  <c r="F910" i="1" s="1"/>
  <c r="F847" i="1"/>
  <c r="F846" i="1" s="1"/>
  <c r="F845" i="1" s="1"/>
  <c r="F844" i="1" s="1"/>
  <c r="F1555" i="1"/>
  <c r="F1554" i="1" s="1"/>
  <c r="F1558" i="1"/>
  <c r="F1557" i="1" s="1"/>
  <c r="F1414" i="1"/>
  <c r="F1413" i="1" s="1"/>
  <c r="F1412" i="1" s="1"/>
  <c r="F1417" i="1"/>
  <c r="F1416" i="1" s="1"/>
  <c r="F1403" i="1"/>
  <c r="F1402" i="1" s="1"/>
  <c r="F1401" i="1" s="1"/>
  <c r="F1400" i="1" s="1"/>
  <c r="F778" i="1"/>
  <c r="F777" i="1" s="1"/>
  <c r="F776" i="1" s="1"/>
  <c r="F196" i="1"/>
  <c r="F195" i="1" s="1"/>
  <c r="F194" i="1" s="1"/>
  <c r="F193" i="1" s="1"/>
  <c r="F192" i="1" s="1"/>
  <c r="F1460" i="1"/>
  <c r="F1459" i="1" s="1"/>
  <c r="F1458" i="1" s="1"/>
  <c r="F1457" i="1"/>
  <c r="F1550" i="1"/>
  <c r="F1549" i="1" s="1"/>
  <c r="F995" i="1"/>
  <c r="F994" i="1" s="1"/>
  <c r="F993" i="1" s="1"/>
  <c r="F957" i="1"/>
  <c r="F956" i="1" s="1"/>
  <c r="F955" i="1" s="1"/>
  <c r="F954" i="1" s="1"/>
  <c r="F1491" i="1"/>
  <c r="F1489" i="1"/>
  <c r="F1488" i="1" s="1"/>
  <c r="F922" i="1"/>
  <c r="F921" i="1" s="1"/>
  <c r="F244" i="1"/>
  <c r="F243" i="1" s="1"/>
  <c r="F242" i="1" s="1"/>
  <c r="F860" i="1"/>
  <c r="F894" i="1"/>
  <c r="F893" i="1" s="1"/>
  <c r="F892" i="1" s="1"/>
  <c r="F925" i="1"/>
  <c r="F924" i="1" s="1"/>
  <c r="F94" i="1"/>
  <c r="F93" i="1" s="1"/>
  <c r="F858" i="1"/>
  <c r="F857" i="1" s="1"/>
  <c r="F477" i="1"/>
  <c r="F476" i="1" s="1"/>
  <c r="F475" i="1" s="1"/>
  <c r="F474" i="1" s="1"/>
  <c r="F1314" i="1"/>
  <c r="F1313" i="1" s="1"/>
  <c r="F1312" i="1" s="1"/>
  <c r="F1310" i="1"/>
  <c r="F1308" i="1"/>
  <c r="F1064" i="1"/>
  <c r="F1063" i="1" s="1"/>
  <c r="F1062" i="1" s="1"/>
  <c r="F1061" i="1" s="1"/>
  <c r="F1009" i="1"/>
  <c r="F1008" i="1" s="1"/>
  <c r="F1007" i="1" s="1"/>
  <c r="F1006" i="1" s="1"/>
  <c r="F862" i="1"/>
  <c r="F861" i="1" s="1"/>
  <c r="F1658" i="1"/>
  <c r="F1657" i="1" s="1"/>
  <c r="F1656" i="1" s="1"/>
  <c r="F1422" i="1"/>
  <c r="F1421" i="1" s="1"/>
  <c r="F1420" i="1" s="1"/>
  <c r="F829" i="1"/>
  <c r="F828" i="1" s="1"/>
  <c r="F827" i="1" s="1"/>
  <c r="F1581" i="1"/>
  <c r="F1580" i="1" s="1"/>
  <c r="F1579" i="1" s="1"/>
  <c r="F1578" i="1" s="1"/>
  <c r="F1577" i="1" s="1"/>
  <c r="F1576" i="1" s="1"/>
  <c r="F518" i="1"/>
  <c r="F516" i="1" s="1"/>
  <c r="F515" i="1" s="1"/>
  <c r="F514" i="1" s="1"/>
  <c r="F513" i="1" s="1"/>
  <c r="F512" i="1" s="1"/>
  <c r="F511" i="1" s="1"/>
  <c r="F486" i="1"/>
  <c r="F330" i="1"/>
  <c r="F1321" i="1"/>
  <c r="F1238" i="1"/>
  <c r="F1210" i="1"/>
  <c r="F1190" i="1"/>
  <c r="F983" i="1"/>
  <c r="F982" i="1" s="1"/>
  <c r="F976" i="1"/>
  <c r="F975" i="1" s="1"/>
  <c r="F964" i="1"/>
  <c r="F963" i="1" s="1"/>
  <c r="F962" i="1" s="1"/>
  <c r="F961" i="1" s="1"/>
  <c r="F899" i="1"/>
  <c r="F898" i="1" s="1"/>
  <c r="F897" i="1" s="1"/>
  <c r="F896" i="1" s="1"/>
  <c r="F873" i="1"/>
  <c r="F872" i="1" s="1"/>
  <c r="F871" i="1" s="1"/>
  <c r="F870" i="1" s="1"/>
  <c r="F809" i="1"/>
  <c r="F808" i="1" s="1"/>
  <c r="F807" i="1" s="1"/>
  <c r="F806" i="1" s="1"/>
  <c r="F805" i="1" s="1"/>
  <c r="F608" i="1"/>
  <c r="F607" i="1" s="1"/>
  <c r="F606" i="1" s="1"/>
  <c r="F523" i="1"/>
  <c r="F522" i="1" s="1"/>
  <c r="F521" i="1" s="1"/>
  <c r="F520" i="1" s="1"/>
  <c r="F763" i="1"/>
  <c r="F762" i="1" s="1"/>
  <c r="F761" i="1" s="1"/>
  <c r="F760" i="1" s="1"/>
  <c r="F1036" i="1"/>
  <c r="F1035" i="1" s="1"/>
  <c r="F1034" i="1" s="1"/>
  <c r="F1004" i="1"/>
  <c r="F1003" i="1" s="1"/>
  <c r="F1002" i="1" s="1"/>
  <c r="F1001" i="1" s="1"/>
  <c r="F999" i="1"/>
  <c r="F998" i="1" s="1"/>
  <c r="F997" i="1" s="1"/>
  <c r="F1546" i="1"/>
  <c r="F1548" i="1"/>
  <c r="F612" i="1"/>
  <c r="F611" i="1" s="1"/>
  <c r="F610" i="1" s="1"/>
  <c r="F118" i="1"/>
  <c r="F117" i="1" s="1"/>
  <c r="F123" i="1"/>
  <c r="F122" i="1" s="1"/>
  <c r="F68" i="1"/>
  <c r="F1283" i="1"/>
  <c r="F1281" i="1"/>
  <c r="F1237" i="1"/>
  <c r="F1236" i="1" s="1"/>
  <c r="F1235" i="1" s="1"/>
  <c r="F755" i="1"/>
  <c r="F754" i="1" s="1"/>
  <c r="F753" i="1" s="1"/>
  <c r="F752" i="1" s="1"/>
  <c r="F1589" i="1"/>
  <c r="F1592" i="1"/>
  <c r="F1591" i="1" s="1"/>
  <c r="F1590" i="1" s="1"/>
  <c r="F1606" i="1"/>
  <c r="F1605" i="1" s="1"/>
  <c r="F1604" i="1" s="1"/>
  <c r="F1603" i="1" s="1"/>
  <c r="F1602" i="1" s="1"/>
  <c r="F1601" i="1" s="1"/>
  <c r="F1719" i="1"/>
  <c r="F1718" i="1" s="1"/>
  <c r="F1717" i="1" s="1"/>
  <c r="F1711" i="1"/>
  <c r="F1710" i="1" s="1"/>
  <c r="F1709" i="1" s="1"/>
  <c r="F438" i="1"/>
  <c r="F435" i="1"/>
  <c r="F434" i="1" s="1"/>
  <c r="F433" i="1" s="1"/>
  <c r="F248" i="1"/>
  <c r="F247" i="1" s="1"/>
  <c r="F702" i="1"/>
  <c r="F701" i="1"/>
  <c r="F700" i="1"/>
  <c r="F412" i="1"/>
  <c r="F411" i="1" s="1"/>
  <c r="F410" i="1" s="1"/>
  <c r="F408" i="1"/>
  <c r="F407" i="1" s="1"/>
  <c r="F406" i="1" s="1"/>
  <c r="F639" i="1"/>
  <c r="F638" i="1" s="1"/>
  <c r="F637" i="1" s="1"/>
  <c r="F113" i="1"/>
  <c r="F1708" i="1"/>
  <c r="F1707" i="1" s="1"/>
  <c r="F1706" i="1" s="1"/>
  <c r="F1705" i="1" s="1"/>
  <c r="F774" i="1"/>
  <c r="F772" i="1" s="1"/>
  <c r="F791" i="1"/>
  <c r="F790" i="1" s="1"/>
  <c r="F789" i="1" s="1"/>
  <c r="F788" i="1" s="1"/>
  <c r="F1157" i="1"/>
  <c r="F1164" i="1"/>
  <c r="F1163" i="1" s="1"/>
  <c r="F1162" i="1" s="1"/>
  <c r="F1161" i="1"/>
  <c r="F1267" i="1"/>
  <c r="F1266" i="1" s="1"/>
  <c r="F1265" i="1" s="1"/>
  <c r="F1264" i="1"/>
  <c r="F1263" i="1" s="1"/>
  <c r="F1262" i="1" s="1"/>
  <c r="F1261" i="1" s="1"/>
  <c r="F1326" i="1"/>
  <c r="F1325" i="1" s="1"/>
  <c r="F1272" i="1"/>
  <c r="F1290" i="1"/>
  <c r="F1289" i="1" s="1"/>
  <c r="F403" i="1"/>
  <c r="F401" i="1"/>
  <c r="F635" i="1"/>
  <c r="F634" i="1" s="1"/>
  <c r="F633" i="1" s="1"/>
  <c r="F1219" i="1"/>
  <c r="F1217" i="1" s="1"/>
  <c r="F1216" i="1" s="1"/>
  <c r="F949" i="1"/>
  <c r="F948" i="1" s="1"/>
  <c r="F947" i="1" s="1"/>
  <c r="F946" i="1" s="1"/>
  <c r="F1033" i="1"/>
  <c r="F919" i="1"/>
  <c r="F357" i="1"/>
  <c r="F356" i="1" s="1"/>
  <c r="F355" i="1"/>
  <c r="F354" i="1" s="1"/>
  <c r="F285" i="1"/>
  <c r="F284" i="1" s="1"/>
  <c r="F283" i="1" s="1"/>
  <c r="F1435" i="1"/>
  <c r="F1434" i="1" s="1"/>
  <c r="F1433" i="1" s="1"/>
  <c r="F1432" i="1"/>
  <c r="F1431" i="1" s="1"/>
  <c r="F1430" i="1" s="1"/>
  <c r="F1110" i="1"/>
  <c r="F1103" i="1"/>
  <c r="F1102" i="1" s="1"/>
  <c r="F1365" i="1"/>
  <c r="F1364" i="1" s="1"/>
  <c r="F1363" i="1" s="1"/>
  <c r="F1096" i="1"/>
  <c r="F1095" i="1" s="1"/>
  <c r="F1023" i="1"/>
  <c r="F1022" i="1" s="1"/>
  <c r="F1021" i="1" s="1"/>
  <c r="F820" i="1"/>
  <c r="F819" i="1" s="1"/>
  <c r="F818" i="1" s="1"/>
  <c r="F817" i="1" s="1"/>
  <c r="F770" i="1"/>
  <c r="F769" i="1" s="1"/>
  <c r="F437" i="1"/>
  <c r="F436" i="1" s="1"/>
  <c r="F383" i="1"/>
  <c r="F385" i="1"/>
  <c r="F384" i="1" s="1"/>
  <c r="F380" i="1"/>
  <c r="F379" i="1" s="1"/>
  <c r="F378" i="1" s="1"/>
  <c r="F1298" i="1"/>
  <c r="F1297" i="1" s="1"/>
  <c r="F1296" i="1" s="1"/>
  <c r="F1123" i="1"/>
  <c r="F1122" i="1" s="1"/>
  <c r="F1121" i="1" s="1"/>
  <c r="F1575" i="1"/>
  <c r="F1574" i="1" s="1"/>
  <c r="F1573" i="1" s="1"/>
  <c r="F1572" i="1" s="1"/>
  <c r="F1032" i="1"/>
  <c r="F1031" i="1" s="1"/>
  <c r="F1030" i="1" s="1"/>
  <c r="F1029" i="1" s="1"/>
  <c r="F838" i="1"/>
  <c r="F837" i="1" s="1"/>
  <c r="F836" i="1" s="1"/>
  <c r="F835" i="1" s="1"/>
  <c r="F658" i="1"/>
  <c r="F657" i="1" s="1"/>
  <c r="F656" i="1" s="1"/>
  <c r="F594" i="1"/>
  <c r="F593" i="1"/>
  <c r="F592" i="1" s="1"/>
  <c r="F590" i="1"/>
  <c r="F589" i="1" s="1"/>
  <c r="F588" i="1" s="1"/>
  <c r="F563" i="1"/>
  <c r="F562" i="1" s="1"/>
  <c r="F561" i="1" s="1"/>
  <c r="F544" i="1"/>
  <c r="F543" i="1" s="1"/>
  <c r="F542" i="1" s="1"/>
  <c r="F1529" i="1"/>
  <c r="F1528" i="1" s="1"/>
  <c r="F1527" i="1" s="1"/>
  <c r="F1526" i="1" s="1"/>
  <c r="F1525" i="1" s="1"/>
  <c r="F1405" i="1"/>
  <c r="F1404" i="1" s="1"/>
  <c r="F709" i="1"/>
  <c r="F1543" i="1"/>
  <c r="F1542" i="1" s="1"/>
  <c r="F1541" i="1" s="1"/>
  <c r="F289" i="1"/>
  <c r="F288" i="1" s="1"/>
  <c r="F287" i="1" s="1"/>
  <c r="F32" i="1"/>
  <c r="F31" i="1" s="1"/>
  <c r="F162" i="1"/>
  <c r="F161" i="1" s="1"/>
  <c r="F570" i="1"/>
  <c r="F569" i="1" s="1"/>
  <c r="F449" i="1"/>
  <c r="F448" i="1" s="1"/>
  <c r="F447" i="1" s="1"/>
  <c r="F446" i="1" s="1"/>
  <c r="F1695" i="1"/>
  <c r="F1694" i="1" s="1"/>
  <c r="F1693" i="1" s="1"/>
  <c r="F1619" i="1"/>
  <c r="F1618" i="1" s="1"/>
  <c r="F1617" i="1" s="1"/>
  <c r="F1616" i="1" s="1"/>
  <c r="F1727" i="1"/>
  <c r="F1726" i="1" s="1"/>
  <c r="F1725" i="1" s="1"/>
  <c r="F1724" i="1" s="1"/>
  <c r="F374" i="1"/>
  <c r="F373" i="1" s="1"/>
  <c r="F372" i="1" s="1"/>
  <c r="F371" i="1" s="1"/>
  <c r="F130" i="1"/>
  <c r="F129" i="1" s="1"/>
  <c r="F128" i="1" s="1"/>
  <c r="F127" i="1" s="1"/>
  <c r="F126" i="1" s="1"/>
  <c r="F125" i="1" s="1"/>
  <c r="F360" i="1"/>
  <c r="F359" i="1" s="1"/>
  <c r="F358" i="1" s="1"/>
  <c r="F1648" i="1"/>
  <c r="F1647" i="1" s="1"/>
  <c r="F1646" i="1" s="1"/>
  <c r="F1645" i="1" s="1"/>
  <c r="F1523" i="1"/>
  <c r="F1522" i="1" s="1"/>
  <c r="F1327" i="1"/>
  <c r="F1141" i="1"/>
  <c r="F1115" i="1"/>
  <c r="F1109" i="1"/>
  <c r="F1108" i="1" s="1"/>
  <c r="F732" i="1"/>
  <c r="F731" i="1" s="1"/>
  <c r="F730" i="1" s="1"/>
  <c r="F729" i="1" s="1"/>
  <c r="F886" i="1"/>
  <c r="F1160" i="1"/>
  <c r="F1159" i="1" s="1"/>
  <c r="F509" i="1"/>
  <c r="F508" i="1" s="1"/>
  <c r="F507" i="1" s="1"/>
  <c r="F505" i="1"/>
  <c r="F504" i="1" s="1"/>
  <c r="F503" i="1" s="1"/>
  <c r="F501" i="1"/>
  <c r="F500" i="1" s="1"/>
  <c r="F499" i="1" s="1"/>
  <c r="F496" i="1"/>
  <c r="F495" i="1" s="1"/>
  <c r="F494" i="1" s="1"/>
  <c r="F492" i="1"/>
  <c r="F491" i="1" s="1"/>
  <c r="F490" i="1" s="1"/>
  <c r="F1049" i="1"/>
  <c r="F1048" i="1" s="1"/>
  <c r="F1047" i="1" s="1"/>
  <c r="F1677" i="1"/>
  <c r="F1676" i="1" s="1"/>
  <c r="F1742" i="1"/>
  <c r="F1741" i="1" s="1"/>
  <c r="F1740" i="1" s="1"/>
  <c r="F1739" i="1" s="1"/>
  <c r="F708" i="1"/>
  <c r="F707" i="1" s="1"/>
  <c r="F555" i="1"/>
  <c r="F554" i="1" s="1"/>
  <c r="F553" i="1" s="1"/>
  <c r="F180" i="1"/>
  <c r="F179" i="1" s="1"/>
  <c r="F184" i="1"/>
  <c r="F183" i="1" s="1"/>
  <c r="F188" i="1"/>
  <c r="F187" i="1" s="1"/>
  <c r="F186" i="1" s="1"/>
  <c r="F485" i="1"/>
  <c r="F484" i="1" s="1"/>
  <c r="F483" i="1" s="1"/>
  <c r="F481" i="1"/>
  <c r="F480" i="1" s="1"/>
  <c r="F479" i="1" s="1"/>
  <c r="F456" i="1"/>
  <c r="F455" i="1" s="1"/>
  <c r="F454" i="1" s="1"/>
  <c r="F452" i="1"/>
  <c r="F451" i="1" s="1"/>
  <c r="F450" i="1" s="1"/>
  <c r="F1388" i="1"/>
  <c r="F1387" i="1" s="1"/>
  <c r="F1386" i="1" s="1"/>
  <c r="F1385" i="1" s="1"/>
  <c r="F1369" i="1"/>
  <c r="F1368" i="1" s="1"/>
  <c r="F1367" i="1" s="1"/>
  <c r="F1059" i="1"/>
  <c r="F1058" i="1" s="1"/>
  <c r="F1057" i="1" s="1"/>
  <c r="F1056" i="1" s="1"/>
  <c r="F1055" i="1" s="1"/>
  <c r="F908" i="1"/>
  <c r="F907" i="1" s="1"/>
  <c r="F170" i="1"/>
  <c r="F169" i="1" s="1"/>
  <c r="F168" i="1" s="1"/>
  <c r="F167" i="1" s="1"/>
  <c r="F166" i="1" s="1"/>
  <c r="F165" i="1" s="1"/>
  <c r="F1340" i="1"/>
  <c r="F1339" i="1" s="1"/>
  <c r="F1338" i="1" s="1"/>
  <c r="F1331" i="1"/>
  <c r="F1330" i="1" s="1"/>
  <c r="F1329" i="1" s="1"/>
  <c r="F1322" i="1"/>
  <c r="F1320" i="1"/>
  <c r="F1319" i="1" s="1"/>
  <c r="F1304" i="1"/>
  <c r="F1302" i="1"/>
  <c r="F1294" i="1"/>
  <c r="F1293" i="1" s="1"/>
  <c r="F1291" i="1"/>
  <c r="F1271" i="1"/>
  <c r="F1270" i="1" s="1"/>
  <c r="F1269" i="1" s="1"/>
  <c r="F1259" i="1"/>
  <c r="F1258" i="1" s="1"/>
  <c r="F1257" i="1" s="1"/>
  <c r="F815" i="1"/>
  <c r="F814" i="1" s="1"/>
  <c r="F813" i="1" s="1"/>
  <c r="F1699" i="1"/>
  <c r="F1698" i="1" s="1"/>
  <c r="F1697" i="1" s="1"/>
  <c r="F1691" i="1"/>
  <c r="F1690" i="1" s="1"/>
  <c r="F1689" i="1" s="1"/>
  <c r="F1680" i="1"/>
  <c r="F1670" i="1"/>
  <c r="F1669" i="1" s="1"/>
  <c r="F1668" i="1" s="1"/>
  <c r="F1667" i="1" s="1"/>
  <c r="F1654" i="1"/>
  <c r="F1653" i="1" s="1"/>
  <c r="F1652" i="1" s="1"/>
  <c r="F1651" i="1" s="1"/>
  <c r="F1650" i="1" s="1"/>
  <c r="F1638" i="1"/>
  <c r="F1637" i="1" s="1"/>
  <c r="F1636" i="1" s="1"/>
  <c r="F1634" i="1"/>
  <c r="F1633" i="1" s="1"/>
  <c r="F1632" i="1" s="1"/>
  <c r="F1626" i="1"/>
  <c r="F1625" i="1" s="1"/>
  <c r="F1624" i="1" s="1"/>
  <c r="F1614" i="1"/>
  <c r="F1613" i="1" s="1"/>
  <c r="F1612" i="1" s="1"/>
  <c r="F988" i="1"/>
  <c r="F987" i="1" s="1"/>
  <c r="F986" i="1" s="1"/>
  <c r="F985" i="1" s="1"/>
  <c r="F825" i="1"/>
  <c r="F824" i="1" s="1"/>
  <c r="F823" i="1" s="1"/>
  <c r="F822" i="1" s="1"/>
  <c r="F821" i="1" s="1"/>
  <c r="F677" i="1"/>
  <c r="F676" i="1" s="1"/>
  <c r="F675" i="1" s="1"/>
  <c r="F673" i="1"/>
  <c r="F672" i="1" s="1"/>
  <c r="F671" i="1" s="1"/>
  <c r="F669" i="1"/>
  <c r="F668" i="1" s="1"/>
  <c r="F667" i="1" s="1"/>
  <c r="F402" i="1"/>
  <c r="F400" i="1"/>
  <c r="F397" i="1"/>
  <c r="F396" i="1" s="1"/>
  <c r="F392" i="1"/>
  <c r="F391" i="1" s="1"/>
  <c r="F389" i="1"/>
  <c r="F388" i="1" s="1"/>
  <c r="F382" i="1"/>
  <c r="F345" i="1"/>
  <c r="F344" i="1" s="1"/>
  <c r="F343" i="1" s="1"/>
  <c r="F342" i="1" s="1"/>
  <c r="F329" i="1"/>
  <c r="F328" i="1" s="1"/>
  <c r="F319" i="1"/>
  <c r="F318" i="1" s="1"/>
  <c r="F317" i="1" s="1"/>
  <c r="F1352" i="1"/>
  <c r="F1351" i="1" s="1"/>
  <c r="F1350" i="1" s="1"/>
  <c r="F1348" i="1"/>
  <c r="F1346" i="1"/>
  <c r="F1418" i="1"/>
  <c r="F1563" i="1"/>
  <c r="F1562" i="1" s="1"/>
  <c r="F1561" i="1" s="1"/>
  <c r="F1560" i="1" s="1"/>
  <c r="F532" i="1"/>
  <c r="F531" i="1" s="1"/>
  <c r="F530" i="1" s="1"/>
  <c r="F528" i="1"/>
  <c r="F527" i="1" s="1"/>
  <c r="F526" i="1" s="1"/>
  <c r="F540" i="1"/>
  <c r="F539" i="1" s="1"/>
  <c r="F538" i="1" s="1"/>
  <c r="F135" i="1"/>
  <c r="F134" i="1" s="1"/>
  <c r="F133" i="1" s="1"/>
  <c r="F132" i="1" s="1"/>
  <c r="F582" i="1"/>
  <c r="F581" i="1" s="1"/>
  <c r="F578" i="1"/>
  <c r="F577" i="1" s="1"/>
  <c r="F576" i="1" s="1"/>
  <c r="F628" i="1"/>
  <c r="F627" i="1" s="1"/>
  <c r="F626" i="1" s="1"/>
  <c r="F722" i="1"/>
  <c r="F721" i="1" s="1"/>
  <c r="F720" i="1" s="1"/>
  <c r="F719" i="1" s="1"/>
  <c r="F717" i="1"/>
  <c r="F716" i="1" s="1"/>
  <c r="F715" i="1" s="1"/>
  <c r="F714" i="1" s="1"/>
  <c r="F601" i="1"/>
  <c r="F600" i="1" s="1"/>
  <c r="F599" i="1" s="1"/>
  <c r="F598" i="1" s="1"/>
  <c r="F597" i="1" s="1"/>
  <c r="F596" i="1" s="1"/>
  <c r="F559" i="1"/>
  <c r="F558" i="1" s="1"/>
  <c r="F557" i="1" s="1"/>
  <c r="F235" i="1"/>
  <c r="F234" i="1" s="1"/>
  <c r="F233" i="1" s="1"/>
  <c r="F231" i="1"/>
  <c r="F230" i="1" s="1"/>
  <c r="F229" i="1" s="1"/>
  <c r="F1250" i="1"/>
  <c r="F1249" i="1" s="1"/>
  <c r="F1248" i="1" s="1"/>
  <c r="F1247" i="1" s="1"/>
  <c r="F1245" i="1"/>
  <c r="F1244" i="1" s="1"/>
  <c r="F1243" i="1" s="1"/>
  <c r="F1242" i="1" s="1"/>
  <c r="F148" i="1"/>
  <c r="F147" i="1" s="1"/>
  <c r="F146" i="1" s="1"/>
  <c r="F145" i="1" s="1"/>
  <c r="F28" i="1"/>
  <c r="F27" i="1" s="1"/>
  <c r="F153" i="1"/>
  <c r="F152" i="1" s="1"/>
  <c r="F224" i="1"/>
  <c r="F223" i="1" s="1"/>
  <c r="F222" i="1" s="1"/>
  <c r="F221" i="1" s="1"/>
  <c r="F220" i="1" s="1"/>
  <c r="F112" i="1"/>
  <c r="F111" i="1" s="1"/>
  <c r="F110" i="1" s="1"/>
  <c r="F99" i="1"/>
  <c r="F98" i="1" s="1"/>
  <c r="F91" i="1"/>
  <c r="F90" i="1" s="1"/>
  <c r="F86" i="1"/>
  <c r="F85" i="1" s="1"/>
  <c r="F76" i="1"/>
  <c r="F75" i="1" s="1"/>
  <c r="F74" i="1" s="1"/>
  <c r="F73" i="1" s="1"/>
  <c r="F218" i="1"/>
  <c r="F217" i="1" s="1"/>
  <c r="F64" i="1"/>
  <c r="F63" i="1" s="1"/>
  <c r="F62" i="1" s="1"/>
  <c r="F61" i="1" s="1"/>
  <c r="F931" i="1"/>
  <c r="F930" i="1" s="1"/>
  <c r="F929" i="1" s="1"/>
  <c r="F928" i="1" s="1"/>
  <c r="F927" i="1" s="1"/>
  <c r="F918" i="1"/>
  <c r="F917" i="1" s="1"/>
  <c r="F916" i="1" s="1"/>
  <c r="F1028" i="1"/>
  <c r="F1027" i="1" s="1"/>
  <c r="F1026" i="1" s="1"/>
  <c r="F1025" i="1" s="1"/>
  <c r="F1547" i="1"/>
  <c r="F1545" i="1"/>
  <c r="F1536" i="1"/>
  <c r="F1535" i="1" s="1"/>
  <c r="F1533" i="1"/>
  <c r="F1532" i="1" s="1"/>
  <c r="F1520" i="1"/>
  <c r="F1519" i="1" s="1"/>
  <c r="F1508" i="1"/>
  <c r="F1507" i="1"/>
  <c r="F1505" i="1"/>
  <c r="F1504" i="1" s="1"/>
  <c r="F1501" i="1"/>
  <c r="F1500" i="1" s="1"/>
  <c r="F1499" i="1" s="1"/>
  <c r="F1497" i="1"/>
  <c r="F1496" i="1" s="1"/>
  <c r="F1494" i="1"/>
  <c r="F1493" i="1" s="1"/>
  <c r="F1490" i="1"/>
  <c r="F1485" i="1"/>
  <c r="F1484" i="1" s="1"/>
  <c r="F1473" i="1"/>
  <c r="F1472" i="1" s="1"/>
  <c r="F1470" i="1"/>
  <c r="F1469" i="1" s="1"/>
  <c r="F1463" i="1"/>
  <c r="F1462" i="1" s="1"/>
  <c r="F1456" i="1"/>
  <c r="F1455" i="1" s="1"/>
  <c r="F1452" i="1"/>
  <c r="F1451" i="1" s="1"/>
  <c r="F1449" i="1"/>
  <c r="F1448" i="1" s="1"/>
  <c r="F1156" i="1"/>
  <c r="F1155" i="1" s="1"/>
  <c r="F1154" i="1" s="1"/>
  <c r="F1152" i="1"/>
  <c r="F1151" i="1" s="1"/>
  <c r="F1149" i="1"/>
  <c r="F1148" i="1" s="1"/>
  <c r="F1145" i="1"/>
  <c r="F1144" i="1" s="1"/>
  <c r="F1143" i="1" s="1"/>
  <c r="F1139" i="1"/>
  <c r="F1133" i="1"/>
  <c r="F1132" i="1" s="1"/>
  <c r="F1127" i="1"/>
  <c r="F1126" i="1" s="1"/>
  <c r="F1125" i="1" s="1"/>
  <c r="F1119" i="1"/>
  <c r="F1118" i="1" s="1"/>
  <c r="F1117" i="1" s="1"/>
  <c r="F1113" i="1"/>
  <c r="F1106" i="1"/>
  <c r="F1105" i="1" s="1"/>
  <c r="F1100" i="1"/>
  <c r="F1093" i="1"/>
  <c r="F11" i="1"/>
  <c r="F10" i="1" s="1"/>
  <c r="F9" i="1" s="1"/>
  <c r="F8" i="1" s="1"/>
  <c r="F952" i="1"/>
  <c r="F951" i="1" s="1"/>
  <c r="F950" i="1" s="1"/>
  <c r="F1189" i="1"/>
  <c r="F1188" i="1" s="1"/>
  <c r="F1187" i="1" s="1"/>
  <c r="F18" i="1"/>
  <c r="F17" i="1" s="1"/>
  <c r="F16" i="1" s="1"/>
  <c r="F22" i="1"/>
  <c r="F21" i="1" s="1"/>
  <c r="F1588" i="1"/>
  <c r="F1587" i="1" s="1"/>
  <c r="F1223" i="1"/>
  <c r="F1222" i="1" s="1"/>
  <c r="F1221" i="1" s="1"/>
  <c r="F1220" i="1" s="1"/>
  <c r="F1202" i="1"/>
  <c r="F1201" i="1" s="1"/>
  <c r="F1200" i="1" s="1"/>
  <c r="F1199" i="1" s="1"/>
  <c r="F1198" i="1" s="1"/>
  <c r="F1196" i="1"/>
  <c r="F1195" i="1" s="1"/>
  <c r="F1194" i="1" s="1"/>
  <c r="F1193" i="1" s="1"/>
  <c r="F1192" i="1" s="1"/>
  <c r="F1185" i="1"/>
  <c r="F1184" i="1" s="1"/>
  <c r="F1183" i="1" s="1"/>
  <c r="F1177" i="1"/>
  <c r="F1176" i="1" s="1"/>
  <c r="F1175" i="1" s="1"/>
  <c r="F1174" i="1" s="1"/>
  <c r="F1173" i="1" s="1"/>
  <c r="F1169" i="1"/>
  <c r="F1168" i="1" s="1"/>
  <c r="F1167" i="1" s="1"/>
  <c r="F1166" i="1" s="1"/>
  <c r="F1165" i="1" s="1"/>
  <c r="F1086" i="1"/>
  <c r="F1085" i="1" s="1"/>
  <c r="F1084" i="1" s="1"/>
  <c r="F1083" i="1" s="1"/>
  <c r="F1082" i="1" s="1"/>
  <c r="F1081" i="1" s="1"/>
  <c r="F1078" i="1"/>
  <c r="F1077" i="1" s="1"/>
  <c r="F1076" i="1" s="1"/>
  <c r="F1075" i="1" s="1"/>
  <c r="F1074" i="1" s="1"/>
  <c r="F1073" i="1" s="1"/>
  <c r="F1071" i="1"/>
  <c r="F1070" i="1" s="1"/>
  <c r="F1069" i="1" s="1"/>
  <c r="F1068" i="1" s="1"/>
  <c r="F1067" i="1" s="1"/>
  <c r="F938" i="1"/>
  <c r="F937" i="1" s="1"/>
  <c r="F936" i="1" s="1"/>
  <c r="F935" i="1" s="1"/>
  <c r="F934" i="1" s="1"/>
  <c r="F933" i="1" s="1"/>
  <c r="F1045" i="1"/>
  <c r="F1044" i="1" s="1"/>
  <c r="F1043" i="1" s="1"/>
  <c r="F902" i="1"/>
  <c r="F901" i="1" s="1"/>
  <c r="F900" i="1" s="1"/>
  <c r="F884" i="1"/>
  <c r="F864" i="1"/>
  <c r="F863" i="1" s="1"/>
  <c r="F841" i="1"/>
  <c r="F840" i="1" s="1"/>
  <c r="F839" i="1" s="1"/>
  <c r="F944" i="1"/>
  <c r="F943" i="1" s="1"/>
  <c r="F942" i="1" s="1"/>
  <c r="F758" i="1"/>
  <c r="F757" i="1" s="1"/>
  <c r="F756" i="1" s="1"/>
  <c r="F737" i="1"/>
  <c r="F736" i="1" s="1"/>
  <c r="F735" i="1" s="1"/>
  <c r="F749" i="1"/>
  <c r="F748" i="1" s="1"/>
  <c r="F747" i="1" s="1"/>
  <c r="F745" i="1"/>
  <c r="F744" i="1" s="1"/>
  <c r="F743" i="1" s="1"/>
  <c r="F54" i="1"/>
  <c r="F53" i="1" s="1"/>
  <c r="F52" i="1" s="1"/>
  <c r="F46" i="1"/>
  <c r="F45" i="1" s="1"/>
  <c r="F44" i="1" s="1"/>
  <c r="F43" i="1" s="1"/>
  <c r="F42" i="1" s="1"/>
  <c r="F41" i="1" s="1"/>
  <c r="F175" i="1"/>
  <c r="F174" i="1" s="1"/>
  <c r="F67" i="1"/>
  <c r="F66" i="1" s="1"/>
  <c r="F37" i="1"/>
  <c r="F36" i="1" s="1"/>
  <c r="F35" i="1" s="1"/>
  <c r="F798" i="1"/>
  <c r="F797" i="1" s="1"/>
  <c r="F796" i="1" s="1"/>
  <c r="F803" i="1"/>
  <c r="F802" i="1" s="1"/>
  <c r="F801" i="1" s="1"/>
  <c r="F800" i="1" s="1"/>
  <c r="F300" i="1"/>
  <c r="F299" i="1" s="1"/>
  <c r="F298" i="1" s="1"/>
  <c r="F201" i="1"/>
  <c r="F200" i="1" s="1"/>
  <c r="F199" i="1" s="1"/>
  <c r="F198" i="1" s="1"/>
  <c r="F1468" i="1" l="1"/>
  <c r="F259" i="1"/>
  <c r="F258" i="1" s="1"/>
  <c r="F257" i="1" s="1"/>
  <c r="F1454" i="1"/>
  <c r="F1377" i="1"/>
  <c r="F1376" i="1" s="1"/>
  <c r="F1227" i="1"/>
  <c r="F1226" i="1" s="1"/>
  <c r="F158" i="1"/>
  <c r="F157" i="1" s="1"/>
  <c r="F1280" i="1"/>
  <c r="F1279" i="1" s="1"/>
  <c r="F1208" i="1"/>
  <c r="F1207" i="1" s="1"/>
  <c r="F1206" i="1" s="1"/>
  <c r="F209" i="1"/>
  <c r="F208" i="1" s="1"/>
  <c r="F207" i="1" s="1"/>
  <c r="F684" i="1"/>
  <c r="F683" i="1" s="1"/>
  <c r="F324" i="1"/>
  <c r="F323" i="1" s="1"/>
  <c r="F322" i="1" s="1"/>
  <c r="F321" i="1" s="1"/>
  <c r="F460" i="1"/>
  <c r="F459" i="1" s="1"/>
  <c r="F265" i="1"/>
  <c r="F264" i="1" s="1"/>
  <c r="F263" i="1" s="1"/>
  <c r="F429" i="1"/>
  <c r="F428" i="1" s="1"/>
  <c r="F699" i="1"/>
  <c r="F698" i="1" s="1"/>
  <c r="F697" i="1" s="1"/>
  <c r="F696" i="1" s="1"/>
  <c r="F695" i="1" s="1"/>
  <c r="F1232" i="1"/>
  <c r="F1231" i="1" s="1"/>
  <c r="F465" i="1"/>
  <c r="F464" i="1" s="1"/>
  <c r="F1345" i="1"/>
  <c r="F1344" i="1" s="1"/>
  <c r="F1343" i="1" s="1"/>
  <c r="F1342" i="1" s="1"/>
  <c r="F1415" i="1"/>
  <c r="F1411" i="1" s="1"/>
  <c r="F1410" i="1" s="1"/>
  <c r="F1409" i="1" s="1"/>
  <c r="F1408" i="1" s="1"/>
  <c r="F1407" i="1" s="1"/>
  <c r="F1138" i="1"/>
  <c r="F1131" i="1" s="1"/>
  <c r="F1518" i="1"/>
  <c r="F1517" i="1" s="1"/>
  <c r="F768" i="1"/>
  <c r="F353" i="1"/>
  <c r="F349" i="1" s="1"/>
  <c r="F348" i="1" s="1"/>
  <c r="F347" i="1" s="1"/>
  <c r="F1288" i="1"/>
  <c r="F1399" i="1"/>
  <c r="F1398" i="1" s="1"/>
  <c r="F1397" i="1" s="1"/>
  <c r="F1396" i="1" s="1"/>
  <c r="F312" i="1"/>
  <c r="F1594" i="1"/>
  <c r="F1593" i="1" s="1"/>
  <c r="F1092" i="1"/>
  <c r="F1091" i="1" s="1"/>
  <c r="F1090" i="1" s="1"/>
  <c r="F1487" i="1"/>
  <c r="F1483" i="1" s="1"/>
  <c r="F1567" i="1"/>
  <c r="F1566" i="1" s="1"/>
  <c r="F1565" i="1" s="1"/>
  <c r="F906" i="1"/>
  <c r="F905" i="1" s="1"/>
  <c r="F904" i="1" s="1"/>
  <c r="F1544" i="1"/>
  <c r="F1540" i="1" s="1"/>
  <c r="F1539" i="1" s="1"/>
  <c r="F1538" i="1" s="1"/>
  <c r="F1440" i="1"/>
  <c r="F876" i="1"/>
  <c r="F1191" i="1"/>
  <c r="F574" i="1"/>
  <c r="F339" i="1"/>
  <c r="F338" i="1" s="1"/>
  <c r="F337" i="1" s="1"/>
  <c r="F336" i="1" s="1"/>
  <c r="F335" i="1" s="1"/>
  <c r="F1359" i="1"/>
  <c r="F1358" i="1" s="1"/>
  <c r="F1357" i="1" s="1"/>
  <c r="F381" i="1"/>
  <c r="F377" i="1" s="1"/>
  <c r="F376" i="1" s="1"/>
  <c r="F1679" i="1"/>
  <c r="F1675" i="1" s="1"/>
  <c r="F1674" i="1" s="1"/>
  <c r="F537" i="1"/>
  <c r="F536" i="1" s="1"/>
  <c r="F191" i="1"/>
  <c r="F713" i="1"/>
  <c r="F712" i="1" s="1"/>
  <c r="F711" i="1" s="1"/>
  <c r="F856" i="1"/>
  <c r="F843" i="1" s="1"/>
  <c r="F965" i="1"/>
  <c r="F960" i="1" s="1"/>
  <c r="F1301" i="1"/>
  <c r="F1300" i="1" s="1"/>
  <c r="F478" i="1"/>
  <c r="F1372" i="1"/>
  <c r="F1371" i="1" s="1"/>
  <c r="F1370" i="1" s="1"/>
  <c r="F1285" i="1"/>
  <c r="F1284" i="1" s="1"/>
  <c r="F468" i="1"/>
  <c r="F489" i="1"/>
  <c r="F883" i="1"/>
  <c r="F882" i="1" s="1"/>
  <c r="F1112" i="1"/>
  <c r="F1111" i="1" s="1"/>
  <c r="F1531" i="1"/>
  <c r="F1530" i="1" s="1"/>
  <c r="F1429" i="1"/>
  <c r="F1428" i="1" s="1"/>
  <c r="F1427" i="1" s="1"/>
  <c r="F1425" i="1" s="1"/>
  <c r="F116" i="1"/>
  <c r="F115" i="1" s="1"/>
  <c r="F114" i="1" s="1"/>
  <c r="F1553" i="1"/>
  <c r="F1552" i="1" s="1"/>
  <c r="F1551" i="1" s="1"/>
  <c r="F614" i="1"/>
  <c r="F1333" i="1"/>
  <c r="F682" i="1"/>
  <c r="F681" i="1" s="1"/>
  <c r="F680" i="1" s="1"/>
  <c r="F1733" i="1"/>
  <c r="F1732" i="1" s="1"/>
  <c r="F246" i="1"/>
  <c r="F228" i="1" s="1"/>
  <c r="F227" i="1" s="1"/>
  <c r="F226" i="1" s="1"/>
  <c r="F1307" i="1"/>
  <c r="F1306" i="1" s="1"/>
  <c r="F268" i="1"/>
  <c r="F20" i="1"/>
  <c r="F15" i="1" s="1"/>
  <c r="F14" i="1" s="1"/>
  <c r="F173" i="1"/>
  <c r="F172" i="1" s="1"/>
  <c r="F1099" i="1"/>
  <c r="F1098" i="1" s="1"/>
  <c r="F1147" i="1"/>
  <c r="F60" i="1"/>
  <c r="F1510" i="1"/>
  <c r="F568" i="1"/>
  <c r="F567" i="1" s="1"/>
  <c r="F566" i="1" s="1"/>
  <c r="F565" i="1" s="1"/>
  <c r="F812" i="1"/>
  <c r="F811" i="1" s="1"/>
  <c r="F1104" i="1"/>
  <c r="F1503" i="1"/>
  <c r="F84" i="1"/>
  <c r="F83" i="1" s="1"/>
  <c r="F72" i="1" s="1"/>
  <c r="F552" i="1"/>
  <c r="F551" i="1" s="1"/>
  <c r="F550" i="1" s="1"/>
  <c r="F535" i="1" s="1"/>
  <c r="F1256" i="1"/>
  <c r="F773" i="1"/>
  <c r="F641" i="1"/>
  <c r="F625" i="1" s="1"/>
  <c r="F624" i="1" s="1"/>
  <c r="F498" i="1"/>
  <c r="F941" i="1"/>
  <c r="F940" i="1" s="1"/>
  <c r="F734" i="1"/>
  <c r="F728" i="1" s="1"/>
  <c r="F1447" i="1"/>
  <c r="F1461" i="1"/>
  <c r="F1476" i="1"/>
  <c r="F525" i="1"/>
  <c r="F519" i="1" s="1"/>
  <c r="F399" i="1"/>
  <c r="F395" i="1" s="1"/>
  <c r="F394" i="1" s="1"/>
  <c r="F405" i="1"/>
  <c r="F404" i="1" s="1"/>
  <c r="F974" i="1"/>
  <c r="F973" i="1" s="1"/>
  <c r="F920" i="1"/>
  <c r="F915" i="1" s="1"/>
  <c r="F914" i="1" s="1"/>
  <c r="F913" i="1" s="1"/>
  <c r="F417" i="1"/>
  <c r="F296" i="1"/>
  <c r="F295" i="1" s="1"/>
  <c r="F297" i="1"/>
  <c r="F51" i="1"/>
  <c r="F50" i="1"/>
  <c r="F751" i="1"/>
  <c r="F1066" i="1"/>
  <c r="F1065" i="1" s="1"/>
  <c r="F1182" i="1"/>
  <c r="F1181" i="1" s="1"/>
  <c r="F1180" i="1" s="1"/>
  <c r="F1586" i="1"/>
  <c r="F1585" i="1" s="1"/>
  <c r="F1492" i="1"/>
  <c r="F1241" i="1"/>
  <c r="F1240" i="1" s="1"/>
  <c r="F7" i="1"/>
  <c r="F6" i="1" s="1"/>
  <c r="F5" i="1"/>
  <c r="F1042" i="1"/>
  <c r="F1020" i="1" s="1"/>
  <c r="F1019" i="1" s="1"/>
  <c r="F1011" i="1" s="1"/>
  <c r="F1010" i="1" s="1"/>
  <c r="F1684" i="1"/>
  <c r="F151" i="1"/>
  <c r="F150" i="1" s="1"/>
  <c r="F139" i="1" s="1"/>
  <c r="F138" i="1" s="1"/>
  <c r="F661" i="1"/>
  <c r="F660" i="1" s="1"/>
  <c r="F1324" i="1"/>
  <c r="F1318" i="1" s="1"/>
  <c r="F1317" i="1" s="1"/>
  <c r="F1723" i="1"/>
  <c r="F1722" i="1"/>
  <c r="F1721" i="1" s="1"/>
  <c r="F1611" i="1"/>
  <c r="F1610" i="1" s="1"/>
  <c r="F1609" i="1" s="1"/>
  <c r="F387" i="1"/>
  <c r="F386" i="1" s="1"/>
  <c r="F1661" i="1"/>
  <c r="F1660" i="1" s="1"/>
  <c r="F605" i="1"/>
  <c r="F604" i="1" s="1"/>
  <c r="F1384" i="1"/>
  <c r="F1383" i="1" s="1"/>
  <c r="F427" i="1"/>
  <c r="F426" i="1" s="1"/>
  <c r="F282" i="1"/>
  <c r="F281" i="1" s="1"/>
  <c r="F992" i="1"/>
  <c r="F991" i="1" s="1"/>
  <c r="F990" i="1" s="1"/>
  <c r="F1704" i="1"/>
  <c r="F1703" i="1" s="1"/>
  <c r="F1702" i="1" s="1"/>
  <c r="F1158" i="1"/>
  <c r="F488" i="1" l="1"/>
  <c r="F487" i="1" s="1"/>
  <c r="F458" i="1"/>
  <c r="F441" i="1" s="1"/>
  <c r="F440" i="1" s="1"/>
  <c r="F439" i="1" s="1"/>
  <c r="F1225" i="1"/>
  <c r="F1204" i="1" s="1"/>
  <c r="F1172" i="1" s="1"/>
  <c r="F1171" i="1" s="1"/>
  <c r="F205" i="1"/>
  <c r="F204" i="1" s="1"/>
  <c r="F206" i="1"/>
  <c r="F256" i="1"/>
  <c r="F255" i="1" s="1"/>
  <c r="F254" i="1" s="1"/>
  <c r="F253" i="1" s="1"/>
  <c r="F679" i="1"/>
  <c r="F1426" i="1"/>
  <c r="F1584" i="1"/>
  <c r="F1583" i="1" s="1"/>
  <c r="F1582" i="1" s="1"/>
  <c r="F1278" i="1"/>
  <c r="F1273" i="1" s="1"/>
  <c r="F1255" i="1" s="1"/>
  <c r="F1356" i="1"/>
  <c r="F1355" i="1" s="1"/>
  <c r="F1395" i="1"/>
  <c r="F59" i="1"/>
  <c r="F40" i="1" s="1"/>
  <c r="F305" i="1"/>
  <c r="F304" i="1" s="1"/>
  <c r="F303" i="1" s="1"/>
  <c r="F1205" i="1"/>
  <c r="F1673" i="1"/>
  <c r="F1672" i="1" s="1"/>
  <c r="F834" i="1"/>
  <c r="F833" i="1" s="1"/>
  <c r="F832" i="1" s="1"/>
  <c r="F727" i="1"/>
  <c r="F726" i="1" s="1"/>
  <c r="F725" i="1" s="1"/>
  <c r="F1701" i="1"/>
  <c r="F1316" i="1"/>
  <c r="F1475" i="1"/>
  <c r="F1439" i="1"/>
  <c r="F959" i="1"/>
  <c r="F137" i="1"/>
  <c r="F416" i="1"/>
  <c r="F415" i="1" s="1"/>
  <c r="F370" i="1"/>
  <c r="F369" i="1" s="1"/>
  <c r="F368" i="1" s="1"/>
  <c r="F1097" i="1"/>
  <c r="F1089" i="1" s="1"/>
  <c r="F1354" i="1"/>
  <c r="F1130" i="1"/>
  <c r="F1129" i="1" s="1"/>
  <c r="F203" i="1"/>
  <c r="F603" i="1"/>
  <c r="F1608" i="1"/>
  <c r="F831" i="1" l="1"/>
  <c r="F534" i="1"/>
  <c r="F1254" i="1"/>
  <c r="F1253" i="1" s="1"/>
  <c r="F1252" i="1" s="1"/>
  <c r="F414" i="1"/>
  <c r="F302" i="1"/>
  <c r="F1438" i="1"/>
  <c r="F1437" i="1" s="1"/>
  <c r="F1436" i="1" s="1"/>
  <c r="F1424" i="1" s="1"/>
  <c r="F4" i="1"/>
  <c r="F1088" i="1"/>
  <c r="F1080" i="1" s="1"/>
  <c r="F724" i="1" s="1"/>
  <c r="F1745" i="1" l="1"/>
</calcChain>
</file>

<file path=xl/sharedStrings.xml><?xml version="1.0" encoding="utf-8"?>
<sst xmlns="http://schemas.openxmlformats.org/spreadsheetml/2006/main" count="7730" uniqueCount="906">
  <si>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</si>
  <si>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</si>
  <si>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</si>
  <si>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</si>
  <si>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</si>
  <si>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</si>
  <si>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</si>
  <si>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Подпрограмма  "Общее образование"</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</si>
  <si>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</si>
  <si>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</si>
  <si>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</si>
  <si>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</si>
  <si>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</si>
  <si>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</si>
  <si>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</si>
  <si>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</si>
  <si>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</si>
  <si>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</si>
  <si>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</si>
  <si>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</si>
  <si>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</si>
  <si>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</si>
  <si>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</si>
  <si>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</si>
  <si>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</si>
  <si>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</si>
  <si>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</si>
  <si>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 xml:space="preserve">Обеспечение деятельности библиотек </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</si>
  <si>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</si>
  <si>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</si>
  <si>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</si>
  <si>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</si>
  <si>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</si>
  <si>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</si>
  <si>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</si>
  <si>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</si>
  <si>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</si>
  <si>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</si>
  <si>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</si>
  <si>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Публичные нормативные социальные выплаты гражданам</t>
  </si>
  <si>
    <t xml:space="preserve">В С Е Г О   Р А С Х О Д О В </t>
  </si>
  <si>
    <t>Сумма                    (тыс. рублей)</t>
  </si>
  <si>
    <t>Обеспечение деятельности дворцов и домов культуры</t>
  </si>
  <si>
    <t>Комплектование книжных фондов</t>
  </si>
  <si>
    <t>Совершенствование и развитие библиотечного дела</t>
  </si>
  <si>
    <t xml:space="preserve">Мероприятия в сфере культуры </t>
  </si>
  <si>
    <t>Муниципальная программа Красногорского муниципального района  на 2014-2018 годы "Образование"</t>
  </si>
  <si>
    <t>Глава муниципального образования</t>
  </si>
  <si>
    <t xml:space="preserve">Председатель Контрольно-счетной палаты </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</si>
  <si>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</si>
  <si>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</si>
  <si>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</si>
  <si>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</si>
  <si>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</si>
  <si>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</si>
  <si>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</si>
  <si>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РЗ</t>
  </si>
  <si>
    <t>ПР</t>
  </si>
  <si>
    <t>Общегосударственные вопросы</t>
  </si>
  <si>
    <t xml:space="preserve">01 </t>
  </si>
  <si>
    <t>02</t>
  </si>
  <si>
    <t>Функционирование высшего должностного лица муниципального образования</t>
  </si>
  <si>
    <t>Функционирование представительных органов муниципальных образований</t>
  </si>
  <si>
    <t>03</t>
  </si>
  <si>
    <t>04</t>
  </si>
  <si>
    <t>Функционирование местных администраций</t>
  </si>
  <si>
    <t>Обеспечение деятельности финансовых, налоговых и таможенных  органов и органов финансово-бюджетного надзора</t>
  </si>
  <si>
    <t>06</t>
  </si>
  <si>
    <t>Культура и кинематография</t>
  </si>
  <si>
    <t>08</t>
  </si>
  <si>
    <t>01</t>
  </si>
  <si>
    <t>Культура</t>
  </si>
  <si>
    <t>Резервный фонд</t>
  </si>
  <si>
    <t>Дошкольное образование</t>
  </si>
  <si>
    <t>07</t>
  </si>
  <si>
    <t xml:space="preserve">Образование </t>
  </si>
  <si>
    <t xml:space="preserve"> Молодежная политика и оздоровление детей                                        </t>
  </si>
  <si>
    <t>11</t>
  </si>
  <si>
    <t>Резервные фонды</t>
  </si>
  <si>
    <t>13</t>
  </si>
  <si>
    <t>Другие общегосударственные вопросы</t>
  </si>
  <si>
    <t>Национальная оборона</t>
  </si>
  <si>
    <t>Мобилизационная подготовка экономики</t>
  </si>
  <si>
    <t>09</t>
  </si>
  <si>
    <t>14</t>
  </si>
  <si>
    <t>Национальная экономика</t>
  </si>
  <si>
    <t>12</t>
  </si>
  <si>
    <t>Транспорт</t>
  </si>
  <si>
    <t>Жилищно-коммунальное хозяйство</t>
  </si>
  <si>
    <t>05</t>
  </si>
  <si>
    <t>Жилищное хозяйство</t>
  </si>
  <si>
    <t>Коммунальное хозяйство</t>
  </si>
  <si>
    <t>Другие мероприятия в области государственного и муниципального управления</t>
  </si>
  <si>
    <t>Руководство в сфере установленных функций органов местного самоуправления</t>
  </si>
  <si>
    <t>Другие непрограммные расходы</t>
  </si>
  <si>
    <t>Здравоохранение</t>
  </si>
  <si>
    <t>Физическая культура и спорт</t>
  </si>
  <si>
    <t xml:space="preserve">Физическая культура </t>
  </si>
  <si>
    <t>Массовый спорт</t>
  </si>
  <si>
    <t>Спорт высших достижений</t>
  </si>
  <si>
    <t xml:space="preserve">Общее образование                                                               </t>
  </si>
  <si>
    <t xml:space="preserve">   </t>
  </si>
  <si>
    <t xml:space="preserve">Переподготовка и повышение квалификации                                         </t>
  </si>
  <si>
    <t>Подпрограмма "Молодое поколение"</t>
  </si>
  <si>
    <t>Обеспечение деятельности учреждения по работе с молодёжью</t>
  </si>
  <si>
    <t>Организация отдыха детей и молодежи</t>
  </si>
  <si>
    <t>Организация занятости детей и молодежи</t>
  </si>
  <si>
    <t>Организация безопасности детского и молодёжного отдыха</t>
  </si>
  <si>
    <t xml:space="preserve">Другие вопросы в области образования                                            </t>
  </si>
  <si>
    <t xml:space="preserve">Обеспечение деятельности методических центров, централизованных бухгалтерий в области культуры   </t>
  </si>
  <si>
    <t>Социальная политика</t>
  </si>
  <si>
    <t xml:space="preserve">Другие непрограммные расходы  </t>
  </si>
  <si>
    <t>Пенсионное обеспечение</t>
  </si>
  <si>
    <t>10</t>
  </si>
  <si>
    <t>Социальное обеспечение населения</t>
  </si>
  <si>
    <t>310</t>
  </si>
  <si>
    <t>Бюджетные инвестиции</t>
  </si>
  <si>
    <t>Единовременное пособие при рождении ребёнка</t>
  </si>
  <si>
    <t>Оказание финансовой поддержки социально-ориентированным некоммерческим организациям</t>
  </si>
  <si>
    <t>Охрана семьи и детства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</si>
  <si>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</si>
  <si>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</si>
  <si>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</si>
  <si>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</si>
  <si>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</si>
  <si>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</si>
  <si>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350</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</si>
  <si>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</si>
  <si>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410</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</si>
  <si>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</si>
  <si>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Другие  вопросы в области национальной безопасности и правоохранительной деятельности</t>
  </si>
  <si>
    <t>Другие  вопросы в области национальной экономики</t>
  </si>
  <si>
    <t>320</t>
  </si>
  <si>
    <t>Социальные выплаты гражданам, кроме публичных нормативных социальных выплат</t>
  </si>
  <si>
    <t>Начальник финансового управления</t>
  </si>
  <si>
    <t>Н.А.Гереш</t>
  </si>
  <si>
    <t>Приобретение, формирование, постановка на государственный кадастровый учет земельных участков</t>
  </si>
  <si>
    <t>121</t>
  </si>
  <si>
    <t>Иные выплаты персоналу государственных (муниципальных) органов, за исключением фонда оплаты труда</t>
  </si>
  <si>
    <t>122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</si>
  <si>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</si>
  <si>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</si>
  <si>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</si>
  <si>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</si>
  <si>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Подпрограмма "Развитие архивного дела"</t>
  </si>
  <si>
    <t>Иные выплаты персоналу казенных учреждений, за исключением фонда оплаты труда</t>
  </si>
  <si>
    <t>111</t>
  </si>
  <si>
    <t>112</t>
  </si>
  <si>
    <t>Уплата прочих налогов, сборов</t>
  </si>
  <si>
    <t>852</t>
  </si>
  <si>
    <t>Подпрограмма "Управление муниципальным имуществом и земельными ресурсами"</t>
  </si>
  <si>
    <t>Содержание кладбищ</t>
  </si>
  <si>
    <t>Субсидии бюджетным учреждениям на иные цели</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</si>
  <si>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</si>
  <si>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</si>
  <si>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Бюджетные инвестиции в объекты капитального строительства государственной (муниципальной) собственности</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</si>
  <si>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</si>
  <si>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</si>
  <si>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</si>
  <si>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</si>
  <si>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414</t>
  </si>
  <si>
    <t>611</t>
  </si>
  <si>
    <t>Прочая  закупка товаров, работ и услуг для обеспечения государственных (муниципальных) нужд</t>
  </si>
  <si>
    <t>Подпрограмма "Дополнительное образование, воспитание и социализация детей в сфере образования"</t>
  </si>
  <si>
    <t>622</t>
  </si>
  <si>
    <t>Субсидии автономным учреждениям на иные цели</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</si>
  <si>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</si>
  <si>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</si>
  <si>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выплаты персоналу государственных (муниципальных) органов за исключением фонда оплаты труда</t>
  </si>
  <si>
    <t>Использование и сохранение объектов культурного наследия</t>
  </si>
  <si>
    <t>Совершенствование и развитие объектов культурного наследия</t>
  </si>
  <si>
    <t>Обеспечение деятельности объектов культурного наследия</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</si>
  <si>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</si>
  <si>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</si>
  <si>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</si>
  <si>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</si>
  <si>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</si>
  <si>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</si>
  <si>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</si>
  <si>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Мероприятия в области дополнительного образования</t>
  </si>
  <si>
    <t>Прочие мероприятия в области дополнительного образования</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</si>
  <si>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</si>
  <si>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</si>
  <si>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</si>
  <si>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Обеспечение деятельности методических центров, централизованных бухгалтерий в области образования   </t>
  </si>
  <si>
    <t xml:space="preserve">Прочая закупка товаров, работ и услуг для обеспечения государственных (муниципальных) нужд </t>
  </si>
  <si>
    <t>Субсидии некоммерческих организациям (за исключением государственных (муниципальных) учреждений)</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</si>
  <si>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</si>
  <si>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Премии и гранты</t>
  </si>
  <si>
    <t>Социальная реклама</t>
  </si>
  <si>
    <t>Размещение информации о деятельности органов местного самоуправления в СМИ</t>
  </si>
  <si>
    <t>313</t>
  </si>
  <si>
    <t>Пособия, компенсации, меры социальной поддержки по публичным нормативным обязательствам</t>
  </si>
  <si>
    <t>Бюджетные инвестиции на приобретение объектов недвижимого имущества в государственную (муниципальную) собственность</t>
  </si>
  <si>
    <t>321</t>
  </si>
  <si>
    <t xml:space="preserve">Пособия, компенсации и иные социальные выплаты гражданам, кроме публичных нормативных обязательств </t>
  </si>
  <si>
    <t>Муниципальная программа Красногорского муниципального района на 2015-2019 годы "Жилище"</t>
  </si>
  <si>
    <t>Оказание материальной помощи отдельным категориям граждан на возмещение расходов по зубопротезированию</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</si>
  <si>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</si>
  <si>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Содержание автомобильных дорог общего пользования</t>
  </si>
  <si>
    <t>Содержание внутриквартальных дорог</t>
  </si>
  <si>
    <t>Организация сбора и вывоза бытовых отходов и мусора</t>
  </si>
  <si>
    <t>Субсидии автономным учреждениям</t>
  </si>
  <si>
    <t>Другие расходы в области охраны окружающей среды</t>
  </si>
  <si>
    <t xml:space="preserve">Национальная безопасность </t>
  </si>
  <si>
    <t>Другие вопросы в области здравоохранения</t>
  </si>
  <si>
    <t>Охрана окружающей среды</t>
  </si>
  <si>
    <t>ПИР и строительство детского сада на 340 мест по ул. Большая Комсомольская,д.13</t>
  </si>
  <si>
    <t>ПИР и строительство детского сада на 280 мест по ул. Лесная</t>
  </si>
  <si>
    <t>ПИР и строительство детского сада на 320 мест по ул. Пионерская, д. 25</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</si>
  <si>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</si>
  <si>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</si>
  <si>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Подпрограмма "Профилактика преступлений и иных правонарушений"</t>
  </si>
  <si>
    <t>Защита населения и территории от последствий чрезвычайных ситуаций природного и техногенного характера, гражданская оборона</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</si>
  <si>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</si>
  <si>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Осуществление государственных полномочий в соответствии с Законом МО №107/2014-ОЗ </t>
  </si>
  <si>
    <t>Капитальные вложения в объекты недвижимого имущества государственной (муниципальной) собственности</t>
  </si>
  <si>
    <t>Пособия, компенсации и иные социальные выплаты гражданам, кроме публичных нормативных обязательств</t>
  </si>
  <si>
    <t>Мероприятия по развитию информационно-коммуникационных технологий</t>
  </si>
  <si>
    <t>Подпрограмма "Содействие развитию предпринимательства и привлечению инвестиций"</t>
  </si>
  <si>
    <t>Нормативно-правовое и организационное обеспечение развития малого и среднего предпринимательства</t>
  </si>
  <si>
    <t>Благоустройство</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</si>
  <si>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</si>
  <si>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Другие вопросы в области ЖКХ</t>
  </si>
  <si>
    <t>Обеспечение деятельности МКУ "Красногорский центр торгов"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</si>
  <si>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</si>
  <si>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</si>
  <si>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95 0 00 00000</t>
  </si>
  <si>
    <t>95 0 00 04000</t>
  </si>
  <si>
    <t>95 0 00 10000</t>
  </si>
  <si>
    <t>10 2 00 00000</t>
  </si>
  <si>
    <t>10 0 00 00000</t>
  </si>
  <si>
    <t>Основное мероприятие "Совершенствование профессионального развития сотрудников"</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</si>
  <si>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</si>
  <si>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Основное мероприятие "Внедрение и использование информационно-коммуникационных технологий"</t>
  </si>
  <si>
    <t>99 0 00 01010</t>
  </si>
  <si>
    <t>99 0 00 00000</t>
  </si>
  <si>
    <t>99 0 00 01000</t>
  </si>
  <si>
    <t>Взносы по обязательному социальному страхованию на выплаты по оплате труда работников и иные выплаты работникам казенных учреждений</t>
  </si>
  <si>
    <t>119</t>
  </si>
  <si>
    <t>Основное мероприятие "Повышение качества использования муниципального имущества и земельных ресурсов"</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</si>
  <si>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</si>
  <si>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</si>
  <si>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95 0 00 05000</t>
  </si>
  <si>
    <t>99 0 00 02000</t>
  </si>
  <si>
    <t>Основное мероприятие "Безопасность дорожного движения"</t>
  </si>
  <si>
    <t>Мероприятия по обеспечению безопасности дорожного движения</t>
  </si>
  <si>
    <t>11 0 03 00000</t>
  </si>
  <si>
    <t>11 0 03 00010</t>
  </si>
  <si>
    <t>11 0 03 00020</t>
  </si>
  <si>
    <t>11 0 00 00000</t>
  </si>
  <si>
    <t>Основное мероприятие "Организация транспортного обслуживания населения Красногорского муниципального района"</t>
  </si>
  <si>
    <t>Организация транспортного обслуживания по маршрутам регулярных перевозок</t>
  </si>
  <si>
    <t>Предоставление транспортных услуг по перевозке организованных групп населения для участия в общественных, праздничных мероприятиях</t>
  </si>
  <si>
    <t>11 0 01 00000</t>
  </si>
  <si>
    <t>11 0 01 00010</t>
  </si>
  <si>
    <t>11 0 01 00030</t>
  </si>
  <si>
    <t>Основное мероприятие "Развитие дорожно-транспортной сети"</t>
  </si>
  <si>
    <t>Ремонт автомобильных дорог общего пользования</t>
  </si>
  <si>
    <t>Обеспечение деятельности МКУ "Красногорская дорожная служба"</t>
  </si>
  <si>
    <t>11 0 02 00000</t>
  </si>
  <si>
    <t>11 0 02 00020</t>
  </si>
  <si>
    <t>11 0 02 00030</t>
  </si>
  <si>
    <t>11 0 02 00040</t>
  </si>
  <si>
    <t>11 0 02 00590</t>
  </si>
  <si>
    <t>Дорожное хозяйство</t>
  </si>
  <si>
    <t>08 0 00 00000</t>
  </si>
  <si>
    <t>08 0 01 00000</t>
  </si>
  <si>
    <t>08 0 01 00010</t>
  </si>
  <si>
    <t xml:space="preserve">Финансово - имущественная поддержка субъектов малого и среднего предпринимательства </t>
  </si>
  <si>
    <t>08 0 02 00000</t>
  </si>
  <si>
    <t>08 0 02 00020</t>
  </si>
  <si>
    <t>08 0 02 00030</t>
  </si>
  <si>
    <t>Основное мероприятие "Подготовка градостроительной документации для обеспечения территориального развития муниципального района"</t>
  </si>
  <si>
    <t>Основное мероприятие "Улучшение качества и комфорта проживания на территории муниципального района"</t>
  </si>
  <si>
    <t>12 0 03 00000</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</si>
  <si>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</si>
  <si>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</si>
  <si>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</si>
  <si>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</si>
  <si>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Основное мероприятие "Развитие похоронного дела в Красногорском муниципальном районе"</t>
  </si>
  <si>
    <t>Транспортировка умерших в морг</t>
  </si>
  <si>
    <t>04 0 00 00000</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</si>
  <si>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</si>
  <si>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01 1 01 00000</t>
  </si>
  <si>
    <t>01 1 01 21020</t>
  </si>
  <si>
    <t>01 1 01 40000</t>
  </si>
  <si>
    <t>01 1 01 40010</t>
  </si>
  <si>
    <t>01 1 01 40020</t>
  </si>
  <si>
    <t>01 1 01 40030</t>
  </si>
  <si>
    <t>01 1 01 40040</t>
  </si>
  <si>
    <t>01 1 02 00000</t>
  </si>
  <si>
    <t>01 1 02 20000</t>
  </si>
  <si>
    <t>01 2 01 20000</t>
  </si>
  <si>
    <t>01 1 02 21010</t>
  </si>
  <si>
    <t>01 1 02 21020</t>
  </si>
  <si>
    <t>01 1 02 62120</t>
  </si>
  <si>
    <t>01 1 02 71590</t>
  </si>
  <si>
    <t>01 1 02 62110</t>
  </si>
  <si>
    <t>01 1 02 62330</t>
  </si>
  <si>
    <t>01 1 03 21110</t>
  </si>
  <si>
    <t>01 1 00 00000</t>
  </si>
  <si>
    <t>01 0 00 00000</t>
  </si>
  <si>
    <t>Фонд оплаты труда казенных учреждений</t>
  </si>
  <si>
    <t>Фонд оплаты труда государственных (муниципальных) органов</t>
  </si>
  <si>
    <t>06 1 01 00000</t>
  </si>
  <si>
    <t>06 1 01 00010</t>
  </si>
  <si>
    <t>06 1 00 00000</t>
  </si>
  <si>
    <t>06 0 00 00000</t>
  </si>
  <si>
    <t>Основное мероприятие "Поддержка молодёжных творческих инициатив "</t>
  </si>
  <si>
    <t>06 1 02 00000</t>
  </si>
  <si>
    <t>Мероприятия по поддержке молодёжных творческих инициатив</t>
  </si>
  <si>
    <t>06 2 00 00000</t>
  </si>
  <si>
    <t>06 2 01 00000</t>
  </si>
  <si>
    <t>06 2 01 00010</t>
  </si>
  <si>
    <t>06 2 01 00020</t>
  </si>
  <si>
    <t>06 2 01 00030</t>
  </si>
  <si>
    <t>06 2 01 00040</t>
  </si>
  <si>
    <t>Основное мероприятие "Организация свободного времени детей и молодёжи через различные формы отдыха и занятости"</t>
  </si>
  <si>
    <t>Основное мероприятие "Организация досуга и предоставление услуг в сфере культуры"</t>
  </si>
  <si>
    <t>Развитие библиотечного дела</t>
  </si>
  <si>
    <t>02 0 01 00000</t>
  </si>
  <si>
    <t>02 0 01 20000</t>
  </si>
  <si>
    <t>02 0 01 01000</t>
  </si>
  <si>
    <t>02 0 01 01010</t>
  </si>
  <si>
    <t>02 0 01 01020</t>
  </si>
  <si>
    <t>02 0 01 01590</t>
  </si>
  <si>
    <t>Создание условий для обеспечения населения услугами культуры и организация досуга</t>
  </si>
  <si>
    <t>02 0 01 02000</t>
  </si>
  <si>
    <t>02 0 01 02590</t>
  </si>
  <si>
    <t>02 0 02 03010</t>
  </si>
  <si>
    <t>07 0 00 00000</t>
  </si>
  <si>
    <t>07 2 00 00000</t>
  </si>
  <si>
    <t>07 2 01 00000</t>
  </si>
  <si>
    <t>07 2 01 00010</t>
  </si>
  <si>
    <t>07 2 01 00020</t>
  </si>
  <si>
    <t>07 2 02 00000</t>
  </si>
  <si>
    <t>Обеспечение деятельности  МКУ "ЕДДС"</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</si>
  <si>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</si>
  <si>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Фонд оплаты труда казенных учреждений </t>
  </si>
  <si>
    <t>07 2 03 00000</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</si>
  <si>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</si>
  <si>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</si>
  <si>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</si>
  <si>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</si>
  <si>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</si>
  <si>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</si>
  <si>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</si>
  <si>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</si>
  <si>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07 1 04 00000</t>
  </si>
  <si>
    <t>Обеспечение антитеррористической защищенности объектов с массовым пребыванием людей</t>
  </si>
  <si>
    <t>07 1 04 00010</t>
  </si>
  <si>
    <t>13 0 00 00000</t>
  </si>
  <si>
    <t>Основное мероприятие "Мониторинг окружающей среды"</t>
  </si>
  <si>
    <t>Мероприятия в области охраны окружающей среды</t>
  </si>
  <si>
    <t>Основное мероприятие "Экологическое образование, воспитание и информирование населения о состоянии окружающей среды"</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</si>
  <si>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</si>
  <si>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</si>
  <si>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</si>
  <si>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05 0 00 00000</t>
  </si>
  <si>
    <t>Основное мероприятие "Укрепление материально-технической базы для занятий физической культурой и спортом"</t>
  </si>
  <si>
    <t>05 0 01 00000</t>
  </si>
  <si>
    <t>Ремонт и развитие материально-технической базы в муниципальных спортивно-оздоровительных учреждениях</t>
  </si>
  <si>
    <t>05 0 01 00010</t>
  </si>
  <si>
    <t>Мероприятия в рамках реализации наказов избирателей</t>
  </si>
  <si>
    <t>05 0 01 20000</t>
  </si>
  <si>
    <t>Основное мероприятие "Создание условий для привлечения жителей к занятиям физической культуры и спортом"</t>
  </si>
  <si>
    <t>05 0 02 00000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</si>
  <si>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</si>
  <si>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</si>
  <si>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</si>
  <si>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</si>
  <si>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</si>
  <si>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09 0 00 00000</t>
  </si>
  <si>
    <t>Основное мероприятие "Создание условий для энергосбережения в бюджетной сфере  муниципального района"</t>
  </si>
  <si>
    <t>09 0 01 00000</t>
  </si>
  <si>
    <t>Приобретение, установка, замена  энергосберегающих светильников и  энергосберегающих ламп</t>
  </si>
  <si>
    <t>09 0 01 00020</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</si>
  <si>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</si>
  <si>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09 0 01 00030</t>
  </si>
  <si>
    <t>05 0 02 00010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</si>
  <si>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</si>
  <si>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</si>
  <si>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</si>
  <si>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</si>
  <si>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870</t>
  </si>
  <si>
    <t>01 1 02 62140</t>
  </si>
  <si>
    <t>02 0 00 00000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</si>
  <si>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</si>
  <si>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Основное мероприятие: " Повышение эффективности деятельности дошкольных образовательных учреждений"</t>
  </si>
  <si>
    <t>Основное мероприятие "Повышение качества и эффективности муниципальных услуг в системе образования"</t>
  </si>
  <si>
    <t>01 4 00 00000</t>
  </si>
  <si>
    <t>01 4 01 21100</t>
  </si>
  <si>
    <t>01 4 01 21110</t>
  </si>
  <si>
    <t>Основное мероприятие "Социальная поддержка беременных женщин, кормящих матерей, детей в возрасте до трех лет"</t>
  </si>
  <si>
    <t>Социальная поддержка беременных женщин, кормящих матерей, детей в  возрасте до трех лет</t>
  </si>
  <si>
    <t>01 2 00 00000</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</si>
  <si>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</si>
  <si>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</si>
  <si>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01 2 01 21000</t>
  </si>
  <si>
    <t>01 2 01 21010</t>
  </si>
  <si>
    <t>01 2 01 21020</t>
  </si>
  <si>
    <t>01 2 01 21110</t>
  </si>
  <si>
    <t>01 2 01 40010</t>
  </si>
  <si>
    <t>01 2 01 62200</t>
  </si>
  <si>
    <t>01 2 01 62210</t>
  </si>
  <si>
    <t>01 2 01 62220</t>
  </si>
  <si>
    <t>01 2 01 72590</t>
  </si>
  <si>
    <t>01 2 02 00000</t>
  </si>
  <si>
    <t>01 2 02 21000</t>
  </si>
  <si>
    <t>01 2 02 21110</t>
  </si>
  <si>
    <t>01 3 00 00000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</si>
  <si>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</si>
  <si>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01 3 01 00000</t>
  </si>
  <si>
    <t>01 3 01 20000</t>
  </si>
  <si>
    <t>01 3 01 21000</t>
  </si>
  <si>
    <t>01 3 01 21110</t>
  </si>
  <si>
    <t>01 3 01 73590</t>
  </si>
  <si>
    <t>Содержание учреждений по внешкольной работе с детьми в области культуры</t>
  </si>
  <si>
    <t>01 3 01 77000</t>
  </si>
  <si>
    <t>Мероприятия в учреждениях по внешкольной работе с детьми в области культуры</t>
  </si>
  <si>
    <t>01 3 01 77010</t>
  </si>
  <si>
    <t>Обеспечение деятельности учреждений по внешкольной работе с детьми в области культуры</t>
  </si>
  <si>
    <t>01 3 01 77590</t>
  </si>
  <si>
    <t>01 3 02 00000</t>
  </si>
  <si>
    <t>01 3 02 21000</t>
  </si>
  <si>
    <t>01 3 02 21110</t>
  </si>
  <si>
    <t>11 0 01 62270</t>
  </si>
  <si>
    <t>99 0 00 20000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</si>
  <si>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</si>
  <si>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</si>
  <si>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01 4 01 04000</t>
  </si>
  <si>
    <t xml:space="preserve">Фонд оплаты труда государственных (муниципальных) органов </t>
  </si>
  <si>
    <t>01 4 01 75590</t>
  </si>
  <si>
    <t>Основное мероприятие "Создание и развитие комплексной системы информирования населения о деятельности органов местного самоуправления муниципального района"</t>
  </si>
  <si>
    <t>15 0 01 00000</t>
  </si>
  <si>
    <t>15 0 00 00000</t>
  </si>
  <si>
    <t>15 0 01 00010</t>
  </si>
  <si>
    <t>15 0 02 00020</t>
  </si>
  <si>
    <t>15 0 02 00000</t>
  </si>
  <si>
    <t>14 0 00 00000</t>
  </si>
  <si>
    <t>14 4 01 00000</t>
  </si>
  <si>
    <t>Основное мероприятие "Предоставление жилых помещений детям-сиротам и детям, оставшимся без попечения родителей, а также лиц из их числа"</t>
  </si>
  <si>
    <t>01 1 01 00020</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</si>
  <si>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</si>
  <si>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Основное мероприятие "Сохранение и развитие народной культуры, использование и популяризация объектов культурного наследия"</t>
  </si>
  <si>
    <t>02 0 02 00000</t>
  </si>
  <si>
    <t>02 0 02 03000</t>
  </si>
  <si>
    <t>Развитие туризма</t>
  </si>
  <si>
    <t>02 0 02 03020</t>
  </si>
  <si>
    <t>02 0 02 05000</t>
  </si>
  <si>
    <t>02 0 02 05010</t>
  </si>
  <si>
    <t>02 0 02 05890</t>
  </si>
  <si>
    <t>12 0 03 00020</t>
  </si>
  <si>
    <t>01 3 02 60680</t>
  </si>
  <si>
    <t>Содержание и поддержка созданных мест в негосударственных частных дошкольных образовательных учреждениях</t>
  </si>
  <si>
    <t>Другие вопросы в области культуры, кинематографии</t>
  </si>
  <si>
    <t>01 4 01 00000</t>
  </si>
  <si>
    <t>Выплата компенсации родителям в связи со снятием с очереди в дошкольные образовательные учреждения</t>
  </si>
  <si>
    <t>01 1 01 21030</t>
  </si>
  <si>
    <t>01 1 03 00000</t>
  </si>
  <si>
    <t>14 4 00 00000</t>
  </si>
  <si>
    <t>Основное мероприятие "Предоставление субсидий по оплате жилого помещения и коммунальных услуг гражданам, имеющим место жительства в Московской области"</t>
  </si>
  <si>
    <t>Основное мероприятие "Профилактика терроризма и экстремизма"</t>
  </si>
  <si>
    <t>Разработка проектов организации дорожного движения на дорогах общего пользования</t>
  </si>
  <si>
    <t>Основное мероприятие "Ликвидация очередности в дошкольные образовательные учреждения и развитие инфраструктуры дошкольного образования"</t>
  </si>
  <si>
    <t>Основное мероприятие "Гражданско-патриотическое и духовно-нравственное воспитание детей и молодёжи "</t>
  </si>
  <si>
    <t>Подпрограмма  "Обеспечение жильём детей-сирот и детей, оставшихся без попечения родителей, а также лиц из их числа "</t>
  </si>
  <si>
    <t>Обеспечение деятельности учреждений в области физической культуры и спорта</t>
  </si>
  <si>
    <t>Основное мероприятие "Оформление наружного информационного информационного пространства муниципального района"</t>
  </si>
  <si>
    <t>Основное мероприятие: "Ликвидация очередности в дошкольные образовательные учреждения и развитие инфраструктуры дошкольного образования"</t>
  </si>
  <si>
    <t>Ремонт внутриквартальных дорог</t>
  </si>
  <si>
    <t>11 0 02 00060</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</si>
  <si>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</si>
  <si>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</si>
  <si>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</si>
  <si>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</si>
  <si>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Стационарная медицинская помощь</t>
  </si>
  <si>
    <t>02 0 01 02020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</si>
  <si>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</si>
  <si>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Проектирование и строительство физкультурно-оздоровительного комплекса с искусственным льдом</t>
  </si>
  <si>
    <t>Капитальные вложения в объекты недвижимого имущества муниципальной собственности</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</si>
  <si>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</si>
  <si>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</si>
  <si>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Замена, обслуживание и ремонт внутриквартирного газового оборудования</t>
  </si>
  <si>
    <t>12 0 03 00030</t>
  </si>
  <si>
    <t>Уход за захоронениями малоимущих граждан</t>
  </si>
  <si>
    <t>Организация перевозок учащихся из сельских населенных пунктов в муниципальные общеобразовательные учреждения</t>
  </si>
  <si>
    <t>11 0 01 00020</t>
  </si>
  <si>
    <t xml:space="preserve"> Капитальные вложения в объекты государственной (муниципальной) собственности</t>
  </si>
  <si>
    <t>Представительские расходы</t>
  </si>
  <si>
    <t>95 0 00 02000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</si>
  <si>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</si>
  <si>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01 2 01 62230</t>
  </si>
  <si>
    <t>01 2 02 21200</t>
  </si>
  <si>
    <t>Компенсация части арендной платы за наем жилых помещений педагогическим работникам</t>
  </si>
  <si>
    <t>Погребение по гарантированному перечню услуг</t>
  </si>
  <si>
    <t>Уплата иных платежей</t>
  </si>
  <si>
    <t>853</t>
  </si>
  <si>
    <t>Бюджетные инвестиции в строительство и приобретение детских дошкольных учреждений муниципальной собственности</t>
  </si>
  <si>
    <t xml:space="preserve">Установка АУУ системами теплоснабжения и ИТП </t>
  </si>
  <si>
    <t>09 0 01 00040</t>
  </si>
  <si>
    <t>Проектирование, реконструкция, строительство, техническое обслуживание и ремонт объектов инженерной инфраструктуры</t>
  </si>
  <si>
    <t>Распределение бюджетных ассигнований по разделам, подразделам, целевым статьям (муниципальным программам Красногорского муниципального района и непрограммным направлениям деятельности), группам и подгруппам видов расходов классификации расходов бюджета Красногорского муниципального района на 2017 год</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</si>
  <si>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</si>
  <si>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Муниципальная программа Красногорского муниципального района  на 2017-2021 годы "Образование"</t>
  </si>
  <si>
    <t xml:space="preserve">Муниципальная  программа Красногорского муниципального района на 2017-2021 годы "Энергосбережение" </t>
  </si>
  <si>
    <t xml:space="preserve">Муниципальная программа  Красногорского муниципального района на 2017-2021 годы "Энергосбережение" </t>
  </si>
  <si>
    <t>Муниципальная программа  Красногорского муниципального района на 2017-2021 годы "Развитие транспортной системы"</t>
  </si>
  <si>
    <t>Муниципальная программа  Красногорского муниципального района на 2017-2021 годы "Эффективное управление"</t>
  </si>
  <si>
    <t>10 4 06 01000</t>
  </si>
  <si>
    <t>Основное мероприятие "Обеспечение деятельности органов местного самоуправления"</t>
  </si>
  <si>
    <t>10 4 06 00000</t>
  </si>
  <si>
    <t>Подпрограмма "Муниципальное управление"</t>
  </si>
  <si>
    <t>10 4 00 00000</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</si>
  <si>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</si>
  <si>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</si>
  <si>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Организация работы по повышению квалификации кадров</t>
  </si>
  <si>
    <t>06 1 02 00010</t>
  </si>
  <si>
    <t>Мероприятия по вовлечению молодых граждан в работу молодёжных общественных организаций и добровольческую деятельность</t>
  </si>
  <si>
    <t>Мероприятия по увеличению числа специалистов занятых в сфере работы с молодёжью</t>
  </si>
  <si>
    <t>Муниципальная программа Красногорского муниципального района на 2017-2021 годы "Дети и молодёжь"</t>
  </si>
  <si>
    <t>06 1 02 00020</t>
  </si>
  <si>
    <t>06 1 02 00030</t>
  </si>
  <si>
    <t>06 1 02 01590</t>
  </si>
  <si>
    <t>06 1 02 20000</t>
  </si>
  <si>
    <t>04 1 00 00000</t>
  </si>
  <si>
    <t>Основное мероприятие "Оказание материальной помощи гражданам"</t>
  </si>
  <si>
    <t>04 1 01 00000</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</si>
  <si>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</si>
  <si>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04 1 01 00010</t>
  </si>
  <si>
    <t>04 1  01 00010</t>
  </si>
  <si>
    <t>04 1 01 00020</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</si>
  <si>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</si>
  <si>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04 1 01 00030</t>
  </si>
  <si>
    <t>04 1 01 00040</t>
  </si>
  <si>
    <t>Оказание материальной помощи отдельным категориям граждан на возмещение расходов по слухопротезированию</t>
  </si>
  <si>
    <t>04 1 01 00050</t>
  </si>
  <si>
    <t>Основное мероприятие "Предоставление мер социальной поддержки"</t>
  </si>
  <si>
    <t>04 1 02 00000</t>
  </si>
  <si>
    <t>04 1 02 00010</t>
  </si>
  <si>
    <t>04 1 02 00020</t>
  </si>
  <si>
    <t>04 1 02 00030</t>
  </si>
  <si>
    <t>Иные пенсии, социальные доплаты к пенсиям</t>
  </si>
  <si>
    <t>04 1 02 00040</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</si>
  <si>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</si>
  <si>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04 1 02 00050</t>
  </si>
  <si>
    <t>04 1 02 00060</t>
  </si>
  <si>
    <t>Основное мероприятие "Организация социально-культурных мероприятий для социально незащищенных категорий населения"</t>
  </si>
  <si>
    <t>04 1 03 00000</t>
  </si>
  <si>
    <t>Мероприятия для социально незащищенных категорий населения"</t>
  </si>
  <si>
    <t>04 1 03 00010</t>
  </si>
  <si>
    <t>Основное мероприятие "Поддержка общественных организаций, объединяющих граждан социально незащищенных категорий"</t>
  </si>
  <si>
    <t>04 1 04 00000</t>
  </si>
  <si>
    <t>04 1 04 00010</t>
  </si>
  <si>
    <t>Основное мероприятие "Предоставление субсидий по оплате жилого помещения и коммунальных услуг"</t>
  </si>
  <si>
    <t>04 1 05 00000</t>
  </si>
  <si>
    <t>04 1 05 61410</t>
  </si>
  <si>
    <t>04 1 05 61420</t>
  </si>
  <si>
    <t>Подпрограмма "Доступная среда"</t>
  </si>
  <si>
    <t>04 2 00 00000</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</si>
  <si>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</si>
  <si>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04 2 01 00000</t>
  </si>
  <si>
    <t>04 2 01 00010</t>
  </si>
  <si>
    <t>04 3 00 00000</t>
  </si>
  <si>
    <t>Дополнительное образование детей</t>
  </si>
  <si>
    <t>Подпрограмма "Содействие развитию здравоохранения"</t>
  </si>
  <si>
    <t>04 3 03 00000</t>
  </si>
  <si>
    <t>04 3 03 62080</t>
  </si>
  <si>
    <t>Закупка товаров, работ и услуг в сфере информационно-коммуникационных технологий</t>
  </si>
  <si>
    <t>242</t>
  </si>
  <si>
    <t>Муниципальная программа Красногорского муниципального района на 2017-2021 годы  "Социальная поддержка населения"</t>
  </si>
  <si>
    <t>Обеспечение деятельности архивного отдела</t>
  </si>
  <si>
    <t>Фонд оплаты труда государственных (муниципальных) органов и взносы по обязательному социальному страхованию</t>
  </si>
  <si>
    <t>10 2 01 00000</t>
  </si>
  <si>
    <t>10 2 01 00010</t>
  </si>
  <si>
    <t>10 2 01 60690</t>
  </si>
  <si>
    <t xml:space="preserve">Заместитель председателя Совета депутатов </t>
  </si>
  <si>
    <t>10 3 05 00000</t>
  </si>
  <si>
    <t>10 3 05 00590</t>
  </si>
  <si>
    <t>10 4 03 00000</t>
  </si>
  <si>
    <t>10 4 03 00010</t>
  </si>
  <si>
    <t>10 4 04 00000</t>
  </si>
  <si>
    <t>10 4 04 00010</t>
  </si>
  <si>
    <t>Развитие социального партнерства</t>
  </si>
  <si>
    <t>10 4 06 04000</t>
  </si>
  <si>
    <t>10 4 06 60700</t>
  </si>
  <si>
    <t>10 4 06 70000</t>
  </si>
  <si>
    <t>17 0 00 00000</t>
  </si>
  <si>
    <t xml:space="preserve">Центральный аппарат </t>
  </si>
  <si>
    <t>Аппарат администрации</t>
  </si>
  <si>
    <t>Основное мероприятие "Развитие кадрового потенциала"</t>
  </si>
  <si>
    <t>Муниципальная программа  Красногорского муниципального района на 2017-2021 годы "Земельно-имущественные отношения и охрана окружающей среды"</t>
  </si>
  <si>
    <t>Содержание нежилых помещений, состоящих на учете в муниципальной казне</t>
  </si>
  <si>
    <t>НДС с сумм оплаты права на установку и эксплуатацию рекламных конструкций и платы за установку и эксплуатацию рекламных конструкций</t>
  </si>
  <si>
    <t>13 1 00 00000</t>
  </si>
  <si>
    <t>13 1 01 00000</t>
  </si>
  <si>
    <t>13 1 01 00010</t>
  </si>
  <si>
    <t>13 1 01 00020</t>
  </si>
  <si>
    <t>Содержание жилых помещений, состоящих на учете в муниципальной казне</t>
  </si>
  <si>
    <t>13 1 01 00040</t>
  </si>
  <si>
    <t>13 1 01 00050</t>
  </si>
  <si>
    <t>10 4 03 00020</t>
  </si>
  <si>
    <t>13 1 01 00070</t>
  </si>
  <si>
    <t>Исследование воздуха, воды, почв</t>
  </si>
  <si>
    <t>13 2 01 00000</t>
  </si>
  <si>
    <t>13 2 01 00010</t>
  </si>
  <si>
    <t>13 2 02 00000</t>
  </si>
  <si>
    <t>13 2 02 00010</t>
  </si>
  <si>
    <t>13 1 01 00060</t>
  </si>
  <si>
    <t>Муниципальная программа  Красногорского муниципального района на 2017-2021 годы "Территориальное развитие"</t>
  </si>
  <si>
    <t>18 0 00 00000</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</si>
  <si>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</si>
  <si>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</si>
  <si>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</si>
  <si>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</si>
  <si>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</si>
  <si>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Проведение независимой строительной экспертизы объектов</t>
  </si>
  <si>
    <t xml:space="preserve">Подготовка проектов планировки и межевания территорий при строительстве капитальных объектов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</si>
  <si>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</si>
  <si>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</si>
  <si>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</si>
  <si>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Информационно-консультационная поддержка субъектов малого и среднего предпринимательства</t>
  </si>
  <si>
    <t>08 0 02 00010</t>
  </si>
  <si>
    <t xml:space="preserve">Муниципальная программа Красногорского муниципального района на 2017-2021 годы "Развитие малого и среднего предпринимательства" </t>
  </si>
  <si>
    <t>Проектирование пристройки ГБУЗ МО "Нахабинская городская больница</t>
  </si>
  <si>
    <t>04 3 01 00000</t>
  </si>
  <si>
    <t>04 3 01 00010</t>
  </si>
  <si>
    <t>04 3 02 00000</t>
  </si>
  <si>
    <t>04 3 02 00010</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</si>
  <si>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</si>
  <si>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 Информирование населения о деятельности органов местного самоуправления муниципального района, о мероприятиях социально-экономического развития и общественно-политической жизни"</t>
  </si>
  <si>
    <t xml:space="preserve">Муниципальная программа Красногорского муниципального района на 2017-2021 годы "Безопасность населения" </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</si>
  <si>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</si>
  <si>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</si>
  <si>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</si>
  <si>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безопасности людей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</si>
  <si>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</si>
  <si>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</si>
  <si>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</si>
  <si>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</si>
  <si>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Закупка товаров, работ, услуг в сфере информационно-коммуникационных технологий</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</si>
  <si>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</si>
  <si>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</si>
  <si>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</si>
  <si>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</si>
  <si>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</si>
  <si>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</si>
  <si>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</si>
  <si>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</si>
  <si>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</si>
  <si>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</si>
  <si>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Подпрограмма "Обеспечение пожарной безопасности"</t>
  </si>
  <si>
    <t>07 4 00 00000</t>
  </si>
  <si>
    <t>Основное мероприятие "Профилактика и ликвидация пожаров"</t>
  </si>
  <si>
    <t>07 4 01 00000</t>
  </si>
  <si>
    <t>Обеспечение пожарной безопасности</t>
  </si>
  <si>
    <t>07 4 01 00010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</si>
  <si>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</si>
  <si>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</si>
  <si>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</si>
  <si>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</si>
  <si>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</si>
  <si>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</si>
  <si>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</si>
  <si>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 xml:space="preserve">07 1 00 00000 </t>
  </si>
  <si>
    <t>Основное мероприятие "Профилактика экстремизма и национализма"</t>
  </si>
  <si>
    <t>07 1 02 00000</t>
  </si>
  <si>
    <t>Профилактика и предупреждение проявлений экстремизма, расовой и национальной неприязни</t>
  </si>
  <si>
    <t>07 1 02 00010</t>
  </si>
  <si>
    <t>11 0 02 00050</t>
  </si>
  <si>
    <t>Муниципальная программа  Красногорского муниципального района на 2017-2021 годы "Развитие потребительского рынка и услуг"</t>
  </si>
  <si>
    <t>16 0 00 00000</t>
  </si>
  <si>
    <t>05 0 01 00040</t>
  </si>
  <si>
    <t>Проведение сертификации ворот для спортивных игр</t>
  </si>
  <si>
    <t>05 0 01 00050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</si>
  <si>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</si>
  <si>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</si>
  <si>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</si>
  <si>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</si>
  <si>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</si>
  <si>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</si>
  <si>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</si>
  <si>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</si>
  <si>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</si>
  <si>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 xml:space="preserve">Муниципальная программа Красногорского муниципального района на 2017-2021 годы "Культура" </t>
  </si>
  <si>
    <t>Ремонт фасада здания МАУК "Красногорский культурно-досуговый комплекс "Подмосковье"</t>
  </si>
  <si>
    <t>Уплата налогов на имущество организаций и земельного налога</t>
  </si>
  <si>
    <t>Основное мероприятие "Обеспечение деятельности по развитию культуры"</t>
  </si>
  <si>
    <t>Аппарат управления по культуре, делам молодежи, физической культуры и спорта</t>
  </si>
  <si>
    <t>02 0 03 00000</t>
  </si>
  <si>
    <t>02 0 03 04000</t>
  </si>
  <si>
    <t>02 0 03 81590</t>
  </si>
  <si>
    <t>18 0 04 00040</t>
  </si>
  <si>
    <t>18 0 04 00000</t>
  </si>
  <si>
    <t>Подпрограмма "Развитие информационно-коммуникационных технологий для повышения эффективности процессов управления"</t>
  </si>
  <si>
    <t>17 2 00 00000</t>
  </si>
  <si>
    <t>17 2 01 00000</t>
  </si>
  <si>
    <t>17 2 01 00010</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</si>
  <si>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</si>
  <si>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</si>
  <si>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</si>
  <si>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17 1 02 00000</t>
  </si>
  <si>
    <t>17 1 02 00590</t>
  </si>
  <si>
    <t>Обеспечение деятельности АУП</t>
  </si>
  <si>
    <t>17 1 02 01590</t>
  </si>
  <si>
    <t>Обеспечение деятельности отделений и ТОСП(УРМ)</t>
  </si>
  <si>
    <t>17 1 02 02590</t>
  </si>
  <si>
    <t>Общехозяйственные расходы</t>
  </si>
  <si>
    <t>17 1 02 03590</t>
  </si>
  <si>
    <t>Закупка товаров, работ и услуг для обеспечения государственных (муниципальных) нужд</t>
  </si>
  <si>
    <t>Муниципальная программа Красногорского муниципального района на 2017-2021 годы "Социальная поддержка населения "</t>
  </si>
  <si>
    <t>Подпрограмма "Социальная поддержка"</t>
  </si>
  <si>
    <t>Обеспечение деятельности МКУ "Красногорская похоронная служба"</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</si>
  <si>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</si>
  <si>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</si>
  <si>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Мероприятия по гражданско-патриотическому и духовно-нравственному воспитанию детей и молодёжи</t>
  </si>
  <si>
    <t xml:space="preserve">Выплата пенсии за выслугу лет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</si>
  <si>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</si>
  <si>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</si>
  <si>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Ежемесячное вознаграждение лицам, имеющим почётные звания Российской Федерации и ушедшим на заслуженный отдых из учреждений бюджетной сферы</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</si>
  <si>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 и т.д., прибывших на территорию Красногорского муниципального района для постоянного проживания на обустройство по месту жительства</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</si>
  <si>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</si>
  <si>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16 0 02 00000</t>
  </si>
  <si>
    <t>16 0 02 00010</t>
  </si>
  <si>
    <t>16 0 02 00020</t>
  </si>
  <si>
    <t>16 0 02 00030</t>
  </si>
  <si>
    <t>16 0 02 00040</t>
  </si>
  <si>
    <t>16 0 02 00590</t>
  </si>
  <si>
    <t>Подписка, доставка и распространение тиражей печатных изданий</t>
  </si>
  <si>
    <t>15 0 01 00020</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</si>
  <si>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</si>
  <si>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</si>
  <si>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</si>
  <si>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</si>
  <si>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Подпрограмма "Социальная поддержка "</t>
  </si>
  <si>
    <t>Реконструкция стадиона "Машиностроитель"</t>
  </si>
  <si>
    <t>Иные выплаты населению</t>
  </si>
  <si>
    <t>360</t>
  </si>
  <si>
    <t>18 0 04 00020</t>
  </si>
  <si>
    <t>Мероприятия в области дошкольного образования</t>
  </si>
  <si>
    <t>01 1 01 20000</t>
  </si>
  <si>
    <t>Муниципальные стипендии для учащихся дополнительного образования детей в области культуры</t>
  </si>
  <si>
    <t>01 3 01 77020</t>
  </si>
  <si>
    <t>634</t>
  </si>
  <si>
    <t>Иные субсидии некоммерческим организациям (за исключением государственных (муниципальных) учреждений)</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</si>
  <si>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</si>
  <si>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</si>
  <si>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Мероприятия по организации отдыха детей в каникулярное время</t>
  </si>
  <si>
    <t>06 2 01 62190</t>
  </si>
  <si>
    <t>05 0 01 64220</t>
  </si>
  <si>
    <t>10 4 06 60830</t>
  </si>
  <si>
    <t>Подпрограмма "Обеспечение жильем отдельных категорий граждан, установленных федеральным законодательством"</t>
  </si>
  <si>
    <t>14 7 01 00000</t>
  </si>
  <si>
    <t>14 7 01 54850</t>
  </si>
  <si>
    <t>14 7 00 00000</t>
  </si>
  <si>
    <t>05 0 06 00030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</si>
  <si>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</si>
  <si>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</si>
  <si>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</si>
  <si>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</si>
  <si>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99 0 00 01060</t>
  </si>
  <si>
    <t>Оплата административных штрафов</t>
  </si>
  <si>
    <t>Устройство парковок</t>
  </si>
  <si>
    <t xml:space="preserve">11 0 02 00070 </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</si>
  <si>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</si>
  <si>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</si>
  <si>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Укрепление материально-технической базы в учреждениях по спортивной подготовки</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</si>
  <si>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</si>
  <si>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Межбюджетные трансферты</t>
  </si>
  <si>
    <t>Иные межбюджетные трансферты</t>
  </si>
  <si>
    <t>04 3 01 00020</t>
  </si>
  <si>
    <t>500</t>
  </si>
  <si>
    <t>540</t>
  </si>
  <si>
    <t>Ремонт подъездов многоквартирных домов</t>
  </si>
  <si>
    <t>12 0 03 00040</t>
  </si>
  <si>
    <t>12 0 03 60950</t>
  </si>
  <si>
    <t>Ремонт подъездов многоквартирных домов за счет средств ОБ</t>
  </si>
  <si>
    <t>Техническое обследование домов</t>
  </si>
  <si>
    <t>13 1 01 00090</t>
  </si>
  <si>
    <t>12 0 02 60300</t>
  </si>
  <si>
    <t>12 0 02 61430</t>
  </si>
  <si>
    <t>Капитальные вложения в объекты государственной (муниципальной) собственности</t>
  </si>
  <si>
    <t>Дополнительные мероприятия по развитию жилищно-коммунального хозяйства и социально-культурной сферы</t>
  </si>
  <si>
    <t>01 2 01 04400</t>
  </si>
  <si>
    <t>06 1 02 04400</t>
  </si>
  <si>
    <t>02 0 01 04400</t>
  </si>
  <si>
    <t>06 1 01 04400</t>
  </si>
  <si>
    <t>Ремонт автомобильных дорог за счет средств областного бюджета</t>
  </si>
  <si>
    <t xml:space="preserve">11 0 02 60240 </t>
  </si>
  <si>
    <t>01 1 02 04400</t>
  </si>
  <si>
    <t>01 1 02 21030</t>
  </si>
  <si>
    <t>01 3 01 04400</t>
  </si>
  <si>
    <t>Оплата судебных исков</t>
  </si>
  <si>
    <t xml:space="preserve">Исполнение судебных актов </t>
  </si>
  <si>
    <t>Исполнение судебных актов РФ и мировых соглашений</t>
  </si>
  <si>
    <t>99 0 00 0 1050</t>
  </si>
  <si>
    <t>830</t>
  </si>
  <si>
    <t>831</t>
  </si>
  <si>
    <t>1200400590</t>
  </si>
  <si>
    <t>Обеспечение деятельности МКУ "УЖКХ"</t>
  </si>
  <si>
    <t>Основное мероприятие "Обеспечение деятельности учреждений в сфере ЖКХ"</t>
  </si>
  <si>
    <t>12 0 04 00000</t>
  </si>
  <si>
    <t>Закупка товаров, работ и услуг для государственных (муниципальных) нужд в области геодезии и картографии</t>
  </si>
  <si>
    <t>Муниципальная программа  Красногорского муниципального района на 2017-2021 годы "Жилище"</t>
  </si>
  <si>
    <t>Подпрограмма "Комплексное освоение земельных участков в целях жилищного строительства и развития застроенных территорий"</t>
  </si>
  <si>
    <t>Основное мероприятие "Развитие застроенных территорий"</t>
  </si>
  <si>
    <t>14 1 00 00000</t>
  </si>
  <si>
    <t>14 1 01 00000</t>
  </si>
  <si>
    <t>Проектирование, реконструкция, строительство и ремонт линий наружного освещения</t>
  </si>
  <si>
    <t>12 0 03 00050</t>
  </si>
  <si>
    <t>99 0 00 01050</t>
  </si>
  <si>
    <t>Отлов безнадзорных животных за счет средств ОБ</t>
  </si>
  <si>
    <t xml:space="preserve">Оснащение детского сада - новостройки  в п. Нахабино по ул. Братьев Волковых </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</si>
  <si>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</si>
  <si>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</si>
  <si>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</si>
  <si>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12 0 04 00590</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</si>
  <si>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</si>
  <si>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</si>
  <si>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</si>
  <si>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02 0 01 01030</t>
  </si>
  <si>
    <t>02 0 01 61050</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</si>
  <si>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</si>
  <si>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</si>
  <si>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 xml:space="preserve">Оснащение детского сада - новостройки  по ул. Пионерская, д.25 </t>
  </si>
  <si>
    <t>01 1 02 21040</t>
  </si>
  <si>
    <t>12 0 03 00060</t>
  </si>
  <si>
    <t>Мероприятия по благоустройству</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</si>
  <si>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</si>
  <si>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07 4 01 63520</t>
  </si>
  <si>
    <t>Реконструкция лыжного стадиона МАСОУ "Зоркий"</t>
  </si>
  <si>
    <t>05 0 01 00060</t>
  </si>
  <si>
    <t>Взносы в Уставной капитал</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</si>
  <si>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</si>
  <si>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</si>
  <si>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13 1 01 00100</t>
  </si>
  <si>
    <t>450</t>
  </si>
  <si>
    <t>452</t>
  </si>
  <si>
    <t>15 0 01 00030</t>
  </si>
  <si>
    <t>Повышение квалификации и профессиональная переподготовка работников телевидения</t>
  </si>
  <si>
    <t>Обеспечение деятельности телевидения</t>
  </si>
  <si>
    <t>15 0 01 01590</t>
  </si>
  <si>
    <t>14 4 01 60820</t>
  </si>
  <si>
    <t>09 0 02 00000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</si>
  <si>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</si>
  <si>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</si>
  <si>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09 0 02 62630</t>
  </si>
  <si>
    <t>14 1 01 R0210</t>
  </si>
  <si>
    <t>14 1 03 00000</t>
  </si>
  <si>
    <t>14 1 03 R0210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</si>
  <si>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</si>
  <si>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</si>
  <si>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Основное мероприятие "Разработка и утверждение местных нормативов градостроительного проектирования"</t>
  </si>
  <si>
    <t>Разработка и утверждение местных нормативов градостроительного проектирования</t>
  </si>
  <si>
    <t>18 0 01 00000</t>
  </si>
  <si>
    <t>18 0 0 100100</t>
  </si>
  <si>
    <t>Архитектурно-художественное освещение</t>
  </si>
  <si>
    <t>09 0 02 00030</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</si>
  <si>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</si>
  <si>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</si>
  <si>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245</t>
  </si>
  <si>
    <t>Софинансирование расходов на повышение заработной платы  работникам муниципальных учреждений культуры</t>
  </si>
  <si>
    <t>02 0 01 60440</t>
  </si>
  <si>
    <t>01 3 01 21120</t>
  </si>
  <si>
    <t>Переоформление собственников транспортных средств, находящихся в муниципальной казне</t>
  </si>
  <si>
    <t>13 1 01 00080</t>
  </si>
  <si>
    <t xml:space="preserve">Муниципальная программа Красногорского муниципального района  на 2017-2021 годы  "Эффективное управление"  </t>
  </si>
  <si>
    <t>Участие в социальных программах Московской области</t>
  </si>
  <si>
    <t>Предоставление МБТ бюджету Московской области</t>
  </si>
  <si>
    <t>10 4 08 00000</t>
  </si>
  <si>
    <t>10 4 08 00010</t>
  </si>
  <si>
    <t xml:space="preserve">Строительство СОШ в г. Красногорск мкр.Опалиха </t>
  </si>
  <si>
    <t>14 1 01 00020</t>
  </si>
  <si>
    <t>01 2 01 21030</t>
  </si>
  <si>
    <t>Резервный фонд администрации городского округа Красногорск</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</si>
  <si>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</si>
  <si>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</si>
  <si>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Проведение мероприятий по подготовке учреждений к оказанию образовательной услуги</t>
  </si>
  <si>
    <t>01 1 02 21050</t>
  </si>
  <si>
    <t>Обустройство набережной Москвы-реки в мкр. Павшинская пойма (береговая линия)</t>
  </si>
  <si>
    <t>12 0 03 00150</t>
  </si>
  <si>
    <t>Обустройство набережной Москвы-реки в мкр. Павшинская пойма</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</si>
  <si>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</si>
  <si>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</si>
  <si>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Муниципальная программа Красногорского муниципального района на 2017-2021 годы "Социальная поддержка населения"</t>
  </si>
  <si>
    <t>14 7 01 51340</t>
  </si>
  <si>
    <t>Муниципальная программа Красногорского муниципального района на 2017-2021 годы "Жилище"</t>
  </si>
  <si>
    <t>12 0 03 00070</t>
  </si>
  <si>
    <t>Оплата уличного освещения</t>
  </si>
  <si>
    <t>Проведение экспертизы по решению суда</t>
  </si>
  <si>
    <t>99 0 00 01070</t>
  </si>
  <si>
    <t>15 0 01 00040</t>
  </si>
  <si>
    <t>Укрепление материально-технической базы МБУ "Красногорское телевидение"</t>
  </si>
  <si>
    <t>Другие вопросы в области коммунального хозяйства</t>
  </si>
  <si>
    <t>12 0 02 00040</t>
  </si>
  <si>
    <t>12 0 03 60870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</si>
  <si>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</si>
  <si>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расходов на организацию деятельности МФЦ из бюджета Московской области</t>
  </si>
  <si>
    <t>17 1 02 60650</t>
  </si>
  <si>
    <t>Капитальный ремонт сетей ХВС в п. Архангельское за счет средств ОБ</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</si>
  <si>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</si>
  <si>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 xml:space="preserve">Приобретение RFID-оборудования, ПО и смарт-карты с RFID-чипом для идентификации читателя для библиотек, имеющих статус центральных </t>
  </si>
  <si>
    <t>Приобретение RFID-оборудования, программного обеспечения и бесконтактной смарт-карты с RFID-чипом для идентификации читателя для муниципальных библиотек, имеющих статус центральных за счёт средств областного бюджета</t>
  </si>
  <si>
    <t>Обеспечение жильем ветеранов Великой Отечественной войны1941-1945 годов</t>
  </si>
  <si>
    <t>Приложение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</si>
</sst>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50" x14ac:knownFonts="1">
    <font>
      <sz val="10"/>
      <name val="Arial Cyr"/>
      <charset val="204"/>
    </font>
    <font>
      <sz val="10"/>
      <name val="Arial Cyr"/>
      <charset val="204"/>
    </font>
    <font>
      <sz val="11"/>
      <color theme="1"/>
      <name val="Calibri"/>
      <family val="2"/>
      <charset val="204"/>
      <scheme val="minor"/>
    </font>
    <font>
      <b/>
      <sz val="10"/>
      <name val="Arial Cyr"/>
      <charset val="204"/>
    </font>
    <font>
      <sz val="9"/>
      <name val="Arial"/>
      <family val="2"/>
      <charset val="204"/>
    </font>
    <font>
      <sz val="9"/>
      <name val="Arial"/>
      <family val="2"/>
      <charset val="204"/>
    </font>
    <font>
      <sz val="10"/>
      <name val="Times New Roman Cyr"/>
      <family val="1"/>
      <charset val="204"/>
    </font>
    <font>
      <sz val="12"/>
      <name val="Times New Roman Cyr"/>
      <charset val="204"/>
    </font>
    <font>
      <sz val="14"/>
      <name val="Times New Roman Cyr"/>
      <charset val="204"/>
    </font>
    <font>
      <sz val="10"/>
      <name val="Times New Roman CYR"/>
      <charset val="204"/>
    </font>
    <font>
      <b/>
      <sz val="12"/>
      <name val="Times New Roman Cyr"/>
      <family val="1"/>
      <charset val="204"/>
    </font>
    <font>
      <b/>
      <sz val="12"/>
      <color indexed="8"/>
      <name val="Times New Roman Cyr"/>
      <family val="1"/>
      <charset val="204"/>
    </font>
    <font>
      <b/>
      <sz val="14"/>
      <name val="Times New Roman Cyr"/>
      <family val="1"/>
      <charset val="204"/>
    </font>
    <font>
      <b/>
      <sz val="14"/>
      <color indexed="8"/>
      <name val="Times New Roman Cyr"/>
      <family val="1"/>
      <charset val="204"/>
    </font>
    <font>
      <i/>
      <sz val="12"/>
      <color indexed="8"/>
      <name val="Times New Roman Cyr"/>
      <charset val="204"/>
    </font>
    <font>
      <b/>
      <sz val="10"/>
      <name val="Times New Roman Cyr"/>
      <charset val="204"/>
    </font>
    <font>
      <b/>
      <sz val="10"/>
      <name val="Times New Roman Cyr"/>
      <family val="1"/>
      <charset val="204"/>
    </font>
    <font>
      <b/>
      <sz val="12"/>
      <color indexed="8"/>
      <name val="Times New Roman Cyr"/>
      <charset val="204"/>
    </font>
    <font>
      <b/>
      <sz val="12"/>
      <name val="Times New Roman Cyr"/>
      <charset val="204"/>
    </font>
    <font>
      <b/>
      <i/>
      <sz val="12"/>
      <name val="Times New Roman Cyr"/>
      <charset val="204"/>
    </font>
    <font>
      <b/>
      <i/>
      <sz val="12"/>
      <color indexed="8"/>
      <name val="Times New Roman Cyr"/>
      <charset val="204"/>
    </font>
    <font>
      <sz val="12"/>
      <color indexed="8"/>
      <name val="Times New Roman Cyr"/>
      <charset val="204"/>
    </font>
    <font>
      <i/>
      <sz val="12"/>
      <name val="Times New Roman Cyr"/>
      <charset val="204"/>
    </font>
    <font>
      <sz val="12"/>
      <name val="Times New Roman Cyr"/>
      <family val="1"/>
      <charset val="204"/>
    </font>
    <font>
      <sz val="12"/>
      <color indexed="8"/>
      <name val="Times New Roman Cyr"/>
      <family val="1"/>
      <charset val="204"/>
    </font>
    <font>
      <b/>
      <sz val="14"/>
      <name val="Times New Roman Cyr"/>
      <charset val="204"/>
    </font>
    <font>
      <i/>
      <sz val="12"/>
      <name val="Times New Roman"/>
      <family val="1"/>
      <charset val="204"/>
    </font>
    <font>
      <i/>
      <sz val="10"/>
      <name val="Times New Roman Cyr"/>
      <charset val="204"/>
    </font>
    <font>
      <b/>
      <i/>
      <sz val="10"/>
      <name val="Times New Roman Cyr"/>
      <charset val="204"/>
    </font>
    <font>
      <b/>
      <sz val="14"/>
      <color indexed="8"/>
      <name val="Times New Roman Cyr"/>
      <charset val="204"/>
    </font>
    <font>
      <i/>
      <sz val="11"/>
      <name val="Times New Roman Cyr"/>
      <charset val="204"/>
    </font>
    <font>
      <i/>
      <sz val="14"/>
      <color indexed="8"/>
      <name val="Times New Roman Cyr"/>
      <charset val="204"/>
    </font>
    <font>
      <sz val="14"/>
      <color indexed="8"/>
      <name val="Times New Roman Cyr"/>
      <charset val="204"/>
    </font>
    <font>
      <b/>
      <sz val="12"/>
      <name val="Times New Roman"/>
      <family val="1"/>
      <charset val="204"/>
    </font>
    <font>
      <b/>
      <sz val="11"/>
      <name val="Times New Roman Cyr"/>
      <charset val="204"/>
    </font>
    <font>
      <sz val="11"/>
      <name val="Times New Roman Cyr"/>
      <charset val="204"/>
    </font>
    <font>
      <b/>
      <i/>
      <sz val="12"/>
      <name val="Times New Roman"/>
      <family val="1"/>
      <charset val="204"/>
    </font>
    <font>
      <b/>
      <i/>
      <sz val="11"/>
      <name val="Times New Roman Cyr"/>
      <charset val="204"/>
    </font>
    <font>
      <i/>
      <sz val="13"/>
      <name val="Times New Roman Cyr"/>
      <charset val="204"/>
    </font>
    <font>
      <b/>
      <sz val="13"/>
      <name val="Times New Roman"/>
      <family val="1"/>
      <charset val="204"/>
    </font>
    <font>
      <b/>
      <i/>
      <sz val="13"/>
      <name val="Times New Roman"/>
      <family val="1"/>
      <charset val="204"/>
    </font>
    <font>
      <i/>
      <sz val="12"/>
      <name val="Times New Roman Cyr"/>
      <family val="1"/>
      <charset val="204"/>
    </font>
    <font>
      <b/>
      <i/>
      <sz val="12"/>
      <name val="Times New Roman Cyr"/>
      <family val="1"/>
      <charset val="204"/>
    </font>
    <font>
      <b/>
      <sz val="13"/>
      <name val="Times New Roman Cyr"/>
      <charset val="204"/>
    </font>
    <font>
      <b/>
      <sz val="12"/>
      <color indexed="8"/>
      <name val="Times New Roman"/>
      <family val="1"/>
      <charset val="204"/>
    </font>
    <font>
      <b/>
      <i/>
      <sz val="13"/>
      <name val="Times New Roman Cyr"/>
      <charset val="204"/>
    </font>
    <font>
      <b/>
      <sz val="13"/>
      <name val="Times New Roman Cyr"/>
      <family val="1"/>
      <charset val="204"/>
    </font>
    <font>
      <sz val="14"/>
      <color indexed="8"/>
      <name val="Times New Roman Cyr"/>
      <family val="1"/>
      <charset val="204"/>
    </font>
    <font>
      <sz val="12"/>
      <color indexed="12"/>
      <name val="Times New Roman Cyr"/>
      <charset val="204"/>
    </font>
    <font>
      <sz val="10"/>
      <color indexed="8"/>
      <name val="Times New Roman Cyr"/>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2" fillId="0" borderId="0"/>
    <xf numFmtId="0" fontId="1" fillId="0" borderId="0"/>
    <xf numFmtId="164" fontId="1" fillId="0" borderId="0" applyFont="0" applyFill="0" applyBorder="0" applyAlignment="0" applyProtection="0"/>
    <xf numFmtId="0" fontId="4" fillId="0" borderId="0"/>
    <xf numFmtId="164" fontId="5" fillId="0" borderId="0" applyFont="0" applyFill="0" applyBorder="0" applyAlignment="0" applyProtection="0"/>
    <xf numFmtId="164" fontId="4" fillId="0" borderId="0" applyFont="0" applyFill="0" applyBorder="0" applyAlignment="0" applyProtection="0"/>
  </cellStyleXfs>
  <cellXfs count="228">
    <xf numFmtId="0" fontId="0" fillId="0" borderId="0" xfId="0"/>
    <xf numFmtId="0" fontId="6" fillId="0" borderId="0" xfId="0" applyFont="1" applyFill="1" applyAlignment="1">
      <alignment wrapText="1"/>
    </xf>
    <xf numFmtId="0" fontId="6" fillId="0" borderId="0" xfId="0" applyFont="1" applyFill="1" applyAlignment="1"/>
    <xf numFmtId="0" fontId="8" fillId="0" borderId="0" xfId="0" applyFont="1" applyFill="1" applyAlignment="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64" fontId="11" fillId="0" borderId="1" xfId="4" applyFont="1" applyFill="1" applyBorder="1" applyAlignment="1">
      <alignment horizontal="right" vertical="center" wrapText="1"/>
    </xf>
    <xf numFmtId="0" fontId="6" fillId="0" borderId="0" xfId="0" applyFont="1" applyFill="1" applyAlignment="1">
      <alignment vertical="center"/>
    </xf>
    <xf numFmtId="0" fontId="12" fillId="0" borderId="1" xfId="0" applyNumberFormat="1" applyFont="1" applyFill="1" applyBorder="1" applyAlignment="1">
      <alignment horizontal="left" wrapText="1"/>
    </xf>
    <xf numFmtId="49" fontId="12" fillId="0" borderId="1" xfId="0" applyNumberFormat="1" applyFont="1" applyFill="1" applyBorder="1" applyAlignment="1">
      <alignment horizontal="center" wrapText="1"/>
    </xf>
    <xf numFmtId="164" fontId="13" fillId="0" borderId="1" xfId="4" applyFont="1" applyFill="1" applyBorder="1" applyAlignment="1">
      <alignment horizontal="right" wrapText="1"/>
    </xf>
    <xf numFmtId="0" fontId="15" fillId="0" borderId="0" xfId="0" applyFont="1" applyFill="1" applyAlignment="1"/>
    <xf numFmtId="0" fontId="16" fillId="0" borderId="0" xfId="0" applyFont="1" applyFill="1" applyAlignment="1"/>
    <xf numFmtId="0" fontId="9" fillId="0" borderId="0" xfId="0" applyFont="1" applyFill="1" applyAlignment="1"/>
    <xf numFmtId="0" fontId="10" fillId="0" borderId="1" xfId="0" applyNumberFormat="1" applyFont="1" applyFill="1" applyBorder="1" applyAlignment="1">
      <alignment horizontal="left" wrapText="1"/>
    </xf>
    <xf numFmtId="49" fontId="10" fillId="0" borderId="1" xfId="0" applyNumberFormat="1" applyFont="1" applyFill="1" applyBorder="1" applyAlignment="1">
      <alignment horizontal="center" wrapText="1"/>
    </xf>
    <xf numFmtId="164" fontId="11" fillId="0" borderId="1" xfId="4" applyFont="1" applyFill="1" applyBorder="1" applyAlignment="1">
      <alignment horizontal="right" wrapText="1"/>
    </xf>
    <xf numFmtId="0" fontId="17" fillId="0" borderId="1" xfId="0" applyFont="1" applyFill="1" applyBorder="1" applyAlignment="1">
      <alignment horizontal="left" wrapText="1"/>
    </xf>
    <xf numFmtId="49" fontId="18" fillId="0" borderId="1" xfId="0" applyNumberFormat="1" applyFont="1" applyFill="1" applyBorder="1" applyAlignment="1">
      <alignment horizontal="center" wrapText="1"/>
    </xf>
    <xf numFmtId="49" fontId="17" fillId="0" borderId="1" xfId="0" applyNumberFormat="1" applyFont="1" applyFill="1" applyBorder="1" applyAlignment="1">
      <alignment horizontal="center" wrapText="1"/>
    </xf>
    <xf numFmtId="164" fontId="17" fillId="0" borderId="1" xfId="4" applyFont="1" applyFill="1" applyBorder="1" applyAlignment="1">
      <alignment horizontal="right" wrapText="1"/>
    </xf>
    <xf numFmtId="0" fontId="19" fillId="0" borderId="1" xfId="0" applyFont="1" applyFill="1" applyBorder="1" applyAlignment="1">
      <alignment horizontal="left" wrapText="1"/>
    </xf>
    <xf numFmtId="49" fontId="19" fillId="0" borderId="1" xfId="0" applyNumberFormat="1" applyFont="1" applyFill="1" applyBorder="1" applyAlignment="1">
      <alignment horizontal="center" wrapText="1"/>
    </xf>
    <xf numFmtId="0" fontId="18" fillId="0" borderId="1" xfId="0" applyFont="1" applyFill="1" applyBorder="1" applyAlignment="1">
      <alignment horizontal="center"/>
    </xf>
    <xf numFmtId="164" fontId="20" fillId="0" borderId="1" xfId="4" applyFont="1" applyFill="1" applyBorder="1" applyAlignment="1">
      <alignment horizontal="right"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xf>
    <xf numFmtId="164" fontId="21" fillId="0" borderId="1" xfId="4" applyFont="1" applyFill="1" applyBorder="1" applyAlignment="1">
      <alignment horizontal="right" wrapText="1"/>
    </xf>
    <xf numFmtId="0" fontId="22" fillId="0" borderId="1" xfId="0" applyFont="1" applyFill="1" applyBorder="1" applyAlignment="1">
      <alignment horizontal="left" wrapText="1"/>
    </xf>
    <xf numFmtId="49" fontId="23" fillId="0" borderId="1" xfId="0" applyNumberFormat="1" applyFont="1" applyFill="1" applyBorder="1" applyAlignment="1">
      <alignment horizontal="center" wrapText="1"/>
    </xf>
    <xf numFmtId="0" fontId="22" fillId="0" borderId="1" xfId="0" applyFont="1" applyFill="1" applyBorder="1" applyAlignment="1">
      <alignment horizontal="center"/>
    </xf>
    <xf numFmtId="49" fontId="24" fillId="0" borderId="1" xfId="0" quotePrefix="1" applyNumberFormat="1" applyFont="1" applyFill="1" applyBorder="1" applyAlignment="1">
      <alignment horizontal="center"/>
    </xf>
    <xf numFmtId="164" fontId="14" fillId="0" borderId="1" xfId="4" applyFont="1" applyFill="1" applyBorder="1" applyAlignment="1">
      <alignment horizontal="right" wrapText="1"/>
    </xf>
    <xf numFmtId="0" fontId="23" fillId="0" borderId="1" xfId="0" applyNumberFormat="1" applyFont="1" applyFill="1" applyBorder="1" applyAlignment="1">
      <alignment horizontal="left" wrapText="1"/>
    </xf>
    <xf numFmtId="49" fontId="24" fillId="0" borderId="1" xfId="0" applyNumberFormat="1" applyFont="1" applyFill="1" applyBorder="1" applyAlignment="1">
      <alignment horizontal="center" wrapText="1"/>
    </xf>
    <xf numFmtId="0" fontId="18" fillId="0" borderId="1" xfId="0" applyNumberFormat="1" applyFont="1" applyFill="1" applyBorder="1" applyAlignment="1">
      <alignment horizontal="left" wrapText="1"/>
    </xf>
    <xf numFmtId="49" fontId="22" fillId="0" borderId="1" xfId="0" applyNumberFormat="1" applyFont="1" applyFill="1" applyBorder="1" applyAlignment="1">
      <alignment horizontal="center" wrapText="1"/>
    </xf>
    <xf numFmtId="49" fontId="14" fillId="0" borderId="1" xfId="0" quotePrefix="1" applyNumberFormat="1" applyFont="1" applyFill="1" applyBorder="1" applyAlignment="1">
      <alignment horizontal="center"/>
    </xf>
    <xf numFmtId="164" fontId="24" fillId="0" borderId="1" xfId="4" applyFont="1" applyFill="1" applyBorder="1" applyAlignment="1">
      <alignment horizontal="right" wrapText="1"/>
    </xf>
    <xf numFmtId="164" fontId="7" fillId="0" borderId="1" xfId="4" applyFont="1" applyFill="1" applyBorder="1" applyAlignment="1">
      <alignment horizontal="right"/>
    </xf>
    <xf numFmtId="0" fontId="20" fillId="0" borderId="1" xfId="0" applyNumberFormat="1" applyFont="1" applyFill="1" applyBorder="1" applyAlignment="1">
      <alignment horizontal="left" wrapText="1"/>
    </xf>
    <xf numFmtId="49" fontId="20" fillId="0" borderId="1" xfId="0" applyNumberFormat="1" applyFont="1" applyFill="1" applyBorder="1" applyAlignment="1">
      <alignment horizontal="center" wrapText="1"/>
    </xf>
    <xf numFmtId="0" fontId="20" fillId="0" borderId="1" xfId="0" applyFont="1" applyFill="1" applyBorder="1" applyAlignment="1">
      <alignment horizontal="center" wrapText="1"/>
    </xf>
    <xf numFmtId="0" fontId="19" fillId="0" borderId="1" xfId="0" applyFont="1" applyFill="1" applyBorder="1" applyAlignment="1">
      <alignment wrapText="1"/>
    </xf>
    <xf numFmtId="0" fontId="18" fillId="0" borderId="1" xfId="0" applyFont="1" applyFill="1" applyBorder="1" applyAlignment="1">
      <alignment wrapText="1"/>
    </xf>
    <xf numFmtId="0" fontId="17" fillId="0" borderId="1" xfId="0" applyNumberFormat="1" applyFont="1" applyFill="1" applyBorder="1" applyAlignment="1">
      <alignment horizontal="left" wrapText="1"/>
    </xf>
    <xf numFmtId="0" fontId="17" fillId="0" borderId="1" xfId="0" applyFont="1" applyFill="1" applyBorder="1" applyAlignment="1">
      <alignment horizontal="center" wrapText="1"/>
    </xf>
    <xf numFmtId="0" fontId="21" fillId="0" borderId="1" xfId="0" applyFont="1" applyFill="1" applyBorder="1" applyAlignment="1">
      <alignment horizontal="left" wrapText="1"/>
    </xf>
    <xf numFmtId="0" fontId="23" fillId="0" borderId="1" xfId="0" applyFont="1" applyFill="1" applyBorder="1" applyAlignment="1">
      <alignment wrapText="1"/>
    </xf>
    <xf numFmtId="0" fontId="21" fillId="0" borderId="1" xfId="0" applyFont="1" applyFill="1" applyBorder="1" applyAlignment="1">
      <alignment horizontal="center"/>
    </xf>
    <xf numFmtId="0" fontId="24" fillId="0" borderId="1" xfId="0" quotePrefix="1" applyFont="1" applyFill="1" applyBorder="1" applyAlignment="1">
      <alignment horizontal="center"/>
    </xf>
    <xf numFmtId="0" fontId="19" fillId="0" borderId="1" xfId="0" applyFont="1" applyFill="1" applyBorder="1" applyAlignment="1">
      <alignment horizontal="center"/>
    </xf>
    <xf numFmtId="49" fontId="20" fillId="0" borderId="1" xfId="0" applyNumberFormat="1" applyFont="1" applyFill="1" applyBorder="1" applyAlignment="1">
      <alignment horizontal="center"/>
    </xf>
    <xf numFmtId="0" fontId="18" fillId="0" borderId="1" xfId="0" applyFont="1" applyFill="1" applyBorder="1" applyAlignment="1">
      <alignment horizontal="left" wrapText="1"/>
    </xf>
    <xf numFmtId="49" fontId="17" fillId="0" borderId="1" xfId="0" applyNumberFormat="1" applyFont="1" applyFill="1" applyBorder="1" applyAlignment="1">
      <alignment horizontal="center"/>
    </xf>
    <xf numFmtId="164" fontId="19" fillId="0" borderId="1" xfId="4" applyFont="1" applyFill="1" applyBorder="1" applyAlignment="1">
      <alignment horizontal="right" wrapText="1"/>
    </xf>
    <xf numFmtId="164" fontId="18" fillId="0" borderId="1" xfId="4" applyFont="1" applyFill="1" applyBorder="1" applyAlignment="1">
      <alignment horizontal="right" wrapText="1"/>
    </xf>
    <xf numFmtId="0" fontId="18" fillId="0" borderId="0" xfId="0" applyFont="1" applyFill="1" applyAlignment="1"/>
    <xf numFmtId="0" fontId="18" fillId="0" borderId="1" xfId="0" applyFont="1" applyFill="1" applyBorder="1" applyAlignment="1">
      <alignment horizontal="left" vertical="top" wrapText="1"/>
    </xf>
    <xf numFmtId="49" fontId="17" fillId="0" borderId="1" xfId="0" quotePrefix="1" applyNumberFormat="1" applyFont="1" applyFill="1" applyBorder="1" applyAlignment="1">
      <alignment horizontal="center"/>
    </xf>
    <xf numFmtId="0" fontId="14" fillId="0" borderId="1" xfId="0" applyFont="1" applyFill="1" applyBorder="1" applyAlignment="1">
      <alignment wrapText="1"/>
    </xf>
    <xf numFmtId="0" fontId="21" fillId="0" borderId="1" xfId="0" applyFont="1" applyFill="1" applyBorder="1" applyAlignment="1">
      <alignment wrapText="1"/>
    </xf>
    <xf numFmtId="0" fontId="14" fillId="0" borderId="1" xfId="0" applyFont="1" applyFill="1" applyBorder="1" applyAlignment="1">
      <alignment horizontal="left" wrapText="1"/>
    </xf>
    <xf numFmtId="0" fontId="6" fillId="0" borderId="0" xfId="0" applyFont="1" applyFill="1"/>
    <xf numFmtId="0" fontId="26" fillId="0" borderId="1" xfId="0" applyFont="1" applyFill="1" applyBorder="1" applyAlignment="1">
      <alignment vertical="justify"/>
    </xf>
    <xf numFmtId="0" fontId="24" fillId="0" borderId="1" xfId="0" applyNumberFormat="1" applyFont="1" applyFill="1" applyBorder="1" applyAlignment="1">
      <alignment horizontal="left" wrapText="1"/>
    </xf>
    <xf numFmtId="0" fontId="16" fillId="0" borderId="0" xfId="0" applyFont="1" applyFill="1"/>
    <xf numFmtId="3" fontId="16" fillId="0" borderId="0" xfId="0" applyNumberFormat="1" applyFont="1" applyFill="1"/>
    <xf numFmtId="0" fontId="28" fillId="0" borderId="0" xfId="0" applyFont="1" applyFill="1"/>
    <xf numFmtId="3" fontId="28" fillId="0" borderId="0" xfId="0" applyNumberFormat="1" applyFont="1" applyFill="1"/>
    <xf numFmtId="49" fontId="21" fillId="0" borderId="1" xfId="0" applyNumberFormat="1" applyFont="1" applyFill="1" applyBorder="1" applyAlignment="1">
      <alignment horizontal="center"/>
    </xf>
    <xf numFmtId="164" fontId="14" fillId="0" borderId="2" xfId="4" applyFont="1" applyFill="1" applyBorder="1" applyAlignment="1">
      <alignment horizontal="right" wrapText="1"/>
    </xf>
    <xf numFmtId="164" fontId="21" fillId="0" borderId="2" xfId="4" applyFont="1" applyFill="1" applyBorder="1" applyAlignment="1">
      <alignment horizontal="right" wrapText="1"/>
    </xf>
    <xf numFmtId="0" fontId="22" fillId="0" borderId="1" xfId="0" applyFont="1" applyFill="1" applyBorder="1" applyAlignment="1">
      <alignment horizontal="center" wrapText="1"/>
    </xf>
    <xf numFmtId="0" fontId="7" fillId="0" borderId="1" xfId="0" applyFont="1" applyFill="1" applyBorder="1" applyAlignment="1">
      <alignment horizontal="center" wrapText="1"/>
    </xf>
    <xf numFmtId="0" fontId="25" fillId="0" borderId="1" xfId="0" applyNumberFormat="1" applyFont="1" applyFill="1" applyBorder="1" applyAlignment="1">
      <alignment horizontal="left" wrapText="1"/>
    </xf>
    <xf numFmtId="49" fontId="25" fillId="0" borderId="1" xfId="0" applyNumberFormat="1" applyFont="1" applyFill="1" applyBorder="1" applyAlignment="1">
      <alignment horizontal="center" wrapText="1"/>
    </xf>
    <xf numFmtId="49" fontId="29" fillId="0" borderId="1" xfId="0" applyNumberFormat="1" applyFont="1" applyFill="1" applyBorder="1" applyAlignment="1">
      <alignment horizontal="center" wrapText="1"/>
    </xf>
    <xf numFmtId="164" fontId="29" fillId="0" borderId="1" xfId="4" applyFont="1" applyFill="1" applyBorder="1" applyAlignment="1">
      <alignment horizontal="right" wrapText="1"/>
    </xf>
    <xf numFmtId="0" fontId="12" fillId="0" borderId="1" xfId="0" applyFont="1" applyFill="1" applyBorder="1" applyAlignment="1">
      <alignment wrapText="1"/>
    </xf>
    <xf numFmtId="49" fontId="13" fillId="0" borderId="1" xfId="0" applyNumberFormat="1" applyFont="1" applyFill="1" applyBorder="1" applyAlignment="1">
      <alignment horizontal="center" wrapText="1"/>
    </xf>
    <xf numFmtId="0" fontId="22" fillId="0" borderId="1" xfId="0" applyFont="1" applyFill="1" applyBorder="1" applyAlignment="1">
      <alignment wrapText="1"/>
    </xf>
    <xf numFmtId="4" fontId="7" fillId="0" borderId="1" xfId="0" applyNumberFormat="1" applyFont="1" applyFill="1" applyBorder="1" applyAlignment="1">
      <alignment wrapText="1"/>
    </xf>
    <xf numFmtId="0" fontId="24" fillId="0" borderId="1" xfId="0" applyFont="1" applyFill="1" applyBorder="1" applyAlignment="1">
      <alignment wrapText="1"/>
    </xf>
    <xf numFmtId="0" fontId="23" fillId="0" borderId="1" xfId="0" applyFont="1" applyFill="1" applyBorder="1" applyAlignment="1">
      <alignment horizontal="center" wrapText="1"/>
    </xf>
    <xf numFmtId="4" fontId="30" fillId="0" borderId="1" xfId="0" applyNumberFormat="1" applyFont="1" applyFill="1" applyBorder="1"/>
    <xf numFmtId="164" fontId="18" fillId="0" borderId="1" xfId="4" applyFont="1" applyFill="1" applyBorder="1" applyAlignment="1">
      <alignment horizontal="right"/>
    </xf>
    <xf numFmtId="164" fontId="22" fillId="0" borderId="1" xfId="4" applyFont="1" applyFill="1" applyBorder="1" applyAlignment="1">
      <alignment horizontal="right"/>
    </xf>
    <xf numFmtId="3" fontId="7" fillId="0" borderId="1" xfId="0" applyNumberFormat="1" applyFont="1" applyFill="1" applyBorder="1" applyAlignment="1">
      <alignment horizontal="center"/>
    </xf>
    <xf numFmtId="49" fontId="31" fillId="0" borderId="1" xfId="0" applyNumberFormat="1" applyFont="1" applyFill="1" applyBorder="1" applyAlignment="1">
      <alignment horizontal="center" wrapText="1"/>
    </xf>
    <xf numFmtId="164" fontId="32" fillId="0" borderId="1" xfId="4" applyFont="1" applyFill="1" applyBorder="1" applyAlignment="1">
      <alignment horizontal="right" wrapText="1"/>
    </xf>
    <xf numFmtId="164" fontId="31" fillId="0" borderId="1" xfId="4" applyFont="1" applyFill="1" applyBorder="1" applyAlignment="1">
      <alignment horizontal="right" wrapText="1"/>
    </xf>
    <xf numFmtId="49" fontId="32" fillId="0" borderId="1" xfId="0" applyNumberFormat="1" applyFont="1" applyFill="1" applyBorder="1" applyAlignment="1">
      <alignment horizontal="center" wrapText="1"/>
    </xf>
    <xf numFmtId="164" fontId="29" fillId="0" borderId="2" xfId="4" applyFont="1" applyFill="1" applyBorder="1" applyAlignment="1">
      <alignment horizontal="right" wrapText="1"/>
    </xf>
    <xf numFmtId="164" fontId="17" fillId="0" borderId="2" xfId="4" applyFont="1" applyFill="1" applyBorder="1" applyAlignment="1">
      <alignment horizontal="right" wrapText="1"/>
    </xf>
    <xf numFmtId="0" fontId="29" fillId="0" borderId="1" xfId="0" applyFont="1" applyFill="1" applyBorder="1" applyAlignment="1">
      <alignment horizontal="left" wrapText="1"/>
    </xf>
    <xf numFmtId="0" fontId="14" fillId="0" borderId="1" xfId="0" applyFont="1" applyFill="1" applyBorder="1" applyAlignment="1">
      <alignment horizontal="center" wrapText="1"/>
    </xf>
    <xf numFmtId="0" fontId="21" fillId="0" borderId="1" xfId="0" applyFont="1" applyFill="1" applyBorder="1" applyAlignment="1">
      <alignment horizontal="center" wrapText="1"/>
    </xf>
    <xf numFmtId="0" fontId="33" fillId="0" borderId="2" xfId="0" applyNumberFormat="1" applyFont="1" applyFill="1" applyBorder="1" applyAlignment="1">
      <alignment horizontal="left" wrapText="1"/>
    </xf>
    <xf numFmtId="0" fontId="22" fillId="0" borderId="1" xfId="0" applyNumberFormat="1" applyFont="1" applyFill="1" applyBorder="1" applyAlignment="1">
      <alignment horizontal="left" wrapText="1"/>
    </xf>
    <xf numFmtId="164" fontId="7" fillId="0" borderId="2" xfId="4" applyFont="1" applyFill="1" applyBorder="1" applyAlignment="1">
      <alignment horizontal="right" wrapText="1"/>
    </xf>
    <xf numFmtId="0" fontId="22" fillId="0" borderId="1" xfId="0" applyFont="1" applyFill="1" applyBorder="1" applyAlignment="1">
      <alignment horizontal="left" vertical="top" wrapText="1"/>
    </xf>
    <xf numFmtId="164" fontId="22" fillId="0" borderId="1" xfId="4" applyFont="1" applyFill="1" applyBorder="1" applyAlignment="1">
      <alignment horizontal="right" wrapText="1"/>
    </xf>
    <xf numFmtId="164" fontId="7" fillId="0" borderId="1" xfId="4" applyFont="1" applyFill="1" applyBorder="1" applyAlignment="1">
      <alignment horizontal="right" wrapText="1"/>
    </xf>
    <xf numFmtId="0" fontId="28" fillId="0" borderId="0" xfId="0" applyFont="1" applyFill="1" applyAlignment="1"/>
    <xf numFmtId="0" fontId="20" fillId="0" borderId="1" xfId="0" applyFont="1" applyFill="1" applyBorder="1" applyAlignment="1">
      <alignment wrapText="1"/>
    </xf>
    <xf numFmtId="49" fontId="18" fillId="0" borderId="1" xfId="0" applyNumberFormat="1" applyFont="1" applyFill="1" applyBorder="1" applyAlignment="1">
      <alignment horizontal="center"/>
    </xf>
    <xf numFmtId="0" fontId="24" fillId="0" borderId="1" xfId="0" applyFont="1" applyFill="1" applyBorder="1" applyAlignment="1">
      <alignment horizontal="left" wrapText="1"/>
    </xf>
    <xf numFmtId="0" fontId="17" fillId="0" borderId="1" xfId="0" applyFont="1" applyFill="1" applyBorder="1" applyAlignment="1">
      <alignment wrapText="1"/>
    </xf>
    <xf numFmtId="0" fontId="27" fillId="0" borderId="0" xfId="0" applyFont="1" applyFill="1" applyAlignment="1"/>
    <xf numFmtId="49" fontId="14" fillId="0" borderId="1" xfId="0" applyNumberFormat="1" applyFont="1" applyFill="1" applyBorder="1" applyAlignment="1">
      <alignment horizontal="center"/>
    </xf>
    <xf numFmtId="0" fontId="27" fillId="0" borderId="0" xfId="0" applyFont="1" applyFill="1"/>
    <xf numFmtId="0" fontId="29" fillId="0" borderId="1" xfId="0" applyNumberFormat="1" applyFont="1" applyFill="1" applyBorder="1" applyAlignment="1">
      <alignment horizontal="left" wrapText="1"/>
    </xf>
    <xf numFmtId="164" fontId="18" fillId="0" borderId="2" xfId="4" applyFont="1" applyFill="1" applyBorder="1" applyAlignment="1">
      <alignment horizontal="right" wrapText="1"/>
    </xf>
    <xf numFmtId="164" fontId="25" fillId="0" borderId="1" xfId="4" applyFont="1" applyFill="1" applyBorder="1" applyAlignment="1">
      <alignment horizontal="right" wrapText="1"/>
    </xf>
    <xf numFmtId="0" fontId="19" fillId="0" borderId="1" xfId="0" applyNumberFormat="1" applyFont="1" applyFill="1" applyBorder="1" applyAlignment="1">
      <alignment horizontal="left" wrapText="1"/>
    </xf>
    <xf numFmtId="0" fontId="19" fillId="0" borderId="1" xfId="0" applyFont="1" applyFill="1" applyBorder="1" applyAlignment="1">
      <alignment horizontal="center" wrapText="1"/>
    </xf>
    <xf numFmtId="49" fontId="19" fillId="0" borderId="1" xfId="0" applyNumberFormat="1" applyFont="1" applyFill="1" applyBorder="1" applyAlignment="1">
      <alignment horizontal="center"/>
    </xf>
    <xf numFmtId="49" fontId="30" fillId="0" borderId="1" xfId="0" applyNumberFormat="1" applyFont="1" applyFill="1" applyBorder="1" applyAlignment="1">
      <alignment horizontal="center" wrapText="1"/>
    </xf>
    <xf numFmtId="0" fontId="7" fillId="0" borderId="1" xfId="0" quotePrefix="1" applyFont="1" applyFill="1" applyBorder="1" applyAlignment="1">
      <alignment horizontal="center"/>
    </xf>
    <xf numFmtId="49" fontId="22" fillId="0" borderId="1" xfId="0" applyNumberFormat="1" applyFont="1" applyFill="1" applyBorder="1" applyAlignment="1">
      <alignment horizontal="center"/>
    </xf>
    <xf numFmtId="49" fontId="34" fillId="0" borderId="1" xfId="0" applyNumberFormat="1" applyFont="1" applyFill="1" applyBorder="1" applyAlignment="1">
      <alignment horizontal="center" wrapText="1"/>
    </xf>
    <xf numFmtId="49" fontId="7" fillId="0" borderId="1" xfId="0" applyNumberFormat="1" applyFont="1" applyFill="1" applyBorder="1" applyAlignment="1">
      <alignment horizontal="center"/>
    </xf>
    <xf numFmtId="49" fontId="35" fillId="0" borderId="1" xfId="0" applyNumberFormat="1" applyFont="1" applyFill="1" applyBorder="1" applyAlignment="1">
      <alignment horizontal="center" wrapText="1"/>
    </xf>
    <xf numFmtId="49" fontId="36" fillId="0" borderId="1" xfId="0" applyNumberFormat="1" applyFont="1" applyFill="1" applyBorder="1" applyAlignment="1">
      <alignment vertical="top" wrapText="1"/>
    </xf>
    <xf numFmtId="49" fontId="37" fillId="0" borderId="1" xfId="0" applyNumberFormat="1" applyFont="1" applyFill="1" applyBorder="1" applyAlignment="1">
      <alignment horizontal="center" wrapText="1"/>
    </xf>
    <xf numFmtId="4" fontId="26" fillId="0" borderId="2" xfId="0" applyNumberFormat="1" applyFont="1" applyFill="1" applyBorder="1" applyAlignment="1">
      <alignment wrapText="1"/>
    </xf>
    <xf numFmtId="0" fontId="21" fillId="0" borderId="1" xfId="0" quotePrefix="1" applyFont="1" applyFill="1" applyBorder="1" applyAlignment="1">
      <alignment horizontal="center"/>
    </xf>
    <xf numFmtId="164" fontId="23" fillId="0" borderId="1" xfId="4" applyFont="1" applyFill="1" applyBorder="1" applyAlignment="1">
      <alignment horizontal="right" wrapText="1"/>
    </xf>
    <xf numFmtId="164" fontId="22" fillId="0" borderId="2" xfId="4" applyFont="1" applyFill="1" applyBorder="1" applyAlignment="1">
      <alignment horizontal="right" wrapText="1"/>
    </xf>
    <xf numFmtId="0" fontId="22" fillId="0" borderId="1" xfId="0" quotePrefix="1" applyFont="1" applyFill="1" applyBorder="1" applyAlignment="1">
      <alignment horizontal="center"/>
    </xf>
    <xf numFmtId="0" fontId="14" fillId="0" borderId="2" xfId="0" applyNumberFormat="1" applyFont="1" applyFill="1" applyBorder="1" applyAlignment="1">
      <alignment horizontal="left" vertical="top" wrapText="1"/>
    </xf>
    <xf numFmtId="0" fontId="23" fillId="0" borderId="2" xfId="0" applyFont="1" applyFill="1" applyBorder="1" applyAlignment="1">
      <alignment horizontal="left" wrapText="1"/>
    </xf>
    <xf numFmtId="164" fontId="23" fillId="0" borderId="2" xfId="4" applyFont="1" applyFill="1" applyBorder="1" applyAlignment="1">
      <alignment horizontal="right" wrapText="1"/>
    </xf>
    <xf numFmtId="0" fontId="38" fillId="0" borderId="1" xfId="0" applyNumberFormat="1" applyFont="1" applyFill="1" applyBorder="1" applyAlignment="1">
      <alignment horizontal="left" vertical="top" wrapText="1"/>
    </xf>
    <xf numFmtId="49" fontId="38" fillId="0" borderId="1" xfId="0" quotePrefix="1" applyNumberFormat="1" applyFont="1" applyFill="1" applyBorder="1" applyAlignment="1">
      <alignment horizontal="center"/>
    </xf>
    <xf numFmtId="0" fontId="23" fillId="0" borderId="1" xfId="0" applyFont="1" applyFill="1" applyBorder="1" applyAlignment="1">
      <alignment horizontal="center"/>
    </xf>
    <xf numFmtId="0" fontId="18" fillId="0" borderId="1" xfId="0" applyFont="1" applyFill="1" applyBorder="1" applyAlignment="1">
      <alignment horizontal="center" wrapText="1"/>
    </xf>
    <xf numFmtId="0" fontId="19" fillId="0" borderId="1" xfId="0" applyFont="1" applyFill="1" applyBorder="1" applyAlignment="1">
      <alignment horizontal="left" vertical="top" wrapText="1"/>
    </xf>
    <xf numFmtId="0" fontId="39" fillId="0" borderId="1" xfId="0" applyNumberFormat="1" applyFont="1" applyFill="1" applyBorder="1" applyAlignment="1">
      <alignment horizontal="left" wrapText="1"/>
    </xf>
    <xf numFmtId="49" fontId="39" fillId="0" borderId="1" xfId="0" applyNumberFormat="1" applyFont="1" applyFill="1" applyBorder="1" applyAlignment="1">
      <alignment horizontal="center"/>
    </xf>
    <xf numFmtId="49" fontId="40" fillId="0" borderId="1" xfId="0" applyNumberFormat="1" applyFont="1" applyFill="1" applyBorder="1" applyAlignment="1">
      <alignment horizontal="center"/>
    </xf>
    <xf numFmtId="49" fontId="39" fillId="0" borderId="1" xfId="0" applyNumberFormat="1" applyFont="1" applyFill="1" applyBorder="1" applyAlignment="1">
      <alignment horizontal="center" wrapText="1"/>
    </xf>
    <xf numFmtId="164" fontId="39" fillId="0" borderId="1" xfId="4" applyFont="1" applyFill="1" applyBorder="1" applyAlignment="1">
      <alignment horizontal="right" wrapText="1"/>
    </xf>
    <xf numFmtId="164" fontId="19" fillId="0" borderId="2" xfId="4" applyFont="1" applyFill="1" applyBorder="1" applyAlignment="1">
      <alignment horizontal="right" wrapText="1"/>
    </xf>
    <xf numFmtId="0" fontId="20" fillId="0" borderId="1" xfId="0" applyNumberFormat="1" applyFont="1" applyFill="1" applyBorder="1" applyAlignment="1">
      <alignment wrapText="1"/>
    </xf>
    <xf numFmtId="164" fontId="42" fillId="0" borderId="1" xfId="4" applyFont="1" applyFill="1" applyBorder="1" applyAlignment="1">
      <alignment horizontal="right" wrapText="1"/>
    </xf>
    <xf numFmtId="0" fontId="20" fillId="0" borderId="1" xfId="0" quotePrefix="1" applyFont="1" applyFill="1" applyBorder="1" applyAlignment="1">
      <alignment horizontal="center"/>
    </xf>
    <xf numFmtId="164" fontId="19" fillId="0" borderId="1" xfId="4" applyFont="1" applyFill="1" applyBorder="1" applyAlignment="1">
      <alignment horizontal="right"/>
    </xf>
    <xf numFmtId="0" fontId="19" fillId="0" borderId="1" xfId="0" quotePrefix="1" applyFont="1" applyFill="1" applyBorder="1" applyAlignment="1">
      <alignment horizontal="center"/>
    </xf>
    <xf numFmtId="0" fontId="24" fillId="0" borderId="1" xfId="0" applyNumberFormat="1" applyFont="1" applyFill="1" applyBorder="1" applyAlignment="1">
      <alignment wrapText="1"/>
    </xf>
    <xf numFmtId="164" fontId="41" fillId="0" borderId="1" xfId="4" applyFont="1" applyFill="1" applyBorder="1" applyAlignment="1">
      <alignment horizontal="right" wrapText="1"/>
    </xf>
    <xf numFmtId="164" fontId="10" fillId="0" borderId="1" xfId="4" applyFont="1" applyFill="1" applyBorder="1" applyAlignment="1">
      <alignment horizontal="right" wrapText="1"/>
    </xf>
    <xf numFmtId="49" fontId="43" fillId="0" borderId="1" xfId="0" applyNumberFormat="1" applyFont="1" applyFill="1" applyBorder="1" applyAlignment="1">
      <alignment horizontal="center" wrapText="1"/>
    </xf>
    <xf numFmtId="0" fontId="29" fillId="0" borderId="1" xfId="0" applyFont="1" applyFill="1" applyBorder="1" applyAlignment="1">
      <alignment wrapText="1"/>
    </xf>
    <xf numFmtId="0" fontId="14" fillId="0" borderId="1" xfId="0" applyFont="1" applyFill="1" applyBorder="1" applyAlignment="1">
      <alignment horizontal="center"/>
    </xf>
    <xf numFmtId="0" fontId="14" fillId="0" borderId="1" xfId="0" quotePrefix="1" applyFont="1" applyFill="1" applyBorder="1" applyAlignment="1">
      <alignment horizontal="center"/>
    </xf>
    <xf numFmtId="164" fontId="14" fillId="0" borderId="1" xfId="4" applyFont="1" applyFill="1" applyBorder="1" applyAlignment="1">
      <alignment horizontal="right"/>
    </xf>
    <xf numFmtId="0" fontId="33" fillId="0" borderId="1" xfId="0" applyNumberFormat="1" applyFont="1" applyFill="1" applyBorder="1" applyAlignment="1">
      <alignment horizontal="left" wrapText="1"/>
    </xf>
    <xf numFmtId="49" fontId="33" fillId="0" borderId="1" xfId="0" applyNumberFormat="1" applyFont="1" applyFill="1" applyBorder="1" applyAlignment="1">
      <alignment horizontal="center"/>
    </xf>
    <xf numFmtId="49" fontId="33" fillId="0" borderId="1" xfId="0" applyNumberFormat="1" applyFont="1" applyFill="1" applyBorder="1" applyAlignment="1">
      <alignment horizontal="center" wrapText="1"/>
    </xf>
    <xf numFmtId="164" fontId="44" fillId="0" borderId="1" xfId="4" applyFont="1" applyFill="1" applyBorder="1" applyAlignment="1">
      <alignment horizontal="right" wrapText="1"/>
    </xf>
    <xf numFmtId="164" fontId="22" fillId="0" borderId="2" xfId="4" applyFont="1" applyFill="1" applyBorder="1" applyAlignment="1">
      <alignment horizontal="right" vertical="center" wrapText="1"/>
    </xf>
    <xf numFmtId="164" fontId="7" fillId="0" borderId="2" xfId="4" applyFont="1" applyFill="1" applyBorder="1" applyAlignment="1">
      <alignment horizontal="right" vertical="center" wrapText="1"/>
    </xf>
    <xf numFmtId="0" fontId="14" fillId="0" borderId="1" xfId="0" applyNumberFormat="1" applyFont="1" applyFill="1" applyBorder="1" applyAlignment="1">
      <alignment wrapText="1"/>
    </xf>
    <xf numFmtId="0" fontId="45" fillId="0" borderId="1" xfId="0" applyNumberFormat="1" applyFont="1" applyFill="1" applyBorder="1" applyAlignment="1">
      <alignment wrapText="1"/>
    </xf>
    <xf numFmtId="0" fontId="38" fillId="0" borderId="1" xfId="0" applyNumberFormat="1" applyFont="1" applyFill="1" applyBorder="1" applyAlignment="1">
      <alignment wrapText="1"/>
    </xf>
    <xf numFmtId="49" fontId="42" fillId="0" borderId="1" xfId="0" applyNumberFormat="1" applyFont="1" applyFill="1" applyBorder="1" applyAlignment="1">
      <alignment horizontal="center" wrapText="1"/>
    </xf>
    <xf numFmtId="0" fontId="46" fillId="0" borderId="1" xfId="0" applyFont="1" applyFill="1" applyBorder="1" applyAlignment="1">
      <alignment wrapText="1"/>
    </xf>
    <xf numFmtId="49" fontId="46" fillId="0" borderId="1" xfId="0" applyNumberFormat="1" applyFont="1" applyFill="1" applyBorder="1" applyAlignment="1">
      <alignment horizontal="center" wrapText="1"/>
    </xf>
    <xf numFmtId="164" fontId="46" fillId="0" borderId="1" xfId="4" applyFont="1" applyFill="1" applyBorder="1" applyAlignment="1">
      <alignment horizontal="right" wrapText="1"/>
    </xf>
    <xf numFmtId="49" fontId="24" fillId="0" borderId="1" xfId="0" applyNumberFormat="1" applyFont="1" applyFill="1" applyBorder="1" applyAlignment="1">
      <alignment horizontal="center"/>
    </xf>
    <xf numFmtId="164" fontId="24" fillId="0" borderId="2" xfId="4" applyFont="1" applyFill="1" applyBorder="1" applyAlignment="1">
      <alignment horizontal="right" wrapText="1"/>
    </xf>
    <xf numFmtId="0" fontId="21" fillId="0" borderId="1" xfId="0" applyNumberFormat="1" applyFont="1" applyFill="1" applyBorder="1" applyAlignment="1">
      <alignment horizontal="left" wrapText="1"/>
    </xf>
    <xf numFmtId="0" fontId="23" fillId="0" borderId="1" xfId="0" applyFont="1" applyFill="1" applyBorder="1" applyAlignment="1"/>
    <xf numFmtId="3" fontId="6" fillId="0" borderId="0" xfId="0" applyNumberFormat="1" applyFont="1" applyFill="1"/>
    <xf numFmtId="0" fontId="13" fillId="0" borderId="1" xfId="0" applyFont="1" applyFill="1" applyBorder="1" applyAlignment="1">
      <alignment wrapText="1"/>
    </xf>
    <xf numFmtId="0" fontId="13" fillId="0" borderId="1" xfId="0" applyFont="1" applyFill="1" applyBorder="1" applyAlignment="1">
      <alignment horizontal="center"/>
    </xf>
    <xf numFmtId="0" fontId="13" fillId="0" borderId="1" xfId="0" quotePrefix="1" applyFont="1" applyFill="1" applyBorder="1" applyAlignment="1">
      <alignment horizontal="center"/>
    </xf>
    <xf numFmtId="164" fontId="13" fillId="0" borderId="1" xfId="4" applyFont="1" applyFill="1" applyBorder="1" applyAlignment="1">
      <alignment horizontal="right"/>
    </xf>
    <xf numFmtId="164" fontId="24" fillId="0" borderId="1" xfId="4" applyFont="1" applyFill="1" applyBorder="1" applyAlignment="1">
      <alignment horizontal="right"/>
    </xf>
    <xf numFmtId="0" fontId="17" fillId="0" borderId="1" xfId="0" applyNumberFormat="1" applyFont="1" applyFill="1" applyBorder="1" applyAlignment="1">
      <alignment wrapText="1"/>
    </xf>
    <xf numFmtId="49" fontId="29" fillId="0" borderId="1" xfId="0" applyNumberFormat="1" applyFont="1" applyFill="1" applyBorder="1" applyAlignment="1">
      <alignment horizontal="center"/>
    </xf>
    <xf numFmtId="164" fontId="29" fillId="0" borderId="1" xfId="4" applyFont="1" applyFill="1" applyBorder="1" applyAlignment="1">
      <alignment horizontal="right"/>
    </xf>
    <xf numFmtId="164" fontId="17" fillId="0" borderId="1" xfId="4" applyFont="1" applyFill="1" applyBorder="1" applyAlignment="1">
      <alignment horizontal="right"/>
    </xf>
    <xf numFmtId="0" fontId="21" fillId="0" borderId="1" xfId="0" applyFont="1" applyFill="1" applyBorder="1" applyAlignment="1">
      <alignment horizontal="left" vertical="top" wrapText="1"/>
    </xf>
    <xf numFmtId="164" fontId="21" fillId="0" borderId="1" xfId="4" applyFont="1" applyFill="1" applyBorder="1" applyAlignment="1">
      <alignment horizontal="right"/>
    </xf>
    <xf numFmtId="49" fontId="47" fillId="0" borderId="1" xfId="0" quotePrefix="1" applyNumberFormat="1" applyFont="1" applyFill="1" applyBorder="1" applyAlignment="1">
      <alignment horizontal="center"/>
    </xf>
    <xf numFmtId="49" fontId="20" fillId="0" borderId="1" xfId="0" quotePrefix="1" applyNumberFormat="1" applyFont="1" applyFill="1" applyBorder="1" applyAlignment="1">
      <alignment horizontal="center"/>
    </xf>
    <xf numFmtId="0" fontId="24" fillId="0" borderId="1" xfId="0" applyFont="1" applyFill="1" applyBorder="1" applyAlignment="1">
      <alignment horizontal="left" vertical="top" wrapText="1"/>
    </xf>
    <xf numFmtId="0" fontId="23" fillId="0" borderId="1" xfId="0" applyNumberFormat="1" applyFont="1" applyFill="1" applyBorder="1" applyAlignment="1">
      <alignment horizontal="left" vertical="top" wrapText="1"/>
    </xf>
    <xf numFmtId="0" fontId="22"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49" fontId="48" fillId="0" borderId="1" xfId="0" applyNumberFormat="1" applyFont="1" applyFill="1" applyBorder="1" applyAlignment="1">
      <alignment horizontal="center" wrapText="1"/>
    </xf>
    <xf numFmtId="0" fontId="18" fillId="0" borderId="0" xfId="0" applyNumberFormat="1" applyFont="1" applyFill="1" applyBorder="1" applyAlignment="1">
      <alignment horizontal="left" wrapText="1"/>
    </xf>
    <xf numFmtId="0" fontId="18" fillId="0" borderId="0" xfId="0" applyFont="1" applyFill="1" applyBorder="1" applyAlignment="1">
      <alignment horizontal="center"/>
    </xf>
    <xf numFmtId="49" fontId="48" fillId="0" borderId="0" xfId="0" applyNumberFormat="1" applyFont="1" applyFill="1" applyBorder="1" applyAlignment="1">
      <alignment horizontal="center" wrapText="1"/>
    </xf>
    <xf numFmtId="49" fontId="24" fillId="0" borderId="0" xfId="0" applyNumberFormat="1" applyFont="1" applyFill="1" applyBorder="1" applyAlignment="1">
      <alignment horizontal="center"/>
    </xf>
    <xf numFmtId="164" fontId="17" fillId="0" borderId="0" xfId="4" applyFont="1" applyFill="1" applyBorder="1" applyAlignment="1">
      <alignment horizontal="right" wrapText="1"/>
    </xf>
    <xf numFmtId="0" fontId="8" fillId="0" borderId="0" xfId="0" applyNumberFormat="1" applyFont="1" applyFill="1" applyAlignment="1">
      <alignment horizontal="left" wrapText="1"/>
    </xf>
    <xf numFmtId="49" fontId="8" fillId="0" borderId="0" xfId="0" applyNumberFormat="1" applyFont="1" applyFill="1" applyAlignment="1"/>
    <xf numFmtId="0" fontId="6" fillId="0" borderId="0" xfId="0" applyNumberFormat="1" applyFont="1" applyFill="1" applyAlignment="1">
      <alignment horizontal="left" wrapText="1"/>
    </xf>
    <xf numFmtId="49" fontId="6" fillId="0" borderId="0" xfId="0" applyNumberFormat="1" applyFont="1" applyFill="1" applyAlignment="1"/>
    <xf numFmtId="49" fontId="49" fillId="0" borderId="0" xfId="0" applyNumberFormat="1" applyFont="1" applyFill="1" applyAlignment="1">
      <alignment horizontal="center"/>
    </xf>
    <xf numFmtId="164" fontId="49" fillId="0" borderId="0" xfId="4" applyFont="1" applyFill="1" applyAlignment="1">
      <alignment horizontal="right" wrapText="1"/>
    </xf>
    <xf numFmtId="49" fontId="29" fillId="0" borderId="0" xfId="0" applyNumberFormat="1" applyFont="1" applyFill="1" applyAlignment="1">
      <alignment horizontal="center"/>
    </xf>
    <xf numFmtId="164" fontId="29" fillId="0" borderId="0" xfId="4" applyFont="1" applyFill="1" applyAlignment="1">
      <alignment horizontal="right" wrapText="1"/>
    </xf>
    <xf numFmtId="49" fontId="47" fillId="0" borderId="0" xfId="0" applyNumberFormat="1" applyFont="1" applyFill="1" applyAlignment="1">
      <alignment horizontal="center"/>
    </xf>
    <xf numFmtId="164" fontId="47" fillId="0" borderId="0" xfId="4" applyFont="1" applyFill="1" applyAlignment="1">
      <alignment horizontal="right" wrapText="1"/>
    </xf>
    <xf numFmtId="164" fontId="7" fillId="0" borderId="1" xfId="0" applyNumberFormat="1" applyFont="1" applyFill="1" applyBorder="1" applyAlignment="1">
      <alignment horizontal="right" wrapText="1"/>
    </xf>
    <xf numFmtId="0" fontId="23" fillId="0" borderId="1" xfId="0" quotePrefix="1" applyFont="1" applyFill="1" applyBorder="1" applyAlignment="1">
      <alignment horizontal="center"/>
    </xf>
    <xf numFmtId="0" fontId="7" fillId="0" borderId="1" xfId="0" applyFont="1" applyFill="1" applyBorder="1" applyAlignment="1">
      <alignment horizontal="left" wrapText="1"/>
    </xf>
    <xf numFmtId="0" fontId="23" fillId="0" borderId="1" xfId="0" applyFont="1" applyFill="1" applyBorder="1" applyAlignment="1">
      <alignment horizontal="left" wrapText="1"/>
    </xf>
    <xf numFmtId="4" fontId="22" fillId="0" borderId="1" xfId="0" applyNumberFormat="1" applyFont="1" applyFill="1" applyBorder="1"/>
    <xf numFmtId="0" fontId="22" fillId="0" borderId="1" xfId="1" applyFont="1" applyFill="1" applyBorder="1" applyAlignment="1">
      <alignment horizontal="center" vertical="center" wrapText="1"/>
    </xf>
    <xf numFmtId="49" fontId="21" fillId="0" borderId="1"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164" fontId="14" fillId="0" borderId="1" xfId="4" applyFont="1" applyFill="1" applyBorder="1" applyAlignment="1">
      <alignment horizontal="right" vertical="center" wrapText="1"/>
    </xf>
    <xf numFmtId="164" fontId="21" fillId="0" borderId="1" xfId="4" applyFont="1" applyFill="1" applyBorder="1" applyAlignment="1">
      <alignment horizontal="right" vertical="center" wrapText="1"/>
    </xf>
    <xf numFmtId="0" fontId="22" fillId="0" borderId="1" xfId="1" applyFont="1" applyFill="1" applyBorder="1" applyAlignment="1">
      <alignment horizontal="left" vertical="center" wrapText="1"/>
    </xf>
    <xf numFmtId="0" fontId="7" fillId="0" borderId="1" xfId="0" applyFont="1" applyFill="1" applyBorder="1" applyAlignment="1">
      <alignment wrapText="1"/>
    </xf>
    <xf numFmtId="0" fontId="7" fillId="0" borderId="1" xfId="0" applyNumberFormat="1" applyFont="1" applyFill="1" applyBorder="1" applyAlignment="1">
      <alignment horizontal="left" wrapText="1"/>
    </xf>
    <xf numFmtId="164" fontId="7" fillId="0" borderId="2" xfId="4" applyNumberFormat="1" applyFont="1" applyFill="1" applyBorder="1" applyAlignment="1">
      <alignment horizontal="right" wrapText="1"/>
    </xf>
    <xf numFmtId="49" fontId="7" fillId="0" borderId="1" xfId="0" applyNumberFormat="1" applyFont="1" applyFill="1" applyBorder="1" applyAlignment="1">
      <alignment horizontal="center" wrapText="1"/>
    </xf>
    <xf numFmtId="164" fontId="7" fillId="0" borderId="1" xfId="4" applyNumberFormat="1" applyFont="1" applyFill="1" applyBorder="1" applyAlignment="1">
      <alignment horizontal="right" wrapText="1"/>
    </xf>
    <xf numFmtId="49" fontId="7" fillId="0" borderId="0" xfId="0" applyNumberFormat="1" applyFont="1" applyFill="1" applyAlignment="1">
      <alignment horizontal="right"/>
    </xf>
    <xf numFmtId="49" fontId="32" fillId="0" borderId="0" xfId="0" applyNumberFormat="1" applyFont="1" applyFill="1" applyAlignment="1">
      <alignment horizontal="center"/>
    </xf>
    <xf numFmtId="0" fontId="10" fillId="0" borderId="3" xfId="0" applyFont="1" applyFill="1" applyBorder="1" applyAlignment="1">
      <alignment horizontal="center" wrapText="1"/>
    </xf>
  </cellXfs>
  <cellStyles count="8">
    <cellStyle name="Обычный" xfId="0" builtinId="0"/>
    <cellStyle name="Обычный 2" xfId="1"/>
    <cellStyle name="Обычный 3" xfId="2"/>
    <cellStyle name="Обычный 4" xfId="5"/>
    <cellStyle name="Обычный 5" xfId="3"/>
    <cellStyle name="Финансовый" xfId="4" builtinId="3"/>
    <cellStyle name="Финансовый 2" xfId="6"/>
    <cellStyle name="Финансовый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752"/>
  <sheetViews>
    <sheetView tabSelected="1" showWhiteSpace="0" view="pageBreakPreview" zoomScale="76" zoomScaleNormal="90" zoomScaleSheetLayoutView="76" workbookViewId="0">
      <pane ySplit="3" topLeftCell="A1729" activePane="bottomLeft" state="frozen"/>
      <selection pane="bottomLeft" activeCell="F1745" sqref="F1745"/>
    </sheetView>
  </sheetViews>
  <sheetFormatPr defaultColWidth="8.85546875" defaultRowHeight="12.75" x14ac:dyDescent="0.2"/>
  <cols>
    <col min="1" max="1" width="83" style="1" customWidth="1"/>
    <col min="2" max="2" width="7.7109375" style="2" bestFit="1" customWidth="1"/>
    <col min="3" max="3" width="8.28515625" style="2" bestFit="1" customWidth="1"/>
    <col min="4" max="4" width="16.85546875" style="202" bestFit="1" customWidth="1"/>
    <col min="5" max="5" width="8.140625" style="203" bestFit="1" customWidth="1"/>
    <col min="6" max="6" width="21.42578125" style="204" customWidth="1"/>
    <col min="7" max="16384" width="8.85546875" style="2"/>
  </cols>
  <sheetData>
    <row r="1" spans="1:16370" ht="15.75" x14ac:dyDescent="0.25">
      <c r="D1" s="225" t="s">
        <v>905</v>
      </c>
      <c r="E1" s="225"/>
      <c r="F1" s="225"/>
    </row>
    <row r="2" spans="1:16370" ht="51" customHeight="1" x14ac:dyDescent="0.25">
      <c r="A2" s="227" t="s">
        <v>503</v>
      </c>
      <c r="B2" s="227"/>
      <c r="C2" s="227"/>
      <c r="D2" s="227"/>
      <c r="E2" s="227"/>
      <c r="F2" s="227"/>
    </row>
    <row r="3" spans="1:16370" s="7" customFormat="1" ht="31.5" x14ac:dyDescent="0.2">
      <c r="A3" s="4" t="s">
        <v>9</v>
      </c>
      <c r="B3" s="5" t="s">
        <v>56</v>
      </c>
      <c r="C3" s="5" t="s">
        <v>57</v>
      </c>
      <c r="D3" s="5" t="s">
        <v>10</v>
      </c>
      <c r="E3" s="5" t="s">
        <v>11</v>
      </c>
      <c r="F3" s="6" t="s">
        <v>41</v>
      </c>
    </row>
    <row r="4" spans="1:16370" ht="18.75" x14ac:dyDescent="0.3">
      <c r="A4" s="8" t="s">
        <v>58</v>
      </c>
      <c r="B4" s="9" t="s">
        <v>59</v>
      </c>
      <c r="C4" s="9"/>
      <c r="D4" s="9"/>
      <c r="E4" s="9"/>
      <c r="F4" s="10">
        <f>F5+F14+F40+F137+F191+F203</f>
        <v>666367</v>
      </c>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3"/>
      <c r="XEP4" s="13"/>
    </row>
    <row r="5" spans="1:16370" ht="22.5" customHeight="1" x14ac:dyDescent="0.25">
      <c r="A5" s="14" t="s">
        <v>61</v>
      </c>
      <c r="B5" s="15" t="s">
        <v>59</v>
      </c>
      <c r="C5" s="15" t="s">
        <v>60</v>
      </c>
      <c r="D5" s="15"/>
      <c r="E5" s="15"/>
      <c r="F5" s="16">
        <f>F8</f>
        <v>3827</v>
      </c>
    </row>
    <row r="6" spans="1:16370" ht="31.5" x14ac:dyDescent="0.25">
      <c r="A6" s="17" t="s">
        <v>509</v>
      </c>
      <c r="B6" s="18" t="s">
        <v>70</v>
      </c>
      <c r="C6" s="18" t="s">
        <v>60</v>
      </c>
      <c r="D6" s="19" t="s">
        <v>231</v>
      </c>
      <c r="E6" s="19"/>
      <c r="F6" s="20">
        <f>F7</f>
        <v>3827</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c r="DWM6" s="12"/>
      <c r="DWN6" s="12"/>
      <c r="DWO6" s="12"/>
      <c r="DWP6" s="12"/>
      <c r="DWQ6" s="12"/>
      <c r="DWR6" s="12"/>
      <c r="DWS6" s="12"/>
      <c r="DWT6" s="12"/>
      <c r="DWU6" s="12"/>
      <c r="DWV6" s="12"/>
      <c r="DWW6" s="12"/>
      <c r="DWX6" s="12"/>
      <c r="DWY6" s="12"/>
      <c r="DWZ6" s="12"/>
      <c r="DXA6" s="12"/>
      <c r="DXB6" s="12"/>
      <c r="DXC6" s="12"/>
      <c r="DXD6" s="12"/>
      <c r="DXE6" s="12"/>
      <c r="DXF6" s="12"/>
      <c r="DXG6" s="12"/>
      <c r="DXH6" s="12"/>
      <c r="DXI6" s="12"/>
      <c r="DXJ6" s="12"/>
      <c r="DXK6" s="12"/>
      <c r="DXL6" s="12"/>
      <c r="DXM6" s="12"/>
      <c r="DXN6" s="12"/>
      <c r="DXO6" s="12"/>
      <c r="DXP6" s="12"/>
      <c r="DXQ6" s="12"/>
      <c r="DXR6" s="12"/>
      <c r="DXS6" s="12"/>
      <c r="DXT6" s="12"/>
      <c r="DXU6" s="12"/>
      <c r="DXV6" s="12"/>
      <c r="DXW6" s="12"/>
      <c r="DXX6" s="12"/>
      <c r="DXY6" s="12"/>
      <c r="DXZ6" s="12"/>
      <c r="DYA6" s="12"/>
      <c r="DYB6" s="12"/>
      <c r="DYC6" s="12"/>
      <c r="DYD6" s="12"/>
      <c r="DYE6" s="12"/>
      <c r="DYF6" s="12"/>
      <c r="DYG6" s="12"/>
      <c r="DYH6" s="12"/>
      <c r="DYI6" s="12"/>
      <c r="DYJ6" s="12"/>
      <c r="DYK6" s="12"/>
      <c r="DYL6" s="12"/>
      <c r="DYM6" s="12"/>
      <c r="DYN6" s="12"/>
      <c r="DYO6" s="12"/>
      <c r="DYP6" s="12"/>
      <c r="DYQ6" s="12"/>
      <c r="DYR6" s="12"/>
      <c r="DYS6" s="12"/>
      <c r="DYT6" s="12"/>
      <c r="DYU6" s="12"/>
      <c r="DYV6" s="12"/>
      <c r="DYW6" s="12"/>
      <c r="DYX6" s="12"/>
      <c r="DYY6" s="12"/>
      <c r="DYZ6" s="12"/>
      <c r="DZA6" s="12"/>
      <c r="DZB6" s="12"/>
      <c r="DZC6" s="12"/>
      <c r="DZD6" s="12"/>
      <c r="DZE6" s="12"/>
      <c r="DZF6" s="12"/>
      <c r="DZG6" s="12"/>
      <c r="DZH6" s="12"/>
      <c r="DZI6" s="12"/>
      <c r="DZJ6" s="12"/>
      <c r="DZK6" s="12"/>
      <c r="DZL6" s="12"/>
      <c r="DZM6" s="12"/>
      <c r="DZN6" s="12"/>
      <c r="DZO6" s="12"/>
      <c r="DZP6" s="12"/>
      <c r="DZQ6" s="12"/>
      <c r="DZR6" s="12"/>
      <c r="DZS6" s="12"/>
      <c r="DZT6" s="12"/>
      <c r="DZU6" s="12"/>
      <c r="DZV6" s="12"/>
      <c r="DZW6" s="12"/>
      <c r="DZX6" s="12"/>
      <c r="DZY6" s="12"/>
      <c r="DZZ6" s="12"/>
      <c r="EAA6" s="12"/>
      <c r="EAB6" s="12"/>
      <c r="EAC6" s="12"/>
      <c r="EAD6" s="12"/>
      <c r="EAE6" s="12"/>
      <c r="EAF6" s="12"/>
      <c r="EAG6" s="12"/>
      <c r="EAH6" s="12"/>
      <c r="EAI6" s="12"/>
      <c r="EAJ6" s="12"/>
      <c r="EAK6" s="12"/>
      <c r="EAL6" s="12"/>
      <c r="EAM6" s="12"/>
      <c r="EAN6" s="12"/>
      <c r="EAO6" s="12"/>
      <c r="EAP6" s="12"/>
      <c r="EAQ6" s="12"/>
      <c r="EAR6" s="12"/>
      <c r="EAS6" s="12"/>
      <c r="EAT6" s="12"/>
      <c r="EAU6" s="12"/>
      <c r="EAV6" s="12"/>
      <c r="EAW6" s="12"/>
      <c r="EAX6" s="12"/>
      <c r="EAY6" s="12"/>
      <c r="EAZ6" s="12"/>
      <c r="EBA6" s="12"/>
      <c r="EBB6" s="12"/>
      <c r="EBC6" s="12"/>
      <c r="EBD6" s="12"/>
      <c r="EBE6" s="12"/>
      <c r="EBF6" s="12"/>
      <c r="EBG6" s="12"/>
      <c r="EBH6" s="12"/>
      <c r="EBI6" s="12"/>
      <c r="EBJ6" s="12"/>
      <c r="EBK6" s="12"/>
      <c r="EBL6" s="12"/>
      <c r="EBM6" s="12"/>
      <c r="EBN6" s="12"/>
      <c r="EBO6" s="12"/>
      <c r="EBP6" s="12"/>
      <c r="EBQ6" s="12"/>
      <c r="EBR6" s="12"/>
      <c r="EBS6" s="12"/>
      <c r="EBT6" s="12"/>
      <c r="EBU6" s="12"/>
      <c r="EBV6" s="12"/>
      <c r="EBW6" s="12"/>
      <c r="EBX6" s="12"/>
      <c r="EBY6" s="12"/>
      <c r="EBZ6" s="12"/>
      <c r="ECA6" s="12"/>
      <c r="ECB6" s="12"/>
      <c r="ECC6" s="12"/>
      <c r="ECD6" s="12"/>
      <c r="ECE6" s="12"/>
      <c r="ECF6" s="12"/>
      <c r="ECG6" s="12"/>
      <c r="ECH6" s="12"/>
      <c r="ECI6" s="12"/>
      <c r="ECJ6" s="12"/>
      <c r="ECK6" s="12"/>
      <c r="ECL6" s="12"/>
      <c r="ECM6" s="12"/>
      <c r="ECN6" s="12"/>
      <c r="ECO6" s="12"/>
      <c r="ECP6" s="12"/>
      <c r="ECQ6" s="12"/>
      <c r="ECR6" s="12"/>
      <c r="ECS6" s="12"/>
      <c r="ECT6" s="12"/>
      <c r="ECU6" s="12"/>
      <c r="ECV6" s="12"/>
      <c r="ECW6" s="12"/>
      <c r="ECX6" s="12"/>
      <c r="ECY6" s="12"/>
      <c r="ECZ6" s="12"/>
      <c r="EDA6" s="12"/>
      <c r="EDB6" s="12"/>
      <c r="EDC6" s="12"/>
      <c r="EDD6" s="12"/>
      <c r="EDE6" s="12"/>
      <c r="EDF6" s="12"/>
      <c r="EDG6" s="12"/>
      <c r="EDH6" s="12"/>
      <c r="EDI6" s="12"/>
      <c r="EDJ6" s="12"/>
      <c r="EDK6" s="12"/>
      <c r="EDL6" s="12"/>
      <c r="EDM6" s="12"/>
      <c r="EDN6" s="12"/>
      <c r="EDO6" s="12"/>
      <c r="EDP6" s="12"/>
      <c r="EDQ6" s="12"/>
      <c r="EDR6" s="12"/>
      <c r="EDS6" s="12"/>
      <c r="EDT6" s="12"/>
      <c r="EDU6" s="12"/>
      <c r="EDV6" s="12"/>
      <c r="EDW6" s="12"/>
      <c r="EDX6" s="12"/>
      <c r="EDY6" s="12"/>
      <c r="EDZ6" s="12"/>
      <c r="EEA6" s="12"/>
      <c r="EEB6" s="12"/>
      <c r="EEC6" s="12"/>
      <c r="EED6" s="12"/>
      <c r="EEE6" s="12"/>
      <c r="EEF6" s="12"/>
      <c r="EEG6" s="12"/>
      <c r="EEH6" s="12"/>
      <c r="EEI6" s="12"/>
      <c r="EEJ6" s="12"/>
      <c r="EEK6" s="12"/>
      <c r="EEL6" s="12"/>
      <c r="EEM6" s="12"/>
      <c r="EEN6" s="12"/>
      <c r="EEO6" s="12"/>
      <c r="EEP6" s="12"/>
      <c r="EEQ6" s="12"/>
      <c r="EER6" s="12"/>
      <c r="EES6" s="12"/>
      <c r="EET6" s="12"/>
      <c r="EEU6" s="12"/>
      <c r="EEV6" s="12"/>
      <c r="EEW6" s="12"/>
      <c r="EEX6" s="12"/>
      <c r="EEY6" s="12"/>
      <c r="EEZ6" s="12"/>
      <c r="EFA6" s="12"/>
      <c r="EFB6" s="12"/>
      <c r="EFC6" s="12"/>
      <c r="EFD6" s="12"/>
      <c r="EFE6" s="12"/>
      <c r="EFF6" s="12"/>
      <c r="EFG6" s="12"/>
      <c r="EFH6" s="12"/>
      <c r="EFI6" s="12"/>
      <c r="EFJ6" s="12"/>
      <c r="EFK6" s="12"/>
      <c r="EFL6" s="12"/>
      <c r="EFM6" s="12"/>
      <c r="EFN6" s="12"/>
      <c r="EFO6" s="12"/>
      <c r="EFP6" s="12"/>
      <c r="EFQ6" s="12"/>
      <c r="EFR6" s="12"/>
      <c r="EFS6" s="12"/>
      <c r="EFT6" s="12"/>
      <c r="EFU6" s="12"/>
      <c r="EFV6" s="12"/>
      <c r="EFW6" s="12"/>
      <c r="EFX6" s="12"/>
      <c r="EFY6" s="12"/>
      <c r="EFZ6" s="12"/>
      <c r="EGA6" s="12"/>
      <c r="EGB6" s="12"/>
      <c r="EGC6" s="12"/>
      <c r="EGD6" s="12"/>
      <c r="EGE6" s="12"/>
      <c r="EGF6" s="12"/>
      <c r="EGG6" s="12"/>
      <c r="EGH6" s="12"/>
      <c r="EGI6" s="12"/>
      <c r="EGJ6" s="12"/>
      <c r="EGK6" s="12"/>
      <c r="EGL6" s="12"/>
      <c r="EGM6" s="12"/>
      <c r="EGN6" s="12"/>
      <c r="EGO6" s="12"/>
      <c r="EGP6" s="12"/>
      <c r="EGQ6" s="12"/>
      <c r="EGR6" s="12"/>
      <c r="EGS6" s="12"/>
      <c r="EGT6" s="12"/>
      <c r="EGU6" s="12"/>
      <c r="EGV6" s="12"/>
      <c r="EGW6" s="12"/>
      <c r="EGX6" s="12"/>
      <c r="EGY6" s="12"/>
      <c r="EGZ6" s="12"/>
      <c r="EHA6" s="12"/>
      <c r="EHB6" s="12"/>
      <c r="EHC6" s="12"/>
      <c r="EHD6" s="12"/>
      <c r="EHE6" s="12"/>
      <c r="EHF6" s="12"/>
      <c r="EHG6" s="12"/>
      <c r="EHH6" s="12"/>
      <c r="EHI6" s="12"/>
      <c r="EHJ6" s="12"/>
      <c r="EHK6" s="12"/>
      <c r="EHL6" s="12"/>
      <c r="EHM6" s="12"/>
      <c r="EHN6" s="12"/>
      <c r="EHO6" s="12"/>
      <c r="EHP6" s="12"/>
      <c r="EHQ6" s="12"/>
      <c r="EHR6" s="12"/>
      <c r="EHS6" s="12"/>
      <c r="EHT6" s="12"/>
      <c r="EHU6" s="12"/>
      <c r="EHV6" s="12"/>
      <c r="EHW6" s="12"/>
      <c r="EHX6" s="12"/>
      <c r="EHY6" s="12"/>
      <c r="EHZ6" s="12"/>
      <c r="EIA6" s="12"/>
      <c r="EIB6" s="12"/>
      <c r="EIC6" s="12"/>
      <c r="EID6" s="12"/>
      <c r="EIE6" s="12"/>
      <c r="EIF6" s="12"/>
      <c r="EIG6" s="12"/>
      <c r="EIH6" s="12"/>
      <c r="EII6" s="12"/>
      <c r="EIJ6" s="12"/>
      <c r="EIK6" s="12"/>
      <c r="EIL6" s="12"/>
      <c r="EIM6" s="12"/>
      <c r="EIN6" s="12"/>
      <c r="EIO6" s="12"/>
      <c r="EIP6" s="12"/>
      <c r="EIQ6" s="12"/>
      <c r="EIR6" s="12"/>
      <c r="EIS6" s="12"/>
      <c r="EIT6" s="12"/>
      <c r="EIU6" s="12"/>
      <c r="EIV6" s="12"/>
      <c r="EIW6" s="12"/>
      <c r="EIX6" s="12"/>
      <c r="EIY6" s="12"/>
      <c r="EIZ6" s="12"/>
      <c r="EJA6" s="12"/>
      <c r="EJB6" s="12"/>
      <c r="EJC6" s="12"/>
      <c r="EJD6" s="12"/>
      <c r="EJE6" s="12"/>
      <c r="EJF6" s="12"/>
      <c r="EJG6" s="12"/>
      <c r="EJH6" s="12"/>
      <c r="EJI6" s="12"/>
      <c r="EJJ6" s="12"/>
      <c r="EJK6" s="12"/>
      <c r="EJL6" s="12"/>
      <c r="EJM6" s="12"/>
      <c r="EJN6" s="12"/>
      <c r="EJO6" s="12"/>
      <c r="EJP6" s="12"/>
      <c r="EJQ6" s="12"/>
      <c r="EJR6" s="12"/>
      <c r="EJS6" s="12"/>
      <c r="EJT6" s="12"/>
      <c r="EJU6" s="12"/>
      <c r="EJV6" s="12"/>
      <c r="EJW6" s="12"/>
      <c r="EJX6" s="12"/>
      <c r="EJY6" s="12"/>
      <c r="EJZ6" s="12"/>
      <c r="EKA6" s="12"/>
      <c r="EKB6" s="12"/>
      <c r="EKC6" s="12"/>
      <c r="EKD6" s="12"/>
      <c r="EKE6" s="12"/>
      <c r="EKF6" s="12"/>
      <c r="EKG6" s="12"/>
      <c r="EKH6" s="12"/>
      <c r="EKI6" s="12"/>
      <c r="EKJ6" s="12"/>
      <c r="EKK6" s="12"/>
      <c r="EKL6" s="12"/>
      <c r="EKM6" s="12"/>
      <c r="EKN6" s="12"/>
      <c r="EKO6" s="12"/>
      <c r="EKP6" s="12"/>
      <c r="EKQ6" s="12"/>
      <c r="EKR6" s="12"/>
      <c r="EKS6" s="12"/>
      <c r="EKT6" s="12"/>
      <c r="EKU6" s="12"/>
      <c r="EKV6" s="12"/>
      <c r="EKW6" s="12"/>
      <c r="EKX6" s="12"/>
      <c r="EKY6" s="12"/>
      <c r="EKZ6" s="12"/>
      <c r="ELA6" s="12"/>
      <c r="ELB6" s="12"/>
      <c r="ELC6" s="12"/>
      <c r="ELD6" s="12"/>
      <c r="ELE6" s="12"/>
      <c r="ELF6" s="12"/>
      <c r="ELG6" s="12"/>
      <c r="ELH6" s="12"/>
      <c r="ELI6" s="12"/>
      <c r="ELJ6" s="12"/>
      <c r="ELK6" s="12"/>
      <c r="ELL6" s="12"/>
      <c r="ELM6" s="12"/>
      <c r="ELN6" s="12"/>
      <c r="ELO6" s="12"/>
      <c r="ELP6" s="12"/>
      <c r="ELQ6" s="12"/>
      <c r="ELR6" s="12"/>
      <c r="ELS6" s="12"/>
      <c r="ELT6" s="12"/>
      <c r="ELU6" s="12"/>
      <c r="ELV6" s="12"/>
      <c r="ELW6" s="12"/>
      <c r="ELX6" s="12"/>
      <c r="ELY6" s="12"/>
      <c r="ELZ6" s="12"/>
      <c r="EMA6" s="12"/>
      <c r="EMB6" s="12"/>
      <c r="EMC6" s="12"/>
      <c r="EMD6" s="12"/>
      <c r="EME6" s="12"/>
      <c r="EMF6" s="12"/>
      <c r="EMG6" s="12"/>
      <c r="EMH6" s="12"/>
      <c r="EMI6" s="12"/>
      <c r="EMJ6" s="12"/>
      <c r="EMK6" s="12"/>
      <c r="EML6" s="12"/>
      <c r="EMM6" s="12"/>
      <c r="EMN6" s="12"/>
      <c r="EMO6" s="12"/>
      <c r="EMP6" s="12"/>
      <c r="EMQ6" s="12"/>
      <c r="EMR6" s="12"/>
      <c r="EMS6" s="12"/>
      <c r="EMT6" s="12"/>
      <c r="EMU6" s="12"/>
      <c r="EMV6" s="12"/>
      <c r="EMW6" s="12"/>
      <c r="EMX6" s="12"/>
      <c r="EMY6" s="12"/>
      <c r="EMZ6" s="12"/>
      <c r="ENA6" s="12"/>
      <c r="ENB6" s="12"/>
      <c r="ENC6" s="12"/>
      <c r="END6" s="12"/>
      <c r="ENE6" s="12"/>
      <c r="ENF6" s="12"/>
      <c r="ENG6" s="12"/>
      <c r="ENH6" s="12"/>
      <c r="ENI6" s="12"/>
      <c r="ENJ6" s="12"/>
      <c r="ENK6" s="12"/>
      <c r="ENL6" s="12"/>
      <c r="ENM6" s="12"/>
      <c r="ENN6" s="12"/>
      <c r="ENO6" s="12"/>
      <c r="ENP6" s="12"/>
      <c r="ENQ6" s="12"/>
      <c r="ENR6" s="12"/>
      <c r="ENS6" s="12"/>
      <c r="ENT6" s="12"/>
      <c r="ENU6" s="12"/>
      <c r="ENV6" s="12"/>
      <c r="ENW6" s="12"/>
      <c r="ENX6" s="12"/>
      <c r="ENY6" s="12"/>
      <c r="ENZ6" s="12"/>
      <c r="EOA6" s="12"/>
      <c r="EOB6" s="12"/>
      <c r="EOC6" s="12"/>
      <c r="EOD6" s="12"/>
      <c r="EOE6" s="12"/>
      <c r="EOF6" s="12"/>
      <c r="EOG6" s="12"/>
      <c r="EOH6" s="12"/>
      <c r="EOI6" s="12"/>
      <c r="EOJ6" s="12"/>
      <c r="EOK6" s="12"/>
      <c r="EOL6" s="12"/>
      <c r="EOM6" s="12"/>
      <c r="EON6" s="12"/>
      <c r="EOO6" s="12"/>
      <c r="EOP6" s="12"/>
      <c r="EOQ6" s="12"/>
      <c r="EOR6" s="12"/>
      <c r="EOS6" s="12"/>
      <c r="EOT6" s="12"/>
      <c r="EOU6" s="12"/>
      <c r="EOV6" s="12"/>
      <c r="EOW6" s="12"/>
      <c r="EOX6" s="12"/>
      <c r="EOY6" s="12"/>
      <c r="EOZ6" s="12"/>
      <c r="EPA6" s="12"/>
      <c r="EPB6" s="12"/>
      <c r="EPC6" s="12"/>
      <c r="EPD6" s="12"/>
      <c r="EPE6" s="12"/>
      <c r="EPF6" s="12"/>
      <c r="EPG6" s="12"/>
      <c r="EPH6" s="12"/>
      <c r="EPI6" s="12"/>
      <c r="EPJ6" s="12"/>
      <c r="EPK6" s="12"/>
      <c r="EPL6" s="12"/>
      <c r="EPM6" s="12"/>
      <c r="EPN6" s="12"/>
      <c r="EPO6" s="12"/>
      <c r="EPP6" s="12"/>
      <c r="EPQ6" s="12"/>
      <c r="EPR6" s="12"/>
      <c r="EPS6" s="12"/>
      <c r="EPT6" s="12"/>
      <c r="EPU6" s="12"/>
      <c r="EPV6" s="12"/>
      <c r="EPW6" s="12"/>
      <c r="EPX6" s="12"/>
      <c r="EPY6" s="12"/>
      <c r="EPZ6" s="12"/>
      <c r="EQA6" s="12"/>
      <c r="EQB6" s="12"/>
      <c r="EQC6" s="12"/>
      <c r="EQD6" s="12"/>
      <c r="EQE6" s="12"/>
      <c r="EQF6" s="12"/>
      <c r="EQG6" s="12"/>
      <c r="EQH6" s="12"/>
      <c r="EQI6" s="12"/>
      <c r="EQJ6" s="12"/>
      <c r="EQK6" s="12"/>
      <c r="EQL6" s="12"/>
      <c r="EQM6" s="12"/>
      <c r="EQN6" s="12"/>
      <c r="EQO6" s="12"/>
      <c r="EQP6" s="12"/>
      <c r="EQQ6" s="12"/>
      <c r="EQR6" s="12"/>
      <c r="EQS6" s="12"/>
      <c r="EQT6" s="12"/>
      <c r="EQU6" s="12"/>
      <c r="EQV6" s="12"/>
      <c r="EQW6" s="12"/>
      <c r="EQX6" s="12"/>
      <c r="EQY6" s="12"/>
      <c r="EQZ6" s="12"/>
      <c r="ERA6" s="12"/>
      <c r="ERB6" s="12"/>
      <c r="ERC6" s="12"/>
      <c r="ERD6" s="12"/>
      <c r="ERE6" s="12"/>
      <c r="ERF6" s="12"/>
      <c r="ERG6" s="12"/>
      <c r="ERH6" s="12"/>
      <c r="ERI6" s="12"/>
      <c r="ERJ6" s="12"/>
      <c r="ERK6" s="12"/>
      <c r="ERL6" s="12"/>
      <c r="ERM6" s="12"/>
      <c r="ERN6" s="12"/>
      <c r="ERO6" s="12"/>
      <c r="ERP6" s="12"/>
      <c r="ERQ6" s="12"/>
      <c r="ERR6" s="12"/>
      <c r="ERS6" s="12"/>
      <c r="ERT6" s="12"/>
      <c r="ERU6" s="12"/>
      <c r="ERV6" s="12"/>
      <c r="ERW6" s="12"/>
      <c r="ERX6" s="12"/>
      <c r="ERY6" s="12"/>
      <c r="ERZ6" s="12"/>
      <c r="ESA6" s="12"/>
      <c r="ESB6" s="12"/>
      <c r="ESC6" s="12"/>
      <c r="ESD6" s="12"/>
      <c r="ESE6" s="12"/>
      <c r="ESF6" s="12"/>
      <c r="ESG6" s="12"/>
      <c r="ESH6" s="12"/>
      <c r="ESI6" s="12"/>
      <c r="ESJ6" s="12"/>
      <c r="ESK6" s="12"/>
      <c r="ESL6" s="12"/>
      <c r="ESM6" s="12"/>
      <c r="ESN6" s="12"/>
      <c r="ESO6" s="12"/>
      <c r="ESP6" s="12"/>
      <c r="ESQ6" s="12"/>
      <c r="ESR6" s="12"/>
      <c r="ESS6" s="12"/>
      <c r="EST6" s="12"/>
      <c r="ESU6" s="12"/>
      <c r="ESV6" s="12"/>
      <c r="ESW6" s="12"/>
      <c r="ESX6" s="12"/>
      <c r="ESY6" s="12"/>
      <c r="ESZ6" s="12"/>
      <c r="ETA6" s="12"/>
      <c r="ETB6" s="12"/>
      <c r="ETC6" s="12"/>
      <c r="ETD6" s="12"/>
      <c r="ETE6" s="12"/>
      <c r="ETF6" s="12"/>
      <c r="ETG6" s="12"/>
      <c r="ETH6" s="12"/>
      <c r="ETI6" s="12"/>
      <c r="ETJ6" s="12"/>
      <c r="ETK6" s="12"/>
      <c r="ETL6" s="12"/>
      <c r="ETM6" s="12"/>
      <c r="ETN6" s="12"/>
      <c r="ETO6" s="12"/>
      <c r="ETP6" s="12"/>
      <c r="ETQ6" s="12"/>
      <c r="ETR6" s="12"/>
      <c r="ETS6" s="12"/>
      <c r="ETT6" s="12"/>
      <c r="ETU6" s="12"/>
      <c r="ETV6" s="12"/>
      <c r="ETW6" s="12"/>
      <c r="ETX6" s="12"/>
      <c r="ETY6" s="12"/>
      <c r="ETZ6" s="12"/>
      <c r="EUA6" s="12"/>
      <c r="EUB6" s="12"/>
      <c r="EUC6" s="12"/>
      <c r="EUD6" s="12"/>
      <c r="EUE6" s="12"/>
      <c r="EUF6" s="12"/>
      <c r="EUG6" s="12"/>
      <c r="EUH6" s="12"/>
      <c r="EUI6" s="12"/>
      <c r="EUJ6" s="12"/>
      <c r="EUK6" s="12"/>
      <c r="EUL6" s="12"/>
      <c r="EUM6" s="12"/>
      <c r="EUN6" s="12"/>
      <c r="EUO6" s="12"/>
      <c r="EUP6" s="12"/>
      <c r="EUQ6" s="12"/>
      <c r="EUR6" s="12"/>
      <c r="EUS6" s="12"/>
      <c r="EUT6" s="12"/>
      <c r="EUU6" s="12"/>
      <c r="EUV6" s="12"/>
      <c r="EUW6" s="12"/>
      <c r="EUX6" s="12"/>
      <c r="EUY6" s="12"/>
      <c r="EUZ6" s="12"/>
      <c r="EVA6" s="12"/>
      <c r="EVB6" s="12"/>
      <c r="EVC6" s="12"/>
      <c r="EVD6" s="12"/>
      <c r="EVE6" s="12"/>
      <c r="EVF6" s="12"/>
      <c r="EVG6" s="12"/>
      <c r="EVH6" s="12"/>
      <c r="EVI6" s="12"/>
      <c r="EVJ6" s="12"/>
      <c r="EVK6" s="12"/>
      <c r="EVL6" s="12"/>
      <c r="EVM6" s="12"/>
      <c r="EVN6" s="12"/>
      <c r="EVO6" s="12"/>
      <c r="EVP6" s="12"/>
      <c r="EVQ6" s="12"/>
      <c r="EVR6" s="12"/>
      <c r="EVS6" s="12"/>
      <c r="EVT6" s="12"/>
      <c r="EVU6" s="12"/>
      <c r="EVV6" s="12"/>
      <c r="EVW6" s="12"/>
      <c r="EVX6" s="12"/>
      <c r="EVY6" s="12"/>
      <c r="EVZ6" s="12"/>
      <c r="EWA6" s="12"/>
      <c r="EWB6" s="12"/>
      <c r="EWC6" s="12"/>
      <c r="EWD6" s="12"/>
      <c r="EWE6" s="12"/>
      <c r="EWF6" s="12"/>
      <c r="EWG6" s="12"/>
      <c r="EWH6" s="12"/>
      <c r="EWI6" s="12"/>
      <c r="EWJ6" s="12"/>
      <c r="EWK6" s="12"/>
      <c r="EWL6" s="12"/>
      <c r="EWM6" s="12"/>
      <c r="EWN6" s="12"/>
      <c r="EWO6" s="12"/>
      <c r="EWP6" s="12"/>
      <c r="EWQ6" s="12"/>
      <c r="EWR6" s="12"/>
      <c r="EWS6" s="12"/>
      <c r="EWT6" s="12"/>
      <c r="EWU6" s="12"/>
      <c r="EWV6" s="12"/>
      <c r="EWW6" s="12"/>
      <c r="EWX6" s="12"/>
      <c r="EWY6" s="12"/>
      <c r="EWZ6" s="12"/>
      <c r="EXA6" s="12"/>
      <c r="EXB6" s="12"/>
      <c r="EXC6" s="12"/>
      <c r="EXD6" s="12"/>
      <c r="EXE6" s="12"/>
      <c r="EXF6" s="12"/>
      <c r="EXG6" s="12"/>
      <c r="EXH6" s="12"/>
      <c r="EXI6" s="12"/>
      <c r="EXJ6" s="12"/>
      <c r="EXK6" s="12"/>
      <c r="EXL6" s="12"/>
      <c r="EXM6" s="12"/>
      <c r="EXN6" s="12"/>
      <c r="EXO6" s="12"/>
      <c r="EXP6" s="12"/>
      <c r="EXQ6" s="12"/>
      <c r="EXR6" s="12"/>
      <c r="EXS6" s="12"/>
      <c r="EXT6" s="12"/>
      <c r="EXU6" s="12"/>
      <c r="EXV6" s="12"/>
      <c r="EXW6" s="12"/>
      <c r="EXX6" s="12"/>
      <c r="EXY6" s="12"/>
      <c r="EXZ6" s="12"/>
      <c r="EYA6" s="12"/>
      <c r="EYB6" s="12"/>
      <c r="EYC6" s="12"/>
      <c r="EYD6" s="12"/>
      <c r="EYE6" s="12"/>
      <c r="EYF6" s="12"/>
      <c r="EYG6" s="12"/>
      <c r="EYH6" s="12"/>
      <c r="EYI6" s="12"/>
      <c r="EYJ6" s="12"/>
      <c r="EYK6" s="12"/>
      <c r="EYL6" s="12"/>
      <c r="EYM6" s="12"/>
      <c r="EYN6" s="12"/>
      <c r="EYO6" s="12"/>
      <c r="EYP6" s="12"/>
      <c r="EYQ6" s="12"/>
      <c r="EYR6" s="12"/>
      <c r="EYS6" s="12"/>
      <c r="EYT6" s="12"/>
      <c r="EYU6" s="12"/>
      <c r="EYV6" s="12"/>
      <c r="EYW6" s="12"/>
      <c r="EYX6" s="12"/>
      <c r="EYY6" s="12"/>
      <c r="EYZ6" s="12"/>
      <c r="EZA6" s="12"/>
      <c r="EZB6" s="12"/>
      <c r="EZC6" s="12"/>
      <c r="EZD6" s="12"/>
      <c r="EZE6" s="12"/>
      <c r="EZF6" s="12"/>
      <c r="EZG6" s="12"/>
      <c r="EZH6" s="12"/>
      <c r="EZI6" s="12"/>
      <c r="EZJ6" s="12"/>
      <c r="EZK6" s="12"/>
      <c r="EZL6" s="12"/>
      <c r="EZM6" s="12"/>
      <c r="EZN6" s="12"/>
      <c r="EZO6" s="12"/>
      <c r="EZP6" s="12"/>
      <c r="EZQ6" s="12"/>
      <c r="EZR6" s="12"/>
      <c r="EZS6" s="12"/>
      <c r="EZT6" s="12"/>
      <c r="EZU6" s="12"/>
      <c r="EZV6" s="12"/>
      <c r="EZW6" s="12"/>
      <c r="EZX6" s="12"/>
      <c r="EZY6" s="12"/>
      <c r="EZZ6" s="12"/>
      <c r="FAA6" s="12"/>
      <c r="FAB6" s="12"/>
      <c r="FAC6" s="12"/>
      <c r="FAD6" s="12"/>
      <c r="FAE6" s="12"/>
      <c r="FAF6" s="12"/>
      <c r="FAG6" s="12"/>
      <c r="FAH6" s="12"/>
      <c r="FAI6" s="12"/>
      <c r="FAJ6" s="12"/>
      <c r="FAK6" s="12"/>
      <c r="FAL6" s="12"/>
      <c r="FAM6" s="12"/>
      <c r="FAN6" s="12"/>
      <c r="FAO6" s="12"/>
      <c r="FAP6" s="12"/>
      <c r="FAQ6" s="12"/>
      <c r="FAR6" s="12"/>
      <c r="FAS6" s="12"/>
      <c r="FAT6" s="12"/>
      <c r="FAU6" s="12"/>
      <c r="FAV6" s="12"/>
      <c r="FAW6" s="12"/>
      <c r="FAX6" s="12"/>
      <c r="FAY6" s="12"/>
      <c r="FAZ6" s="12"/>
      <c r="FBA6" s="12"/>
      <c r="FBB6" s="12"/>
      <c r="FBC6" s="12"/>
      <c r="FBD6" s="12"/>
      <c r="FBE6" s="12"/>
      <c r="FBF6" s="12"/>
      <c r="FBG6" s="12"/>
      <c r="FBH6" s="12"/>
      <c r="FBI6" s="12"/>
      <c r="FBJ6" s="12"/>
      <c r="FBK6" s="12"/>
      <c r="FBL6" s="12"/>
      <c r="FBM6" s="12"/>
      <c r="FBN6" s="12"/>
      <c r="FBO6" s="12"/>
      <c r="FBP6" s="12"/>
      <c r="FBQ6" s="12"/>
      <c r="FBR6" s="12"/>
      <c r="FBS6" s="12"/>
      <c r="FBT6" s="12"/>
      <c r="FBU6" s="12"/>
      <c r="FBV6" s="12"/>
      <c r="FBW6" s="12"/>
      <c r="FBX6" s="12"/>
      <c r="FBY6" s="12"/>
      <c r="FBZ6" s="12"/>
      <c r="FCA6" s="12"/>
      <c r="FCB6" s="12"/>
      <c r="FCC6" s="12"/>
      <c r="FCD6" s="12"/>
      <c r="FCE6" s="12"/>
      <c r="FCF6" s="12"/>
      <c r="FCG6" s="12"/>
      <c r="FCH6" s="12"/>
      <c r="FCI6" s="12"/>
      <c r="FCJ6" s="12"/>
      <c r="FCK6" s="12"/>
      <c r="FCL6" s="12"/>
      <c r="FCM6" s="12"/>
      <c r="FCN6" s="12"/>
      <c r="FCO6" s="12"/>
      <c r="FCP6" s="12"/>
      <c r="FCQ6" s="12"/>
      <c r="FCR6" s="12"/>
      <c r="FCS6" s="12"/>
      <c r="FCT6" s="12"/>
      <c r="FCU6" s="12"/>
      <c r="FCV6" s="12"/>
      <c r="FCW6" s="12"/>
      <c r="FCX6" s="12"/>
      <c r="FCY6" s="12"/>
      <c r="FCZ6" s="12"/>
      <c r="FDA6" s="12"/>
      <c r="FDB6" s="12"/>
      <c r="FDC6" s="12"/>
      <c r="FDD6" s="12"/>
      <c r="FDE6" s="12"/>
      <c r="FDF6" s="12"/>
      <c r="FDG6" s="12"/>
      <c r="FDH6" s="12"/>
      <c r="FDI6" s="12"/>
      <c r="FDJ6" s="12"/>
      <c r="FDK6" s="12"/>
      <c r="FDL6" s="12"/>
      <c r="FDM6" s="12"/>
      <c r="FDN6" s="12"/>
      <c r="FDO6" s="12"/>
      <c r="FDP6" s="12"/>
      <c r="FDQ6" s="12"/>
      <c r="FDR6" s="12"/>
      <c r="FDS6" s="12"/>
      <c r="FDT6" s="12"/>
      <c r="FDU6" s="12"/>
      <c r="FDV6" s="12"/>
      <c r="FDW6" s="12"/>
      <c r="FDX6" s="12"/>
      <c r="FDY6" s="12"/>
      <c r="FDZ6" s="12"/>
      <c r="FEA6" s="12"/>
      <c r="FEB6" s="12"/>
      <c r="FEC6" s="12"/>
      <c r="FED6" s="12"/>
      <c r="FEE6" s="12"/>
      <c r="FEF6" s="12"/>
      <c r="FEG6" s="12"/>
      <c r="FEH6" s="12"/>
      <c r="FEI6" s="12"/>
      <c r="FEJ6" s="12"/>
      <c r="FEK6" s="12"/>
      <c r="FEL6" s="12"/>
      <c r="FEM6" s="12"/>
      <c r="FEN6" s="12"/>
      <c r="FEO6" s="12"/>
      <c r="FEP6" s="12"/>
      <c r="FEQ6" s="12"/>
      <c r="FER6" s="12"/>
      <c r="FES6" s="12"/>
      <c r="FET6" s="12"/>
      <c r="FEU6" s="12"/>
      <c r="FEV6" s="12"/>
      <c r="FEW6" s="12"/>
      <c r="FEX6" s="12"/>
      <c r="FEY6" s="12"/>
      <c r="FEZ6" s="12"/>
      <c r="FFA6" s="12"/>
      <c r="FFB6" s="12"/>
      <c r="FFC6" s="12"/>
      <c r="FFD6" s="12"/>
      <c r="FFE6" s="12"/>
      <c r="FFF6" s="12"/>
      <c r="FFG6" s="12"/>
      <c r="FFH6" s="12"/>
      <c r="FFI6" s="12"/>
      <c r="FFJ6" s="12"/>
      <c r="FFK6" s="12"/>
      <c r="FFL6" s="12"/>
      <c r="FFM6" s="12"/>
      <c r="FFN6" s="12"/>
      <c r="FFO6" s="12"/>
      <c r="FFP6" s="12"/>
      <c r="FFQ6" s="12"/>
      <c r="FFR6" s="12"/>
      <c r="FFS6" s="12"/>
      <c r="FFT6" s="12"/>
      <c r="FFU6" s="12"/>
      <c r="FFV6" s="12"/>
      <c r="FFW6" s="12"/>
      <c r="FFX6" s="12"/>
      <c r="FFY6" s="12"/>
      <c r="FFZ6" s="12"/>
      <c r="FGA6" s="12"/>
      <c r="FGB6" s="12"/>
      <c r="FGC6" s="12"/>
      <c r="FGD6" s="12"/>
      <c r="FGE6" s="12"/>
      <c r="FGF6" s="12"/>
      <c r="FGG6" s="12"/>
      <c r="FGH6" s="12"/>
      <c r="FGI6" s="12"/>
      <c r="FGJ6" s="12"/>
      <c r="FGK6" s="12"/>
      <c r="FGL6" s="12"/>
      <c r="FGM6" s="12"/>
      <c r="FGN6" s="12"/>
      <c r="FGO6" s="12"/>
      <c r="FGP6" s="12"/>
      <c r="FGQ6" s="12"/>
      <c r="FGR6" s="12"/>
      <c r="FGS6" s="12"/>
      <c r="FGT6" s="12"/>
      <c r="FGU6" s="12"/>
      <c r="FGV6" s="12"/>
      <c r="FGW6" s="12"/>
      <c r="FGX6" s="12"/>
      <c r="FGY6" s="12"/>
      <c r="FGZ6" s="12"/>
      <c r="FHA6" s="12"/>
      <c r="FHB6" s="12"/>
      <c r="FHC6" s="12"/>
      <c r="FHD6" s="12"/>
      <c r="FHE6" s="12"/>
      <c r="FHF6" s="12"/>
      <c r="FHG6" s="12"/>
      <c r="FHH6" s="12"/>
      <c r="FHI6" s="12"/>
      <c r="FHJ6" s="12"/>
      <c r="FHK6" s="12"/>
      <c r="FHL6" s="12"/>
      <c r="FHM6" s="12"/>
      <c r="FHN6" s="12"/>
      <c r="FHO6" s="12"/>
      <c r="FHP6" s="12"/>
      <c r="FHQ6" s="12"/>
      <c r="FHR6" s="12"/>
      <c r="FHS6" s="12"/>
      <c r="FHT6" s="12"/>
      <c r="FHU6" s="12"/>
      <c r="FHV6" s="12"/>
      <c r="FHW6" s="12"/>
      <c r="FHX6" s="12"/>
      <c r="FHY6" s="12"/>
      <c r="FHZ6" s="12"/>
      <c r="FIA6" s="12"/>
      <c r="FIB6" s="12"/>
      <c r="FIC6" s="12"/>
      <c r="FID6" s="12"/>
      <c r="FIE6" s="12"/>
      <c r="FIF6" s="12"/>
      <c r="FIG6" s="12"/>
      <c r="FIH6" s="12"/>
      <c r="FII6" s="12"/>
      <c r="FIJ6" s="12"/>
      <c r="FIK6" s="12"/>
      <c r="FIL6" s="12"/>
      <c r="FIM6" s="12"/>
      <c r="FIN6" s="12"/>
      <c r="FIO6" s="12"/>
      <c r="FIP6" s="12"/>
      <c r="FIQ6" s="12"/>
      <c r="FIR6" s="12"/>
      <c r="FIS6" s="12"/>
      <c r="FIT6" s="12"/>
      <c r="FIU6" s="12"/>
      <c r="FIV6" s="12"/>
      <c r="FIW6" s="12"/>
      <c r="FIX6" s="12"/>
      <c r="FIY6" s="12"/>
      <c r="FIZ6" s="12"/>
      <c r="FJA6" s="12"/>
      <c r="FJB6" s="12"/>
      <c r="FJC6" s="12"/>
      <c r="FJD6" s="12"/>
      <c r="FJE6" s="12"/>
      <c r="FJF6" s="12"/>
      <c r="FJG6" s="12"/>
      <c r="FJH6" s="12"/>
      <c r="FJI6" s="12"/>
      <c r="FJJ6" s="12"/>
      <c r="FJK6" s="12"/>
      <c r="FJL6" s="12"/>
      <c r="FJM6" s="12"/>
      <c r="FJN6" s="12"/>
      <c r="FJO6" s="12"/>
      <c r="FJP6" s="12"/>
      <c r="FJQ6" s="12"/>
      <c r="FJR6" s="12"/>
      <c r="FJS6" s="12"/>
      <c r="FJT6" s="12"/>
      <c r="FJU6" s="12"/>
      <c r="FJV6" s="12"/>
      <c r="FJW6" s="12"/>
      <c r="FJX6" s="12"/>
      <c r="FJY6" s="12"/>
      <c r="FJZ6" s="12"/>
      <c r="FKA6" s="12"/>
      <c r="FKB6" s="12"/>
      <c r="FKC6" s="12"/>
      <c r="FKD6" s="12"/>
      <c r="FKE6" s="12"/>
      <c r="FKF6" s="12"/>
      <c r="FKG6" s="12"/>
      <c r="FKH6" s="12"/>
      <c r="FKI6" s="12"/>
      <c r="FKJ6" s="12"/>
      <c r="FKK6" s="12"/>
      <c r="FKL6" s="12"/>
      <c r="FKM6" s="12"/>
      <c r="FKN6" s="12"/>
      <c r="FKO6" s="12"/>
      <c r="FKP6" s="12"/>
      <c r="FKQ6" s="12"/>
      <c r="FKR6" s="12"/>
      <c r="FKS6" s="12"/>
      <c r="FKT6" s="12"/>
      <c r="FKU6" s="12"/>
      <c r="FKV6" s="12"/>
      <c r="FKW6" s="12"/>
      <c r="FKX6" s="12"/>
      <c r="FKY6" s="12"/>
      <c r="FKZ6" s="12"/>
      <c r="FLA6" s="12"/>
      <c r="FLB6" s="12"/>
      <c r="FLC6" s="12"/>
      <c r="FLD6" s="12"/>
      <c r="FLE6" s="12"/>
      <c r="FLF6" s="12"/>
      <c r="FLG6" s="12"/>
      <c r="FLH6" s="12"/>
      <c r="FLI6" s="12"/>
      <c r="FLJ6" s="12"/>
      <c r="FLK6" s="12"/>
      <c r="FLL6" s="12"/>
      <c r="FLM6" s="12"/>
      <c r="FLN6" s="12"/>
      <c r="FLO6" s="12"/>
      <c r="FLP6" s="12"/>
      <c r="FLQ6" s="12"/>
      <c r="FLR6" s="12"/>
      <c r="FLS6" s="12"/>
      <c r="FLT6" s="12"/>
      <c r="FLU6" s="12"/>
      <c r="FLV6" s="12"/>
      <c r="FLW6" s="12"/>
      <c r="FLX6" s="12"/>
      <c r="FLY6" s="12"/>
      <c r="FLZ6" s="12"/>
      <c r="FMA6" s="12"/>
      <c r="FMB6" s="12"/>
      <c r="FMC6" s="12"/>
      <c r="FMD6" s="12"/>
      <c r="FME6" s="12"/>
      <c r="FMF6" s="12"/>
      <c r="FMG6" s="12"/>
      <c r="FMH6" s="12"/>
      <c r="FMI6" s="12"/>
      <c r="FMJ6" s="12"/>
      <c r="FMK6" s="12"/>
      <c r="FML6" s="12"/>
      <c r="FMM6" s="12"/>
      <c r="FMN6" s="12"/>
      <c r="FMO6" s="12"/>
      <c r="FMP6" s="12"/>
      <c r="FMQ6" s="12"/>
      <c r="FMR6" s="12"/>
      <c r="FMS6" s="12"/>
      <c r="FMT6" s="12"/>
      <c r="FMU6" s="12"/>
      <c r="FMV6" s="12"/>
      <c r="FMW6" s="12"/>
      <c r="FMX6" s="12"/>
      <c r="FMY6" s="12"/>
      <c r="FMZ6" s="12"/>
      <c r="FNA6" s="12"/>
      <c r="FNB6" s="12"/>
      <c r="FNC6" s="12"/>
      <c r="FND6" s="12"/>
      <c r="FNE6" s="12"/>
      <c r="FNF6" s="12"/>
      <c r="FNG6" s="12"/>
      <c r="FNH6" s="12"/>
      <c r="FNI6" s="12"/>
      <c r="FNJ6" s="12"/>
      <c r="FNK6" s="12"/>
      <c r="FNL6" s="12"/>
      <c r="FNM6" s="12"/>
      <c r="FNN6" s="12"/>
      <c r="FNO6" s="12"/>
      <c r="FNP6" s="12"/>
      <c r="FNQ6" s="12"/>
      <c r="FNR6" s="12"/>
      <c r="FNS6" s="12"/>
      <c r="FNT6" s="12"/>
      <c r="FNU6" s="12"/>
      <c r="FNV6" s="12"/>
      <c r="FNW6" s="12"/>
      <c r="FNX6" s="12"/>
      <c r="FNY6" s="12"/>
      <c r="FNZ6" s="12"/>
      <c r="FOA6" s="12"/>
      <c r="FOB6" s="12"/>
      <c r="FOC6" s="12"/>
      <c r="FOD6" s="12"/>
      <c r="FOE6" s="12"/>
      <c r="FOF6" s="12"/>
      <c r="FOG6" s="12"/>
      <c r="FOH6" s="12"/>
      <c r="FOI6" s="12"/>
      <c r="FOJ6" s="12"/>
      <c r="FOK6" s="12"/>
      <c r="FOL6" s="12"/>
      <c r="FOM6" s="12"/>
      <c r="FON6" s="12"/>
      <c r="FOO6" s="12"/>
      <c r="FOP6" s="12"/>
      <c r="FOQ6" s="12"/>
      <c r="FOR6" s="12"/>
      <c r="FOS6" s="12"/>
      <c r="FOT6" s="12"/>
      <c r="FOU6" s="12"/>
      <c r="FOV6" s="12"/>
      <c r="FOW6" s="12"/>
      <c r="FOX6" s="12"/>
      <c r="FOY6" s="12"/>
      <c r="FOZ6" s="12"/>
      <c r="FPA6" s="12"/>
      <c r="FPB6" s="12"/>
      <c r="FPC6" s="12"/>
      <c r="FPD6" s="12"/>
      <c r="FPE6" s="12"/>
      <c r="FPF6" s="12"/>
      <c r="FPG6" s="12"/>
      <c r="FPH6" s="12"/>
      <c r="FPI6" s="12"/>
      <c r="FPJ6" s="12"/>
      <c r="FPK6" s="12"/>
      <c r="FPL6" s="12"/>
      <c r="FPM6" s="12"/>
      <c r="FPN6" s="12"/>
      <c r="FPO6" s="12"/>
      <c r="FPP6" s="12"/>
      <c r="FPQ6" s="12"/>
      <c r="FPR6" s="12"/>
      <c r="FPS6" s="12"/>
      <c r="FPT6" s="12"/>
      <c r="FPU6" s="12"/>
      <c r="FPV6" s="12"/>
      <c r="FPW6" s="12"/>
      <c r="FPX6" s="12"/>
      <c r="FPY6" s="12"/>
      <c r="FPZ6" s="12"/>
      <c r="FQA6" s="12"/>
      <c r="FQB6" s="12"/>
      <c r="FQC6" s="12"/>
      <c r="FQD6" s="12"/>
      <c r="FQE6" s="12"/>
      <c r="FQF6" s="12"/>
      <c r="FQG6" s="12"/>
      <c r="FQH6" s="12"/>
      <c r="FQI6" s="12"/>
      <c r="FQJ6" s="12"/>
      <c r="FQK6" s="12"/>
      <c r="FQL6" s="12"/>
      <c r="FQM6" s="12"/>
      <c r="FQN6" s="12"/>
      <c r="FQO6" s="12"/>
      <c r="FQP6" s="12"/>
      <c r="FQQ6" s="12"/>
      <c r="FQR6" s="12"/>
      <c r="FQS6" s="12"/>
      <c r="FQT6" s="12"/>
      <c r="FQU6" s="12"/>
      <c r="FQV6" s="12"/>
      <c r="FQW6" s="12"/>
      <c r="FQX6" s="12"/>
      <c r="FQY6" s="12"/>
      <c r="FQZ6" s="12"/>
      <c r="FRA6" s="12"/>
      <c r="FRB6" s="12"/>
      <c r="FRC6" s="12"/>
      <c r="FRD6" s="12"/>
      <c r="FRE6" s="12"/>
      <c r="FRF6" s="12"/>
      <c r="FRG6" s="12"/>
      <c r="FRH6" s="12"/>
      <c r="FRI6" s="12"/>
      <c r="FRJ6" s="12"/>
      <c r="FRK6" s="12"/>
      <c r="FRL6" s="12"/>
      <c r="FRM6" s="12"/>
      <c r="FRN6" s="12"/>
      <c r="FRO6" s="12"/>
      <c r="FRP6" s="12"/>
      <c r="FRQ6" s="12"/>
      <c r="FRR6" s="12"/>
      <c r="FRS6" s="12"/>
      <c r="FRT6" s="12"/>
      <c r="FRU6" s="12"/>
      <c r="FRV6" s="12"/>
      <c r="FRW6" s="12"/>
      <c r="FRX6" s="12"/>
      <c r="FRY6" s="12"/>
      <c r="FRZ6" s="12"/>
      <c r="FSA6" s="12"/>
      <c r="FSB6" s="12"/>
      <c r="FSC6" s="12"/>
      <c r="FSD6" s="12"/>
      <c r="FSE6" s="12"/>
      <c r="FSF6" s="12"/>
      <c r="FSG6" s="12"/>
      <c r="FSH6" s="12"/>
      <c r="FSI6" s="12"/>
      <c r="FSJ6" s="12"/>
      <c r="FSK6" s="12"/>
      <c r="FSL6" s="12"/>
      <c r="FSM6" s="12"/>
      <c r="FSN6" s="12"/>
      <c r="FSO6" s="12"/>
      <c r="FSP6" s="12"/>
      <c r="FSQ6" s="12"/>
      <c r="FSR6" s="12"/>
      <c r="FSS6" s="12"/>
      <c r="FST6" s="12"/>
      <c r="FSU6" s="12"/>
      <c r="FSV6" s="12"/>
      <c r="FSW6" s="12"/>
      <c r="FSX6" s="12"/>
      <c r="FSY6" s="12"/>
      <c r="FSZ6" s="12"/>
      <c r="FTA6" s="12"/>
      <c r="FTB6" s="12"/>
      <c r="FTC6" s="12"/>
      <c r="FTD6" s="12"/>
      <c r="FTE6" s="12"/>
      <c r="FTF6" s="12"/>
      <c r="FTG6" s="12"/>
      <c r="FTH6" s="12"/>
      <c r="FTI6" s="12"/>
      <c r="FTJ6" s="12"/>
      <c r="FTK6" s="12"/>
      <c r="FTL6" s="12"/>
      <c r="FTM6" s="12"/>
      <c r="FTN6" s="12"/>
      <c r="FTO6" s="12"/>
      <c r="FTP6" s="12"/>
      <c r="FTQ6" s="12"/>
      <c r="FTR6" s="12"/>
      <c r="FTS6" s="12"/>
      <c r="FTT6" s="12"/>
      <c r="FTU6" s="12"/>
      <c r="FTV6" s="12"/>
      <c r="FTW6" s="12"/>
      <c r="FTX6" s="12"/>
      <c r="FTY6" s="12"/>
      <c r="FTZ6" s="12"/>
      <c r="FUA6" s="12"/>
      <c r="FUB6" s="12"/>
      <c r="FUC6" s="12"/>
      <c r="FUD6" s="12"/>
      <c r="FUE6" s="12"/>
      <c r="FUF6" s="12"/>
      <c r="FUG6" s="12"/>
      <c r="FUH6" s="12"/>
      <c r="FUI6" s="12"/>
      <c r="FUJ6" s="12"/>
      <c r="FUK6" s="12"/>
      <c r="FUL6" s="12"/>
      <c r="FUM6" s="12"/>
      <c r="FUN6" s="12"/>
      <c r="FUO6" s="12"/>
      <c r="FUP6" s="12"/>
      <c r="FUQ6" s="12"/>
      <c r="FUR6" s="12"/>
      <c r="FUS6" s="12"/>
      <c r="FUT6" s="12"/>
      <c r="FUU6" s="12"/>
      <c r="FUV6" s="12"/>
      <c r="FUW6" s="12"/>
      <c r="FUX6" s="12"/>
      <c r="FUY6" s="12"/>
      <c r="FUZ6" s="12"/>
      <c r="FVA6" s="12"/>
      <c r="FVB6" s="12"/>
      <c r="FVC6" s="12"/>
      <c r="FVD6" s="12"/>
      <c r="FVE6" s="12"/>
      <c r="FVF6" s="12"/>
      <c r="FVG6" s="12"/>
      <c r="FVH6" s="12"/>
      <c r="FVI6" s="12"/>
      <c r="FVJ6" s="12"/>
      <c r="FVK6" s="12"/>
      <c r="FVL6" s="12"/>
      <c r="FVM6" s="12"/>
      <c r="FVN6" s="12"/>
      <c r="FVO6" s="12"/>
      <c r="FVP6" s="12"/>
      <c r="FVQ6" s="12"/>
      <c r="FVR6" s="12"/>
      <c r="FVS6" s="12"/>
      <c r="FVT6" s="12"/>
      <c r="FVU6" s="12"/>
      <c r="FVV6" s="12"/>
      <c r="FVW6" s="12"/>
      <c r="FVX6" s="12"/>
      <c r="FVY6" s="12"/>
      <c r="FVZ6" s="12"/>
      <c r="FWA6" s="12"/>
      <c r="FWB6" s="12"/>
      <c r="FWC6" s="12"/>
      <c r="FWD6" s="12"/>
      <c r="FWE6" s="12"/>
      <c r="FWF6" s="12"/>
      <c r="FWG6" s="12"/>
      <c r="FWH6" s="12"/>
      <c r="FWI6" s="12"/>
      <c r="FWJ6" s="12"/>
      <c r="FWK6" s="12"/>
      <c r="FWL6" s="12"/>
      <c r="FWM6" s="12"/>
      <c r="FWN6" s="12"/>
      <c r="FWO6" s="12"/>
      <c r="FWP6" s="12"/>
      <c r="FWQ6" s="12"/>
      <c r="FWR6" s="12"/>
      <c r="FWS6" s="12"/>
      <c r="FWT6" s="12"/>
      <c r="FWU6" s="12"/>
      <c r="FWV6" s="12"/>
      <c r="FWW6" s="12"/>
      <c r="FWX6" s="12"/>
      <c r="FWY6" s="12"/>
      <c r="FWZ6" s="12"/>
      <c r="FXA6" s="12"/>
      <c r="FXB6" s="12"/>
      <c r="FXC6" s="12"/>
      <c r="FXD6" s="12"/>
      <c r="FXE6" s="12"/>
      <c r="FXF6" s="12"/>
      <c r="FXG6" s="12"/>
      <c r="FXH6" s="12"/>
      <c r="FXI6" s="12"/>
      <c r="FXJ6" s="12"/>
      <c r="FXK6" s="12"/>
      <c r="FXL6" s="12"/>
      <c r="FXM6" s="12"/>
      <c r="FXN6" s="12"/>
      <c r="FXO6" s="12"/>
      <c r="FXP6" s="12"/>
      <c r="FXQ6" s="12"/>
      <c r="FXR6" s="12"/>
      <c r="FXS6" s="12"/>
      <c r="FXT6" s="12"/>
      <c r="FXU6" s="12"/>
      <c r="FXV6" s="12"/>
      <c r="FXW6" s="12"/>
      <c r="FXX6" s="12"/>
      <c r="FXY6" s="12"/>
      <c r="FXZ6" s="12"/>
      <c r="FYA6" s="12"/>
      <c r="FYB6" s="12"/>
      <c r="FYC6" s="12"/>
      <c r="FYD6" s="12"/>
      <c r="FYE6" s="12"/>
      <c r="FYF6" s="12"/>
      <c r="FYG6" s="12"/>
      <c r="FYH6" s="12"/>
      <c r="FYI6" s="12"/>
      <c r="FYJ6" s="12"/>
      <c r="FYK6" s="12"/>
      <c r="FYL6" s="12"/>
      <c r="FYM6" s="12"/>
      <c r="FYN6" s="12"/>
      <c r="FYO6" s="12"/>
      <c r="FYP6" s="12"/>
      <c r="FYQ6" s="12"/>
      <c r="FYR6" s="12"/>
      <c r="FYS6" s="12"/>
      <c r="FYT6" s="12"/>
      <c r="FYU6" s="12"/>
      <c r="FYV6" s="12"/>
      <c r="FYW6" s="12"/>
      <c r="FYX6" s="12"/>
      <c r="FYY6" s="12"/>
      <c r="FYZ6" s="12"/>
      <c r="FZA6" s="12"/>
      <c r="FZB6" s="12"/>
      <c r="FZC6" s="12"/>
      <c r="FZD6" s="12"/>
      <c r="FZE6" s="12"/>
      <c r="FZF6" s="12"/>
      <c r="FZG6" s="12"/>
      <c r="FZH6" s="12"/>
      <c r="FZI6" s="12"/>
      <c r="FZJ6" s="12"/>
      <c r="FZK6" s="12"/>
      <c r="FZL6" s="12"/>
      <c r="FZM6" s="12"/>
      <c r="FZN6" s="12"/>
      <c r="FZO6" s="12"/>
      <c r="FZP6" s="12"/>
      <c r="FZQ6" s="12"/>
      <c r="FZR6" s="12"/>
      <c r="FZS6" s="12"/>
      <c r="FZT6" s="12"/>
      <c r="FZU6" s="12"/>
      <c r="FZV6" s="12"/>
      <c r="FZW6" s="12"/>
      <c r="FZX6" s="12"/>
      <c r="FZY6" s="12"/>
      <c r="FZZ6" s="12"/>
      <c r="GAA6" s="12"/>
      <c r="GAB6" s="12"/>
      <c r="GAC6" s="12"/>
      <c r="GAD6" s="12"/>
      <c r="GAE6" s="12"/>
      <c r="GAF6" s="12"/>
      <c r="GAG6" s="12"/>
      <c r="GAH6" s="12"/>
      <c r="GAI6" s="12"/>
      <c r="GAJ6" s="12"/>
      <c r="GAK6" s="12"/>
      <c r="GAL6" s="12"/>
      <c r="GAM6" s="12"/>
      <c r="GAN6" s="12"/>
      <c r="GAO6" s="12"/>
      <c r="GAP6" s="12"/>
      <c r="GAQ6" s="12"/>
      <c r="GAR6" s="12"/>
      <c r="GAS6" s="12"/>
      <c r="GAT6" s="12"/>
      <c r="GAU6" s="12"/>
      <c r="GAV6" s="12"/>
      <c r="GAW6" s="12"/>
      <c r="GAX6" s="12"/>
      <c r="GAY6" s="12"/>
      <c r="GAZ6" s="12"/>
      <c r="GBA6" s="12"/>
      <c r="GBB6" s="12"/>
      <c r="GBC6" s="12"/>
      <c r="GBD6" s="12"/>
      <c r="GBE6" s="12"/>
      <c r="GBF6" s="12"/>
      <c r="GBG6" s="12"/>
      <c r="GBH6" s="12"/>
      <c r="GBI6" s="12"/>
      <c r="GBJ6" s="12"/>
      <c r="GBK6" s="12"/>
      <c r="GBL6" s="12"/>
      <c r="GBM6" s="12"/>
      <c r="GBN6" s="12"/>
      <c r="GBO6" s="12"/>
      <c r="GBP6" s="12"/>
      <c r="GBQ6" s="12"/>
      <c r="GBR6" s="12"/>
      <c r="GBS6" s="12"/>
      <c r="GBT6" s="12"/>
      <c r="GBU6" s="12"/>
      <c r="GBV6" s="12"/>
      <c r="GBW6" s="12"/>
      <c r="GBX6" s="12"/>
      <c r="GBY6" s="12"/>
      <c r="GBZ6" s="12"/>
      <c r="GCA6" s="12"/>
      <c r="GCB6" s="12"/>
      <c r="GCC6" s="12"/>
      <c r="GCD6" s="12"/>
      <c r="GCE6" s="12"/>
      <c r="GCF6" s="12"/>
      <c r="GCG6" s="12"/>
      <c r="GCH6" s="12"/>
      <c r="GCI6" s="12"/>
      <c r="GCJ6" s="12"/>
      <c r="GCK6" s="12"/>
      <c r="GCL6" s="12"/>
      <c r="GCM6" s="12"/>
      <c r="GCN6" s="12"/>
      <c r="GCO6" s="12"/>
      <c r="GCP6" s="12"/>
      <c r="GCQ6" s="12"/>
      <c r="GCR6" s="12"/>
      <c r="GCS6" s="12"/>
      <c r="GCT6" s="12"/>
      <c r="GCU6" s="12"/>
      <c r="GCV6" s="12"/>
      <c r="GCW6" s="12"/>
      <c r="GCX6" s="12"/>
      <c r="GCY6" s="12"/>
      <c r="GCZ6" s="12"/>
      <c r="GDA6" s="12"/>
      <c r="GDB6" s="12"/>
      <c r="GDC6" s="12"/>
      <c r="GDD6" s="12"/>
      <c r="GDE6" s="12"/>
      <c r="GDF6" s="12"/>
      <c r="GDG6" s="12"/>
      <c r="GDH6" s="12"/>
      <c r="GDI6" s="12"/>
      <c r="GDJ6" s="12"/>
      <c r="GDK6" s="12"/>
      <c r="GDL6" s="12"/>
      <c r="GDM6" s="12"/>
      <c r="GDN6" s="12"/>
      <c r="GDO6" s="12"/>
      <c r="GDP6" s="12"/>
      <c r="GDQ6" s="12"/>
      <c r="GDR6" s="12"/>
      <c r="GDS6" s="12"/>
      <c r="GDT6" s="12"/>
      <c r="GDU6" s="12"/>
      <c r="GDV6" s="12"/>
      <c r="GDW6" s="12"/>
      <c r="GDX6" s="12"/>
      <c r="GDY6" s="12"/>
      <c r="GDZ6" s="12"/>
      <c r="GEA6" s="12"/>
      <c r="GEB6" s="12"/>
      <c r="GEC6" s="12"/>
      <c r="GED6" s="12"/>
      <c r="GEE6" s="12"/>
      <c r="GEF6" s="12"/>
      <c r="GEG6" s="12"/>
      <c r="GEH6" s="12"/>
      <c r="GEI6" s="12"/>
      <c r="GEJ6" s="12"/>
      <c r="GEK6" s="12"/>
      <c r="GEL6" s="12"/>
      <c r="GEM6" s="12"/>
      <c r="GEN6" s="12"/>
      <c r="GEO6" s="12"/>
      <c r="GEP6" s="12"/>
      <c r="GEQ6" s="12"/>
      <c r="GER6" s="12"/>
      <c r="GES6" s="12"/>
      <c r="GET6" s="12"/>
      <c r="GEU6" s="12"/>
      <c r="GEV6" s="12"/>
      <c r="GEW6" s="12"/>
      <c r="GEX6" s="12"/>
      <c r="GEY6" s="12"/>
      <c r="GEZ6" s="12"/>
      <c r="GFA6" s="12"/>
      <c r="GFB6" s="12"/>
      <c r="GFC6" s="12"/>
      <c r="GFD6" s="12"/>
      <c r="GFE6" s="12"/>
      <c r="GFF6" s="12"/>
      <c r="GFG6" s="12"/>
      <c r="GFH6" s="12"/>
      <c r="GFI6" s="12"/>
      <c r="GFJ6" s="12"/>
      <c r="GFK6" s="12"/>
      <c r="GFL6" s="12"/>
      <c r="GFM6" s="12"/>
      <c r="GFN6" s="12"/>
      <c r="GFO6" s="12"/>
      <c r="GFP6" s="12"/>
      <c r="GFQ6" s="12"/>
      <c r="GFR6" s="12"/>
      <c r="GFS6" s="12"/>
      <c r="GFT6" s="12"/>
      <c r="GFU6" s="12"/>
      <c r="GFV6" s="12"/>
      <c r="GFW6" s="12"/>
      <c r="GFX6" s="12"/>
      <c r="GFY6" s="12"/>
      <c r="GFZ6" s="12"/>
      <c r="GGA6" s="12"/>
      <c r="GGB6" s="12"/>
      <c r="GGC6" s="12"/>
      <c r="GGD6" s="12"/>
      <c r="GGE6" s="12"/>
      <c r="GGF6" s="12"/>
      <c r="GGG6" s="12"/>
      <c r="GGH6" s="12"/>
      <c r="GGI6" s="12"/>
      <c r="GGJ6" s="12"/>
      <c r="GGK6" s="12"/>
      <c r="GGL6" s="12"/>
      <c r="GGM6" s="12"/>
      <c r="GGN6" s="12"/>
      <c r="GGO6" s="12"/>
      <c r="GGP6" s="12"/>
      <c r="GGQ6" s="12"/>
      <c r="GGR6" s="12"/>
      <c r="GGS6" s="12"/>
      <c r="GGT6" s="12"/>
      <c r="GGU6" s="12"/>
      <c r="GGV6" s="12"/>
      <c r="GGW6" s="12"/>
      <c r="GGX6" s="12"/>
      <c r="GGY6" s="12"/>
      <c r="GGZ6" s="12"/>
      <c r="GHA6" s="12"/>
      <c r="GHB6" s="12"/>
      <c r="GHC6" s="12"/>
      <c r="GHD6" s="12"/>
      <c r="GHE6" s="12"/>
      <c r="GHF6" s="12"/>
      <c r="GHG6" s="12"/>
      <c r="GHH6" s="12"/>
      <c r="GHI6" s="12"/>
      <c r="GHJ6" s="12"/>
      <c r="GHK6" s="12"/>
      <c r="GHL6" s="12"/>
      <c r="GHM6" s="12"/>
      <c r="GHN6" s="12"/>
      <c r="GHO6" s="12"/>
      <c r="GHP6" s="12"/>
      <c r="GHQ6" s="12"/>
      <c r="GHR6" s="12"/>
      <c r="GHS6" s="12"/>
      <c r="GHT6" s="12"/>
      <c r="GHU6" s="12"/>
      <c r="GHV6" s="12"/>
      <c r="GHW6" s="12"/>
      <c r="GHX6" s="12"/>
      <c r="GHY6" s="12"/>
      <c r="GHZ6" s="12"/>
      <c r="GIA6" s="12"/>
      <c r="GIB6" s="12"/>
      <c r="GIC6" s="12"/>
      <c r="GID6" s="12"/>
      <c r="GIE6" s="12"/>
      <c r="GIF6" s="12"/>
      <c r="GIG6" s="12"/>
      <c r="GIH6" s="12"/>
      <c r="GII6" s="12"/>
      <c r="GIJ6" s="12"/>
      <c r="GIK6" s="12"/>
      <c r="GIL6" s="12"/>
      <c r="GIM6" s="12"/>
      <c r="GIN6" s="12"/>
      <c r="GIO6" s="12"/>
      <c r="GIP6" s="12"/>
      <c r="GIQ6" s="12"/>
      <c r="GIR6" s="12"/>
      <c r="GIS6" s="12"/>
      <c r="GIT6" s="12"/>
      <c r="GIU6" s="12"/>
      <c r="GIV6" s="12"/>
      <c r="GIW6" s="12"/>
      <c r="GIX6" s="12"/>
      <c r="GIY6" s="12"/>
      <c r="GIZ6" s="12"/>
      <c r="GJA6" s="12"/>
      <c r="GJB6" s="12"/>
      <c r="GJC6" s="12"/>
      <c r="GJD6" s="12"/>
      <c r="GJE6" s="12"/>
      <c r="GJF6" s="12"/>
      <c r="GJG6" s="12"/>
      <c r="GJH6" s="12"/>
      <c r="GJI6" s="12"/>
      <c r="GJJ6" s="12"/>
      <c r="GJK6" s="12"/>
      <c r="GJL6" s="12"/>
      <c r="GJM6" s="12"/>
      <c r="GJN6" s="12"/>
      <c r="GJO6" s="12"/>
      <c r="GJP6" s="12"/>
      <c r="GJQ6" s="12"/>
      <c r="GJR6" s="12"/>
      <c r="GJS6" s="12"/>
      <c r="GJT6" s="12"/>
      <c r="GJU6" s="12"/>
      <c r="GJV6" s="12"/>
      <c r="GJW6" s="12"/>
      <c r="GJX6" s="12"/>
      <c r="GJY6" s="12"/>
      <c r="GJZ6" s="12"/>
      <c r="GKA6" s="12"/>
      <c r="GKB6" s="12"/>
      <c r="GKC6" s="12"/>
      <c r="GKD6" s="12"/>
      <c r="GKE6" s="12"/>
      <c r="GKF6" s="12"/>
      <c r="GKG6" s="12"/>
      <c r="GKH6" s="12"/>
      <c r="GKI6" s="12"/>
      <c r="GKJ6" s="12"/>
      <c r="GKK6" s="12"/>
      <c r="GKL6" s="12"/>
      <c r="GKM6" s="12"/>
      <c r="GKN6" s="12"/>
      <c r="GKO6" s="12"/>
      <c r="GKP6" s="12"/>
      <c r="GKQ6" s="12"/>
      <c r="GKR6" s="12"/>
      <c r="GKS6" s="12"/>
      <c r="GKT6" s="12"/>
      <c r="GKU6" s="12"/>
      <c r="GKV6" s="12"/>
      <c r="GKW6" s="12"/>
      <c r="GKX6" s="12"/>
      <c r="GKY6" s="12"/>
      <c r="GKZ6" s="12"/>
      <c r="GLA6" s="12"/>
      <c r="GLB6" s="12"/>
      <c r="GLC6" s="12"/>
      <c r="GLD6" s="12"/>
      <c r="GLE6" s="12"/>
      <c r="GLF6" s="12"/>
      <c r="GLG6" s="12"/>
      <c r="GLH6" s="12"/>
      <c r="GLI6" s="12"/>
      <c r="GLJ6" s="12"/>
      <c r="GLK6" s="12"/>
      <c r="GLL6" s="12"/>
      <c r="GLM6" s="12"/>
      <c r="GLN6" s="12"/>
      <c r="GLO6" s="12"/>
      <c r="GLP6" s="12"/>
      <c r="GLQ6" s="12"/>
      <c r="GLR6" s="12"/>
      <c r="GLS6" s="12"/>
      <c r="GLT6" s="12"/>
      <c r="GLU6" s="12"/>
      <c r="GLV6" s="12"/>
      <c r="GLW6" s="12"/>
      <c r="GLX6" s="12"/>
      <c r="GLY6" s="12"/>
      <c r="GLZ6" s="12"/>
      <c r="GMA6" s="12"/>
      <c r="GMB6" s="12"/>
      <c r="GMC6" s="12"/>
      <c r="GMD6" s="12"/>
      <c r="GME6" s="12"/>
      <c r="GMF6" s="12"/>
      <c r="GMG6" s="12"/>
      <c r="GMH6" s="12"/>
      <c r="GMI6" s="12"/>
      <c r="GMJ6" s="12"/>
      <c r="GMK6" s="12"/>
      <c r="GML6" s="12"/>
      <c r="GMM6" s="12"/>
      <c r="GMN6" s="12"/>
      <c r="GMO6" s="12"/>
      <c r="GMP6" s="12"/>
      <c r="GMQ6" s="12"/>
      <c r="GMR6" s="12"/>
      <c r="GMS6" s="12"/>
      <c r="GMT6" s="12"/>
      <c r="GMU6" s="12"/>
      <c r="GMV6" s="12"/>
      <c r="GMW6" s="12"/>
      <c r="GMX6" s="12"/>
      <c r="GMY6" s="12"/>
      <c r="GMZ6" s="12"/>
      <c r="GNA6" s="12"/>
      <c r="GNB6" s="12"/>
      <c r="GNC6" s="12"/>
      <c r="GND6" s="12"/>
      <c r="GNE6" s="12"/>
      <c r="GNF6" s="12"/>
      <c r="GNG6" s="12"/>
      <c r="GNH6" s="12"/>
      <c r="GNI6" s="12"/>
      <c r="GNJ6" s="12"/>
      <c r="GNK6" s="12"/>
      <c r="GNL6" s="12"/>
      <c r="GNM6" s="12"/>
      <c r="GNN6" s="12"/>
      <c r="GNO6" s="12"/>
      <c r="GNP6" s="12"/>
      <c r="GNQ6" s="12"/>
      <c r="GNR6" s="12"/>
      <c r="GNS6" s="12"/>
      <c r="GNT6" s="12"/>
      <c r="GNU6" s="12"/>
      <c r="GNV6" s="12"/>
      <c r="GNW6" s="12"/>
      <c r="GNX6" s="12"/>
      <c r="GNY6" s="12"/>
      <c r="GNZ6" s="12"/>
      <c r="GOA6" s="12"/>
      <c r="GOB6" s="12"/>
      <c r="GOC6" s="12"/>
      <c r="GOD6" s="12"/>
      <c r="GOE6" s="12"/>
      <c r="GOF6" s="12"/>
      <c r="GOG6" s="12"/>
      <c r="GOH6" s="12"/>
      <c r="GOI6" s="12"/>
      <c r="GOJ6" s="12"/>
      <c r="GOK6" s="12"/>
      <c r="GOL6" s="12"/>
      <c r="GOM6" s="12"/>
      <c r="GON6" s="12"/>
      <c r="GOO6" s="12"/>
      <c r="GOP6" s="12"/>
      <c r="GOQ6" s="12"/>
      <c r="GOR6" s="12"/>
      <c r="GOS6" s="12"/>
      <c r="GOT6" s="12"/>
      <c r="GOU6" s="12"/>
      <c r="GOV6" s="12"/>
      <c r="GOW6" s="12"/>
      <c r="GOX6" s="12"/>
      <c r="GOY6" s="12"/>
      <c r="GOZ6" s="12"/>
      <c r="GPA6" s="12"/>
      <c r="GPB6" s="12"/>
      <c r="GPC6" s="12"/>
      <c r="GPD6" s="12"/>
      <c r="GPE6" s="12"/>
      <c r="GPF6" s="12"/>
      <c r="GPG6" s="12"/>
      <c r="GPH6" s="12"/>
      <c r="GPI6" s="12"/>
      <c r="GPJ6" s="12"/>
      <c r="GPK6" s="12"/>
      <c r="GPL6" s="12"/>
      <c r="GPM6" s="12"/>
      <c r="GPN6" s="12"/>
      <c r="GPO6" s="12"/>
      <c r="GPP6" s="12"/>
      <c r="GPQ6" s="12"/>
      <c r="GPR6" s="12"/>
      <c r="GPS6" s="12"/>
      <c r="GPT6" s="12"/>
      <c r="GPU6" s="12"/>
      <c r="GPV6" s="12"/>
      <c r="GPW6" s="12"/>
      <c r="GPX6" s="12"/>
      <c r="GPY6" s="12"/>
      <c r="GPZ6" s="12"/>
      <c r="GQA6" s="12"/>
      <c r="GQB6" s="12"/>
      <c r="GQC6" s="12"/>
      <c r="GQD6" s="12"/>
      <c r="GQE6" s="12"/>
      <c r="GQF6" s="12"/>
      <c r="GQG6" s="12"/>
      <c r="GQH6" s="12"/>
      <c r="GQI6" s="12"/>
      <c r="GQJ6" s="12"/>
      <c r="GQK6" s="12"/>
      <c r="GQL6" s="12"/>
      <c r="GQM6" s="12"/>
      <c r="GQN6" s="12"/>
      <c r="GQO6" s="12"/>
      <c r="GQP6" s="12"/>
      <c r="GQQ6" s="12"/>
      <c r="GQR6" s="12"/>
      <c r="GQS6" s="12"/>
      <c r="GQT6" s="12"/>
      <c r="GQU6" s="12"/>
      <c r="GQV6" s="12"/>
      <c r="GQW6" s="12"/>
      <c r="GQX6" s="12"/>
      <c r="GQY6" s="12"/>
      <c r="GQZ6" s="12"/>
      <c r="GRA6" s="12"/>
      <c r="GRB6" s="12"/>
      <c r="GRC6" s="12"/>
      <c r="GRD6" s="12"/>
      <c r="GRE6" s="12"/>
      <c r="GRF6" s="12"/>
      <c r="GRG6" s="12"/>
      <c r="GRH6" s="12"/>
      <c r="GRI6" s="12"/>
      <c r="GRJ6" s="12"/>
      <c r="GRK6" s="12"/>
      <c r="GRL6" s="12"/>
      <c r="GRM6" s="12"/>
      <c r="GRN6" s="12"/>
      <c r="GRO6" s="12"/>
      <c r="GRP6" s="12"/>
      <c r="GRQ6" s="12"/>
      <c r="GRR6" s="12"/>
      <c r="GRS6" s="12"/>
      <c r="GRT6" s="12"/>
      <c r="GRU6" s="12"/>
      <c r="GRV6" s="12"/>
      <c r="GRW6" s="12"/>
      <c r="GRX6" s="12"/>
      <c r="GRY6" s="12"/>
      <c r="GRZ6" s="12"/>
      <c r="GSA6" s="12"/>
      <c r="GSB6" s="12"/>
      <c r="GSC6" s="12"/>
      <c r="GSD6" s="12"/>
      <c r="GSE6" s="12"/>
      <c r="GSF6" s="12"/>
      <c r="GSG6" s="12"/>
      <c r="GSH6" s="12"/>
      <c r="GSI6" s="12"/>
      <c r="GSJ6" s="12"/>
      <c r="GSK6" s="12"/>
      <c r="GSL6" s="12"/>
      <c r="GSM6" s="12"/>
      <c r="GSN6" s="12"/>
      <c r="GSO6" s="12"/>
      <c r="GSP6" s="12"/>
      <c r="GSQ6" s="12"/>
      <c r="GSR6" s="12"/>
      <c r="GSS6" s="12"/>
      <c r="GST6" s="12"/>
      <c r="GSU6" s="12"/>
      <c r="GSV6" s="12"/>
      <c r="GSW6" s="12"/>
      <c r="GSX6" s="12"/>
      <c r="GSY6" s="12"/>
      <c r="GSZ6" s="12"/>
      <c r="GTA6" s="12"/>
      <c r="GTB6" s="12"/>
      <c r="GTC6" s="12"/>
      <c r="GTD6" s="12"/>
      <c r="GTE6" s="12"/>
      <c r="GTF6" s="12"/>
      <c r="GTG6" s="12"/>
      <c r="GTH6" s="12"/>
      <c r="GTI6" s="12"/>
      <c r="GTJ6" s="12"/>
      <c r="GTK6" s="12"/>
      <c r="GTL6" s="12"/>
      <c r="GTM6" s="12"/>
      <c r="GTN6" s="12"/>
      <c r="GTO6" s="12"/>
      <c r="GTP6" s="12"/>
      <c r="GTQ6" s="12"/>
      <c r="GTR6" s="12"/>
      <c r="GTS6" s="12"/>
      <c r="GTT6" s="12"/>
      <c r="GTU6" s="12"/>
      <c r="GTV6" s="12"/>
      <c r="GTW6" s="12"/>
      <c r="GTX6" s="12"/>
      <c r="GTY6" s="12"/>
      <c r="GTZ6" s="12"/>
      <c r="GUA6" s="12"/>
      <c r="GUB6" s="12"/>
      <c r="GUC6" s="12"/>
      <c r="GUD6" s="12"/>
      <c r="GUE6" s="12"/>
      <c r="GUF6" s="12"/>
      <c r="GUG6" s="12"/>
      <c r="GUH6" s="12"/>
      <c r="GUI6" s="12"/>
      <c r="GUJ6" s="12"/>
      <c r="GUK6" s="12"/>
      <c r="GUL6" s="12"/>
      <c r="GUM6" s="12"/>
      <c r="GUN6" s="12"/>
      <c r="GUO6" s="12"/>
      <c r="GUP6" s="12"/>
      <c r="GUQ6" s="12"/>
      <c r="GUR6" s="12"/>
      <c r="GUS6" s="12"/>
      <c r="GUT6" s="12"/>
      <c r="GUU6" s="12"/>
      <c r="GUV6" s="12"/>
      <c r="GUW6" s="12"/>
      <c r="GUX6" s="12"/>
      <c r="GUY6" s="12"/>
      <c r="GUZ6" s="12"/>
      <c r="GVA6" s="12"/>
      <c r="GVB6" s="12"/>
      <c r="GVC6" s="12"/>
      <c r="GVD6" s="12"/>
      <c r="GVE6" s="12"/>
      <c r="GVF6" s="12"/>
      <c r="GVG6" s="12"/>
      <c r="GVH6" s="12"/>
      <c r="GVI6" s="12"/>
      <c r="GVJ6" s="12"/>
      <c r="GVK6" s="12"/>
      <c r="GVL6" s="12"/>
      <c r="GVM6" s="12"/>
      <c r="GVN6" s="12"/>
      <c r="GVO6" s="12"/>
      <c r="GVP6" s="12"/>
      <c r="GVQ6" s="12"/>
      <c r="GVR6" s="12"/>
      <c r="GVS6" s="12"/>
      <c r="GVT6" s="12"/>
      <c r="GVU6" s="12"/>
      <c r="GVV6" s="12"/>
      <c r="GVW6" s="12"/>
      <c r="GVX6" s="12"/>
      <c r="GVY6" s="12"/>
      <c r="GVZ6" s="12"/>
      <c r="GWA6" s="12"/>
      <c r="GWB6" s="12"/>
      <c r="GWC6" s="12"/>
      <c r="GWD6" s="12"/>
      <c r="GWE6" s="12"/>
      <c r="GWF6" s="12"/>
      <c r="GWG6" s="12"/>
      <c r="GWH6" s="12"/>
      <c r="GWI6" s="12"/>
      <c r="GWJ6" s="12"/>
      <c r="GWK6" s="12"/>
      <c r="GWL6" s="12"/>
      <c r="GWM6" s="12"/>
      <c r="GWN6" s="12"/>
      <c r="GWO6" s="12"/>
      <c r="GWP6" s="12"/>
      <c r="GWQ6" s="12"/>
      <c r="GWR6" s="12"/>
      <c r="GWS6" s="12"/>
      <c r="GWT6" s="12"/>
      <c r="GWU6" s="12"/>
      <c r="GWV6" s="12"/>
      <c r="GWW6" s="12"/>
      <c r="GWX6" s="12"/>
      <c r="GWY6" s="12"/>
      <c r="GWZ6" s="12"/>
      <c r="GXA6" s="12"/>
      <c r="GXB6" s="12"/>
      <c r="GXC6" s="12"/>
      <c r="GXD6" s="12"/>
      <c r="GXE6" s="12"/>
      <c r="GXF6" s="12"/>
      <c r="GXG6" s="12"/>
      <c r="GXH6" s="12"/>
      <c r="GXI6" s="12"/>
      <c r="GXJ6" s="12"/>
      <c r="GXK6" s="12"/>
      <c r="GXL6" s="12"/>
      <c r="GXM6" s="12"/>
      <c r="GXN6" s="12"/>
      <c r="GXO6" s="12"/>
      <c r="GXP6" s="12"/>
      <c r="GXQ6" s="12"/>
      <c r="GXR6" s="12"/>
      <c r="GXS6" s="12"/>
      <c r="GXT6" s="12"/>
      <c r="GXU6" s="12"/>
      <c r="GXV6" s="12"/>
      <c r="GXW6" s="12"/>
      <c r="GXX6" s="12"/>
      <c r="GXY6" s="12"/>
      <c r="GXZ6" s="12"/>
      <c r="GYA6" s="12"/>
      <c r="GYB6" s="12"/>
      <c r="GYC6" s="12"/>
      <c r="GYD6" s="12"/>
      <c r="GYE6" s="12"/>
      <c r="GYF6" s="12"/>
      <c r="GYG6" s="12"/>
      <c r="GYH6" s="12"/>
      <c r="GYI6" s="12"/>
      <c r="GYJ6" s="12"/>
      <c r="GYK6" s="12"/>
      <c r="GYL6" s="12"/>
      <c r="GYM6" s="12"/>
      <c r="GYN6" s="12"/>
      <c r="GYO6" s="12"/>
      <c r="GYP6" s="12"/>
      <c r="GYQ6" s="12"/>
      <c r="GYR6" s="12"/>
      <c r="GYS6" s="12"/>
      <c r="GYT6" s="12"/>
      <c r="GYU6" s="12"/>
      <c r="GYV6" s="12"/>
      <c r="GYW6" s="12"/>
      <c r="GYX6" s="12"/>
      <c r="GYY6" s="12"/>
      <c r="GYZ6" s="12"/>
      <c r="GZA6" s="12"/>
      <c r="GZB6" s="12"/>
      <c r="GZC6" s="12"/>
      <c r="GZD6" s="12"/>
      <c r="GZE6" s="12"/>
      <c r="GZF6" s="12"/>
      <c r="GZG6" s="12"/>
      <c r="GZH6" s="12"/>
      <c r="GZI6" s="12"/>
      <c r="GZJ6" s="12"/>
      <c r="GZK6" s="12"/>
      <c r="GZL6" s="12"/>
      <c r="GZM6" s="12"/>
      <c r="GZN6" s="12"/>
      <c r="GZO6" s="12"/>
      <c r="GZP6" s="12"/>
      <c r="GZQ6" s="12"/>
      <c r="GZR6" s="12"/>
      <c r="GZS6" s="12"/>
      <c r="GZT6" s="12"/>
      <c r="GZU6" s="12"/>
      <c r="GZV6" s="12"/>
      <c r="GZW6" s="12"/>
      <c r="GZX6" s="12"/>
      <c r="GZY6" s="12"/>
      <c r="GZZ6" s="12"/>
      <c r="HAA6" s="12"/>
      <c r="HAB6" s="12"/>
      <c r="HAC6" s="12"/>
      <c r="HAD6" s="12"/>
      <c r="HAE6" s="12"/>
      <c r="HAF6" s="12"/>
      <c r="HAG6" s="12"/>
      <c r="HAH6" s="12"/>
      <c r="HAI6" s="12"/>
      <c r="HAJ6" s="12"/>
      <c r="HAK6" s="12"/>
      <c r="HAL6" s="12"/>
      <c r="HAM6" s="12"/>
      <c r="HAN6" s="12"/>
      <c r="HAO6" s="12"/>
      <c r="HAP6" s="12"/>
      <c r="HAQ6" s="12"/>
      <c r="HAR6" s="12"/>
      <c r="HAS6" s="12"/>
      <c r="HAT6" s="12"/>
      <c r="HAU6" s="12"/>
      <c r="HAV6" s="12"/>
      <c r="HAW6" s="12"/>
      <c r="HAX6" s="12"/>
      <c r="HAY6" s="12"/>
      <c r="HAZ6" s="12"/>
      <c r="HBA6" s="12"/>
      <c r="HBB6" s="12"/>
      <c r="HBC6" s="12"/>
      <c r="HBD6" s="12"/>
      <c r="HBE6" s="12"/>
      <c r="HBF6" s="12"/>
      <c r="HBG6" s="12"/>
      <c r="HBH6" s="12"/>
      <c r="HBI6" s="12"/>
      <c r="HBJ6" s="12"/>
      <c r="HBK6" s="12"/>
      <c r="HBL6" s="12"/>
      <c r="HBM6" s="12"/>
      <c r="HBN6" s="12"/>
      <c r="HBO6" s="12"/>
      <c r="HBP6" s="12"/>
      <c r="HBQ6" s="12"/>
      <c r="HBR6" s="12"/>
      <c r="HBS6" s="12"/>
      <c r="HBT6" s="12"/>
      <c r="HBU6" s="12"/>
      <c r="HBV6" s="12"/>
      <c r="HBW6" s="12"/>
      <c r="HBX6" s="12"/>
      <c r="HBY6" s="12"/>
      <c r="HBZ6" s="12"/>
      <c r="HCA6" s="12"/>
      <c r="HCB6" s="12"/>
      <c r="HCC6" s="12"/>
      <c r="HCD6" s="12"/>
      <c r="HCE6" s="12"/>
      <c r="HCF6" s="12"/>
      <c r="HCG6" s="12"/>
      <c r="HCH6" s="12"/>
      <c r="HCI6" s="12"/>
      <c r="HCJ6" s="12"/>
      <c r="HCK6" s="12"/>
      <c r="HCL6" s="12"/>
      <c r="HCM6" s="12"/>
      <c r="HCN6" s="12"/>
      <c r="HCO6" s="12"/>
      <c r="HCP6" s="12"/>
      <c r="HCQ6" s="12"/>
      <c r="HCR6" s="12"/>
      <c r="HCS6" s="12"/>
      <c r="HCT6" s="12"/>
      <c r="HCU6" s="12"/>
      <c r="HCV6" s="12"/>
      <c r="HCW6" s="12"/>
      <c r="HCX6" s="12"/>
      <c r="HCY6" s="12"/>
      <c r="HCZ6" s="12"/>
      <c r="HDA6" s="12"/>
      <c r="HDB6" s="12"/>
      <c r="HDC6" s="12"/>
      <c r="HDD6" s="12"/>
      <c r="HDE6" s="12"/>
      <c r="HDF6" s="12"/>
      <c r="HDG6" s="12"/>
      <c r="HDH6" s="12"/>
      <c r="HDI6" s="12"/>
      <c r="HDJ6" s="12"/>
      <c r="HDK6" s="12"/>
      <c r="HDL6" s="12"/>
      <c r="HDM6" s="12"/>
      <c r="HDN6" s="12"/>
      <c r="HDO6" s="12"/>
      <c r="HDP6" s="12"/>
      <c r="HDQ6" s="12"/>
      <c r="HDR6" s="12"/>
      <c r="HDS6" s="12"/>
      <c r="HDT6" s="12"/>
      <c r="HDU6" s="12"/>
      <c r="HDV6" s="12"/>
      <c r="HDW6" s="12"/>
      <c r="HDX6" s="12"/>
      <c r="HDY6" s="12"/>
      <c r="HDZ6" s="12"/>
      <c r="HEA6" s="12"/>
      <c r="HEB6" s="12"/>
      <c r="HEC6" s="12"/>
      <c r="HED6" s="12"/>
      <c r="HEE6" s="12"/>
      <c r="HEF6" s="12"/>
      <c r="HEG6" s="12"/>
      <c r="HEH6" s="12"/>
      <c r="HEI6" s="12"/>
      <c r="HEJ6" s="12"/>
      <c r="HEK6" s="12"/>
      <c r="HEL6" s="12"/>
      <c r="HEM6" s="12"/>
      <c r="HEN6" s="12"/>
      <c r="HEO6" s="12"/>
      <c r="HEP6" s="12"/>
      <c r="HEQ6" s="12"/>
      <c r="HER6" s="12"/>
      <c r="HES6" s="12"/>
      <c r="HET6" s="12"/>
      <c r="HEU6" s="12"/>
      <c r="HEV6" s="12"/>
      <c r="HEW6" s="12"/>
      <c r="HEX6" s="12"/>
      <c r="HEY6" s="12"/>
      <c r="HEZ6" s="12"/>
      <c r="HFA6" s="12"/>
      <c r="HFB6" s="12"/>
      <c r="HFC6" s="12"/>
      <c r="HFD6" s="12"/>
      <c r="HFE6" s="12"/>
      <c r="HFF6" s="12"/>
      <c r="HFG6" s="12"/>
      <c r="HFH6" s="12"/>
      <c r="HFI6" s="12"/>
      <c r="HFJ6" s="12"/>
      <c r="HFK6" s="12"/>
      <c r="HFL6" s="12"/>
      <c r="HFM6" s="12"/>
      <c r="HFN6" s="12"/>
      <c r="HFO6" s="12"/>
      <c r="HFP6" s="12"/>
      <c r="HFQ6" s="12"/>
      <c r="HFR6" s="12"/>
      <c r="HFS6" s="12"/>
      <c r="HFT6" s="12"/>
      <c r="HFU6" s="12"/>
      <c r="HFV6" s="12"/>
      <c r="HFW6" s="12"/>
      <c r="HFX6" s="12"/>
      <c r="HFY6" s="12"/>
      <c r="HFZ6" s="12"/>
      <c r="HGA6" s="12"/>
      <c r="HGB6" s="12"/>
      <c r="HGC6" s="12"/>
      <c r="HGD6" s="12"/>
      <c r="HGE6" s="12"/>
      <c r="HGF6" s="12"/>
      <c r="HGG6" s="12"/>
      <c r="HGH6" s="12"/>
      <c r="HGI6" s="12"/>
      <c r="HGJ6" s="12"/>
      <c r="HGK6" s="12"/>
      <c r="HGL6" s="12"/>
      <c r="HGM6" s="12"/>
      <c r="HGN6" s="12"/>
      <c r="HGO6" s="12"/>
      <c r="HGP6" s="12"/>
      <c r="HGQ6" s="12"/>
      <c r="HGR6" s="12"/>
      <c r="HGS6" s="12"/>
      <c r="HGT6" s="12"/>
      <c r="HGU6" s="12"/>
      <c r="HGV6" s="12"/>
      <c r="HGW6" s="12"/>
      <c r="HGX6" s="12"/>
      <c r="HGY6" s="12"/>
      <c r="HGZ6" s="12"/>
      <c r="HHA6" s="12"/>
      <c r="HHB6" s="12"/>
      <c r="HHC6" s="12"/>
      <c r="HHD6" s="12"/>
      <c r="HHE6" s="12"/>
      <c r="HHF6" s="12"/>
      <c r="HHG6" s="12"/>
      <c r="HHH6" s="12"/>
      <c r="HHI6" s="12"/>
      <c r="HHJ6" s="12"/>
      <c r="HHK6" s="12"/>
      <c r="HHL6" s="12"/>
      <c r="HHM6" s="12"/>
      <c r="HHN6" s="12"/>
      <c r="HHO6" s="12"/>
      <c r="HHP6" s="12"/>
      <c r="HHQ6" s="12"/>
      <c r="HHR6" s="12"/>
      <c r="HHS6" s="12"/>
      <c r="HHT6" s="12"/>
      <c r="HHU6" s="12"/>
      <c r="HHV6" s="12"/>
      <c r="HHW6" s="12"/>
      <c r="HHX6" s="12"/>
      <c r="HHY6" s="12"/>
      <c r="HHZ6" s="12"/>
      <c r="HIA6" s="12"/>
      <c r="HIB6" s="12"/>
      <c r="HIC6" s="12"/>
      <c r="HID6" s="12"/>
      <c r="HIE6" s="12"/>
      <c r="HIF6" s="12"/>
      <c r="HIG6" s="12"/>
      <c r="HIH6" s="12"/>
      <c r="HII6" s="12"/>
      <c r="HIJ6" s="12"/>
      <c r="HIK6" s="12"/>
      <c r="HIL6" s="12"/>
      <c r="HIM6" s="12"/>
      <c r="HIN6" s="12"/>
      <c r="HIO6" s="12"/>
      <c r="HIP6" s="12"/>
      <c r="HIQ6" s="12"/>
      <c r="HIR6" s="12"/>
      <c r="HIS6" s="12"/>
      <c r="HIT6" s="12"/>
      <c r="HIU6" s="12"/>
      <c r="HIV6" s="12"/>
      <c r="HIW6" s="12"/>
      <c r="HIX6" s="12"/>
      <c r="HIY6" s="12"/>
      <c r="HIZ6" s="12"/>
      <c r="HJA6" s="12"/>
      <c r="HJB6" s="12"/>
      <c r="HJC6" s="12"/>
      <c r="HJD6" s="12"/>
      <c r="HJE6" s="12"/>
      <c r="HJF6" s="12"/>
      <c r="HJG6" s="12"/>
      <c r="HJH6" s="12"/>
      <c r="HJI6" s="12"/>
      <c r="HJJ6" s="12"/>
      <c r="HJK6" s="12"/>
      <c r="HJL6" s="12"/>
      <c r="HJM6" s="12"/>
      <c r="HJN6" s="12"/>
      <c r="HJO6" s="12"/>
      <c r="HJP6" s="12"/>
      <c r="HJQ6" s="12"/>
      <c r="HJR6" s="12"/>
      <c r="HJS6" s="12"/>
      <c r="HJT6" s="12"/>
      <c r="HJU6" s="12"/>
      <c r="HJV6" s="12"/>
      <c r="HJW6" s="12"/>
      <c r="HJX6" s="12"/>
      <c r="HJY6" s="12"/>
      <c r="HJZ6" s="12"/>
      <c r="HKA6" s="12"/>
      <c r="HKB6" s="12"/>
      <c r="HKC6" s="12"/>
      <c r="HKD6" s="12"/>
      <c r="HKE6" s="12"/>
      <c r="HKF6" s="12"/>
      <c r="HKG6" s="12"/>
      <c r="HKH6" s="12"/>
      <c r="HKI6" s="12"/>
      <c r="HKJ6" s="12"/>
      <c r="HKK6" s="12"/>
      <c r="HKL6" s="12"/>
      <c r="HKM6" s="12"/>
      <c r="HKN6" s="12"/>
      <c r="HKO6" s="12"/>
      <c r="HKP6" s="12"/>
      <c r="HKQ6" s="12"/>
      <c r="HKR6" s="12"/>
      <c r="HKS6" s="12"/>
      <c r="HKT6" s="12"/>
      <c r="HKU6" s="12"/>
      <c r="HKV6" s="12"/>
      <c r="HKW6" s="12"/>
      <c r="HKX6" s="12"/>
      <c r="HKY6" s="12"/>
      <c r="HKZ6" s="12"/>
      <c r="HLA6" s="12"/>
      <c r="HLB6" s="12"/>
      <c r="HLC6" s="12"/>
      <c r="HLD6" s="12"/>
      <c r="HLE6" s="12"/>
      <c r="HLF6" s="12"/>
      <c r="HLG6" s="12"/>
      <c r="HLH6" s="12"/>
      <c r="HLI6" s="12"/>
      <c r="HLJ6" s="12"/>
      <c r="HLK6" s="12"/>
      <c r="HLL6" s="12"/>
      <c r="HLM6" s="12"/>
      <c r="HLN6" s="12"/>
      <c r="HLO6" s="12"/>
      <c r="HLP6" s="12"/>
      <c r="HLQ6" s="12"/>
      <c r="HLR6" s="12"/>
      <c r="HLS6" s="12"/>
      <c r="HLT6" s="12"/>
      <c r="HLU6" s="12"/>
      <c r="HLV6" s="12"/>
      <c r="HLW6" s="12"/>
      <c r="HLX6" s="12"/>
      <c r="HLY6" s="12"/>
      <c r="HLZ6" s="12"/>
      <c r="HMA6" s="12"/>
      <c r="HMB6" s="12"/>
      <c r="HMC6" s="12"/>
      <c r="HMD6" s="12"/>
      <c r="HME6" s="12"/>
      <c r="HMF6" s="12"/>
      <c r="HMG6" s="12"/>
      <c r="HMH6" s="12"/>
      <c r="HMI6" s="12"/>
      <c r="HMJ6" s="12"/>
      <c r="HMK6" s="12"/>
      <c r="HML6" s="12"/>
      <c r="HMM6" s="12"/>
      <c r="HMN6" s="12"/>
      <c r="HMO6" s="12"/>
      <c r="HMP6" s="12"/>
      <c r="HMQ6" s="12"/>
      <c r="HMR6" s="12"/>
      <c r="HMS6" s="12"/>
      <c r="HMT6" s="12"/>
      <c r="HMU6" s="12"/>
      <c r="HMV6" s="12"/>
      <c r="HMW6" s="12"/>
      <c r="HMX6" s="12"/>
      <c r="HMY6" s="12"/>
      <c r="HMZ6" s="12"/>
      <c r="HNA6" s="12"/>
      <c r="HNB6" s="12"/>
      <c r="HNC6" s="12"/>
      <c r="HND6" s="12"/>
      <c r="HNE6" s="12"/>
      <c r="HNF6" s="12"/>
      <c r="HNG6" s="12"/>
      <c r="HNH6" s="12"/>
      <c r="HNI6" s="12"/>
      <c r="HNJ6" s="12"/>
      <c r="HNK6" s="12"/>
      <c r="HNL6" s="12"/>
      <c r="HNM6" s="12"/>
      <c r="HNN6" s="12"/>
      <c r="HNO6" s="12"/>
      <c r="HNP6" s="12"/>
      <c r="HNQ6" s="12"/>
      <c r="HNR6" s="12"/>
      <c r="HNS6" s="12"/>
      <c r="HNT6" s="12"/>
      <c r="HNU6" s="12"/>
      <c r="HNV6" s="12"/>
      <c r="HNW6" s="12"/>
      <c r="HNX6" s="12"/>
      <c r="HNY6" s="12"/>
      <c r="HNZ6" s="12"/>
      <c r="HOA6" s="12"/>
      <c r="HOB6" s="12"/>
      <c r="HOC6" s="12"/>
      <c r="HOD6" s="12"/>
      <c r="HOE6" s="12"/>
      <c r="HOF6" s="12"/>
      <c r="HOG6" s="12"/>
      <c r="HOH6" s="12"/>
      <c r="HOI6" s="12"/>
      <c r="HOJ6" s="12"/>
      <c r="HOK6" s="12"/>
      <c r="HOL6" s="12"/>
      <c r="HOM6" s="12"/>
      <c r="HON6" s="12"/>
      <c r="HOO6" s="12"/>
      <c r="HOP6" s="12"/>
      <c r="HOQ6" s="12"/>
      <c r="HOR6" s="12"/>
      <c r="HOS6" s="12"/>
      <c r="HOT6" s="12"/>
      <c r="HOU6" s="12"/>
      <c r="HOV6" s="12"/>
      <c r="HOW6" s="12"/>
      <c r="HOX6" s="12"/>
      <c r="HOY6" s="12"/>
      <c r="HOZ6" s="12"/>
      <c r="HPA6" s="12"/>
      <c r="HPB6" s="12"/>
      <c r="HPC6" s="12"/>
      <c r="HPD6" s="12"/>
      <c r="HPE6" s="12"/>
      <c r="HPF6" s="12"/>
      <c r="HPG6" s="12"/>
      <c r="HPH6" s="12"/>
      <c r="HPI6" s="12"/>
      <c r="HPJ6" s="12"/>
      <c r="HPK6" s="12"/>
      <c r="HPL6" s="12"/>
      <c r="HPM6" s="12"/>
      <c r="HPN6" s="12"/>
      <c r="HPO6" s="12"/>
      <c r="HPP6" s="12"/>
      <c r="HPQ6" s="12"/>
      <c r="HPR6" s="12"/>
      <c r="HPS6" s="12"/>
      <c r="HPT6" s="12"/>
      <c r="HPU6" s="12"/>
      <c r="HPV6" s="12"/>
      <c r="HPW6" s="12"/>
      <c r="HPX6" s="12"/>
      <c r="HPY6" s="12"/>
      <c r="HPZ6" s="12"/>
      <c r="HQA6" s="12"/>
      <c r="HQB6" s="12"/>
      <c r="HQC6" s="12"/>
      <c r="HQD6" s="12"/>
      <c r="HQE6" s="12"/>
      <c r="HQF6" s="12"/>
      <c r="HQG6" s="12"/>
      <c r="HQH6" s="12"/>
      <c r="HQI6" s="12"/>
      <c r="HQJ6" s="12"/>
      <c r="HQK6" s="12"/>
      <c r="HQL6" s="12"/>
      <c r="HQM6" s="12"/>
      <c r="HQN6" s="12"/>
      <c r="HQO6" s="12"/>
      <c r="HQP6" s="12"/>
      <c r="HQQ6" s="12"/>
      <c r="HQR6" s="12"/>
      <c r="HQS6" s="12"/>
      <c r="HQT6" s="12"/>
      <c r="HQU6" s="12"/>
      <c r="HQV6" s="12"/>
      <c r="HQW6" s="12"/>
      <c r="HQX6" s="12"/>
      <c r="HQY6" s="12"/>
      <c r="HQZ6" s="12"/>
      <c r="HRA6" s="12"/>
      <c r="HRB6" s="12"/>
      <c r="HRC6" s="12"/>
      <c r="HRD6" s="12"/>
      <c r="HRE6" s="12"/>
      <c r="HRF6" s="12"/>
      <c r="HRG6" s="12"/>
      <c r="HRH6" s="12"/>
      <c r="HRI6" s="12"/>
      <c r="HRJ6" s="12"/>
      <c r="HRK6" s="12"/>
      <c r="HRL6" s="12"/>
      <c r="HRM6" s="12"/>
      <c r="HRN6" s="12"/>
      <c r="HRO6" s="12"/>
      <c r="HRP6" s="12"/>
      <c r="HRQ6" s="12"/>
      <c r="HRR6" s="12"/>
      <c r="HRS6" s="12"/>
      <c r="HRT6" s="12"/>
      <c r="HRU6" s="12"/>
      <c r="HRV6" s="12"/>
      <c r="HRW6" s="12"/>
      <c r="HRX6" s="12"/>
      <c r="HRY6" s="12"/>
      <c r="HRZ6" s="12"/>
      <c r="HSA6" s="12"/>
      <c r="HSB6" s="12"/>
      <c r="HSC6" s="12"/>
      <c r="HSD6" s="12"/>
      <c r="HSE6" s="12"/>
      <c r="HSF6" s="12"/>
      <c r="HSG6" s="12"/>
      <c r="HSH6" s="12"/>
      <c r="HSI6" s="12"/>
      <c r="HSJ6" s="12"/>
      <c r="HSK6" s="12"/>
      <c r="HSL6" s="12"/>
      <c r="HSM6" s="12"/>
      <c r="HSN6" s="12"/>
      <c r="HSO6" s="12"/>
      <c r="HSP6" s="12"/>
      <c r="HSQ6" s="12"/>
      <c r="HSR6" s="12"/>
      <c r="HSS6" s="12"/>
      <c r="HST6" s="12"/>
      <c r="HSU6" s="12"/>
      <c r="HSV6" s="12"/>
      <c r="HSW6" s="12"/>
      <c r="HSX6" s="12"/>
      <c r="HSY6" s="12"/>
      <c r="HSZ6" s="12"/>
      <c r="HTA6" s="12"/>
      <c r="HTB6" s="12"/>
      <c r="HTC6" s="12"/>
      <c r="HTD6" s="12"/>
      <c r="HTE6" s="12"/>
      <c r="HTF6" s="12"/>
      <c r="HTG6" s="12"/>
      <c r="HTH6" s="12"/>
      <c r="HTI6" s="12"/>
      <c r="HTJ6" s="12"/>
      <c r="HTK6" s="12"/>
      <c r="HTL6" s="12"/>
      <c r="HTM6" s="12"/>
      <c r="HTN6" s="12"/>
      <c r="HTO6" s="12"/>
      <c r="HTP6" s="12"/>
      <c r="HTQ6" s="12"/>
      <c r="HTR6" s="12"/>
      <c r="HTS6" s="12"/>
      <c r="HTT6" s="12"/>
      <c r="HTU6" s="12"/>
      <c r="HTV6" s="12"/>
      <c r="HTW6" s="12"/>
      <c r="HTX6" s="12"/>
      <c r="HTY6" s="12"/>
      <c r="HTZ6" s="12"/>
      <c r="HUA6" s="12"/>
      <c r="HUB6" s="12"/>
      <c r="HUC6" s="12"/>
      <c r="HUD6" s="12"/>
      <c r="HUE6" s="12"/>
      <c r="HUF6" s="12"/>
      <c r="HUG6" s="12"/>
      <c r="HUH6" s="12"/>
      <c r="HUI6" s="12"/>
      <c r="HUJ6" s="12"/>
      <c r="HUK6" s="12"/>
      <c r="HUL6" s="12"/>
      <c r="HUM6" s="12"/>
      <c r="HUN6" s="12"/>
      <c r="HUO6" s="12"/>
      <c r="HUP6" s="12"/>
      <c r="HUQ6" s="12"/>
      <c r="HUR6" s="12"/>
      <c r="HUS6" s="12"/>
      <c r="HUT6" s="12"/>
      <c r="HUU6" s="12"/>
      <c r="HUV6" s="12"/>
      <c r="HUW6" s="12"/>
      <c r="HUX6" s="12"/>
      <c r="HUY6" s="12"/>
      <c r="HUZ6" s="12"/>
      <c r="HVA6" s="12"/>
      <c r="HVB6" s="12"/>
      <c r="HVC6" s="12"/>
      <c r="HVD6" s="12"/>
      <c r="HVE6" s="12"/>
      <c r="HVF6" s="12"/>
      <c r="HVG6" s="12"/>
      <c r="HVH6" s="12"/>
      <c r="HVI6" s="12"/>
      <c r="HVJ6" s="12"/>
      <c r="HVK6" s="12"/>
      <c r="HVL6" s="12"/>
      <c r="HVM6" s="12"/>
      <c r="HVN6" s="12"/>
      <c r="HVO6" s="12"/>
      <c r="HVP6" s="12"/>
      <c r="HVQ6" s="12"/>
      <c r="HVR6" s="12"/>
      <c r="HVS6" s="12"/>
      <c r="HVT6" s="12"/>
      <c r="HVU6" s="12"/>
      <c r="HVV6" s="12"/>
      <c r="HVW6" s="12"/>
      <c r="HVX6" s="12"/>
      <c r="HVY6" s="12"/>
      <c r="HVZ6" s="12"/>
      <c r="HWA6" s="12"/>
      <c r="HWB6" s="12"/>
      <c r="HWC6" s="12"/>
      <c r="HWD6" s="12"/>
      <c r="HWE6" s="12"/>
      <c r="HWF6" s="12"/>
      <c r="HWG6" s="12"/>
      <c r="HWH6" s="12"/>
      <c r="HWI6" s="12"/>
      <c r="HWJ6" s="12"/>
      <c r="HWK6" s="12"/>
      <c r="HWL6" s="12"/>
      <c r="HWM6" s="12"/>
      <c r="HWN6" s="12"/>
      <c r="HWO6" s="12"/>
      <c r="HWP6" s="12"/>
      <c r="HWQ6" s="12"/>
      <c r="HWR6" s="12"/>
      <c r="HWS6" s="12"/>
      <c r="HWT6" s="12"/>
      <c r="HWU6" s="12"/>
      <c r="HWV6" s="12"/>
      <c r="HWW6" s="12"/>
      <c r="HWX6" s="12"/>
      <c r="HWY6" s="12"/>
      <c r="HWZ6" s="12"/>
      <c r="HXA6" s="12"/>
      <c r="HXB6" s="12"/>
      <c r="HXC6" s="12"/>
      <c r="HXD6" s="12"/>
      <c r="HXE6" s="12"/>
      <c r="HXF6" s="12"/>
      <c r="HXG6" s="12"/>
      <c r="HXH6" s="12"/>
      <c r="HXI6" s="12"/>
      <c r="HXJ6" s="12"/>
      <c r="HXK6" s="12"/>
      <c r="HXL6" s="12"/>
      <c r="HXM6" s="12"/>
      <c r="HXN6" s="12"/>
      <c r="HXO6" s="12"/>
      <c r="HXP6" s="12"/>
      <c r="HXQ6" s="12"/>
      <c r="HXR6" s="12"/>
      <c r="HXS6" s="12"/>
      <c r="HXT6" s="12"/>
      <c r="HXU6" s="12"/>
      <c r="HXV6" s="12"/>
      <c r="HXW6" s="12"/>
      <c r="HXX6" s="12"/>
      <c r="HXY6" s="12"/>
      <c r="HXZ6" s="12"/>
      <c r="HYA6" s="12"/>
      <c r="HYB6" s="12"/>
      <c r="HYC6" s="12"/>
      <c r="HYD6" s="12"/>
      <c r="HYE6" s="12"/>
      <c r="HYF6" s="12"/>
      <c r="HYG6" s="12"/>
      <c r="HYH6" s="12"/>
      <c r="HYI6" s="12"/>
      <c r="HYJ6" s="12"/>
      <c r="HYK6" s="12"/>
      <c r="HYL6" s="12"/>
      <c r="HYM6" s="12"/>
      <c r="HYN6" s="12"/>
      <c r="HYO6" s="12"/>
      <c r="HYP6" s="12"/>
      <c r="HYQ6" s="12"/>
      <c r="HYR6" s="12"/>
      <c r="HYS6" s="12"/>
      <c r="HYT6" s="12"/>
      <c r="HYU6" s="12"/>
      <c r="HYV6" s="12"/>
      <c r="HYW6" s="12"/>
      <c r="HYX6" s="12"/>
      <c r="HYY6" s="12"/>
      <c r="HYZ6" s="12"/>
      <c r="HZA6" s="12"/>
      <c r="HZB6" s="12"/>
      <c r="HZC6" s="12"/>
      <c r="HZD6" s="12"/>
      <c r="HZE6" s="12"/>
      <c r="HZF6" s="12"/>
      <c r="HZG6" s="12"/>
      <c r="HZH6" s="12"/>
      <c r="HZI6" s="12"/>
      <c r="HZJ6" s="12"/>
      <c r="HZK6" s="12"/>
      <c r="HZL6" s="12"/>
      <c r="HZM6" s="12"/>
      <c r="HZN6" s="12"/>
      <c r="HZO6" s="12"/>
      <c r="HZP6" s="12"/>
      <c r="HZQ6" s="12"/>
      <c r="HZR6" s="12"/>
      <c r="HZS6" s="12"/>
      <c r="HZT6" s="12"/>
      <c r="HZU6" s="12"/>
      <c r="HZV6" s="12"/>
      <c r="HZW6" s="12"/>
      <c r="HZX6" s="12"/>
      <c r="HZY6" s="12"/>
      <c r="HZZ6" s="12"/>
      <c r="IAA6" s="12"/>
      <c r="IAB6" s="12"/>
      <c r="IAC6" s="12"/>
      <c r="IAD6" s="12"/>
      <c r="IAE6" s="12"/>
      <c r="IAF6" s="12"/>
      <c r="IAG6" s="12"/>
      <c r="IAH6" s="12"/>
      <c r="IAI6" s="12"/>
      <c r="IAJ6" s="12"/>
      <c r="IAK6" s="12"/>
      <c r="IAL6" s="12"/>
      <c r="IAM6" s="12"/>
      <c r="IAN6" s="12"/>
      <c r="IAO6" s="12"/>
      <c r="IAP6" s="12"/>
      <c r="IAQ6" s="12"/>
      <c r="IAR6" s="12"/>
      <c r="IAS6" s="12"/>
      <c r="IAT6" s="12"/>
      <c r="IAU6" s="12"/>
      <c r="IAV6" s="12"/>
      <c r="IAW6" s="12"/>
      <c r="IAX6" s="12"/>
      <c r="IAY6" s="12"/>
      <c r="IAZ6" s="12"/>
      <c r="IBA6" s="12"/>
      <c r="IBB6" s="12"/>
      <c r="IBC6" s="12"/>
      <c r="IBD6" s="12"/>
      <c r="IBE6" s="12"/>
      <c r="IBF6" s="12"/>
      <c r="IBG6" s="12"/>
      <c r="IBH6" s="12"/>
      <c r="IBI6" s="12"/>
      <c r="IBJ6" s="12"/>
      <c r="IBK6" s="12"/>
      <c r="IBL6" s="12"/>
      <c r="IBM6" s="12"/>
      <c r="IBN6" s="12"/>
      <c r="IBO6" s="12"/>
      <c r="IBP6" s="12"/>
      <c r="IBQ6" s="12"/>
      <c r="IBR6" s="12"/>
      <c r="IBS6" s="12"/>
      <c r="IBT6" s="12"/>
      <c r="IBU6" s="12"/>
      <c r="IBV6" s="12"/>
      <c r="IBW6" s="12"/>
      <c r="IBX6" s="12"/>
      <c r="IBY6" s="12"/>
      <c r="IBZ6" s="12"/>
      <c r="ICA6" s="12"/>
      <c r="ICB6" s="12"/>
      <c r="ICC6" s="12"/>
      <c r="ICD6" s="12"/>
      <c r="ICE6" s="12"/>
      <c r="ICF6" s="12"/>
      <c r="ICG6" s="12"/>
      <c r="ICH6" s="12"/>
      <c r="ICI6" s="12"/>
      <c r="ICJ6" s="12"/>
      <c r="ICK6" s="12"/>
      <c r="ICL6" s="12"/>
      <c r="ICM6" s="12"/>
      <c r="ICN6" s="12"/>
      <c r="ICO6" s="12"/>
      <c r="ICP6" s="12"/>
      <c r="ICQ6" s="12"/>
      <c r="ICR6" s="12"/>
      <c r="ICS6" s="12"/>
      <c r="ICT6" s="12"/>
      <c r="ICU6" s="12"/>
      <c r="ICV6" s="12"/>
      <c r="ICW6" s="12"/>
      <c r="ICX6" s="12"/>
      <c r="ICY6" s="12"/>
      <c r="ICZ6" s="12"/>
      <c r="IDA6" s="12"/>
      <c r="IDB6" s="12"/>
      <c r="IDC6" s="12"/>
      <c r="IDD6" s="12"/>
      <c r="IDE6" s="12"/>
      <c r="IDF6" s="12"/>
      <c r="IDG6" s="12"/>
      <c r="IDH6" s="12"/>
      <c r="IDI6" s="12"/>
      <c r="IDJ6" s="12"/>
      <c r="IDK6" s="12"/>
      <c r="IDL6" s="12"/>
      <c r="IDM6" s="12"/>
      <c r="IDN6" s="12"/>
      <c r="IDO6" s="12"/>
      <c r="IDP6" s="12"/>
      <c r="IDQ6" s="12"/>
      <c r="IDR6" s="12"/>
      <c r="IDS6" s="12"/>
      <c r="IDT6" s="12"/>
      <c r="IDU6" s="12"/>
      <c r="IDV6" s="12"/>
      <c r="IDW6" s="12"/>
      <c r="IDX6" s="12"/>
      <c r="IDY6" s="12"/>
      <c r="IDZ6" s="12"/>
      <c r="IEA6" s="12"/>
      <c r="IEB6" s="12"/>
      <c r="IEC6" s="12"/>
      <c r="IED6" s="12"/>
      <c r="IEE6" s="12"/>
      <c r="IEF6" s="12"/>
      <c r="IEG6" s="12"/>
      <c r="IEH6" s="12"/>
      <c r="IEI6" s="12"/>
      <c r="IEJ6" s="12"/>
      <c r="IEK6" s="12"/>
      <c r="IEL6" s="12"/>
      <c r="IEM6" s="12"/>
      <c r="IEN6" s="12"/>
      <c r="IEO6" s="12"/>
      <c r="IEP6" s="12"/>
      <c r="IEQ6" s="12"/>
      <c r="IER6" s="12"/>
      <c r="IES6" s="12"/>
      <c r="IET6" s="12"/>
      <c r="IEU6" s="12"/>
      <c r="IEV6" s="12"/>
      <c r="IEW6" s="12"/>
      <c r="IEX6" s="12"/>
      <c r="IEY6" s="12"/>
      <c r="IEZ6" s="12"/>
      <c r="IFA6" s="12"/>
      <c r="IFB6" s="12"/>
      <c r="IFC6" s="12"/>
      <c r="IFD6" s="12"/>
      <c r="IFE6" s="12"/>
      <c r="IFF6" s="12"/>
      <c r="IFG6" s="12"/>
      <c r="IFH6" s="12"/>
      <c r="IFI6" s="12"/>
      <c r="IFJ6" s="12"/>
      <c r="IFK6" s="12"/>
      <c r="IFL6" s="12"/>
      <c r="IFM6" s="12"/>
      <c r="IFN6" s="12"/>
      <c r="IFO6" s="12"/>
      <c r="IFP6" s="12"/>
      <c r="IFQ6" s="12"/>
      <c r="IFR6" s="12"/>
      <c r="IFS6" s="12"/>
      <c r="IFT6" s="12"/>
      <c r="IFU6" s="12"/>
      <c r="IFV6" s="12"/>
      <c r="IFW6" s="12"/>
      <c r="IFX6" s="12"/>
      <c r="IFY6" s="12"/>
      <c r="IFZ6" s="12"/>
      <c r="IGA6" s="12"/>
      <c r="IGB6" s="12"/>
      <c r="IGC6" s="12"/>
      <c r="IGD6" s="12"/>
      <c r="IGE6" s="12"/>
      <c r="IGF6" s="12"/>
      <c r="IGG6" s="12"/>
      <c r="IGH6" s="12"/>
      <c r="IGI6" s="12"/>
      <c r="IGJ6" s="12"/>
      <c r="IGK6" s="12"/>
      <c r="IGL6" s="12"/>
      <c r="IGM6" s="12"/>
      <c r="IGN6" s="12"/>
      <c r="IGO6" s="12"/>
      <c r="IGP6" s="12"/>
      <c r="IGQ6" s="12"/>
      <c r="IGR6" s="12"/>
      <c r="IGS6" s="12"/>
      <c r="IGT6" s="12"/>
      <c r="IGU6" s="12"/>
      <c r="IGV6" s="12"/>
      <c r="IGW6" s="12"/>
      <c r="IGX6" s="12"/>
      <c r="IGY6" s="12"/>
      <c r="IGZ6" s="12"/>
      <c r="IHA6" s="12"/>
      <c r="IHB6" s="12"/>
      <c r="IHC6" s="12"/>
      <c r="IHD6" s="12"/>
      <c r="IHE6" s="12"/>
      <c r="IHF6" s="12"/>
      <c r="IHG6" s="12"/>
      <c r="IHH6" s="12"/>
      <c r="IHI6" s="12"/>
      <c r="IHJ6" s="12"/>
      <c r="IHK6" s="12"/>
      <c r="IHL6" s="12"/>
      <c r="IHM6" s="12"/>
      <c r="IHN6" s="12"/>
      <c r="IHO6" s="12"/>
      <c r="IHP6" s="12"/>
      <c r="IHQ6" s="12"/>
      <c r="IHR6" s="12"/>
      <c r="IHS6" s="12"/>
      <c r="IHT6" s="12"/>
      <c r="IHU6" s="12"/>
      <c r="IHV6" s="12"/>
      <c r="IHW6" s="12"/>
      <c r="IHX6" s="12"/>
      <c r="IHY6" s="12"/>
      <c r="IHZ6" s="12"/>
      <c r="IIA6" s="12"/>
      <c r="IIB6" s="12"/>
      <c r="IIC6" s="12"/>
      <c r="IID6" s="12"/>
      <c r="IIE6" s="12"/>
      <c r="IIF6" s="12"/>
      <c r="IIG6" s="12"/>
      <c r="IIH6" s="12"/>
      <c r="III6" s="12"/>
      <c r="IIJ6" s="12"/>
      <c r="IIK6" s="12"/>
      <c r="IIL6" s="12"/>
      <c r="IIM6" s="12"/>
      <c r="IIN6" s="12"/>
      <c r="IIO6" s="12"/>
      <c r="IIP6" s="12"/>
      <c r="IIQ6" s="12"/>
      <c r="IIR6" s="12"/>
      <c r="IIS6" s="12"/>
      <c r="IIT6" s="12"/>
      <c r="IIU6" s="12"/>
      <c r="IIV6" s="12"/>
      <c r="IIW6" s="12"/>
      <c r="IIX6" s="12"/>
      <c r="IIY6" s="12"/>
      <c r="IIZ6" s="12"/>
      <c r="IJA6" s="12"/>
      <c r="IJB6" s="12"/>
      <c r="IJC6" s="12"/>
      <c r="IJD6" s="12"/>
      <c r="IJE6" s="12"/>
      <c r="IJF6" s="12"/>
      <c r="IJG6" s="12"/>
      <c r="IJH6" s="12"/>
      <c r="IJI6" s="12"/>
      <c r="IJJ6" s="12"/>
      <c r="IJK6" s="12"/>
      <c r="IJL6" s="12"/>
      <c r="IJM6" s="12"/>
      <c r="IJN6" s="12"/>
      <c r="IJO6" s="12"/>
      <c r="IJP6" s="12"/>
      <c r="IJQ6" s="12"/>
      <c r="IJR6" s="12"/>
      <c r="IJS6" s="12"/>
      <c r="IJT6" s="12"/>
      <c r="IJU6" s="12"/>
      <c r="IJV6" s="12"/>
      <c r="IJW6" s="12"/>
      <c r="IJX6" s="12"/>
      <c r="IJY6" s="12"/>
      <c r="IJZ6" s="12"/>
      <c r="IKA6" s="12"/>
      <c r="IKB6" s="12"/>
      <c r="IKC6" s="12"/>
      <c r="IKD6" s="12"/>
      <c r="IKE6" s="12"/>
      <c r="IKF6" s="12"/>
      <c r="IKG6" s="12"/>
      <c r="IKH6" s="12"/>
      <c r="IKI6" s="12"/>
      <c r="IKJ6" s="12"/>
      <c r="IKK6" s="12"/>
      <c r="IKL6" s="12"/>
      <c r="IKM6" s="12"/>
      <c r="IKN6" s="12"/>
      <c r="IKO6" s="12"/>
      <c r="IKP6" s="12"/>
      <c r="IKQ6" s="12"/>
      <c r="IKR6" s="12"/>
      <c r="IKS6" s="12"/>
      <c r="IKT6" s="12"/>
      <c r="IKU6" s="12"/>
      <c r="IKV6" s="12"/>
      <c r="IKW6" s="12"/>
      <c r="IKX6" s="12"/>
      <c r="IKY6" s="12"/>
      <c r="IKZ6" s="12"/>
      <c r="ILA6" s="12"/>
      <c r="ILB6" s="12"/>
      <c r="ILC6" s="12"/>
      <c r="ILD6" s="12"/>
      <c r="ILE6" s="12"/>
      <c r="ILF6" s="12"/>
      <c r="ILG6" s="12"/>
      <c r="ILH6" s="12"/>
      <c r="ILI6" s="12"/>
      <c r="ILJ6" s="12"/>
      <c r="ILK6" s="12"/>
      <c r="ILL6" s="12"/>
      <c r="ILM6" s="12"/>
      <c r="ILN6" s="12"/>
      <c r="ILO6" s="12"/>
      <c r="ILP6" s="12"/>
      <c r="ILQ6" s="12"/>
      <c r="ILR6" s="12"/>
      <c r="ILS6" s="12"/>
      <c r="ILT6" s="12"/>
      <c r="ILU6" s="12"/>
      <c r="ILV6" s="12"/>
      <c r="ILW6" s="12"/>
      <c r="ILX6" s="12"/>
      <c r="ILY6" s="12"/>
      <c r="ILZ6" s="12"/>
      <c r="IMA6" s="12"/>
      <c r="IMB6" s="12"/>
      <c r="IMC6" s="12"/>
      <c r="IMD6" s="12"/>
      <c r="IME6" s="12"/>
      <c r="IMF6" s="12"/>
      <c r="IMG6" s="12"/>
      <c r="IMH6" s="12"/>
      <c r="IMI6" s="12"/>
      <c r="IMJ6" s="12"/>
      <c r="IMK6" s="12"/>
      <c r="IML6" s="12"/>
      <c r="IMM6" s="12"/>
      <c r="IMN6" s="12"/>
      <c r="IMO6" s="12"/>
      <c r="IMP6" s="12"/>
      <c r="IMQ6" s="12"/>
      <c r="IMR6" s="12"/>
      <c r="IMS6" s="12"/>
      <c r="IMT6" s="12"/>
      <c r="IMU6" s="12"/>
      <c r="IMV6" s="12"/>
      <c r="IMW6" s="12"/>
      <c r="IMX6" s="12"/>
      <c r="IMY6" s="12"/>
      <c r="IMZ6" s="12"/>
      <c r="INA6" s="12"/>
      <c r="INB6" s="12"/>
      <c r="INC6" s="12"/>
      <c r="IND6" s="12"/>
      <c r="INE6" s="12"/>
      <c r="INF6" s="12"/>
      <c r="ING6" s="12"/>
      <c r="INH6" s="12"/>
      <c r="INI6" s="12"/>
      <c r="INJ6" s="12"/>
      <c r="INK6" s="12"/>
      <c r="INL6" s="12"/>
      <c r="INM6" s="12"/>
      <c r="INN6" s="12"/>
      <c r="INO6" s="12"/>
      <c r="INP6" s="12"/>
      <c r="INQ6" s="12"/>
      <c r="INR6" s="12"/>
      <c r="INS6" s="12"/>
      <c r="INT6" s="12"/>
      <c r="INU6" s="12"/>
      <c r="INV6" s="12"/>
      <c r="INW6" s="12"/>
      <c r="INX6" s="12"/>
      <c r="INY6" s="12"/>
      <c r="INZ6" s="12"/>
      <c r="IOA6" s="12"/>
      <c r="IOB6" s="12"/>
      <c r="IOC6" s="12"/>
      <c r="IOD6" s="12"/>
      <c r="IOE6" s="12"/>
      <c r="IOF6" s="12"/>
      <c r="IOG6" s="12"/>
      <c r="IOH6" s="12"/>
      <c r="IOI6" s="12"/>
      <c r="IOJ6" s="12"/>
      <c r="IOK6" s="12"/>
      <c r="IOL6" s="12"/>
      <c r="IOM6" s="12"/>
      <c r="ION6" s="12"/>
      <c r="IOO6" s="12"/>
      <c r="IOP6" s="12"/>
      <c r="IOQ6" s="12"/>
      <c r="IOR6" s="12"/>
      <c r="IOS6" s="12"/>
      <c r="IOT6" s="12"/>
      <c r="IOU6" s="12"/>
      <c r="IOV6" s="12"/>
      <c r="IOW6" s="12"/>
      <c r="IOX6" s="12"/>
      <c r="IOY6" s="12"/>
      <c r="IOZ6" s="12"/>
      <c r="IPA6" s="12"/>
      <c r="IPB6" s="12"/>
      <c r="IPC6" s="12"/>
      <c r="IPD6" s="12"/>
      <c r="IPE6" s="12"/>
      <c r="IPF6" s="12"/>
      <c r="IPG6" s="12"/>
      <c r="IPH6" s="12"/>
      <c r="IPI6" s="12"/>
      <c r="IPJ6" s="12"/>
      <c r="IPK6" s="12"/>
      <c r="IPL6" s="12"/>
      <c r="IPM6" s="12"/>
      <c r="IPN6" s="12"/>
      <c r="IPO6" s="12"/>
      <c r="IPP6" s="12"/>
      <c r="IPQ6" s="12"/>
      <c r="IPR6" s="12"/>
      <c r="IPS6" s="12"/>
      <c r="IPT6" s="12"/>
      <c r="IPU6" s="12"/>
      <c r="IPV6" s="12"/>
      <c r="IPW6" s="12"/>
      <c r="IPX6" s="12"/>
      <c r="IPY6" s="12"/>
      <c r="IPZ6" s="12"/>
      <c r="IQA6" s="12"/>
      <c r="IQB6" s="12"/>
      <c r="IQC6" s="12"/>
      <c r="IQD6" s="12"/>
      <c r="IQE6" s="12"/>
      <c r="IQF6" s="12"/>
      <c r="IQG6" s="12"/>
      <c r="IQH6" s="12"/>
      <c r="IQI6" s="12"/>
      <c r="IQJ6" s="12"/>
      <c r="IQK6" s="12"/>
      <c r="IQL6" s="12"/>
      <c r="IQM6" s="12"/>
      <c r="IQN6" s="12"/>
      <c r="IQO6" s="12"/>
      <c r="IQP6" s="12"/>
      <c r="IQQ6" s="12"/>
      <c r="IQR6" s="12"/>
      <c r="IQS6" s="12"/>
      <c r="IQT6" s="12"/>
      <c r="IQU6" s="12"/>
      <c r="IQV6" s="12"/>
      <c r="IQW6" s="12"/>
      <c r="IQX6" s="12"/>
      <c r="IQY6" s="12"/>
      <c r="IQZ6" s="12"/>
      <c r="IRA6" s="12"/>
      <c r="IRB6" s="12"/>
      <c r="IRC6" s="12"/>
      <c r="IRD6" s="12"/>
      <c r="IRE6" s="12"/>
      <c r="IRF6" s="12"/>
      <c r="IRG6" s="12"/>
      <c r="IRH6" s="12"/>
      <c r="IRI6" s="12"/>
      <c r="IRJ6" s="12"/>
      <c r="IRK6" s="12"/>
      <c r="IRL6" s="12"/>
      <c r="IRM6" s="12"/>
      <c r="IRN6" s="12"/>
      <c r="IRO6" s="12"/>
      <c r="IRP6" s="12"/>
      <c r="IRQ6" s="12"/>
      <c r="IRR6" s="12"/>
      <c r="IRS6" s="12"/>
      <c r="IRT6" s="12"/>
      <c r="IRU6" s="12"/>
      <c r="IRV6" s="12"/>
      <c r="IRW6" s="12"/>
      <c r="IRX6" s="12"/>
      <c r="IRY6" s="12"/>
      <c r="IRZ6" s="12"/>
      <c r="ISA6" s="12"/>
      <c r="ISB6" s="12"/>
      <c r="ISC6" s="12"/>
      <c r="ISD6" s="12"/>
      <c r="ISE6" s="12"/>
      <c r="ISF6" s="12"/>
      <c r="ISG6" s="12"/>
      <c r="ISH6" s="12"/>
      <c r="ISI6" s="12"/>
      <c r="ISJ6" s="12"/>
      <c r="ISK6" s="12"/>
      <c r="ISL6" s="12"/>
      <c r="ISM6" s="12"/>
      <c r="ISN6" s="12"/>
      <c r="ISO6" s="12"/>
      <c r="ISP6" s="12"/>
      <c r="ISQ6" s="12"/>
      <c r="ISR6" s="12"/>
      <c r="ISS6" s="12"/>
      <c r="IST6" s="12"/>
      <c r="ISU6" s="12"/>
      <c r="ISV6" s="12"/>
      <c r="ISW6" s="12"/>
      <c r="ISX6" s="12"/>
      <c r="ISY6" s="12"/>
      <c r="ISZ6" s="12"/>
      <c r="ITA6" s="12"/>
      <c r="ITB6" s="12"/>
      <c r="ITC6" s="12"/>
      <c r="ITD6" s="12"/>
      <c r="ITE6" s="12"/>
      <c r="ITF6" s="12"/>
      <c r="ITG6" s="12"/>
      <c r="ITH6" s="12"/>
      <c r="ITI6" s="12"/>
      <c r="ITJ6" s="12"/>
      <c r="ITK6" s="12"/>
      <c r="ITL6" s="12"/>
      <c r="ITM6" s="12"/>
      <c r="ITN6" s="12"/>
      <c r="ITO6" s="12"/>
      <c r="ITP6" s="12"/>
      <c r="ITQ6" s="12"/>
      <c r="ITR6" s="12"/>
      <c r="ITS6" s="12"/>
      <c r="ITT6" s="12"/>
      <c r="ITU6" s="12"/>
      <c r="ITV6" s="12"/>
      <c r="ITW6" s="12"/>
      <c r="ITX6" s="12"/>
      <c r="ITY6" s="12"/>
      <c r="ITZ6" s="12"/>
      <c r="IUA6" s="12"/>
      <c r="IUB6" s="12"/>
      <c r="IUC6" s="12"/>
      <c r="IUD6" s="12"/>
      <c r="IUE6" s="12"/>
      <c r="IUF6" s="12"/>
      <c r="IUG6" s="12"/>
      <c r="IUH6" s="12"/>
      <c r="IUI6" s="12"/>
      <c r="IUJ6" s="12"/>
      <c r="IUK6" s="12"/>
      <c r="IUL6" s="12"/>
      <c r="IUM6" s="12"/>
      <c r="IUN6" s="12"/>
      <c r="IUO6" s="12"/>
      <c r="IUP6" s="12"/>
      <c r="IUQ6" s="12"/>
      <c r="IUR6" s="12"/>
      <c r="IUS6" s="12"/>
      <c r="IUT6" s="12"/>
      <c r="IUU6" s="12"/>
      <c r="IUV6" s="12"/>
      <c r="IUW6" s="12"/>
      <c r="IUX6" s="12"/>
      <c r="IUY6" s="12"/>
      <c r="IUZ6" s="12"/>
      <c r="IVA6" s="12"/>
      <c r="IVB6" s="12"/>
      <c r="IVC6" s="12"/>
      <c r="IVD6" s="12"/>
      <c r="IVE6" s="12"/>
      <c r="IVF6" s="12"/>
      <c r="IVG6" s="12"/>
      <c r="IVH6" s="12"/>
      <c r="IVI6" s="12"/>
      <c r="IVJ6" s="12"/>
      <c r="IVK6" s="12"/>
      <c r="IVL6" s="12"/>
      <c r="IVM6" s="12"/>
      <c r="IVN6" s="12"/>
      <c r="IVO6" s="12"/>
      <c r="IVP6" s="12"/>
      <c r="IVQ6" s="12"/>
      <c r="IVR6" s="12"/>
      <c r="IVS6" s="12"/>
      <c r="IVT6" s="12"/>
      <c r="IVU6" s="12"/>
      <c r="IVV6" s="12"/>
      <c r="IVW6" s="12"/>
      <c r="IVX6" s="12"/>
      <c r="IVY6" s="12"/>
      <c r="IVZ6" s="12"/>
      <c r="IWA6" s="12"/>
      <c r="IWB6" s="12"/>
      <c r="IWC6" s="12"/>
      <c r="IWD6" s="12"/>
      <c r="IWE6" s="12"/>
      <c r="IWF6" s="12"/>
      <c r="IWG6" s="12"/>
      <c r="IWH6" s="12"/>
      <c r="IWI6" s="12"/>
      <c r="IWJ6" s="12"/>
      <c r="IWK6" s="12"/>
      <c r="IWL6" s="12"/>
      <c r="IWM6" s="12"/>
      <c r="IWN6" s="12"/>
      <c r="IWO6" s="12"/>
      <c r="IWP6" s="12"/>
      <c r="IWQ6" s="12"/>
      <c r="IWR6" s="12"/>
      <c r="IWS6" s="12"/>
      <c r="IWT6" s="12"/>
      <c r="IWU6" s="12"/>
      <c r="IWV6" s="12"/>
      <c r="IWW6" s="12"/>
      <c r="IWX6" s="12"/>
      <c r="IWY6" s="12"/>
      <c r="IWZ6" s="12"/>
      <c r="IXA6" s="12"/>
      <c r="IXB6" s="12"/>
      <c r="IXC6" s="12"/>
      <c r="IXD6" s="12"/>
      <c r="IXE6" s="12"/>
      <c r="IXF6" s="12"/>
      <c r="IXG6" s="12"/>
      <c r="IXH6" s="12"/>
      <c r="IXI6" s="12"/>
      <c r="IXJ6" s="12"/>
      <c r="IXK6" s="12"/>
      <c r="IXL6" s="12"/>
      <c r="IXM6" s="12"/>
      <c r="IXN6" s="12"/>
      <c r="IXO6" s="12"/>
      <c r="IXP6" s="12"/>
      <c r="IXQ6" s="12"/>
      <c r="IXR6" s="12"/>
      <c r="IXS6" s="12"/>
      <c r="IXT6" s="12"/>
      <c r="IXU6" s="12"/>
      <c r="IXV6" s="12"/>
      <c r="IXW6" s="12"/>
      <c r="IXX6" s="12"/>
      <c r="IXY6" s="12"/>
      <c r="IXZ6" s="12"/>
      <c r="IYA6" s="12"/>
      <c r="IYB6" s="12"/>
      <c r="IYC6" s="12"/>
      <c r="IYD6" s="12"/>
      <c r="IYE6" s="12"/>
      <c r="IYF6" s="12"/>
      <c r="IYG6" s="12"/>
      <c r="IYH6" s="12"/>
      <c r="IYI6" s="12"/>
      <c r="IYJ6" s="12"/>
      <c r="IYK6" s="12"/>
      <c r="IYL6" s="12"/>
      <c r="IYM6" s="12"/>
      <c r="IYN6" s="12"/>
      <c r="IYO6" s="12"/>
      <c r="IYP6" s="12"/>
      <c r="IYQ6" s="12"/>
      <c r="IYR6" s="12"/>
      <c r="IYS6" s="12"/>
      <c r="IYT6" s="12"/>
      <c r="IYU6" s="12"/>
      <c r="IYV6" s="12"/>
      <c r="IYW6" s="12"/>
      <c r="IYX6" s="12"/>
      <c r="IYY6" s="12"/>
      <c r="IYZ6" s="12"/>
      <c r="IZA6" s="12"/>
      <c r="IZB6" s="12"/>
      <c r="IZC6" s="12"/>
      <c r="IZD6" s="12"/>
      <c r="IZE6" s="12"/>
      <c r="IZF6" s="12"/>
      <c r="IZG6" s="12"/>
      <c r="IZH6" s="12"/>
      <c r="IZI6" s="12"/>
      <c r="IZJ6" s="12"/>
      <c r="IZK6" s="12"/>
      <c r="IZL6" s="12"/>
      <c r="IZM6" s="12"/>
      <c r="IZN6" s="12"/>
      <c r="IZO6" s="12"/>
      <c r="IZP6" s="12"/>
      <c r="IZQ6" s="12"/>
      <c r="IZR6" s="12"/>
      <c r="IZS6" s="12"/>
      <c r="IZT6" s="12"/>
      <c r="IZU6" s="12"/>
      <c r="IZV6" s="12"/>
      <c r="IZW6" s="12"/>
      <c r="IZX6" s="12"/>
      <c r="IZY6" s="12"/>
      <c r="IZZ6" s="12"/>
      <c r="JAA6" s="12"/>
      <c r="JAB6" s="12"/>
      <c r="JAC6" s="12"/>
      <c r="JAD6" s="12"/>
      <c r="JAE6" s="12"/>
      <c r="JAF6" s="12"/>
      <c r="JAG6" s="12"/>
      <c r="JAH6" s="12"/>
      <c r="JAI6" s="12"/>
      <c r="JAJ6" s="12"/>
      <c r="JAK6" s="12"/>
      <c r="JAL6" s="12"/>
      <c r="JAM6" s="12"/>
      <c r="JAN6" s="12"/>
      <c r="JAO6" s="12"/>
      <c r="JAP6" s="12"/>
      <c r="JAQ6" s="12"/>
      <c r="JAR6" s="12"/>
      <c r="JAS6" s="12"/>
      <c r="JAT6" s="12"/>
      <c r="JAU6" s="12"/>
      <c r="JAV6" s="12"/>
      <c r="JAW6" s="12"/>
      <c r="JAX6" s="12"/>
      <c r="JAY6" s="12"/>
      <c r="JAZ6" s="12"/>
      <c r="JBA6" s="12"/>
      <c r="JBB6" s="12"/>
      <c r="JBC6" s="12"/>
      <c r="JBD6" s="12"/>
      <c r="JBE6" s="12"/>
      <c r="JBF6" s="12"/>
      <c r="JBG6" s="12"/>
      <c r="JBH6" s="12"/>
      <c r="JBI6" s="12"/>
      <c r="JBJ6" s="12"/>
      <c r="JBK6" s="12"/>
      <c r="JBL6" s="12"/>
      <c r="JBM6" s="12"/>
      <c r="JBN6" s="12"/>
      <c r="JBO6" s="12"/>
      <c r="JBP6" s="12"/>
      <c r="JBQ6" s="12"/>
      <c r="JBR6" s="12"/>
      <c r="JBS6" s="12"/>
      <c r="JBT6" s="12"/>
      <c r="JBU6" s="12"/>
      <c r="JBV6" s="12"/>
      <c r="JBW6" s="12"/>
      <c r="JBX6" s="12"/>
      <c r="JBY6" s="12"/>
      <c r="JBZ6" s="12"/>
      <c r="JCA6" s="12"/>
      <c r="JCB6" s="12"/>
      <c r="JCC6" s="12"/>
      <c r="JCD6" s="12"/>
      <c r="JCE6" s="12"/>
      <c r="JCF6" s="12"/>
      <c r="JCG6" s="12"/>
      <c r="JCH6" s="12"/>
      <c r="JCI6" s="12"/>
      <c r="JCJ6" s="12"/>
      <c r="JCK6" s="12"/>
      <c r="JCL6" s="12"/>
      <c r="JCM6" s="12"/>
      <c r="JCN6" s="12"/>
      <c r="JCO6" s="12"/>
      <c r="JCP6" s="12"/>
      <c r="JCQ6" s="12"/>
      <c r="JCR6" s="12"/>
      <c r="JCS6" s="12"/>
      <c r="JCT6" s="12"/>
      <c r="JCU6" s="12"/>
      <c r="JCV6" s="12"/>
      <c r="JCW6" s="12"/>
      <c r="JCX6" s="12"/>
      <c r="JCY6" s="12"/>
      <c r="JCZ6" s="12"/>
      <c r="JDA6" s="12"/>
      <c r="JDB6" s="12"/>
      <c r="JDC6" s="12"/>
      <c r="JDD6" s="12"/>
      <c r="JDE6" s="12"/>
      <c r="JDF6" s="12"/>
      <c r="JDG6" s="12"/>
      <c r="JDH6" s="12"/>
      <c r="JDI6" s="12"/>
      <c r="JDJ6" s="12"/>
      <c r="JDK6" s="12"/>
      <c r="JDL6" s="12"/>
      <c r="JDM6" s="12"/>
      <c r="JDN6" s="12"/>
      <c r="JDO6" s="12"/>
      <c r="JDP6" s="12"/>
      <c r="JDQ6" s="12"/>
      <c r="JDR6" s="12"/>
      <c r="JDS6" s="12"/>
      <c r="JDT6" s="12"/>
      <c r="JDU6" s="12"/>
      <c r="JDV6" s="12"/>
      <c r="JDW6" s="12"/>
      <c r="JDX6" s="12"/>
      <c r="JDY6" s="12"/>
      <c r="JDZ6" s="12"/>
      <c r="JEA6" s="12"/>
      <c r="JEB6" s="12"/>
      <c r="JEC6" s="12"/>
      <c r="JED6" s="12"/>
      <c r="JEE6" s="12"/>
      <c r="JEF6" s="12"/>
      <c r="JEG6" s="12"/>
      <c r="JEH6" s="12"/>
      <c r="JEI6" s="12"/>
      <c r="JEJ6" s="12"/>
      <c r="JEK6" s="12"/>
      <c r="JEL6" s="12"/>
      <c r="JEM6" s="12"/>
      <c r="JEN6" s="12"/>
      <c r="JEO6" s="12"/>
      <c r="JEP6" s="12"/>
      <c r="JEQ6" s="12"/>
      <c r="JER6" s="12"/>
      <c r="JES6" s="12"/>
      <c r="JET6" s="12"/>
      <c r="JEU6" s="12"/>
      <c r="JEV6" s="12"/>
      <c r="JEW6" s="12"/>
      <c r="JEX6" s="12"/>
      <c r="JEY6" s="12"/>
      <c r="JEZ6" s="12"/>
      <c r="JFA6" s="12"/>
      <c r="JFB6" s="12"/>
      <c r="JFC6" s="12"/>
      <c r="JFD6" s="12"/>
      <c r="JFE6" s="12"/>
      <c r="JFF6" s="12"/>
      <c r="JFG6" s="12"/>
      <c r="JFH6" s="12"/>
      <c r="JFI6" s="12"/>
      <c r="JFJ6" s="12"/>
      <c r="JFK6" s="12"/>
      <c r="JFL6" s="12"/>
      <c r="JFM6" s="12"/>
      <c r="JFN6" s="12"/>
      <c r="JFO6" s="12"/>
      <c r="JFP6" s="12"/>
      <c r="JFQ6" s="12"/>
      <c r="JFR6" s="12"/>
      <c r="JFS6" s="12"/>
      <c r="JFT6" s="12"/>
      <c r="JFU6" s="12"/>
      <c r="JFV6" s="12"/>
      <c r="JFW6" s="12"/>
      <c r="JFX6" s="12"/>
      <c r="JFY6" s="12"/>
      <c r="JFZ6" s="12"/>
      <c r="JGA6" s="12"/>
      <c r="JGB6" s="12"/>
      <c r="JGC6" s="12"/>
      <c r="JGD6" s="12"/>
      <c r="JGE6" s="12"/>
      <c r="JGF6" s="12"/>
      <c r="JGG6" s="12"/>
      <c r="JGH6" s="12"/>
      <c r="JGI6" s="12"/>
      <c r="JGJ6" s="12"/>
      <c r="JGK6" s="12"/>
      <c r="JGL6" s="12"/>
      <c r="JGM6" s="12"/>
      <c r="JGN6" s="12"/>
      <c r="JGO6" s="12"/>
      <c r="JGP6" s="12"/>
      <c r="JGQ6" s="12"/>
      <c r="JGR6" s="12"/>
      <c r="JGS6" s="12"/>
      <c r="JGT6" s="12"/>
      <c r="JGU6" s="12"/>
      <c r="JGV6" s="12"/>
      <c r="JGW6" s="12"/>
      <c r="JGX6" s="12"/>
      <c r="JGY6" s="12"/>
      <c r="JGZ6" s="12"/>
      <c r="JHA6" s="12"/>
      <c r="JHB6" s="12"/>
      <c r="JHC6" s="12"/>
      <c r="JHD6" s="12"/>
      <c r="JHE6" s="12"/>
      <c r="JHF6" s="12"/>
      <c r="JHG6" s="12"/>
      <c r="JHH6" s="12"/>
      <c r="JHI6" s="12"/>
      <c r="JHJ6" s="12"/>
      <c r="JHK6" s="12"/>
      <c r="JHL6" s="12"/>
      <c r="JHM6" s="12"/>
      <c r="JHN6" s="12"/>
      <c r="JHO6" s="12"/>
      <c r="JHP6" s="12"/>
      <c r="JHQ6" s="12"/>
      <c r="JHR6" s="12"/>
      <c r="JHS6" s="12"/>
      <c r="JHT6" s="12"/>
      <c r="JHU6" s="12"/>
      <c r="JHV6" s="12"/>
      <c r="JHW6" s="12"/>
      <c r="JHX6" s="12"/>
      <c r="JHY6" s="12"/>
      <c r="JHZ6" s="12"/>
      <c r="JIA6" s="12"/>
      <c r="JIB6" s="12"/>
      <c r="JIC6" s="12"/>
      <c r="JID6" s="12"/>
      <c r="JIE6" s="12"/>
      <c r="JIF6" s="12"/>
      <c r="JIG6" s="12"/>
      <c r="JIH6" s="12"/>
      <c r="JII6" s="12"/>
      <c r="JIJ6" s="12"/>
      <c r="JIK6" s="12"/>
      <c r="JIL6" s="12"/>
      <c r="JIM6" s="12"/>
      <c r="JIN6" s="12"/>
      <c r="JIO6" s="12"/>
      <c r="JIP6" s="12"/>
      <c r="JIQ6" s="12"/>
      <c r="JIR6" s="12"/>
      <c r="JIS6" s="12"/>
      <c r="JIT6" s="12"/>
      <c r="JIU6" s="12"/>
      <c r="JIV6" s="12"/>
      <c r="JIW6" s="12"/>
      <c r="JIX6" s="12"/>
      <c r="JIY6" s="12"/>
      <c r="JIZ6" s="12"/>
      <c r="JJA6" s="12"/>
      <c r="JJB6" s="12"/>
      <c r="JJC6" s="12"/>
      <c r="JJD6" s="12"/>
      <c r="JJE6" s="12"/>
      <c r="JJF6" s="12"/>
      <c r="JJG6" s="12"/>
      <c r="JJH6" s="12"/>
      <c r="JJI6" s="12"/>
      <c r="JJJ6" s="12"/>
      <c r="JJK6" s="12"/>
      <c r="JJL6" s="12"/>
      <c r="JJM6" s="12"/>
      <c r="JJN6" s="12"/>
      <c r="JJO6" s="12"/>
      <c r="JJP6" s="12"/>
      <c r="JJQ6" s="12"/>
      <c r="JJR6" s="12"/>
      <c r="JJS6" s="12"/>
      <c r="JJT6" s="12"/>
      <c r="JJU6" s="12"/>
      <c r="JJV6" s="12"/>
      <c r="JJW6" s="12"/>
      <c r="JJX6" s="12"/>
      <c r="JJY6" s="12"/>
      <c r="JJZ6" s="12"/>
      <c r="JKA6" s="12"/>
      <c r="JKB6" s="12"/>
      <c r="JKC6" s="12"/>
      <c r="JKD6" s="12"/>
      <c r="JKE6" s="12"/>
      <c r="JKF6" s="12"/>
      <c r="JKG6" s="12"/>
      <c r="JKH6" s="12"/>
      <c r="JKI6" s="12"/>
      <c r="JKJ6" s="12"/>
      <c r="JKK6" s="12"/>
      <c r="JKL6" s="12"/>
      <c r="JKM6" s="12"/>
      <c r="JKN6" s="12"/>
      <c r="JKO6" s="12"/>
      <c r="JKP6" s="12"/>
      <c r="JKQ6" s="12"/>
      <c r="JKR6" s="12"/>
      <c r="JKS6" s="12"/>
      <c r="JKT6" s="12"/>
      <c r="JKU6" s="12"/>
      <c r="JKV6" s="12"/>
      <c r="JKW6" s="12"/>
      <c r="JKX6" s="12"/>
      <c r="JKY6" s="12"/>
      <c r="JKZ6" s="12"/>
      <c r="JLA6" s="12"/>
      <c r="JLB6" s="12"/>
      <c r="JLC6" s="12"/>
      <c r="JLD6" s="12"/>
      <c r="JLE6" s="12"/>
      <c r="JLF6" s="12"/>
      <c r="JLG6" s="12"/>
      <c r="JLH6" s="12"/>
      <c r="JLI6" s="12"/>
      <c r="JLJ6" s="12"/>
      <c r="JLK6" s="12"/>
      <c r="JLL6" s="12"/>
      <c r="JLM6" s="12"/>
      <c r="JLN6" s="12"/>
      <c r="JLO6" s="12"/>
      <c r="JLP6" s="12"/>
      <c r="JLQ6" s="12"/>
      <c r="JLR6" s="12"/>
      <c r="JLS6" s="12"/>
      <c r="JLT6" s="12"/>
      <c r="JLU6" s="12"/>
      <c r="JLV6" s="12"/>
      <c r="JLW6" s="12"/>
      <c r="JLX6" s="12"/>
      <c r="JLY6" s="12"/>
      <c r="JLZ6" s="12"/>
      <c r="JMA6" s="12"/>
      <c r="JMB6" s="12"/>
      <c r="JMC6" s="12"/>
      <c r="JMD6" s="12"/>
      <c r="JME6" s="12"/>
      <c r="JMF6" s="12"/>
      <c r="JMG6" s="12"/>
      <c r="JMH6" s="12"/>
      <c r="JMI6" s="12"/>
      <c r="JMJ6" s="12"/>
      <c r="JMK6" s="12"/>
      <c r="JML6" s="12"/>
      <c r="JMM6" s="12"/>
      <c r="JMN6" s="12"/>
      <c r="JMO6" s="12"/>
      <c r="JMP6" s="12"/>
      <c r="JMQ6" s="12"/>
      <c r="JMR6" s="12"/>
      <c r="JMS6" s="12"/>
      <c r="JMT6" s="12"/>
      <c r="JMU6" s="12"/>
      <c r="JMV6" s="12"/>
      <c r="JMW6" s="12"/>
      <c r="JMX6" s="12"/>
      <c r="JMY6" s="12"/>
      <c r="JMZ6" s="12"/>
      <c r="JNA6" s="12"/>
      <c r="JNB6" s="12"/>
      <c r="JNC6" s="12"/>
      <c r="JND6" s="12"/>
      <c r="JNE6" s="12"/>
      <c r="JNF6" s="12"/>
      <c r="JNG6" s="12"/>
      <c r="JNH6" s="12"/>
      <c r="JNI6" s="12"/>
      <c r="JNJ6" s="12"/>
      <c r="JNK6" s="12"/>
      <c r="JNL6" s="12"/>
      <c r="JNM6" s="12"/>
      <c r="JNN6" s="12"/>
      <c r="JNO6" s="12"/>
      <c r="JNP6" s="12"/>
      <c r="JNQ6" s="12"/>
      <c r="JNR6" s="12"/>
      <c r="JNS6" s="12"/>
      <c r="JNT6" s="12"/>
      <c r="JNU6" s="12"/>
      <c r="JNV6" s="12"/>
      <c r="JNW6" s="12"/>
      <c r="JNX6" s="12"/>
      <c r="JNY6" s="12"/>
      <c r="JNZ6" s="12"/>
      <c r="JOA6" s="12"/>
      <c r="JOB6" s="12"/>
      <c r="JOC6" s="12"/>
      <c r="JOD6" s="12"/>
      <c r="JOE6" s="12"/>
      <c r="JOF6" s="12"/>
      <c r="JOG6" s="12"/>
      <c r="JOH6" s="12"/>
      <c r="JOI6" s="12"/>
      <c r="JOJ6" s="12"/>
      <c r="JOK6" s="12"/>
      <c r="JOL6" s="12"/>
      <c r="JOM6" s="12"/>
      <c r="JON6" s="12"/>
      <c r="JOO6" s="12"/>
      <c r="JOP6" s="12"/>
      <c r="JOQ6" s="12"/>
      <c r="JOR6" s="12"/>
      <c r="JOS6" s="12"/>
      <c r="JOT6" s="12"/>
      <c r="JOU6" s="12"/>
      <c r="JOV6" s="12"/>
      <c r="JOW6" s="12"/>
      <c r="JOX6" s="12"/>
      <c r="JOY6" s="12"/>
      <c r="JOZ6" s="12"/>
      <c r="JPA6" s="12"/>
      <c r="JPB6" s="12"/>
      <c r="JPC6" s="12"/>
      <c r="JPD6" s="12"/>
      <c r="JPE6" s="12"/>
      <c r="JPF6" s="12"/>
      <c r="JPG6" s="12"/>
      <c r="JPH6" s="12"/>
      <c r="JPI6" s="12"/>
      <c r="JPJ6" s="12"/>
      <c r="JPK6" s="12"/>
      <c r="JPL6" s="12"/>
      <c r="JPM6" s="12"/>
      <c r="JPN6" s="12"/>
      <c r="JPO6" s="12"/>
      <c r="JPP6" s="12"/>
      <c r="JPQ6" s="12"/>
      <c r="JPR6" s="12"/>
      <c r="JPS6" s="12"/>
      <c r="JPT6" s="12"/>
      <c r="JPU6" s="12"/>
      <c r="JPV6" s="12"/>
      <c r="JPW6" s="12"/>
      <c r="JPX6" s="12"/>
      <c r="JPY6" s="12"/>
      <c r="JPZ6" s="12"/>
      <c r="JQA6" s="12"/>
      <c r="JQB6" s="12"/>
      <c r="JQC6" s="12"/>
      <c r="JQD6" s="12"/>
      <c r="JQE6" s="12"/>
      <c r="JQF6" s="12"/>
      <c r="JQG6" s="12"/>
      <c r="JQH6" s="12"/>
      <c r="JQI6" s="12"/>
      <c r="JQJ6" s="12"/>
      <c r="JQK6" s="12"/>
      <c r="JQL6" s="12"/>
      <c r="JQM6" s="12"/>
      <c r="JQN6" s="12"/>
      <c r="JQO6" s="12"/>
      <c r="JQP6" s="12"/>
      <c r="JQQ6" s="12"/>
      <c r="JQR6" s="12"/>
      <c r="JQS6" s="12"/>
      <c r="JQT6" s="12"/>
      <c r="JQU6" s="12"/>
      <c r="JQV6" s="12"/>
      <c r="JQW6" s="12"/>
      <c r="JQX6" s="12"/>
      <c r="JQY6" s="12"/>
      <c r="JQZ6" s="12"/>
      <c r="JRA6" s="12"/>
      <c r="JRB6" s="12"/>
      <c r="JRC6" s="12"/>
      <c r="JRD6" s="12"/>
      <c r="JRE6" s="12"/>
      <c r="JRF6" s="12"/>
      <c r="JRG6" s="12"/>
      <c r="JRH6" s="12"/>
      <c r="JRI6" s="12"/>
      <c r="JRJ6" s="12"/>
      <c r="JRK6" s="12"/>
      <c r="JRL6" s="12"/>
      <c r="JRM6" s="12"/>
      <c r="JRN6" s="12"/>
      <c r="JRO6" s="12"/>
      <c r="JRP6" s="12"/>
      <c r="JRQ6" s="12"/>
      <c r="JRR6" s="12"/>
      <c r="JRS6" s="12"/>
      <c r="JRT6" s="12"/>
      <c r="JRU6" s="12"/>
      <c r="JRV6" s="12"/>
      <c r="JRW6" s="12"/>
      <c r="JRX6" s="12"/>
      <c r="JRY6" s="12"/>
      <c r="JRZ6" s="12"/>
      <c r="JSA6" s="12"/>
      <c r="JSB6" s="12"/>
      <c r="JSC6" s="12"/>
      <c r="JSD6" s="12"/>
      <c r="JSE6" s="12"/>
      <c r="JSF6" s="12"/>
      <c r="JSG6" s="12"/>
      <c r="JSH6" s="12"/>
      <c r="JSI6" s="12"/>
      <c r="JSJ6" s="12"/>
      <c r="JSK6" s="12"/>
      <c r="JSL6" s="12"/>
      <c r="JSM6" s="12"/>
      <c r="JSN6" s="12"/>
      <c r="JSO6" s="12"/>
      <c r="JSP6" s="12"/>
      <c r="JSQ6" s="12"/>
      <c r="JSR6" s="12"/>
      <c r="JSS6" s="12"/>
      <c r="JST6" s="12"/>
      <c r="JSU6" s="12"/>
      <c r="JSV6" s="12"/>
      <c r="JSW6" s="12"/>
      <c r="JSX6" s="12"/>
      <c r="JSY6" s="12"/>
      <c r="JSZ6" s="12"/>
      <c r="JTA6" s="12"/>
      <c r="JTB6" s="12"/>
      <c r="JTC6" s="12"/>
      <c r="JTD6" s="12"/>
      <c r="JTE6" s="12"/>
      <c r="JTF6" s="12"/>
      <c r="JTG6" s="12"/>
      <c r="JTH6" s="12"/>
      <c r="JTI6" s="12"/>
      <c r="JTJ6" s="12"/>
      <c r="JTK6" s="12"/>
      <c r="JTL6" s="12"/>
      <c r="JTM6" s="12"/>
      <c r="JTN6" s="12"/>
      <c r="JTO6" s="12"/>
      <c r="JTP6" s="12"/>
      <c r="JTQ6" s="12"/>
      <c r="JTR6" s="12"/>
      <c r="JTS6" s="12"/>
      <c r="JTT6" s="12"/>
      <c r="JTU6" s="12"/>
      <c r="JTV6" s="12"/>
      <c r="JTW6" s="12"/>
      <c r="JTX6" s="12"/>
      <c r="JTY6" s="12"/>
      <c r="JTZ6" s="12"/>
      <c r="JUA6" s="12"/>
      <c r="JUB6" s="12"/>
      <c r="JUC6" s="12"/>
      <c r="JUD6" s="12"/>
      <c r="JUE6" s="12"/>
      <c r="JUF6" s="12"/>
      <c r="JUG6" s="12"/>
      <c r="JUH6" s="12"/>
      <c r="JUI6" s="12"/>
      <c r="JUJ6" s="12"/>
      <c r="JUK6" s="12"/>
      <c r="JUL6" s="12"/>
      <c r="JUM6" s="12"/>
      <c r="JUN6" s="12"/>
      <c r="JUO6" s="12"/>
      <c r="JUP6" s="12"/>
      <c r="JUQ6" s="12"/>
      <c r="JUR6" s="12"/>
      <c r="JUS6" s="12"/>
      <c r="JUT6" s="12"/>
      <c r="JUU6" s="12"/>
      <c r="JUV6" s="12"/>
      <c r="JUW6" s="12"/>
      <c r="JUX6" s="12"/>
      <c r="JUY6" s="12"/>
      <c r="JUZ6" s="12"/>
      <c r="JVA6" s="12"/>
      <c r="JVB6" s="12"/>
      <c r="JVC6" s="12"/>
      <c r="JVD6" s="12"/>
      <c r="JVE6" s="12"/>
      <c r="JVF6" s="12"/>
      <c r="JVG6" s="12"/>
      <c r="JVH6" s="12"/>
      <c r="JVI6" s="12"/>
      <c r="JVJ6" s="12"/>
      <c r="JVK6" s="12"/>
      <c r="JVL6" s="12"/>
      <c r="JVM6" s="12"/>
      <c r="JVN6" s="12"/>
      <c r="JVO6" s="12"/>
      <c r="JVP6" s="12"/>
      <c r="JVQ6" s="12"/>
      <c r="JVR6" s="12"/>
      <c r="JVS6" s="12"/>
      <c r="JVT6" s="12"/>
      <c r="JVU6" s="12"/>
      <c r="JVV6" s="12"/>
      <c r="JVW6" s="12"/>
      <c r="JVX6" s="12"/>
      <c r="JVY6" s="12"/>
      <c r="JVZ6" s="12"/>
      <c r="JWA6" s="12"/>
      <c r="JWB6" s="12"/>
      <c r="JWC6" s="12"/>
      <c r="JWD6" s="12"/>
      <c r="JWE6" s="12"/>
      <c r="JWF6" s="12"/>
      <c r="JWG6" s="12"/>
      <c r="JWH6" s="12"/>
      <c r="JWI6" s="12"/>
      <c r="JWJ6" s="12"/>
      <c r="JWK6" s="12"/>
      <c r="JWL6" s="12"/>
      <c r="JWM6" s="12"/>
      <c r="JWN6" s="12"/>
      <c r="JWO6" s="12"/>
      <c r="JWP6" s="12"/>
      <c r="JWQ6" s="12"/>
      <c r="JWR6" s="12"/>
      <c r="JWS6" s="12"/>
      <c r="JWT6" s="12"/>
      <c r="JWU6" s="12"/>
      <c r="JWV6" s="12"/>
      <c r="JWW6" s="12"/>
      <c r="JWX6" s="12"/>
      <c r="JWY6" s="12"/>
      <c r="JWZ6" s="12"/>
      <c r="JXA6" s="12"/>
      <c r="JXB6" s="12"/>
      <c r="JXC6" s="12"/>
      <c r="JXD6" s="12"/>
      <c r="JXE6" s="12"/>
      <c r="JXF6" s="12"/>
      <c r="JXG6" s="12"/>
      <c r="JXH6" s="12"/>
      <c r="JXI6" s="12"/>
      <c r="JXJ6" s="12"/>
      <c r="JXK6" s="12"/>
      <c r="JXL6" s="12"/>
      <c r="JXM6" s="12"/>
      <c r="JXN6" s="12"/>
      <c r="JXO6" s="12"/>
      <c r="JXP6" s="12"/>
      <c r="JXQ6" s="12"/>
      <c r="JXR6" s="12"/>
      <c r="JXS6" s="12"/>
      <c r="JXT6" s="12"/>
      <c r="JXU6" s="12"/>
      <c r="JXV6" s="12"/>
      <c r="JXW6" s="12"/>
      <c r="JXX6" s="12"/>
      <c r="JXY6" s="12"/>
      <c r="JXZ6" s="12"/>
      <c r="JYA6" s="12"/>
      <c r="JYB6" s="12"/>
      <c r="JYC6" s="12"/>
      <c r="JYD6" s="12"/>
      <c r="JYE6" s="12"/>
      <c r="JYF6" s="12"/>
      <c r="JYG6" s="12"/>
      <c r="JYH6" s="12"/>
      <c r="JYI6" s="12"/>
      <c r="JYJ6" s="12"/>
      <c r="JYK6" s="12"/>
      <c r="JYL6" s="12"/>
      <c r="JYM6" s="12"/>
      <c r="JYN6" s="12"/>
      <c r="JYO6" s="12"/>
      <c r="JYP6" s="12"/>
      <c r="JYQ6" s="12"/>
      <c r="JYR6" s="12"/>
      <c r="JYS6" s="12"/>
      <c r="JYT6" s="12"/>
      <c r="JYU6" s="12"/>
      <c r="JYV6" s="12"/>
      <c r="JYW6" s="12"/>
      <c r="JYX6" s="12"/>
      <c r="JYY6" s="12"/>
      <c r="JYZ6" s="12"/>
      <c r="JZA6" s="12"/>
      <c r="JZB6" s="12"/>
      <c r="JZC6" s="12"/>
      <c r="JZD6" s="12"/>
      <c r="JZE6" s="12"/>
      <c r="JZF6" s="12"/>
      <c r="JZG6" s="12"/>
      <c r="JZH6" s="12"/>
      <c r="JZI6" s="12"/>
      <c r="JZJ6" s="12"/>
      <c r="JZK6" s="12"/>
      <c r="JZL6" s="12"/>
      <c r="JZM6" s="12"/>
      <c r="JZN6" s="12"/>
      <c r="JZO6" s="12"/>
      <c r="JZP6" s="12"/>
      <c r="JZQ6" s="12"/>
      <c r="JZR6" s="12"/>
      <c r="JZS6" s="12"/>
      <c r="JZT6" s="12"/>
      <c r="JZU6" s="12"/>
      <c r="JZV6" s="12"/>
      <c r="JZW6" s="12"/>
      <c r="JZX6" s="12"/>
      <c r="JZY6" s="12"/>
      <c r="JZZ6" s="12"/>
      <c r="KAA6" s="12"/>
      <c r="KAB6" s="12"/>
      <c r="KAC6" s="12"/>
      <c r="KAD6" s="12"/>
      <c r="KAE6" s="12"/>
      <c r="KAF6" s="12"/>
      <c r="KAG6" s="12"/>
      <c r="KAH6" s="12"/>
      <c r="KAI6" s="12"/>
      <c r="KAJ6" s="12"/>
      <c r="KAK6" s="12"/>
      <c r="KAL6" s="12"/>
      <c r="KAM6" s="12"/>
      <c r="KAN6" s="12"/>
      <c r="KAO6" s="12"/>
      <c r="KAP6" s="12"/>
      <c r="KAQ6" s="12"/>
      <c r="KAR6" s="12"/>
      <c r="KAS6" s="12"/>
      <c r="KAT6" s="12"/>
      <c r="KAU6" s="12"/>
      <c r="KAV6" s="12"/>
      <c r="KAW6" s="12"/>
      <c r="KAX6" s="12"/>
      <c r="KAY6" s="12"/>
      <c r="KAZ6" s="12"/>
      <c r="KBA6" s="12"/>
      <c r="KBB6" s="12"/>
      <c r="KBC6" s="12"/>
      <c r="KBD6" s="12"/>
      <c r="KBE6" s="12"/>
      <c r="KBF6" s="12"/>
      <c r="KBG6" s="12"/>
      <c r="KBH6" s="12"/>
      <c r="KBI6" s="12"/>
      <c r="KBJ6" s="12"/>
      <c r="KBK6" s="12"/>
      <c r="KBL6" s="12"/>
      <c r="KBM6" s="12"/>
      <c r="KBN6" s="12"/>
      <c r="KBO6" s="12"/>
      <c r="KBP6" s="12"/>
      <c r="KBQ6" s="12"/>
      <c r="KBR6" s="12"/>
      <c r="KBS6" s="12"/>
      <c r="KBT6" s="12"/>
      <c r="KBU6" s="12"/>
      <c r="KBV6" s="12"/>
      <c r="KBW6" s="12"/>
      <c r="KBX6" s="12"/>
      <c r="KBY6" s="12"/>
      <c r="KBZ6" s="12"/>
      <c r="KCA6" s="12"/>
      <c r="KCB6" s="12"/>
      <c r="KCC6" s="12"/>
      <c r="KCD6" s="12"/>
      <c r="KCE6" s="12"/>
      <c r="KCF6" s="12"/>
      <c r="KCG6" s="12"/>
      <c r="KCH6" s="12"/>
      <c r="KCI6" s="12"/>
      <c r="KCJ6" s="12"/>
      <c r="KCK6" s="12"/>
      <c r="KCL6" s="12"/>
      <c r="KCM6" s="12"/>
      <c r="KCN6" s="12"/>
      <c r="KCO6" s="12"/>
      <c r="KCP6" s="12"/>
      <c r="KCQ6" s="12"/>
      <c r="KCR6" s="12"/>
      <c r="KCS6" s="12"/>
      <c r="KCT6" s="12"/>
      <c r="KCU6" s="12"/>
      <c r="KCV6" s="12"/>
      <c r="KCW6" s="12"/>
      <c r="KCX6" s="12"/>
      <c r="KCY6" s="12"/>
      <c r="KCZ6" s="12"/>
      <c r="KDA6" s="12"/>
      <c r="KDB6" s="12"/>
      <c r="KDC6" s="12"/>
      <c r="KDD6" s="12"/>
      <c r="KDE6" s="12"/>
      <c r="KDF6" s="12"/>
      <c r="KDG6" s="12"/>
      <c r="KDH6" s="12"/>
      <c r="KDI6" s="12"/>
      <c r="KDJ6" s="12"/>
      <c r="KDK6" s="12"/>
      <c r="KDL6" s="12"/>
      <c r="KDM6" s="12"/>
      <c r="KDN6" s="12"/>
      <c r="KDO6" s="12"/>
      <c r="KDP6" s="12"/>
      <c r="KDQ6" s="12"/>
      <c r="KDR6" s="12"/>
      <c r="KDS6" s="12"/>
      <c r="KDT6" s="12"/>
      <c r="KDU6" s="12"/>
      <c r="KDV6" s="12"/>
      <c r="KDW6" s="12"/>
      <c r="KDX6" s="12"/>
      <c r="KDY6" s="12"/>
      <c r="KDZ6" s="12"/>
      <c r="KEA6" s="12"/>
      <c r="KEB6" s="12"/>
      <c r="KEC6" s="12"/>
      <c r="KED6" s="12"/>
      <c r="KEE6" s="12"/>
      <c r="KEF6" s="12"/>
      <c r="KEG6" s="12"/>
      <c r="KEH6" s="12"/>
      <c r="KEI6" s="12"/>
      <c r="KEJ6" s="12"/>
      <c r="KEK6" s="12"/>
      <c r="KEL6" s="12"/>
      <c r="KEM6" s="12"/>
      <c r="KEN6" s="12"/>
      <c r="KEO6" s="12"/>
      <c r="KEP6" s="12"/>
      <c r="KEQ6" s="12"/>
      <c r="KER6" s="12"/>
      <c r="KES6" s="12"/>
      <c r="KET6" s="12"/>
      <c r="KEU6" s="12"/>
      <c r="KEV6" s="12"/>
      <c r="KEW6" s="12"/>
      <c r="KEX6" s="12"/>
      <c r="KEY6" s="12"/>
      <c r="KEZ6" s="12"/>
      <c r="KFA6" s="12"/>
      <c r="KFB6" s="12"/>
      <c r="KFC6" s="12"/>
      <c r="KFD6" s="12"/>
      <c r="KFE6" s="12"/>
      <c r="KFF6" s="12"/>
      <c r="KFG6" s="12"/>
      <c r="KFH6" s="12"/>
      <c r="KFI6" s="12"/>
      <c r="KFJ6" s="12"/>
      <c r="KFK6" s="12"/>
      <c r="KFL6" s="12"/>
      <c r="KFM6" s="12"/>
      <c r="KFN6" s="12"/>
      <c r="KFO6" s="12"/>
      <c r="KFP6" s="12"/>
      <c r="KFQ6" s="12"/>
      <c r="KFR6" s="12"/>
      <c r="KFS6" s="12"/>
      <c r="KFT6" s="12"/>
      <c r="KFU6" s="12"/>
      <c r="KFV6" s="12"/>
      <c r="KFW6" s="12"/>
      <c r="KFX6" s="12"/>
      <c r="KFY6" s="12"/>
      <c r="KFZ6" s="12"/>
      <c r="KGA6" s="12"/>
      <c r="KGB6" s="12"/>
      <c r="KGC6" s="12"/>
      <c r="KGD6" s="12"/>
      <c r="KGE6" s="12"/>
      <c r="KGF6" s="12"/>
      <c r="KGG6" s="12"/>
      <c r="KGH6" s="12"/>
      <c r="KGI6" s="12"/>
      <c r="KGJ6" s="12"/>
      <c r="KGK6" s="12"/>
      <c r="KGL6" s="12"/>
      <c r="KGM6" s="12"/>
      <c r="KGN6" s="12"/>
      <c r="KGO6" s="12"/>
      <c r="KGP6" s="12"/>
      <c r="KGQ6" s="12"/>
      <c r="KGR6" s="12"/>
      <c r="KGS6" s="12"/>
      <c r="KGT6" s="12"/>
      <c r="KGU6" s="12"/>
      <c r="KGV6" s="12"/>
      <c r="KGW6" s="12"/>
      <c r="KGX6" s="12"/>
      <c r="KGY6" s="12"/>
      <c r="KGZ6" s="12"/>
      <c r="KHA6" s="12"/>
      <c r="KHB6" s="12"/>
      <c r="KHC6" s="12"/>
      <c r="KHD6" s="12"/>
      <c r="KHE6" s="12"/>
      <c r="KHF6" s="12"/>
      <c r="KHG6" s="12"/>
      <c r="KHH6" s="12"/>
      <c r="KHI6" s="12"/>
      <c r="KHJ6" s="12"/>
      <c r="KHK6" s="12"/>
      <c r="KHL6" s="12"/>
      <c r="KHM6" s="12"/>
      <c r="KHN6" s="12"/>
      <c r="KHO6" s="12"/>
      <c r="KHP6" s="12"/>
      <c r="KHQ6" s="12"/>
      <c r="KHR6" s="12"/>
      <c r="KHS6" s="12"/>
      <c r="KHT6" s="12"/>
      <c r="KHU6" s="12"/>
      <c r="KHV6" s="12"/>
      <c r="KHW6" s="12"/>
      <c r="KHX6" s="12"/>
      <c r="KHY6" s="12"/>
      <c r="KHZ6" s="12"/>
      <c r="KIA6" s="12"/>
      <c r="KIB6" s="12"/>
      <c r="KIC6" s="12"/>
      <c r="KID6" s="12"/>
      <c r="KIE6" s="12"/>
      <c r="KIF6" s="12"/>
      <c r="KIG6" s="12"/>
      <c r="KIH6" s="12"/>
      <c r="KII6" s="12"/>
      <c r="KIJ6" s="12"/>
      <c r="KIK6" s="12"/>
      <c r="KIL6" s="12"/>
      <c r="KIM6" s="12"/>
      <c r="KIN6" s="12"/>
      <c r="KIO6" s="12"/>
      <c r="KIP6" s="12"/>
      <c r="KIQ6" s="12"/>
      <c r="KIR6" s="12"/>
      <c r="KIS6" s="12"/>
      <c r="KIT6" s="12"/>
      <c r="KIU6" s="12"/>
      <c r="KIV6" s="12"/>
      <c r="KIW6" s="12"/>
      <c r="KIX6" s="12"/>
      <c r="KIY6" s="12"/>
      <c r="KIZ6" s="12"/>
      <c r="KJA6" s="12"/>
      <c r="KJB6" s="12"/>
      <c r="KJC6" s="12"/>
      <c r="KJD6" s="12"/>
      <c r="KJE6" s="12"/>
      <c r="KJF6" s="12"/>
      <c r="KJG6" s="12"/>
      <c r="KJH6" s="12"/>
      <c r="KJI6" s="12"/>
      <c r="KJJ6" s="12"/>
      <c r="KJK6" s="12"/>
      <c r="KJL6" s="12"/>
      <c r="KJM6" s="12"/>
      <c r="KJN6" s="12"/>
      <c r="KJO6" s="12"/>
      <c r="KJP6" s="12"/>
      <c r="KJQ6" s="12"/>
      <c r="KJR6" s="12"/>
      <c r="KJS6" s="12"/>
      <c r="KJT6" s="12"/>
      <c r="KJU6" s="12"/>
      <c r="KJV6" s="12"/>
      <c r="KJW6" s="12"/>
      <c r="KJX6" s="12"/>
      <c r="KJY6" s="12"/>
      <c r="KJZ6" s="12"/>
      <c r="KKA6" s="12"/>
      <c r="KKB6" s="12"/>
      <c r="KKC6" s="12"/>
      <c r="KKD6" s="12"/>
      <c r="KKE6" s="12"/>
      <c r="KKF6" s="12"/>
      <c r="KKG6" s="12"/>
      <c r="KKH6" s="12"/>
      <c r="KKI6" s="12"/>
      <c r="KKJ6" s="12"/>
      <c r="KKK6" s="12"/>
      <c r="KKL6" s="12"/>
      <c r="KKM6" s="12"/>
      <c r="KKN6" s="12"/>
      <c r="KKO6" s="12"/>
      <c r="KKP6" s="12"/>
      <c r="KKQ6" s="12"/>
      <c r="KKR6" s="12"/>
      <c r="KKS6" s="12"/>
      <c r="KKT6" s="12"/>
      <c r="KKU6" s="12"/>
      <c r="KKV6" s="12"/>
      <c r="KKW6" s="12"/>
      <c r="KKX6" s="12"/>
      <c r="KKY6" s="12"/>
      <c r="KKZ6" s="12"/>
      <c r="KLA6" s="12"/>
      <c r="KLB6" s="12"/>
      <c r="KLC6" s="12"/>
      <c r="KLD6" s="12"/>
      <c r="KLE6" s="12"/>
      <c r="KLF6" s="12"/>
      <c r="KLG6" s="12"/>
      <c r="KLH6" s="12"/>
      <c r="KLI6" s="12"/>
      <c r="KLJ6" s="12"/>
      <c r="KLK6" s="12"/>
      <c r="KLL6" s="12"/>
      <c r="KLM6" s="12"/>
      <c r="KLN6" s="12"/>
      <c r="KLO6" s="12"/>
      <c r="KLP6" s="12"/>
      <c r="KLQ6" s="12"/>
      <c r="KLR6" s="12"/>
      <c r="KLS6" s="12"/>
      <c r="KLT6" s="12"/>
      <c r="KLU6" s="12"/>
      <c r="KLV6" s="12"/>
      <c r="KLW6" s="12"/>
      <c r="KLX6" s="12"/>
      <c r="KLY6" s="12"/>
      <c r="KLZ6" s="12"/>
      <c r="KMA6" s="12"/>
      <c r="KMB6" s="12"/>
      <c r="KMC6" s="12"/>
      <c r="KMD6" s="12"/>
      <c r="KME6" s="12"/>
      <c r="KMF6" s="12"/>
      <c r="KMG6" s="12"/>
      <c r="KMH6" s="12"/>
      <c r="KMI6" s="12"/>
      <c r="KMJ6" s="12"/>
      <c r="KMK6" s="12"/>
      <c r="KML6" s="12"/>
      <c r="KMM6" s="12"/>
      <c r="KMN6" s="12"/>
      <c r="KMO6" s="12"/>
      <c r="KMP6" s="12"/>
      <c r="KMQ6" s="12"/>
      <c r="KMR6" s="12"/>
      <c r="KMS6" s="12"/>
      <c r="KMT6" s="12"/>
      <c r="KMU6" s="12"/>
      <c r="KMV6" s="12"/>
      <c r="KMW6" s="12"/>
      <c r="KMX6" s="12"/>
      <c r="KMY6" s="12"/>
      <c r="KMZ6" s="12"/>
      <c r="KNA6" s="12"/>
      <c r="KNB6" s="12"/>
      <c r="KNC6" s="12"/>
      <c r="KND6" s="12"/>
      <c r="KNE6" s="12"/>
      <c r="KNF6" s="12"/>
      <c r="KNG6" s="12"/>
      <c r="KNH6" s="12"/>
      <c r="KNI6" s="12"/>
      <c r="KNJ6" s="12"/>
      <c r="KNK6" s="12"/>
      <c r="KNL6" s="12"/>
      <c r="KNM6" s="12"/>
      <c r="KNN6" s="12"/>
      <c r="KNO6" s="12"/>
      <c r="KNP6" s="12"/>
      <c r="KNQ6" s="12"/>
      <c r="KNR6" s="12"/>
      <c r="KNS6" s="12"/>
      <c r="KNT6" s="12"/>
      <c r="KNU6" s="12"/>
      <c r="KNV6" s="12"/>
      <c r="KNW6" s="12"/>
      <c r="KNX6" s="12"/>
      <c r="KNY6" s="12"/>
      <c r="KNZ6" s="12"/>
      <c r="KOA6" s="12"/>
      <c r="KOB6" s="12"/>
      <c r="KOC6" s="12"/>
      <c r="KOD6" s="12"/>
      <c r="KOE6" s="12"/>
      <c r="KOF6" s="12"/>
      <c r="KOG6" s="12"/>
      <c r="KOH6" s="12"/>
      <c r="KOI6" s="12"/>
      <c r="KOJ6" s="12"/>
      <c r="KOK6" s="12"/>
      <c r="KOL6" s="12"/>
      <c r="KOM6" s="12"/>
      <c r="KON6" s="12"/>
      <c r="KOO6" s="12"/>
      <c r="KOP6" s="12"/>
      <c r="KOQ6" s="12"/>
      <c r="KOR6" s="12"/>
      <c r="KOS6" s="12"/>
      <c r="KOT6" s="12"/>
      <c r="KOU6" s="12"/>
      <c r="KOV6" s="12"/>
      <c r="KOW6" s="12"/>
      <c r="KOX6" s="12"/>
      <c r="KOY6" s="12"/>
      <c r="KOZ6" s="12"/>
      <c r="KPA6" s="12"/>
      <c r="KPB6" s="12"/>
      <c r="KPC6" s="12"/>
      <c r="KPD6" s="12"/>
      <c r="KPE6" s="12"/>
      <c r="KPF6" s="12"/>
      <c r="KPG6" s="12"/>
      <c r="KPH6" s="12"/>
      <c r="KPI6" s="12"/>
      <c r="KPJ6" s="12"/>
      <c r="KPK6" s="12"/>
      <c r="KPL6" s="12"/>
      <c r="KPM6" s="12"/>
      <c r="KPN6" s="12"/>
      <c r="KPO6" s="12"/>
      <c r="KPP6" s="12"/>
      <c r="KPQ6" s="12"/>
      <c r="KPR6" s="12"/>
      <c r="KPS6" s="12"/>
      <c r="KPT6" s="12"/>
      <c r="KPU6" s="12"/>
      <c r="KPV6" s="12"/>
      <c r="KPW6" s="12"/>
      <c r="KPX6" s="12"/>
      <c r="KPY6" s="12"/>
      <c r="KPZ6" s="12"/>
      <c r="KQA6" s="12"/>
      <c r="KQB6" s="12"/>
      <c r="KQC6" s="12"/>
      <c r="KQD6" s="12"/>
      <c r="KQE6" s="12"/>
      <c r="KQF6" s="12"/>
      <c r="KQG6" s="12"/>
      <c r="KQH6" s="12"/>
      <c r="KQI6" s="12"/>
      <c r="KQJ6" s="12"/>
      <c r="KQK6" s="12"/>
      <c r="KQL6" s="12"/>
      <c r="KQM6" s="12"/>
      <c r="KQN6" s="12"/>
      <c r="KQO6" s="12"/>
      <c r="KQP6" s="12"/>
      <c r="KQQ6" s="12"/>
      <c r="KQR6" s="12"/>
      <c r="KQS6" s="12"/>
      <c r="KQT6" s="12"/>
      <c r="KQU6" s="12"/>
      <c r="KQV6" s="12"/>
      <c r="KQW6" s="12"/>
      <c r="KQX6" s="12"/>
      <c r="KQY6" s="12"/>
      <c r="KQZ6" s="12"/>
      <c r="KRA6" s="12"/>
      <c r="KRB6" s="12"/>
      <c r="KRC6" s="12"/>
      <c r="KRD6" s="12"/>
      <c r="KRE6" s="12"/>
      <c r="KRF6" s="12"/>
      <c r="KRG6" s="12"/>
      <c r="KRH6" s="12"/>
      <c r="KRI6" s="12"/>
      <c r="KRJ6" s="12"/>
      <c r="KRK6" s="12"/>
      <c r="KRL6" s="12"/>
      <c r="KRM6" s="12"/>
      <c r="KRN6" s="12"/>
      <c r="KRO6" s="12"/>
      <c r="KRP6" s="12"/>
      <c r="KRQ6" s="12"/>
      <c r="KRR6" s="12"/>
      <c r="KRS6" s="12"/>
      <c r="KRT6" s="12"/>
      <c r="KRU6" s="12"/>
      <c r="KRV6" s="12"/>
      <c r="KRW6" s="12"/>
      <c r="KRX6" s="12"/>
      <c r="KRY6" s="12"/>
      <c r="KRZ6" s="12"/>
      <c r="KSA6" s="12"/>
      <c r="KSB6" s="12"/>
      <c r="KSC6" s="12"/>
      <c r="KSD6" s="12"/>
      <c r="KSE6" s="12"/>
      <c r="KSF6" s="12"/>
      <c r="KSG6" s="12"/>
      <c r="KSH6" s="12"/>
      <c r="KSI6" s="12"/>
      <c r="KSJ6" s="12"/>
      <c r="KSK6" s="12"/>
      <c r="KSL6" s="12"/>
      <c r="KSM6" s="12"/>
      <c r="KSN6" s="12"/>
      <c r="KSO6" s="12"/>
      <c r="KSP6" s="12"/>
      <c r="KSQ6" s="12"/>
      <c r="KSR6" s="12"/>
      <c r="KSS6" s="12"/>
      <c r="KST6" s="12"/>
      <c r="KSU6" s="12"/>
      <c r="KSV6" s="12"/>
      <c r="KSW6" s="12"/>
      <c r="KSX6" s="12"/>
      <c r="KSY6" s="12"/>
      <c r="KSZ6" s="12"/>
      <c r="KTA6" s="12"/>
      <c r="KTB6" s="12"/>
      <c r="KTC6" s="12"/>
      <c r="KTD6" s="12"/>
      <c r="KTE6" s="12"/>
      <c r="KTF6" s="12"/>
      <c r="KTG6" s="12"/>
      <c r="KTH6" s="12"/>
      <c r="KTI6" s="12"/>
      <c r="KTJ6" s="12"/>
      <c r="KTK6" s="12"/>
      <c r="KTL6" s="12"/>
      <c r="KTM6" s="12"/>
      <c r="KTN6" s="12"/>
      <c r="KTO6" s="12"/>
      <c r="KTP6" s="12"/>
      <c r="KTQ6" s="12"/>
      <c r="KTR6" s="12"/>
      <c r="KTS6" s="12"/>
      <c r="KTT6" s="12"/>
      <c r="KTU6" s="12"/>
      <c r="KTV6" s="12"/>
      <c r="KTW6" s="12"/>
      <c r="KTX6" s="12"/>
      <c r="KTY6" s="12"/>
      <c r="KTZ6" s="12"/>
      <c r="KUA6" s="12"/>
      <c r="KUB6" s="12"/>
      <c r="KUC6" s="12"/>
      <c r="KUD6" s="12"/>
      <c r="KUE6" s="12"/>
      <c r="KUF6" s="12"/>
      <c r="KUG6" s="12"/>
      <c r="KUH6" s="12"/>
      <c r="KUI6" s="12"/>
      <c r="KUJ6" s="12"/>
      <c r="KUK6" s="12"/>
      <c r="KUL6" s="12"/>
      <c r="KUM6" s="12"/>
      <c r="KUN6" s="12"/>
      <c r="KUO6" s="12"/>
      <c r="KUP6" s="12"/>
      <c r="KUQ6" s="12"/>
      <c r="KUR6" s="12"/>
      <c r="KUS6" s="12"/>
      <c r="KUT6" s="12"/>
      <c r="KUU6" s="12"/>
      <c r="KUV6" s="12"/>
      <c r="KUW6" s="12"/>
      <c r="KUX6" s="12"/>
      <c r="KUY6" s="12"/>
      <c r="KUZ6" s="12"/>
      <c r="KVA6" s="12"/>
      <c r="KVB6" s="12"/>
      <c r="KVC6" s="12"/>
      <c r="KVD6" s="12"/>
      <c r="KVE6" s="12"/>
      <c r="KVF6" s="12"/>
      <c r="KVG6" s="12"/>
      <c r="KVH6" s="12"/>
      <c r="KVI6" s="12"/>
      <c r="KVJ6" s="12"/>
      <c r="KVK6" s="12"/>
      <c r="KVL6" s="12"/>
      <c r="KVM6" s="12"/>
      <c r="KVN6" s="12"/>
      <c r="KVO6" s="12"/>
      <c r="KVP6" s="12"/>
      <c r="KVQ6" s="12"/>
      <c r="KVR6" s="12"/>
      <c r="KVS6" s="12"/>
      <c r="KVT6" s="12"/>
      <c r="KVU6" s="12"/>
      <c r="KVV6" s="12"/>
      <c r="KVW6" s="12"/>
      <c r="KVX6" s="12"/>
      <c r="KVY6" s="12"/>
      <c r="KVZ6" s="12"/>
      <c r="KWA6" s="12"/>
      <c r="KWB6" s="12"/>
      <c r="KWC6" s="12"/>
      <c r="KWD6" s="12"/>
      <c r="KWE6" s="12"/>
      <c r="KWF6" s="12"/>
      <c r="KWG6" s="12"/>
      <c r="KWH6" s="12"/>
      <c r="KWI6" s="12"/>
      <c r="KWJ6" s="12"/>
      <c r="KWK6" s="12"/>
      <c r="KWL6" s="12"/>
      <c r="KWM6" s="12"/>
      <c r="KWN6" s="12"/>
      <c r="KWO6" s="12"/>
      <c r="KWP6" s="12"/>
      <c r="KWQ6" s="12"/>
      <c r="KWR6" s="12"/>
      <c r="KWS6" s="12"/>
      <c r="KWT6" s="12"/>
      <c r="KWU6" s="12"/>
      <c r="KWV6" s="12"/>
      <c r="KWW6" s="12"/>
      <c r="KWX6" s="12"/>
      <c r="KWY6" s="12"/>
      <c r="KWZ6" s="12"/>
      <c r="KXA6" s="12"/>
      <c r="KXB6" s="12"/>
      <c r="KXC6" s="12"/>
      <c r="KXD6" s="12"/>
      <c r="KXE6" s="12"/>
      <c r="KXF6" s="12"/>
      <c r="KXG6" s="12"/>
      <c r="KXH6" s="12"/>
      <c r="KXI6" s="12"/>
      <c r="KXJ6" s="12"/>
      <c r="KXK6" s="12"/>
      <c r="KXL6" s="12"/>
      <c r="KXM6" s="12"/>
      <c r="KXN6" s="12"/>
      <c r="KXO6" s="12"/>
      <c r="KXP6" s="12"/>
      <c r="KXQ6" s="12"/>
      <c r="KXR6" s="12"/>
      <c r="KXS6" s="12"/>
      <c r="KXT6" s="12"/>
      <c r="KXU6" s="12"/>
      <c r="KXV6" s="12"/>
      <c r="KXW6" s="12"/>
      <c r="KXX6" s="12"/>
      <c r="KXY6" s="12"/>
      <c r="KXZ6" s="12"/>
      <c r="KYA6" s="12"/>
      <c r="KYB6" s="12"/>
      <c r="KYC6" s="12"/>
      <c r="KYD6" s="12"/>
      <c r="KYE6" s="12"/>
      <c r="KYF6" s="12"/>
      <c r="KYG6" s="12"/>
      <c r="KYH6" s="12"/>
      <c r="KYI6" s="12"/>
      <c r="KYJ6" s="12"/>
      <c r="KYK6" s="12"/>
      <c r="KYL6" s="12"/>
      <c r="KYM6" s="12"/>
      <c r="KYN6" s="12"/>
      <c r="KYO6" s="12"/>
      <c r="KYP6" s="12"/>
      <c r="KYQ6" s="12"/>
      <c r="KYR6" s="12"/>
      <c r="KYS6" s="12"/>
      <c r="KYT6" s="12"/>
      <c r="KYU6" s="12"/>
      <c r="KYV6" s="12"/>
      <c r="KYW6" s="12"/>
      <c r="KYX6" s="12"/>
      <c r="KYY6" s="12"/>
      <c r="KYZ6" s="12"/>
      <c r="KZA6" s="12"/>
      <c r="KZB6" s="12"/>
      <c r="KZC6" s="12"/>
      <c r="KZD6" s="12"/>
      <c r="KZE6" s="12"/>
      <c r="KZF6" s="12"/>
      <c r="KZG6" s="12"/>
      <c r="KZH6" s="12"/>
      <c r="KZI6" s="12"/>
      <c r="KZJ6" s="12"/>
      <c r="KZK6" s="12"/>
      <c r="KZL6" s="12"/>
      <c r="KZM6" s="12"/>
      <c r="KZN6" s="12"/>
      <c r="KZO6" s="12"/>
      <c r="KZP6" s="12"/>
      <c r="KZQ6" s="12"/>
      <c r="KZR6" s="12"/>
      <c r="KZS6" s="12"/>
      <c r="KZT6" s="12"/>
      <c r="KZU6" s="12"/>
      <c r="KZV6" s="12"/>
      <c r="KZW6" s="12"/>
      <c r="KZX6" s="12"/>
      <c r="KZY6" s="12"/>
      <c r="KZZ6" s="12"/>
      <c r="LAA6" s="12"/>
      <c r="LAB6" s="12"/>
      <c r="LAC6" s="12"/>
      <c r="LAD6" s="12"/>
      <c r="LAE6" s="12"/>
      <c r="LAF6" s="12"/>
      <c r="LAG6" s="12"/>
      <c r="LAH6" s="12"/>
      <c r="LAI6" s="12"/>
      <c r="LAJ6" s="12"/>
      <c r="LAK6" s="12"/>
      <c r="LAL6" s="12"/>
      <c r="LAM6" s="12"/>
      <c r="LAN6" s="12"/>
      <c r="LAO6" s="12"/>
      <c r="LAP6" s="12"/>
      <c r="LAQ6" s="12"/>
      <c r="LAR6" s="12"/>
      <c r="LAS6" s="12"/>
      <c r="LAT6" s="12"/>
      <c r="LAU6" s="12"/>
      <c r="LAV6" s="12"/>
      <c r="LAW6" s="12"/>
      <c r="LAX6" s="12"/>
      <c r="LAY6" s="12"/>
      <c r="LAZ6" s="12"/>
      <c r="LBA6" s="12"/>
      <c r="LBB6" s="12"/>
      <c r="LBC6" s="12"/>
      <c r="LBD6" s="12"/>
      <c r="LBE6" s="12"/>
      <c r="LBF6" s="12"/>
      <c r="LBG6" s="12"/>
      <c r="LBH6" s="12"/>
      <c r="LBI6" s="12"/>
      <c r="LBJ6" s="12"/>
      <c r="LBK6" s="12"/>
      <c r="LBL6" s="12"/>
      <c r="LBM6" s="12"/>
      <c r="LBN6" s="12"/>
      <c r="LBO6" s="12"/>
      <c r="LBP6" s="12"/>
      <c r="LBQ6" s="12"/>
      <c r="LBR6" s="12"/>
      <c r="LBS6" s="12"/>
      <c r="LBT6" s="12"/>
      <c r="LBU6" s="12"/>
      <c r="LBV6" s="12"/>
      <c r="LBW6" s="12"/>
      <c r="LBX6" s="12"/>
      <c r="LBY6" s="12"/>
      <c r="LBZ6" s="12"/>
      <c r="LCA6" s="12"/>
      <c r="LCB6" s="12"/>
      <c r="LCC6" s="12"/>
      <c r="LCD6" s="12"/>
      <c r="LCE6" s="12"/>
      <c r="LCF6" s="12"/>
      <c r="LCG6" s="12"/>
      <c r="LCH6" s="12"/>
      <c r="LCI6" s="12"/>
      <c r="LCJ6" s="12"/>
      <c r="LCK6" s="12"/>
      <c r="LCL6" s="12"/>
      <c r="LCM6" s="12"/>
      <c r="LCN6" s="12"/>
      <c r="LCO6" s="12"/>
      <c r="LCP6" s="12"/>
      <c r="LCQ6" s="12"/>
      <c r="LCR6" s="12"/>
      <c r="LCS6" s="12"/>
      <c r="LCT6" s="12"/>
      <c r="LCU6" s="12"/>
      <c r="LCV6" s="12"/>
      <c r="LCW6" s="12"/>
      <c r="LCX6" s="12"/>
      <c r="LCY6" s="12"/>
      <c r="LCZ6" s="12"/>
      <c r="LDA6" s="12"/>
      <c r="LDB6" s="12"/>
      <c r="LDC6" s="12"/>
      <c r="LDD6" s="12"/>
      <c r="LDE6" s="12"/>
      <c r="LDF6" s="12"/>
      <c r="LDG6" s="12"/>
      <c r="LDH6" s="12"/>
      <c r="LDI6" s="12"/>
      <c r="LDJ6" s="12"/>
      <c r="LDK6" s="12"/>
      <c r="LDL6" s="12"/>
      <c r="LDM6" s="12"/>
      <c r="LDN6" s="12"/>
      <c r="LDO6" s="12"/>
      <c r="LDP6" s="12"/>
      <c r="LDQ6" s="12"/>
      <c r="LDR6" s="12"/>
      <c r="LDS6" s="12"/>
      <c r="LDT6" s="12"/>
      <c r="LDU6" s="12"/>
      <c r="LDV6" s="12"/>
      <c r="LDW6" s="12"/>
      <c r="LDX6" s="12"/>
      <c r="LDY6" s="12"/>
      <c r="LDZ6" s="12"/>
      <c r="LEA6" s="12"/>
      <c r="LEB6" s="12"/>
      <c r="LEC6" s="12"/>
      <c r="LED6" s="12"/>
      <c r="LEE6" s="12"/>
      <c r="LEF6" s="12"/>
      <c r="LEG6" s="12"/>
      <c r="LEH6" s="12"/>
      <c r="LEI6" s="12"/>
      <c r="LEJ6" s="12"/>
      <c r="LEK6" s="12"/>
      <c r="LEL6" s="12"/>
      <c r="LEM6" s="12"/>
      <c r="LEN6" s="12"/>
      <c r="LEO6" s="12"/>
      <c r="LEP6" s="12"/>
      <c r="LEQ6" s="12"/>
      <c r="LER6" s="12"/>
      <c r="LES6" s="12"/>
      <c r="LET6" s="12"/>
      <c r="LEU6" s="12"/>
      <c r="LEV6" s="12"/>
      <c r="LEW6" s="12"/>
      <c r="LEX6" s="12"/>
      <c r="LEY6" s="12"/>
      <c r="LEZ6" s="12"/>
      <c r="LFA6" s="12"/>
      <c r="LFB6" s="12"/>
      <c r="LFC6" s="12"/>
      <c r="LFD6" s="12"/>
      <c r="LFE6" s="12"/>
      <c r="LFF6" s="12"/>
      <c r="LFG6" s="12"/>
      <c r="LFH6" s="12"/>
      <c r="LFI6" s="12"/>
      <c r="LFJ6" s="12"/>
      <c r="LFK6" s="12"/>
      <c r="LFL6" s="12"/>
      <c r="LFM6" s="12"/>
      <c r="LFN6" s="12"/>
      <c r="LFO6" s="12"/>
      <c r="LFP6" s="12"/>
      <c r="LFQ6" s="12"/>
      <c r="LFR6" s="12"/>
      <c r="LFS6" s="12"/>
      <c r="LFT6" s="12"/>
      <c r="LFU6" s="12"/>
      <c r="LFV6" s="12"/>
      <c r="LFW6" s="12"/>
      <c r="LFX6" s="12"/>
      <c r="LFY6" s="12"/>
      <c r="LFZ6" s="12"/>
      <c r="LGA6" s="12"/>
      <c r="LGB6" s="12"/>
      <c r="LGC6" s="12"/>
      <c r="LGD6" s="12"/>
      <c r="LGE6" s="12"/>
      <c r="LGF6" s="12"/>
      <c r="LGG6" s="12"/>
      <c r="LGH6" s="12"/>
      <c r="LGI6" s="12"/>
      <c r="LGJ6" s="12"/>
      <c r="LGK6" s="12"/>
      <c r="LGL6" s="12"/>
      <c r="LGM6" s="12"/>
      <c r="LGN6" s="12"/>
      <c r="LGO6" s="12"/>
      <c r="LGP6" s="12"/>
      <c r="LGQ6" s="12"/>
      <c r="LGR6" s="12"/>
      <c r="LGS6" s="12"/>
      <c r="LGT6" s="12"/>
      <c r="LGU6" s="12"/>
      <c r="LGV6" s="12"/>
      <c r="LGW6" s="12"/>
      <c r="LGX6" s="12"/>
      <c r="LGY6" s="12"/>
      <c r="LGZ6" s="12"/>
      <c r="LHA6" s="12"/>
      <c r="LHB6" s="12"/>
      <c r="LHC6" s="12"/>
      <c r="LHD6" s="12"/>
      <c r="LHE6" s="12"/>
      <c r="LHF6" s="12"/>
      <c r="LHG6" s="12"/>
      <c r="LHH6" s="12"/>
      <c r="LHI6" s="12"/>
      <c r="LHJ6" s="12"/>
      <c r="LHK6" s="12"/>
      <c r="LHL6" s="12"/>
      <c r="LHM6" s="12"/>
      <c r="LHN6" s="12"/>
      <c r="LHO6" s="12"/>
      <c r="LHP6" s="12"/>
      <c r="LHQ6" s="12"/>
      <c r="LHR6" s="12"/>
      <c r="LHS6" s="12"/>
      <c r="LHT6" s="12"/>
      <c r="LHU6" s="12"/>
      <c r="LHV6" s="12"/>
      <c r="LHW6" s="12"/>
      <c r="LHX6" s="12"/>
      <c r="LHY6" s="12"/>
      <c r="LHZ6" s="12"/>
      <c r="LIA6" s="12"/>
      <c r="LIB6" s="12"/>
      <c r="LIC6" s="12"/>
      <c r="LID6" s="12"/>
      <c r="LIE6" s="12"/>
      <c r="LIF6" s="12"/>
      <c r="LIG6" s="12"/>
      <c r="LIH6" s="12"/>
      <c r="LII6" s="12"/>
      <c r="LIJ6" s="12"/>
      <c r="LIK6" s="12"/>
      <c r="LIL6" s="12"/>
      <c r="LIM6" s="12"/>
      <c r="LIN6" s="12"/>
      <c r="LIO6" s="12"/>
      <c r="LIP6" s="12"/>
      <c r="LIQ6" s="12"/>
      <c r="LIR6" s="12"/>
      <c r="LIS6" s="12"/>
      <c r="LIT6" s="12"/>
      <c r="LIU6" s="12"/>
      <c r="LIV6" s="12"/>
      <c r="LIW6" s="12"/>
      <c r="LIX6" s="12"/>
      <c r="LIY6" s="12"/>
      <c r="LIZ6" s="12"/>
      <c r="LJA6" s="12"/>
      <c r="LJB6" s="12"/>
      <c r="LJC6" s="12"/>
      <c r="LJD6" s="12"/>
      <c r="LJE6" s="12"/>
      <c r="LJF6" s="12"/>
      <c r="LJG6" s="12"/>
      <c r="LJH6" s="12"/>
      <c r="LJI6" s="12"/>
      <c r="LJJ6" s="12"/>
      <c r="LJK6" s="12"/>
      <c r="LJL6" s="12"/>
      <c r="LJM6" s="12"/>
      <c r="LJN6" s="12"/>
      <c r="LJO6" s="12"/>
      <c r="LJP6" s="12"/>
      <c r="LJQ6" s="12"/>
      <c r="LJR6" s="12"/>
      <c r="LJS6" s="12"/>
      <c r="LJT6" s="12"/>
      <c r="LJU6" s="12"/>
      <c r="LJV6" s="12"/>
      <c r="LJW6" s="12"/>
      <c r="LJX6" s="12"/>
      <c r="LJY6" s="12"/>
      <c r="LJZ6" s="12"/>
      <c r="LKA6" s="12"/>
      <c r="LKB6" s="12"/>
      <c r="LKC6" s="12"/>
      <c r="LKD6" s="12"/>
      <c r="LKE6" s="12"/>
      <c r="LKF6" s="12"/>
      <c r="LKG6" s="12"/>
      <c r="LKH6" s="12"/>
      <c r="LKI6" s="12"/>
      <c r="LKJ6" s="12"/>
      <c r="LKK6" s="12"/>
      <c r="LKL6" s="12"/>
      <c r="LKM6" s="12"/>
      <c r="LKN6" s="12"/>
      <c r="LKO6" s="12"/>
      <c r="LKP6" s="12"/>
      <c r="LKQ6" s="12"/>
      <c r="LKR6" s="12"/>
      <c r="LKS6" s="12"/>
      <c r="LKT6" s="12"/>
      <c r="LKU6" s="12"/>
      <c r="LKV6" s="12"/>
      <c r="LKW6" s="12"/>
      <c r="LKX6" s="12"/>
      <c r="LKY6" s="12"/>
      <c r="LKZ6" s="12"/>
      <c r="LLA6" s="12"/>
      <c r="LLB6" s="12"/>
      <c r="LLC6" s="12"/>
      <c r="LLD6" s="12"/>
      <c r="LLE6" s="12"/>
      <c r="LLF6" s="12"/>
      <c r="LLG6" s="12"/>
      <c r="LLH6" s="12"/>
      <c r="LLI6" s="12"/>
      <c r="LLJ6" s="12"/>
      <c r="LLK6" s="12"/>
      <c r="LLL6" s="12"/>
      <c r="LLM6" s="12"/>
      <c r="LLN6" s="12"/>
      <c r="LLO6" s="12"/>
      <c r="LLP6" s="12"/>
      <c r="LLQ6" s="12"/>
      <c r="LLR6" s="12"/>
      <c r="LLS6" s="12"/>
      <c r="LLT6" s="12"/>
      <c r="LLU6" s="12"/>
      <c r="LLV6" s="12"/>
      <c r="LLW6" s="12"/>
      <c r="LLX6" s="12"/>
      <c r="LLY6" s="12"/>
      <c r="LLZ6" s="12"/>
      <c r="LMA6" s="12"/>
      <c r="LMB6" s="12"/>
      <c r="LMC6" s="12"/>
      <c r="LMD6" s="12"/>
      <c r="LME6" s="12"/>
      <c r="LMF6" s="12"/>
      <c r="LMG6" s="12"/>
      <c r="LMH6" s="12"/>
      <c r="LMI6" s="12"/>
      <c r="LMJ6" s="12"/>
      <c r="LMK6" s="12"/>
      <c r="LML6" s="12"/>
      <c r="LMM6" s="12"/>
      <c r="LMN6" s="12"/>
      <c r="LMO6" s="12"/>
      <c r="LMP6" s="12"/>
      <c r="LMQ6" s="12"/>
      <c r="LMR6" s="12"/>
      <c r="LMS6" s="12"/>
      <c r="LMT6" s="12"/>
      <c r="LMU6" s="12"/>
      <c r="LMV6" s="12"/>
      <c r="LMW6" s="12"/>
      <c r="LMX6" s="12"/>
      <c r="LMY6" s="12"/>
      <c r="LMZ6" s="12"/>
      <c r="LNA6" s="12"/>
      <c r="LNB6" s="12"/>
      <c r="LNC6" s="12"/>
      <c r="LND6" s="12"/>
      <c r="LNE6" s="12"/>
      <c r="LNF6" s="12"/>
      <c r="LNG6" s="12"/>
      <c r="LNH6" s="12"/>
      <c r="LNI6" s="12"/>
      <c r="LNJ6" s="12"/>
      <c r="LNK6" s="12"/>
      <c r="LNL6" s="12"/>
      <c r="LNM6" s="12"/>
      <c r="LNN6" s="12"/>
      <c r="LNO6" s="12"/>
      <c r="LNP6" s="12"/>
      <c r="LNQ6" s="12"/>
      <c r="LNR6" s="12"/>
      <c r="LNS6" s="12"/>
      <c r="LNT6" s="12"/>
      <c r="LNU6" s="12"/>
      <c r="LNV6" s="12"/>
      <c r="LNW6" s="12"/>
      <c r="LNX6" s="12"/>
      <c r="LNY6" s="12"/>
      <c r="LNZ6" s="12"/>
      <c r="LOA6" s="12"/>
      <c r="LOB6" s="12"/>
      <c r="LOC6" s="12"/>
      <c r="LOD6" s="12"/>
      <c r="LOE6" s="12"/>
      <c r="LOF6" s="12"/>
      <c r="LOG6" s="12"/>
      <c r="LOH6" s="12"/>
      <c r="LOI6" s="12"/>
      <c r="LOJ6" s="12"/>
      <c r="LOK6" s="12"/>
      <c r="LOL6" s="12"/>
      <c r="LOM6" s="12"/>
      <c r="LON6" s="12"/>
      <c r="LOO6" s="12"/>
      <c r="LOP6" s="12"/>
      <c r="LOQ6" s="12"/>
      <c r="LOR6" s="12"/>
      <c r="LOS6" s="12"/>
      <c r="LOT6" s="12"/>
      <c r="LOU6" s="12"/>
      <c r="LOV6" s="12"/>
      <c r="LOW6" s="12"/>
      <c r="LOX6" s="12"/>
      <c r="LOY6" s="12"/>
      <c r="LOZ6" s="12"/>
      <c r="LPA6" s="12"/>
      <c r="LPB6" s="12"/>
      <c r="LPC6" s="12"/>
      <c r="LPD6" s="12"/>
      <c r="LPE6" s="12"/>
      <c r="LPF6" s="12"/>
      <c r="LPG6" s="12"/>
      <c r="LPH6" s="12"/>
      <c r="LPI6" s="12"/>
      <c r="LPJ6" s="12"/>
      <c r="LPK6" s="12"/>
      <c r="LPL6" s="12"/>
      <c r="LPM6" s="12"/>
      <c r="LPN6" s="12"/>
      <c r="LPO6" s="12"/>
      <c r="LPP6" s="12"/>
      <c r="LPQ6" s="12"/>
      <c r="LPR6" s="12"/>
      <c r="LPS6" s="12"/>
      <c r="LPT6" s="12"/>
      <c r="LPU6" s="12"/>
      <c r="LPV6" s="12"/>
      <c r="LPW6" s="12"/>
      <c r="LPX6" s="12"/>
      <c r="LPY6" s="12"/>
      <c r="LPZ6" s="12"/>
      <c r="LQA6" s="12"/>
      <c r="LQB6" s="12"/>
      <c r="LQC6" s="12"/>
      <c r="LQD6" s="12"/>
      <c r="LQE6" s="12"/>
      <c r="LQF6" s="12"/>
      <c r="LQG6" s="12"/>
      <c r="LQH6" s="12"/>
      <c r="LQI6" s="12"/>
      <c r="LQJ6" s="12"/>
      <c r="LQK6" s="12"/>
      <c r="LQL6" s="12"/>
      <c r="LQM6" s="12"/>
      <c r="LQN6" s="12"/>
      <c r="LQO6" s="12"/>
      <c r="LQP6" s="12"/>
      <c r="LQQ6" s="12"/>
      <c r="LQR6" s="12"/>
      <c r="LQS6" s="12"/>
      <c r="LQT6" s="12"/>
      <c r="LQU6" s="12"/>
      <c r="LQV6" s="12"/>
      <c r="LQW6" s="12"/>
      <c r="LQX6" s="12"/>
      <c r="LQY6" s="12"/>
      <c r="LQZ6" s="12"/>
      <c r="LRA6" s="12"/>
      <c r="LRB6" s="12"/>
      <c r="LRC6" s="12"/>
      <c r="LRD6" s="12"/>
      <c r="LRE6" s="12"/>
      <c r="LRF6" s="12"/>
      <c r="LRG6" s="12"/>
      <c r="LRH6" s="12"/>
      <c r="LRI6" s="12"/>
      <c r="LRJ6" s="12"/>
      <c r="LRK6" s="12"/>
      <c r="LRL6" s="12"/>
      <c r="LRM6" s="12"/>
      <c r="LRN6" s="12"/>
      <c r="LRO6" s="12"/>
      <c r="LRP6" s="12"/>
      <c r="LRQ6" s="12"/>
      <c r="LRR6" s="12"/>
      <c r="LRS6" s="12"/>
      <c r="LRT6" s="12"/>
      <c r="LRU6" s="12"/>
      <c r="LRV6" s="12"/>
      <c r="LRW6" s="12"/>
      <c r="LRX6" s="12"/>
      <c r="LRY6" s="12"/>
      <c r="LRZ6" s="12"/>
      <c r="LSA6" s="12"/>
      <c r="LSB6" s="12"/>
      <c r="LSC6" s="12"/>
      <c r="LSD6" s="12"/>
      <c r="LSE6" s="12"/>
      <c r="LSF6" s="12"/>
      <c r="LSG6" s="12"/>
      <c r="LSH6" s="12"/>
      <c r="LSI6" s="12"/>
      <c r="LSJ6" s="12"/>
      <c r="LSK6" s="12"/>
      <c r="LSL6" s="12"/>
      <c r="LSM6" s="12"/>
      <c r="LSN6" s="12"/>
      <c r="LSO6" s="12"/>
      <c r="LSP6" s="12"/>
      <c r="LSQ6" s="12"/>
      <c r="LSR6" s="12"/>
      <c r="LSS6" s="12"/>
      <c r="LST6" s="12"/>
      <c r="LSU6" s="12"/>
      <c r="LSV6" s="12"/>
      <c r="LSW6" s="12"/>
      <c r="LSX6" s="12"/>
      <c r="LSY6" s="12"/>
      <c r="LSZ6" s="12"/>
      <c r="LTA6" s="12"/>
      <c r="LTB6" s="12"/>
      <c r="LTC6" s="12"/>
      <c r="LTD6" s="12"/>
      <c r="LTE6" s="12"/>
      <c r="LTF6" s="12"/>
      <c r="LTG6" s="12"/>
      <c r="LTH6" s="12"/>
      <c r="LTI6" s="12"/>
      <c r="LTJ6" s="12"/>
      <c r="LTK6" s="12"/>
      <c r="LTL6" s="12"/>
      <c r="LTM6" s="12"/>
      <c r="LTN6" s="12"/>
      <c r="LTO6" s="12"/>
      <c r="LTP6" s="12"/>
      <c r="LTQ6" s="12"/>
      <c r="LTR6" s="12"/>
      <c r="LTS6" s="12"/>
      <c r="LTT6" s="12"/>
      <c r="LTU6" s="12"/>
      <c r="LTV6" s="12"/>
      <c r="LTW6" s="12"/>
      <c r="LTX6" s="12"/>
      <c r="LTY6" s="12"/>
      <c r="LTZ6" s="12"/>
      <c r="LUA6" s="12"/>
      <c r="LUB6" s="12"/>
      <c r="LUC6" s="12"/>
      <c r="LUD6" s="12"/>
      <c r="LUE6" s="12"/>
      <c r="LUF6" s="12"/>
      <c r="LUG6" s="12"/>
      <c r="LUH6" s="12"/>
      <c r="LUI6" s="12"/>
      <c r="LUJ6" s="12"/>
      <c r="LUK6" s="12"/>
      <c r="LUL6" s="12"/>
      <c r="LUM6" s="12"/>
      <c r="LUN6" s="12"/>
      <c r="LUO6" s="12"/>
      <c r="LUP6" s="12"/>
      <c r="LUQ6" s="12"/>
      <c r="LUR6" s="12"/>
      <c r="LUS6" s="12"/>
      <c r="LUT6" s="12"/>
      <c r="LUU6" s="12"/>
      <c r="LUV6" s="12"/>
      <c r="LUW6" s="12"/>
      <c r="LUX6" s="12"/>
      <c r="LUY6" s="12"/>
      <c r="LUZ6" s="12"/>
      <c r="LVA6" s="12"/>
      <c r="LVB6" s="12"/>
      <c r="LVC6" s="12"/>
      <c r="LVD6" s="12"/>
      <c r="LVE6" s="12"/>
      <c r="LVF6" s="12"/>
      <c r="LVG6" s="12"/>
      <c r="LVH6" s="12"/>
      <c r="LVI6" s="12"/>
      <c r="LVJ6" s="12"/>
      <c r="LVK6" s="12"/>
      <c r="LVL6" s="12"/>
      <c r="LVM6" s="12"/>
      <c r="LVN6" s="12"/>
      <c r="LVO6" s="12"/>
      <c r="LVP6" s="12"/>
      <c r="LVQ6" s="12"/>
      <c r="LVR6" s="12"/>
      <c r="LVS6" s="12"/>
      <c r="LVT6" s="12"/>
      <c r="LVU6" s="12"/>
      <c r="LVV6" s="12"/>
      <c r="LVW6" s="12"/>
      <c r="LVX6" s="12"/>
      <c r="LVY6" s="12"/>
      <c r="LVZ6" s="12"/>
      <c r="LWA6" s="12"/>
      <c r="LWB6" s="12"/>
      <c r="LWC6" s="12"/>
      <c r="LWD6" s="12"/>
      <c r="LWE6" s="12"/>
      <c r="LWF6" s="12"/>
      <c r="LWG6" s="12"/>
      <c r="LWH6" s="12"/>
      <c r="LWI6" s="12"/>
      <c r="LWJ6" s="12"/>
      <c r="LWK6" s="12"/>
      <c r="LWL6" s="12"/>
      <c r="LWM6" s="12"/>
      <c r="LWN6" s="12"/>
      <c r="LWO6" s="12"/>
      <c r="LWP6" s="12"/>
      <c r="LWQ6" s="12"/>
      <c r="LWR6" s="12"/>
      <c r="LWS6" s="12"/>
      <c r="LWT6" s="12"/>
      <c r="LWU6" s="12"/>
      <c r="LWV6" s="12"/>
      <c r="LWW6" s="12"/>
      <c r="LWX6" s="12"/>
      <c r="LWY6" s="12"/>
      <c r="LWZ6" s="12"/>
      <c r="LXA6" s="12"/>
      <c r="LXB6" s="12"/>
      <c r="LXC6" s="12"/>
      <c r="LXD6" s="12"/>
      <c r="LXE6" s="12"/>
      <c r="LXF6" s="12"/>
      <c r="LXG6" s="12"/>
      <c r="LXH6" s="12"/>
      <c r="LXI6" s="12"/>
      <c r="LXJ6" s="12"/>
      <c r="LXK6" s="12"/>
      <c r="LXL6" s="12"/>
      <c r="LXM6" s="12"/>
      <c r="LXN6" s="12"/>
      <c r="LXO6" s="12"/>
      <c r="LXP6" s="12"/>
      <c r="LXQ6" s="12"/>
      <c r="LXR6" s="12"/>
      <c r="LXS6" s="12"/>
      <c r="LXT6" s="12"/>
      <c r="LXU6" s="12"/>
      <c r="LXV6" s="12"/>
      <c r="LXW6" s="12"/>
      <c r="LXX6" s="12"/>
      <c r="LXY6" s="12"/>
      <c r="LXZ6" s="12"/>
      <c r="LYA6" s="12"/>
      <c r="LYB6" s="12"/>
      <c r="LYC6" s="12"/>
      <c r="LYD6" s="12"/>
      <c r="LYE6" s="12"/>
      <c r="LYF6" s="12"/>
      <c r="LYG6" s="12"/>
      <c r="LYH6" s="12"/>
      <c r="LYI6" s="12"/>
      <c r="LYJ6" s="12"/>
      <c r="LYK6" s="12"/>
      <c r="LYL6" s="12"/>
      <c r="LYM6" s="12"/>
      <c r="LYN6" s="12"/>
      <c r="LYO6" s="12"/>
      <c r="LYP6" s="12"/>
      <c r="LYQ6" s="12"/>
      <c r="LYR6" s="12"/>
      <c r="LYS6" s="12"/>
      <c r="LYT6" s="12"/>
      <c r="LYU6" s="12"/>
      <c r="LYV6" s="12"/>
      <c r="LYW6" s="12"/>
      <c r="LYX6" s="12"/>
      <c r="LYY6" s="12"/>
      <c r="LYZ6" s="12"/>
      <c r="LZA6" s="12"/>
      <c r="LZB6" s="12"/>
      <c r="LZC6" s="12"/>
      <c r="LZD6" s="12"/>
      <c r="LZE6" s="12"/>
      <c r="LZF6" s="12"/>
      <c r="LZG6" s="12"/>
      <c r="LZH6" s="12"/>
      <c r="LZI6" s="12"/>
      <c r="LZJ6" s="12"/>
      <c r="LZK6" s="12"/>
      <c r="LZL6" s="12"/>
      <c r="LZM6" s="12"/>
      <c r="LZN6" s="12"/>
      <c r="LZO6" s="12"/>
      <c r="LZP6" s="12"/>
      <c r="LZQ6" s="12"/>
      <c r="LZR6" s="12"/>
      <c r="LZS6" s="12"/>
      <c r="LZT6" s="12"/>
      <c r="LZU6" s="12"/>
      <c r="LZV6" s="12"/>
      <c r="LZW6" s="12"/>
      <c r="LZX6" s="12"/>
      <c r="LZY6" s="12"/>
      <c r="LZZ6" s="12"/>
      <c r="MAA6" s="12"/>
      <c r="MAB6" s="12"/>
      <c r="MAC6" s="12"/>
      <c r="MAD6" s="12"/>
      <c r="MAE6" s="12"/>
      <c r="MAF6" s="12"/>
      <c r="MAG6" s="12"/>
      <c r="MAH6" s="12"/>
      <c r="MAI6" s="12"/>
      <c r="MAJ6" s="12"/>
      <c r="MAK6" s="12"/>
      <c r="MAL6" s="12"/>
      <c r="MAM6" s="12"/>
      <c r="MAN6" s="12"/>
      <c r="MAO6" s="12"/>
      <c r="MAP6" s="12"/>
      <c r="MAQ6" s="12"/>
      <c r="MAR6" s="12"/>
      <c r="MAS6" s="12"/>
      <c r="MAT6" s="12"/>
      <c r="MAU6" s="12"/>
      <c r="MAV6" s="12"/>
      <c r="MAW6" s="12"/>
      <c r="MAX6" s="12"/>
      <c r="MAY6" s="12"/>
      <c r="MAZ6" s="12"/>
      <c r="MBA6" s="12"/>
      <c r="MBB6" s="12"/>
      <c r="MBC6" s="12"/>
      <c r="MBD6" s="12"/>
      <c r="MBE6" s="12"/>
      <c r="MBF6" s="12"/>
      <c r="MBG6" s="12"/>
      <c r="MBH6" s="12"/>
      <c r="MBI6" s="12"/>
      <c r="MBJ6" s="12"/>
      <c r="MBK6" s="12"/>
      <c r="MBL6" s="12"/>
      <c r="MBM6" s="12"/>
      <c r="MBN6" s="12"/>
      <c r="MBO6" s="12"/>
      <c r="MBP6" s="12"/>
      <c r="MBQ6" s="12"/>
      <c r="MBR6" s="12"/>
      <c r="MBS6" s="12"/>
      <c r="MBT6" s="12"/>
      <c r="MBU6" s="12"/>
      <c r="MBV6" s="12"/>
      <c r="MBW6" s="12"/>
      <c r="MBX6" s="12"/>
      <c r="MBY6" s="12"/>
      <c r="MBZ6" s="12"/>
      <c r="MCA6" s="12"/>
      <c r="MCB6" s="12"/>
      <c r="MCC6" s="12"/>
      <c r="MCD6" s="12"/>
      <c r="MCE6" s="12"/>
      <c r="MCF6" s="12"/>
      <c r="MCG6" s="12"/>
      <c r="MCH6" s="12"/>
      <c r="MCI6" s="12"/>
      <c r="MCJ6" s="12"/>
      <c r="MCK6" s="12"/>
      <c r="MCL6" s="12"/>
      <c r="MCM6" s="12"/>
      <c r="MCN6" s="12"/>
      <c r="MCO6" s="12"/>
      <c r="MCP6" s="12"/>
      <c r="MCQ6" s="12"/>
      <c r="MCR6" s="12"/>
      <c r="MCS6" s="12"/>
      <c r="MCT6" s="12"/>
      <c r="MCU6" s="12"/>
      <c r="MCV6" s="12"/>
      <c r="MCW6" s="12"/>
      <c r="MCX6" s="12"/>
      <c r="MCY6" s="12"/>
      <c r="MCZ6" s="12"/>
      <c r="MDA6" s="12"/>
      <c r="MDB6" s="12"/>
      <c r="MDC6" s="12"/>
      <c r="MDD6" s="12"/>
      <c r="MDE6" s="12"/>
      <c r="MDF6" s="12"/>
      <c r="MDG6" s="12"/>
      <c r="MDH6" s="12"/>
      <c r="MDI6" s="12"/>
      <c r="MDJ6" s="12"/>
      <c r="MDK6" s="12"/>
      <c r="MDL6" s="12"/>
      <c r="MDM6" s="12"/>
      <c r="MDN6" s="12"/>
      <c r="MDO6" s="12"/>
      <c r="MDP6" s="12"/>
      <c r="MDQ6" s="12"/>
      <c r="MDR6" s="12"/>
      <c r="MDS6" s="12"/>
      <c r="MDT6" s="12"/>
      <c r="MDU6" s="12"/>
      <c r="MDV6" s="12"/>
      <c r="MDW6" s="12"/>
      <c r="MDX6" s="12"/>
      <c r="MDY6" s="12"/>
      <c r="MDZ6" s="12"/>
      <c r="MEA6" s="12"/>
      <c r="MEB6" s="12"/>
      <c r="MEC6" s="12"/>
      <c r="MED6" s="12"/>
      <c r="MEE6" s="12"/>
      <c r="MEF6" s="12"/>
      <c r="MEG6" s="12"/>
      <c r="MEH6" s="12"/>
      <c r="MEI6" s="12"/>
      <c r="MEJ6" s="12"/>
      <c r="MEK6" s="12"/>
      <c r="MEL6" s="12"/>
      <c r="MEM6" s="12"/>
      <c r="MEN6" s="12"/>
      <c r="MEO6" s="12"/>
      <c r="MEP6" s="12"/>
      <c r="MEQ6" s="12"/>
      <c r="MER6" s="12"/>
      <c r="MES6" s="12"/>
      <c r="MET6" s="12"/>
      <c r="MEU6" s="12"/>
      <c r="MEV6" s="12"/>
      <c r="MEW6" s="12"/>
      <c r="MEX6" s="12"/>
      <c r="MEY6" s="12"/>
      <c r="MEZ6" s="12"/>
      <c r="MFA6" s="12"/>
      <c r="MFB6" s="12"/>
      <c r="MFC6" s="12"/>
      <c r="MFD6" s="12"/>
      <c r="MFE6" s="12"/>
      <c r="MFF6" s="12"/>
      <c r="MFG6" s="12"/>
      <c r="MFH6" s="12"/>
      <c r="MFI6" s="12"/>
      <c r="MFJ6" s="12"/>
      <c r="MFK6" s="12"/>
      <c r="MFL6" s="12"/>
      <c r="MFM6" s="12"/>
      <c r="MFN6" s="12"/>
      <c r="MFO6" s="12"/>
      <c r="MFP6" s="12"/>
      <c r="MFQ6" s="12"/>
      <c r="MFR6" s="12"/>
      <c r="MFS6" s="12"/>
      <c r="MFT6" s="12"/>
      <c r="MFU6" s="12"/>
      <c r="MFV6" s="12"/>
      <c r="MFW6" s="12"/>
      <c r="MFX6" s="12"/>
      <c r="MFY6" s="12"/>
      <c r="MFZ6" s="12"/>
      <c r="MGA6" s="12"/>
      <c r="MGB6" s="12"/>
      <c r="MGC6" s="12"/>
      <c r="MGD6" s="12"/>
      <c r="MGE6" s="12"/>
      <c r="MGF6" s="12"/>
      <c r="MGG6" s="12"/>
      <c r="MGH6" s="12"/>
      <c r="MGI6" s="12"/>
      <c r="MGJ6" s="12"/>
      <c r="MGK6" s="12"/>
      <c r="MGL6" s="12"/>
      <c r="MGM6" s="12"/>
      <c r="MGN6" s="12"/>
      <c r="MGO6" s="12"/>
      <c r="MGP6" s="12"/>
      <c r="MGQ6" s="12"/>
      <c r="MGR6" s="12"/>
      <c r="MGS6" s="12"/>
      <c r="MGT6" s="12"/>
      <c r="MGU6" s="12"/>
      <c r="MGV6" s="12"/>
      <c r="MGW6" s="12"/>
      <c r="MGX6" s="12"/>
      <c r="MGY6" s="12"/>
      <c r="MGZ6" s="12"/>
      <c r="MHA6" s="12"/>
      <c r="MHB6" s="12"/>
      <c r="MHC6" s="12"/>
      <c r="MHD6" s="12"/>
      <c r="MHE6" s="12"/>
      <c r="MHF6" s="12"/>
      <c r="MHG6" s="12"/>
      <c r="MHH6" s="12"/>
      <c r="MHI6" s="12"/>
      <c r="MHJ6" s="12"/>
      <c r="MHK6" s="12"/>
      <c r="MHL6" s="12"/>
      <c r="MHM6" s="12"/>
      <c r="MHN6" s="12"/>
      <c r="MHO6" s="12"/>
      <c r="MHP6" s="12"/>
      <c r="MHQ6" s="12"/>
      <c r="MHR6" s="12"/>
      <c r="MHS6" s="12"/>
      <c r="MHT6" s="12"/>
      <c r="MHU6" s="12"/>
      <c r="MHV6" s="12"/>
      <c r="MHW6" s="12"/>
      <c r="MHX6" s="12"/>
      <c r="MHY6" s="12"/>
      <c r="MHZ6" s="12"/>
      <c r="MIA6" s="12"/>
      <c r="MIB6" s="12"/>
      <c r="MIC6" s="12"/>
      <c r="MID6" s="12"/>
      <c r="MIE6" s="12"/>
      <c r="MIF6" s="12"/>
      <c r="MIG6" s="12"/>
      <c r="MIH6" s="12"/>
      <c r="MII6" s="12"/>
      <c r="MIJ6" s="12"/>
      <c r="MIK6" s="12"/>
      <c r="MIL6" s="12"/>
      <c r="MIM6" s="12"/>
      <c r="MIN6" s="12"/>
      <c r="MIO6" s="12"/>
      <c r="MIP6" s="12"/>
      <c r="MIQ6" s="12"/>
      <c r="MIR6" s="12"/>
      <c r="MIS6" s="12"/>
      <c r="MIT6" s="12"/>
      <c r="MIU6" s="12"/>
      <c r="MIV6" s="12"/>
      <c r="MIW6" s="12"/>
      <c r="MIX6" s="12"/>
      <c r="MIY6" s="12"/>
      <c r="MIZ6" s="12"/>
      <c r="MJA6" s="12"/>
      <c r="MJB6" s="12"/>
      <c r="MJC6" s="12"/>
      <c r="MJD6" s="12"/>
      <c r="MJE6" s="12"/>
      <c r="MJF6" s="12"/>
      <c r="MJG6" s="12"/>
      <c r="MJH6" s="12"/>
      <c r="MJI6" s="12"/>
      <c r="MJJ6" s="12"/>
      <c r="MJK6" s="12"/>
      <c r="MJL6" s="12"/>
      <c r="MJM6" s="12"/>
      <c r="MJN6" s="12"/>
      <c r="MJO6" s="12"/>
      <c r="MJP6" s="12"/>
      <c r="MJQ6" s="12"/>
      <c r="MJR6" s="12"/>
      <c r="MJS6" s="12"/>
      <c r="MJT6" s="12"/>
      <c r="MJU6" s="12"/>
      <c r="MJV6" s="12"/>
      <c r="MJW6" s="12"/>
      <c r="MJX6" s="12"/>
      <c r="MJY6" s="12"/>
      <c r="MJZ6" s="12"/>
      <c r="MKA6" s="12"/>
      <c r="MKB6" s="12"/>
      <c r="MKC6" s="12"/>
      <c r="MKD6" s="12"/>
      <c r="MKE6" s="12"/>
      <c r="MKF6" s="12"/>
      <c r="MKG6" s="12"/>
      <c r="MKH6" s="12"/>
      <c r="MKI6" s="12"/>
      <c r="MKJ6" s="12"/>
      <c r="MKK6" s="12"/>
      <c r="MKL6" s="12"/>
      <c r="MKM6" s="12"/>
      <c r="MKN6" s="12"/>
      <c r="MKO6" s="12"/>
      <c r="MKP6" s="12"/>
      <c r="MKQ6" s="12"/>
      <c r="MKR6" s="12"/>
      <c r="MKS6" s="12"/>
      <c r="MKT6" s="12"/>
      <c r="MKU6" s="12"/>
      <c r="MKV6" s="12"/>
      <c r="MKW6" s="12"/>
      <c r="MKX6" s="12"/>
      <c r="MKY6" s="12"/>
      <c r="MKZ6" s="12"/>
      <c r="MLA6" s="12"/>
      <c r="MLB6" s="12"/>
      <c r="MLC6" s="12"/>
      <c r="MLD6" s="12"/>
      <c r="MLE6" s="12"/>
      <c r="MLF6" s="12"/>
      <c r="MLG6" s="12"/>
      <c r="MLH6" s="12"/>
      <c r="MLI6" s="12"/>
      <c r="MLJ6" s="12"/>
      <c r="MLK6" s="12"/>
      <c r="MLL6" s="12"/>
      <c r="MLM6" s="12"/>
      <c r="MLN6" s="12"/>
      <c r="MLO6" s="12"/>
      <c r="MLP6" s="12"/>
      <c r="MLQ6" s="12"/>
      <c r="MLR6" s="12"/>
      <c r="MLS6" s="12"/>
      <c r="MLT6" s="12"/>
      <c r="MLU6" s="12"/>
      <c r="MLV6" s="12"/>
      <c r="MLW6" s="12"/>
      <c r="MLX6" s="12"/>
      <c r="MLY6" s="12"/>
      <c r="MLZ6" s="12"/>
      <c r="MMA6" s="12"/>
      <c r="MMB6" s="12"/>
      <c r="MMC6" s="12"/>
      <c r="MMD6" s="12"/>
      <c r="MME6" s="12"/>
      <c r="MMF6" s="12"/>
      <c r="MMG6" s="12"/>
      <c r="MMH6" s="12"/>
      <c r="MMI6" s="12"/>
      <c r="MMJ6" s="12"/>
      <c r="MMK6" s="12"/>
      <c r="MML6" s="12"/>
      <c r="MMM6" s="12"/>
      <c r="MMN6" s="12"/>
      <c r="MMO6" s="12"/>
      <c r="MMP6" s="12"/>
      <c r="MMQ6" s="12"/>
      <c r="MMR6" s="12"/>
      <c r="MMS6" s="12"/>
      <c r="MMT6" s="12"/>
      <c r="MMU6" s="12"/>
      <c r="MMV6" s="12"/>
      <c r="MMW6" s="12"/>
      <c r="MMX6" s="12"/>
      <c r="MMY6" s="12"/>
      <c r="MMZ6" s="12"/>
      <c r="MNA6" s="12"/>
      <c r="MNB6" s="12"/>
      <c r="MNC6" s="12"/>
      <c r="MND6" s="12"/>
      <c r="MNE6" s="12"/>
      <c r="MNF6" s="12"/>
      <c r="MNG6" s="12"/>
      <c r="MNH6" s="12"/>
      <c r="MNI6" s="12"/>
      <c r="MNJ6" s="12"/>
      <c r="MNK6" s="12"/>
      <c r="MNL6" s="12"/>
      <c r="MNM6" s="12"/>
      <c r="MNN6" s="12"/>
      <c r="MNO6" s="12"/>
      <c r="MNP6" s="12"/>
      <c r="MNQ6" s="12"/>
      <c r="MNR6" s="12"/>
      <c r="MNS6" s="12"/>
      <c r="MNT6" s="12"/>
      <c r="MNU6" s="12"/>
      <c r="MNV6" s="12"/>
      <c r="MNW6" s="12"/>
      <c r="MNX6" s="12"/>
      <c r="MNY6" s="12"/>
      <c r="MNZ6" s="12"/>
      <c r="MOA6" s="12"/>
      <c r="MOB6" s="12"/>
      <c r="MOC6" s="12"/>
      <c r="MOD6" s="12"/>
      <c r="MOE6" s="12"/>
      <c r="MOF6" s="12"/>
      <c r="MOG6" s="12"/>
      <c r="MOH6" s="12"/>
      <c r="MOI6" s="12"/>
      <c r="MOJ6" s="12"/>
      <c r="MOK6" s="12"/>
      <c r="MOL6" s="12"/>
      <c r="MOM6" s="12"/>
      <c r="MON6" s="12"/>
      <c r="MOO6" s="12"/>
      <c r="MOP6" s="12"/>
      <c r="MOQ6" s="12"/>
      <c r="MOR6" s="12"/>
      <c r="MOS6" s="12"/>
      <c r="MOT6" s="12"/>
      <c r="MOU6" s="12"/>
      <c r="MOV6" s="12"/>
      <c r="MOW6" s="12"/>
      <c r="MOX6" s="12"/>
      <c r="MOY6" s="12"/>
      <c r="MOZ6" s="12"/>
      <c r="MPA6" s="12"/>
      <c r="MPB6" s="12"/>
      <c r="MPC6" s="12"/>
      <c r="MPD6" s="12"/>
      <c r="MPE6" s="12"/>
      <c r="MPF6" s="12"/>
      <c r="MPG6" s="12"/>
      <c r="MPH6" s="12"/>
      <c r="MPI6" s="12"/>
      <c r="MPJ6" s="12"/>
      <c r="MPK6" s="12"/>
      <c r="MPL6" s="12"/>
      <c r="MPM6" s="12"/>
      <c r="MPN6" s="12"/>
      <c r="MPO6" s="12"/>
      <c r="MPP6" s="12"/>
      <c r="MPQ6" s="12"/>
      <c r="MPR6" s="12"/>
      <c r="MPS6" s="12"/>
      <c r="MPT6" s="12"/>
      <c r="MPU6" s="12"/>
      <c r="MPV6" s="12"/>
      <c r="MPW6" s="12"/>
      <c r="MPX6" s="12"/>
      <c r="MPY6" s="12"/>
      <c r="MPZ6" s="12"/>
      <c r="MQA6" s="12"/>
      <c r="MQB6" s="12"/>
      <c r="MQC6" s="12"/>
      <c r="MQD6" s="12"/>
      <c r="MQE6" s="12"/>
      <c r="MQF6" s="12"/>
      <c r="MQG6" s="12"/>
      <c r="MQH6" s="12"/>
      <c r="MQI6" s="12"/>
      <c r="MQJ6" s="12"/>
      <c r="MQK6" s="12"/>
      <c r="MQL6" s="12"/>
      <c r="MQM6" s="12"/>
      <c r="MQN6" s="12"/>
      <c r="MQO6" s="12"/>
      <c r="MQP6" s="12"/>
      <c r="MQQ6" s="12"/>
      <c r="MQR6" s="12"/>
      <c r="MQS6" s="12"/>
      <c r="MQT6" s="12"/>
      <c r="MQU6" s="12"/>
      <c r="MQV6" s="12"/>
      <c r="MQW6" s="12"/>
      <c r="MQX6" s="12"/>
      <c r="MQY6" s="12"/>
      <c r="MQZ6" s="12"/>
      <c r="MRA6" s="12"/>
      <c r="MRB6" s="12"/>
      <c r="MRC6" s="12"/>
      <c r="MRD6" s="12"/>
      <c r="MRE6" s="12"/>
      <c r="MRF6" s="12"/>
      <c r="MRG6" s="12"/>
      <c r="MRH6" s="12"/>
      <c r="MRI6" s="12"/>
      <c r="MRJ6" s="12"/>
      <c r="MRK6" s="12"/>
      <c r="MRL6" s="12"/>
      <c r="MRM6" s="12"/>
      <c r="MRN6" s="12"/>
      <c r="MRO6" s="12"/>
      <c r="MRP6" s="12"/>
      <c r="MRQ6" s="12"/>
      <c r="MRR6" s="12"/>
      <c r="MRS6" s="12"/>
      <c r="MRT6" s="12"/>
      <c r="MRU6" s="12"/>
      <c r="MRV6" s="12"/>
      <c r="MRW6" s="12"/>
      <c r="MRX6" s="12"/>
      <c r="MRY6" s="12"/>
      <c r="MRZ6" s="12"/>
      <c r="MSA6" s="12"/>
      <c r="MSB6" s="12"/>
      <c r="MSC6" s="12"/>
      <c r="MSD6" s="12"/>
      <c r="MSE6" s="12"/>
      <c r="MSF6" s="12"/>
      <c r="MSG6" s="12"/>
      <c r="MSH6" s="12"/>
      <c r="MSI6" s="12"/>
      <c r="MSJ6" s="12"/>
      <c r="MSK6" s="12"/>
      <c r="MSL6" s="12"/>
      <c r="MSM6" s="12"/>
      <c r="MSN6" s="12"/>
      <c r="MSO6" s="12"/>
      <c r="MSP6" s="12"/>
      <c r="MSQ6" s="12"/>
      <c r="MSR6" s="12"/>
      <c r="MSS6" s="12"/>
      <c r="MST6" s="12"/>
      <c r="MSU6" s="12"/>
      <c r="MSV6" s="12"/>
      <c r="MSW6" s="12"/>
      <c r="MSX6" s="12"/>
      <c r="MSY6" s="12"/>
      <c r="MSZ6" s="12"/>
      <c r="MTA6" s="12"/>
      <c r="MTB6" s="12"/>
      <c r="MTC6" s="12"/>
      <c r="MTD6" s="12"/>
      <c r="MTE6" s="12"/>
      <c r="MTF6" s="12"/>
      <c r="MTG6" s="12"/>
      <c r="MTH6" s="12"/>
      <c r="MTI6" s="12"/>
      <c r="MTJ6" s="12"/>
      <c r="MTK6" s="12"/>
      <c r="MTL6" s="12"/>
      <c r="MTM6" s="12"/>
      <c r="MTN6" s="12"/>
      <c r="MTO6" s="12"/>
      <c r="MTP6" s="12"/>
      <c r="MTQ6" s="12"/>
      <c r="MTR6" s="12"/>
      <c r="MTS6" s="12"/>
      <c r="MTT6" s="12"/>
      <c r="MTU6" s="12"/>
      <c r="MTV6" s="12"/>
      <c r="MTW6" s="12"/>
      <c r="MTX6" s="12"/>
      <c r="MTY6" s="12"/>
      <c r="MTZ6" s="12"/>
      <c r="MUA6" s="12"/>
      <c r="MUB6" s="12"/>
      <c r="MUC6" s="12"/>
      <c r="MUD6" s="12"/>
      <c r="MUE6" s="12"/>
      <c r="MUF6" s="12"/>
      <c r="MUG6" s="12"/>
      <c r="MUH6" s="12"/>
      <c r="MUI6" s="12"/>
      <c r="MUJ6" s="12"/>
      <c r="MUK6" s="12"/>
      <c r="MUL6" s="12"/>
      <c r="MUM6" s="12"/>
      <c r="MUN6" s="12"/>
      <c r="MUO6" s="12"/>
      <c r="MUP6" s="12"/>
      <c r="MUQ6" s="12"/>
      <c r="MUR6" s="12"/>
      <c r="MUS6" s="12"/>
      <c r="MUT6" s="12"/>
      <c r="MUU6" s="12"/>
      <c r="MUV6" s="12"/>
      <c r="MUW6" s="12"/>
      <c r="MUX6" s="12"/>
      <c r="MUY6" s="12"/>
      <c r="MUZ6" s="12"/>
      <c r="MVA6" s="12"/>
      <c r="MVB6" s="12"/>
      <c r="MVC6" s="12"/>
      <c r="MVD6" s="12"/>
      <c r="MVE6" s="12"/>
      <c r="MVF6" s="12"/>
      <c r="MVG6" s="12"/>
      <c r="MVH6" s="12"/>
      <c r="MVI6" s="12"/>
      <c r="MVJ6" s="12"/>
      <c r="MVK6" s="12"/>
      <c r="MVL6" s="12"/>
      <c r="MVM6" s="12"/>
      <c r="MVN6" s="12"/>
      <c r="MVO6" s="12"/>
      <c r="MVP6" s="12"/>
      <c r="MVQ6" s="12"/>
      <c r="MVR6" s="12"/>
      <c r="MVS6" s="12"/>
      <c r="MVT6" s="12"/>
      <c r="MVU6" s="12"/>
      <c r="MVV6" s="12"/>
      <c r="MVW6" s="12"/>
      <c r="MVX6" s="12"/>
      <c r="MVY6" s="12"/>
      <c r="MVZ6" s="12"/>
      <c r="MWA6" s="12"/>
      <c r="MWB6" s="12"/>
      <c r="MWC6" s="12"/>
      <c r="MWD6" s="12"/>
      <c r="MWE6" s="12"/>
      <c r="MWF6" s="12"/>
      <c r="MWG6" s="12"/>
      <c r="MWH6" s="12"/>
      <c r="MWI6" s="12"/>
      <c r="MWJ6" s="12"/>
      <c r="MWK6" s="12"/>
      <c r="MWL6" s="12"/>
      <c r="MWM6" s="12"/>
      <c r="MWN6" s="12"/>
      <c r="MWO6" s="12"/>
      <c r="MWP6" s="12"/>
      <c r="MWQ6" s="12"/>
      <c r="MWR6" s="12"/>
      <c r="MWS6" s="12"/>
      <c r="MWT6" s="12"/>
      <c r="MWU6" s="12"/>
      <c r="MWV6" s="12"/>
      <c r="MWW6" s="12"/>
      <c r="MWX6" s="12"/>
      <c r="MWY6" s="12"/>
      <c r="MWZ6" s="12"/>
      <c r="MXA6" s="12"/>
      <c r="MXB6" s="12"/>
      <c r="MXC6" s="12"/>
      <c r="MXD6" s="12"/>
      <c r="MXE6" s="12"/>
      <c r="MXF6" s="12"/>
      <c r="MXG6" s="12"/>
      <c r="MXH6" s="12"/>
      <c r="MXI6" s="12"/>
      <c r="MXJ6" s="12"/>
      <c r="MXK6" s="12"/>
      <c r="MXL6" s="12"/>
      <c r="MXM6" s="12"/>
      <c r="MXN6" s="12"/>
      <c r="MXO6" s="12"/>
      <c r="MXP6" s="12"/>
      <c r="MXQ6" s="12"/>
      <c r="MXR6" s="12"/>
      <c r="MXS6" s="12"/>
      <c r="MXT6" s="12"/>
      <c r="MXU6" s="12"/>
      <c r="MXV6" s="12"/>
      <c r="MXW6" s="12"/>
      <c r="MXX6" s="12"/>
      <c r="MXY6" s="12"/>
      <c r="MXZ6" s="12"/>
      <c r="MYA6" s="12"/>
      <c r="MYB6" s="12"/>
      <c r="MYC6" s="12"/>
      <c r="MYD6" s="12"/>
      <c r="MYE6" s="12"/>
      <c r="MYF6" s="12"/>
      <c r="MYG6" s="12"/>
      <c r="MYH6" s="12"/>
      <c r="MYI6" s="12"/>
      <c r="MYJ6" s="12"/>
      <c r="MYK6" s="12"/>
      <c r="MYL6" s="12"/>
      <c r="MYM6" s="12"/>
      <c r="MYN6" s="12"/>
      <c r="MYO6" s="12"/>
      <c r="MYP6" s="12"/>
      <c r="MYQ6" s="12"/>
      <c r="MYR6" s="12"/>
      <c r="MYS6" s="12"/>
      <c r="MYT6" s="12"/>
      <c r="MYU6" s="12"/>
      <c r="MYV6" s="12"/>
      <c r="MYW6" s="12"/>
      <c r="MYX6" s="12"/>
      <c r="MYY6" s="12"/>
      <c r="MYZ6" s="12"/>
      <c r="MZA6" s="12"/>
      <c r="MZB6" s="12"/>
      <c r="MZC6" s="12"/>
      <c r="MZD6" s="12"/>
      <c r="MZE6" s="12"/>
      <c r="MZF6" s="12"/>
      <c r="MZG6" s="12"/>
      <c r="MZH6" s="12"/>
      <c r="MZI6" s="12"/>
      <c r="MZJ6" s="12"/>
      <c r="MZK6" s="12"/>
      <c r="MZL6" s="12"/>
      <c r="MZM6" s="12"/>
      <c r="MZN6" s="12"/>
      <c r="MZO6" s="12"/>
      <c r="MZP6" s="12"/>
      <c r="MZQ6" s="12"/>
      <c r="MZR6" s="12"/>
      <c r="MZS6" s="12"/>
      <c r="MZT6" s="12"/>
      <c r="MZU6" s="12"/>
      <c r="MZV6" s="12"/>
      <c r="MZW6" s="12"/>
      <c r="MZX6" s="12"/>
      <c r="MZY6" s="12"/>
      <c r="MZZ6" s="12"/>
      <c r="NAA6" s="12"/>
      <c r="NAB6" s="12"/>
      <c r="NAC6" s="12"/>
      <c r="NAD6" s="12"/>
      <c r="NAE6" s="12"/>
      <c r="NAF6" s="12"/>
      <c r="NAG6" s="12"/>
      <c r="NAH6" s="12"/>
      <c r="NAI6" s="12"/>
      <c r="NAJ6" s="12"/>
      <c r="NAK6" s="12"/>
      <c r="NAL6" s="12"/>
      <c r="NAM6" s="12"/>
      <c r="NAN6" s="12"/>
      <c r="NAO6" s="12"/>
      <c r="NAP6" s="12"/>
      <c r="NAQ6" s="12"/>
      <c r="NAR6" s="12"/>
      <c r="NAS6" s="12"/>
      <c r="NAT6" s="12"/>
      <c r="NAU6" s="12"/>
      <c r="NAV6" s="12"/>
      <c r="NAW6" s="12"/>
      <c r="NAX6" s="12"/>
      <c r="NAY6" s="12"/>
      <c r="NAZ6" s="12"/>
      <c r="NBA6" s="12"/>
      <c r="NBB6" s="12"/>
      <c r="NBC6" s="12"/>
      <c r="NBD6" s="12"/>
      <c r="NBE6" s="12"/>
      <c r="NBF6" s="12"/>
      <c r="NBG6" s="12"/>
      <c r="NBH6" s="12"/>
      <c r="NBI6" s="12"/>
      <c r="NBJ6" s="12"/>
      <c r="NBK6" s="12"/>
      <c r="NBL6" s="12"/>
      <c r="NBM6" s="12"/>
      <c r="NBN6" s="12"/>
      <c r="NBO6" s="12"/>
      <c r="NBP6" s="12"/>
      <c r="NBQ6" s="12"/>
      <c r="NBR6" s="12"/>
      <c r="NBS6" s="12"/>
      <c r="NBT6" s="12"/>
      <c r="NBU6" s="12"/>
      <c r="NBV6" s="12"/>
      <c r="NBW6" s="12"/>
      <c r="NBX6" s="12"/>
      <c r="NBY6" s="12"/>
      <c r="NBZ6" s="12"/>
      <c r="NCA6" s="12"/>
      <c r="NCB6" s="12"/>
      <c r="NCC6" s="12"/>
      <c r="NCD6" s="12"/>
      <c r="NCE6" s="12"/>
      <c r="NCF6" s="12"/>
      <c r="NCG6" s="12"/>
      <c r="NCH6" s="12"/>
      <c r="NCI6" s="12"/>
      <c r="NCJ6" s="12"/>
      <c r="NCK6" s="12"/>
      <c r="NCL6" s="12"/>
      <c r="NCM6" s="12"/>
      <c r="NCN6" s="12"/>
      <c r="NCO6" s="12"/>
      <c r="NCP6" s="12"/>
      <c r="NCQ6" s="12"/>
      <c r="NCR6" s="12"/>
      <c r="NCS6" s="12"/>
      <c r="NCT6" s="12"/>
      <c r="NCU6" s="12"/>
      <c r="NCV6" s="12"/>
      <c r="NCW6" s="12"/>
      <c r="NCX6" s="12"/>
      <c r="NCY6" s="12"/>
      <c r="NCZ6" s="12"/>
      <c r="NDA6" s="12"/>
      <c r="NDB6" s="12"/>
      <c r="NDC6" s="12"/>
      <c r="NDD6" s="12"/>
      <c r="NDE6" s="12"/>
      <c r="NDF6" s="12"/>
      <c r="NDG6" s="12"/>
      <c r="NDH6" s="12"/>
      <c r="NDI6" s="12"/>
      <c r="NDJ6" s="12"/>
      <c r="NDK6" s="12"/>
      <c r="NDL6" s="12"/>
      <c r="NDM6" s="12"/>
      <c r="NDN6" s="12"/>
      <c r="NDO6" s="12"/>
      <c r="NDP6" s="12"/>
      <c r="NDQ6" s="12"/>
      <c r="NDR6" s="12"/>
      <c r="NDS6" s="12"/>
      <c r="NDT6" s="12"/>
      <c r="NDU6" s="12"/>
      <c r="NDV6" s="12"/>
      <c r="NDW6" s="12"/>
      <c r="NDX6" s="12"/>
      <c r="NDY6" s="12"/>
      <c r="NDZ6" s="12"/>
      <c r="NEA6" s="12"/>
      <c r="NEB6" s="12"/>
      <c r="NEC6" s="12"/>
      <c r="NED6" s="12"/>
      <c r="NEE6" s="12"/>
      <c r="NEF6" s="12"/>
      <c r="NEG6" s="12"/>
      <c r="NEH6" s="12"/>
      <c r="NEI6" s="12"/>
      <c r="NEJ6" s="12"/>
      <c r="NEK6" s="12"/>
      <c r="NEL6" s="12"/>
      <c r="NEM6" s="12"/>
      <c r="NEN6" s="12"/>
      <c r="NEO6" s="12"/>
      <c r="NEP6" s="12"/>
      <c r="NEQ6" s="12"/>
      <c r="NER6" s="12"/>
      <c r="NES6" s="12"/>
      <c r="NET6" s="12"/>
      <c r="NEU6" s="12"/>
      <c r="NEV6" s="12"/>
      <c r="NEW6" s="12"/>
      <c r="NEX6" s="12"/>
      <c r="NEY6" s="12"/>
      <c r="NEZ6" s="12"/>
      <c r="NFA6" s="12"/>
      <c r="NFB6" s="12"/>
      <c r="NFC6" s="12"/>
      <c r="NFD6" s="12"/>
      <c r="NFE6" s="12"/>
      <c r="NFF6" s="12"/>
      <c r="NFG6" s="12"/>
      <c r="NFH6" s="12"/>
      <c r="NFI6" s="12"/>
      <c r="NFJ6" s="12"/>
      <c r="NFK6" s="12"/>
      <c r="NFL6" s="12"/>
      <c r="NFM6" s="12"/>
      <c r="NFN6" s="12"/>
      <c r="NFO6" s="12"/>
      <c r="NFP6" s="12"/>
      <c r="NFQ6" s="12"/>
      <c r="NFR6" s="12"/>
      <c r="NFS6" s="12"/>
      <c r="NFT6" s="12"/>
      <c r="NFU6" s="12"/>
      <c r="NFV6" s="12"/>
      <c r="NFW6" s="12"/>
      <c r="NFX6" s="12"/>
      <c r="NFY6" s="12"/>
      <c r="NFZ6" s="12"/>
      <c r="NGA6" s="12"/>
      <c r="NGB6" s="12"/>
      <c r="NGC6" s="12"/>
      <c r="NGD6" s="12"/>
      <c r="NGE6" s="12"/>
      <c r="NGF6" s="12"/>
      <c r="NGG6" s="12"/>
      <c r="NGH6" s="12"/>
      <c r="NGI6" s="12"/>
      <c r="NGJ6" s="12"/>
      <c r="NGK6" s="12"/>
      <c r="NGL6" s="12"/>
      <c r="NGM6" s="12"/>
      <c r="NGN6" s="12"/>
      <c r="NGO6" s="12"/>
      <c r="NGP6" s="12"/>
      <c r="NGQ6" s="12"/>
      <c r="NGR6" s="12"/>
      <c r="NGS6" s="12"/>
      <c r="NGT6" s="12"/>
      <c r="NGU6" s="12"/>
      <c r="NGV6" s="12"/>
      <c r="NGW6" s="12"/>
      <c r="NGX6" s="12"/>
      <c r="NGY6" s="12"/>
      <c r="NGZ6" s="12"/>
      <c r="NHA6" s="12"/>
      <c r="NHB6" s="12"/>
      <c r="NHC6" s="12"/>
      <c r="NHD6" s="12"/>
      <c r="NHE6" s="12"/>
      <c r="NHF6" s="12"/>
      <c r="NHG6" s="12"/>
      <c r="NHH6" s="12"/>
      <c r="NHI6" s="12"/>
      <c r="NHJ6" s="12"/>
      <c r="NHK6" s="12"/>
      <c r="NHL6" s="12"/>
      <c r="NHM6" s="12"/>
      <c r="NHN6" s="12"/>
      <c r="NHO6" s="12"/>
      <c r="NHP6" s="12"/>
      <c r="NHQ6" s="12"/>
      <c r="NHR6" s="12"/>
      <c r="NHS6" s="12"/>
      <c r="NHT6" s="12"/>
      <c r="NHU6" s="12"/>
      <c r="NHV6" s="12"/>
      <c r="NHW6" s="12"/>
      <c r="NHX6" s="12"/>
      <c r="NHY6" s="12"/>
      <c r="NHZ6" s="12"/>
      <c r="NIA6" s="12"/>
      <c r="NIB6" s="12"/>
      <c r="NIC6" s="12"/>
      <c r="NID6" s="12"/>
      <c r="NIE6" s="12"/>
      <c r="NIF6" s="12"/>
      <c r="NIG6" s="12"/>
      <c r="NIH6" s="12"/>
      <c r="NII6" s="12"/>
      <c r="NIJ6" s="12"/>
      <c r="NIK6" s="12"/>
      <c r="NIL6" s="12"/>
      <c r="NIM6" s="12"/>
      <c r="NIN6" s="12"/>
      <c r="NIO6" s="12"/>
      <c r="NIP6" s="12"/>
      <c r="NIQ6" s="12"/>
      <c r="NIR6" s="12"/>
      <c r="NIS6" s="12"/>
      <c r="NIT6" s="12"/>
      <c r="NIU6" s="12"/>
      <c r="NIV6" s="12"/>
      <c r="NIW6" s="12"/>
      <c r="NIX6" s="12"/>
      <c r="NIY6" s="12"/>
      <c r="NIZ6" s="12"/>
      <c r="NJA6" s="12"/>
      <c r="NJB6" s="12"/>
      <c r="NJC6" s="12"/>
      <c r="NJD6" s="12"/>
      <c r="NJE6" s="12"/>
      <c r="NJF6" s="12"/>
      <c r="NJG6" s="12"/>
      <c r="NJH6" s="12"/>
      <c r="NJI6" s="12"/>
      <c r="NJJ6" s="12"/>
      <c r="NJK6" s="12"/>
      <c r="NJL6" s="12"/>
      <c r="NJM6" s="12"/>
      <c r="NJN6" s="12"/>
      <c r="NJO6" s="12"/>
      <c r="NJP6" s="12"/>
      <c r="NJQ6" s="12"/>
      <c r="NJR6" s="12"/>
      <c r="NJS6" s="12"/>
      <c r="NJT6" s="12"/>
      <c r="NJU6" s="12"/>
      <c r="NJV6" s="12"/>
      <c r="NJW6" s="12"/>
      <c r="NJX6" s="12"/>
      <c r="NJY6" s="12"/>
      <c r="NJZ6" s="12"/>
      <c r="NKA6" s="12"/>
      <c r="NKB6" s="12"/>
      <c r="NKC6" s="12"/>
      <c r="NKD6" s="12"/>
      <c r="NKE6" s="12"/>
      <c r="NKF6" s="12"/>
      <c r="NKG6" s="12"/>
      <c r="NKH6" s="12"/>
      <c r="NKI6" s="12"/>
      <c r="NKJ6" s="12"/>
      <c r="NKK6" s="12"/>
      <c r="NKL6" s="12"/>
      <c r="NKM6" s="12"/>
      <c r="NKN6" s="12"/>
      <c r="NKO6" s="12"/>
      <c r="NKP6" s="12"/>
      <c r="NKQ6" s="12"/>
      <c r="NKR6" s="12"/>
      <c r="NKS6" s="12"/>
      <c r="NKT6" s="12"/>
      <c r="NKU6" s="12"/>
      <c r="NKV6" s="12"/>
      <c r="NKW6" s="12"/>
      <c r="NKX6" s="12"/>
      <c r="NKY6" s="12"/>
      <c r="NKZ6" s="12"/>
      <c r="NLA6" s="12"/>
      <c r="NLB6" s="12"/>
      <c r="NLC6" s="12"/>
      <c r="NLD6" s="12"/>
      <c r="NLE6" s="12"/>
      <c r="NLF6" s="12"/>
      <c r="NLG6" s="12"/>
      <c r="NLH6" s="12"/>
      <c r="NLI6" s="12"/>
      <c r="NLJ6" s="12"/>
      <c r="NLK6" s="12"/>
      <c r="NLL6" s="12"/>
      <c r="NLM6" s="12"/>
      <c r="NLN6" s="12"/>
      <c r="NLO6" s="12"/>
      <c r="NLP6" s="12"/>
      <c r="NLQ6" s="12"/>
      <c r="NLR6" s="12"/>
      <c r="NLS6" s="12"/>
      <c r="NLT6" s="12"/>
      <c r="NLU6" s="12"/>
      <c r="NLV6" s="12"/>
      <c r="NLW6" s="12"/>
      <c r="NLX6" s="12"/>
      <c r="NLY6" s="12"/>
      <c r="NLZ6" s="12"/>
      <c r="NMA6" s="12"/>
      <c r="NMB6" s="12"/>
      <c r="NMC6" s="12"/>
      <c r="NMD6" s="12"/>
      <c r="NME6" s="12"/>
      <c r="NMF6" s="12"/>
      <c r="NMG6" s="12"/>
      <c r="NMH6" s="12"/>
      <c r="NMI6" s="12"/>
      <c r="NMJ6" s="12"/>
      <c r="NMK6" s="12"/>
      <c r="NML6" s="12"/>
      <c r="NMM6" s="12"/>
      <c r="NMN6" s="12"/>
      <c r="NMO6" s="12"/>
      <c r="NMP6" s="12"/>
      <c r="NMQ6" s="12"/>
      <c r="NMR6" s="12"/>
      <c r="NMS6" s="12"/>
      <c r="NMT6" s="12"/>
      <c r="NMU6" s="12"/>
      <c r="NMV6" s="12"/>
      <c r="NMW6" s="12"/>
      <c r="NMX6" s="12"/>
      <c r="NMY6" s="12"/>
      <c r="NMZ6" s="12"/>
      <c r="NNA6" s="12"/>
      <c r="NNB6" s="12"/>
      <c r="NNC6" s="12"/>
      <c r="NND6" s="12"/>
      <c r="NNE6" s="12"/>
      <c r="NNF6" s="12"/>
      <c r="NNG6" s="12"/>
      <c r="NNH6" s="12"/>
      <c r="NNI6" s="12"/>
      <c r="NNJ6" s="12"/>
      <c r="NNK6" s="12"/>
      <c r="NNL6" s="12"/>
      <c r="NNM6" s="12"/>
      <c r="NNN6" s="12"/>
      <c r="NNO6" s="12"/>
      <c r="NNP6" s="12"/>
      <c r="NNQ6" s="12"/>
      <c r="NNR6" s="12"/>
      <c r="NNS6" s="12"/>
      <c r="NNT6" s="12"/>
      <c r="NNU6" s="12"/>
      <c r="NNV6" s="12"/>
      <c r="NNW6" s="12"/>
      <c r="NNX6" s="12"/>
      <c r="NNY6" s="12"/>
      <c r="NNZ6" s="12"/>
      <c r="NOA6" s="12"/>
      <c r="NOB6" s="12"/>
      <c r="NOC6" s="12"/>
      <c r="NOD6" s="12"/>
      <c r="NOE6" s="12"/>
      <c r="NOF6" s="12"/>
      <c r="NOG6" s="12"/>
      <c r="NOH6" s="12"/>
      <c r="NOI6" s="12"/>
      <c r="NOJ6" s="12"/>
      <c r="NOK6" s="12"/>
      <c r="NOL6" s="12"/>
      <c r="NOM6" s="12"/>
      <c r="NON6" s="12"/>
      <c r="NOO6" s="12"/>
      <c r="NOP6" s="12"/>
      <c r="NOQ6" s="12"/>
      <c r="NOR6" s="12"/>
      <c r="NOS6" s="12"/>
      <c r="NOT6" s="12"/>
      <c r="NOU6" s="12"/>
      <c r="NOV6" s="12"/>
      <c r="NOW6" s="12"/>
      <c r="NOX6" s="12"/>
      <c r="NOY6" s="12"/>
      <c r="NOZ6" s="12"/>
      <c r="NPA6" s="12"/>
      <c r="NPB6" s="12"/>
      <c r="NPC6" s="12"/>
      <c r="NPD6" s="12"/>
      <c r="NPE6" s="12"/>
      <c r="NPF6" s="12"/>
      <c r="NPG6" s="12"/>
      <c r="NPH6" s="12"/>
      <c r="NPI6" s="12"/>
      <c r="NPJ6" s="12"/>
      <c r="NPK6" s="12"/>
      <c r="NPL6" s="12"/>
      <c r="NPM6" s="12"/>
      <c r="NPN6" s="12"/>
      <c r="NPO6" s="12"/>
      <c r="NPP6" s="12"/>
      <c r="NPQ6" s="12"/>
      <c r="NPR6" s="12"/>
      <c r="NPS6" s="12"/>
      <c r="NPT6" s="12"/>
      <c r="NPU6" s="12"/>
      <c r="NPV6" s="12"/>
      <c r="NPW6" s="12"/>
      <c r="NPX6" s="12"/>
      <c r="NPY6" s="12"/>
      <c r="NPZ6" s="12"/>
      <c r="NQA6" s="12"/>
      <c r="NQB6" s="12"/>
      <c r="NQC6" s="12"/>
      <c r="NQD6" s="12"/>
      <c r="NQE6" s="12"/>
      <c r="NQF6" s="12"/>
      <c r="NQG6" s="12"/>
      <c r="NQH6" s="12"/>
      <c r="NQI6" s="12"/>
      <c r="NQJ6" s="12"/>
      <c r="NQK6" s="12"/>
      <c r="NQL6" s="12"/>
      <c r="NQM6" s="12"/>
      <c r="NQN6" s="12"/>
      <c r="NQO6" s="12"/>
      <c r="NQP6" s="12"/>
      <c r="NQQ6" s="12"/>
      <c r="NQR6" s="12"/>
      <c r="NQS6" s="12"/>
      <c r="NQT6" s="12"/>
      <c r="NQU6" s="12"/>
      <c r="NQV6" s="12"/>
      <c r="NQW6" s="12"/>
      <c r="NQX6" s="12"/>
      <c r="NQY6" s="12"/>
      <c r="NQZ6" s="12"/>
      <c r="NRA6" s="12"/>
      <c r="NRB6" s="12"/>
      <c r="NRC6" s="12"/>
      <c r="NRD6" s="12"/>
      <c r="NRE6" s="12"/>
      <c r="NRF6" s="12"/>
      <c r="NRG6" s="12"/>
      <c r="NRH6" s="12"/>
      <c r="NRI6" s="12"/>
      <c r="NRJ6" s="12"/>
      <c r="NRK6" s="12"/>
      <c r="NRL6" s="12"/>
      <c r="NRM6" s="12"/>
      <c r="NRN6" s="12"/>
      <c r="NRO6" s="12"/>
      <c r="NRP6" s="12"/>
      <c r="NRQ6" s="12"/>
      <c r="NRR6" s="12"/>
      <c r="NRS6" s="12"/>
      <c r="NRT6" s="12"/>
      <c r="NRU6" s="12"/>
      <c r="NRV6" s="12"/>
      <c r="NRW6" s="12"/>
      <c r="NRX6" s="12"/>
      <c r="NRY6" s="12"/>
      <c r="NRZ6" s="12"/>
      <c r="NSA6" s="12"/>
      <c r="NSB6" s="12"/>
      <c r="NSC6" s="12"/>
      <c r="NSD6" s="12"/>
      <c r="NSE6" s="12"/>
      <c r="NSF6" s="12"/>
      <c r="NSG6" s="12"/>
      <c r="NSH6" s="12"/>
      <c r="NSI6" s="12"/>
      <c r="NSJ6" s="12"/>
      <c r="NSK6" s="12"/>
      <c r="NSL6" s="12"/>
      <c r="NSM6" s="12"/>
      <c r="NSN6" s="12"/>
      <c r="NSO6" s="12"/>
      <c r="NSP6" s="12"/>
      <c r="NSQ6" s="12"/>
      <c r="NSR6" s="12"/>
      <c r="NSS6" s="12"/>
      <c r="NST6" s="12"/>
      <c r="NSU6" s="12"/>
      <c r="NSV6" s="12"/>
      <c r="NSW6" s="12"/>
      <c r="NSX6" s="12"/>
      <c r="NSY6" s="12"/>
      <c r="NSZ6" s="12"/>
      <c r="NTA6" s="12"/>
      <c r="NTB6" s="12"/>
      <c r="NTC6" s="12"/>
      <c r="NTD6" s="12"/>
      <c r="NTE6" s="12"/>
      <c r="NTF6" s="12"/>
      <c r="NTG6" s="12"/>
      <c r="NTH6" s="12"/>
      <c r="NTI6" s="12"/>
      <c r="NTJ6" s="12"/>
      <c r="NTK6" s="12"/>
      <c r="NTL6" s="12"/>
      <c r="NTM6" s="12"/>
      <c r="NTN6" s="12"/>
      <c r="NTO6" s="12"/>
      <c r="NTP6" s="12"/>
      <c r="NTQ6" s="12"/>
      <c r="NTR6" s="12"/>
      <c r="NTS6" s="12"/>
      <c r="NTT6" s="12"/>
      <c r="NTU6" s="12"/>
      <c r="NTV6" s="12"/>
      <c r="NTW6" s="12"/>
      <c r="NTX6" s="12"/>
      <c r="NTY6" s="12"/>
      <c r="NTZ6" s="12"/>
      <c r="NUA6" s="12"/>
      <c r="NUB6" s="12"/>
      <c r="NUC6" s="12"/>
      <c r="NUD6" s="12"/>
      <c r="NUE6" s="12"/>
      <c r="NUF6" s="12"/>
      <c r="NUG6" s="12"/>
      <c r="NUH6" s="12"/>
      <c r="NUI6" s="12"/>
      <c r="NUJ6" s="12"/>
      <c r="NUK6" s="12"/>
      <c r="NUL6" s="12"/>
      <c r="NUM6" s="12"/>
      <c r="NUN6" s="12"/>
      <c r="NUO6" s="12"/>
      <c r="NUP6" s="12"/>
      <c r="NUQ6" s="12"/>
      <c r="NUR6" s="12"/>
      <c r="NUS6" s="12"/>
      <c r="NUT6" s="12"/>
      <c r="NUU6" s="12"/>
      <c r="NUV6" s="12"/>
      <c r="NUW6" s="12"/>
      <c r="NUX6" s="12"/>
      <c r="NUY6" s="12"/>
      <c r="NUZ6" s="12"/>
      <c r="NVA6" s="12"/>
      <c r="NVB6" s="12"/>
      <c r="NVC6" s="12"/>
      <c r="NVD6" s="12"/>
      <c r="NVE6" s="12"/>
      <c r="NVF6" s="12"/>
      <c r="NVG6" s="12"/>
      <c r="NVH6" s="12"/>
      <c r="NVI6" s="12"/>
      <c r="NVJ6" s="12"/>
      <c r="NVK6" s="12"/>
      <c r="NVL6" s="12"/>
      <c r="NVM6" s="12"/>
      <c r="NVN6" s="12"/>
      <c r="NVO6" s="12"/>
      <c r="NVP6" s="12"/>
      <c r="NVQ6" s="12"/>
      <c r="NVR6" s="12"/>
      <c r="NVS6" s="12"/>
      <c r="NVT6" s="12"/>
      <c r="NVU6" s="12"/>
      <c r="NVV6" s="12"/>
      <c r="NVW6" s="12"/>
      <c r="NVX6" s="12"/>
      <c r="NVY6" s="12"/>
      <c r="NVZ6" s="12"/>
      <c r="NWA6" s="12"/>
      <c r="NWB6" s="12"/>
      <c r="NWC6" s="12"/>
      <c r="NWD6" s="12"/>
      <c r="NWE6" s="12"/>
      <c r="NWF6" s="12"/>
      <c r="NWG6" s="12"/>
      <c r="NWH6" s="12"/>
      <c r="NWI6" s="12"/>
      <c r="NWJ6" s="12"/>
      <c r="NWK6" s="12"/>
      <c r="NWL6" s="12"/>
      <c r="NWM6" s="12"/>
      <c r="NWN6" s="12"/>
      <c r="NWO6" s="12"/>
      <c r="NWP6" s="12"/>
      <c r="NWQ6" s="12"/>
      <c r="NWR6" s="12"/>
      <c r="NWS6" s="12"/>
      <c r="NWT6" s="12"/>
      <c r="NWU6" s="12"/>
      <c r="NWV6" s="12"/>
      <c r="NWW6" s="12"/>
      <c r="NWX6" s="12"/>
      <c r="NWY6" s="12"/>
      <c r="NWZ6" s="12"/>
      <c r="NXA6" s="12"/>
      <c r="NXB6" s="12"/>
      <c r="NXC6" s="12"/>
      <c r="NXD6" s="12"/>
      <c r="NXE6" s="12"/>
      <c r="NXF6" s="12"/>
      <c r="NXG6" s="12"/>
      <c r="NXH6" s="12"/>
      <c r="NXI6" s="12"/>
      <c r="NXJ6" s="12"/>
      <c r="NXK6" s="12"/>
      <c r="NXL6" s="12"/>
      <c r="NXM6" s="12"/>
      <c r="NXN6" s="12"/>
      <c r="NXO6" s="12"/>
      <c r="NXP6" s="12"/>
      <c r="NXQ6" s="12"/>
      <c r="NXR6" s="12"/>
      <c r="NXS6" s="12"/>
      <c r="NXT6" s="12"/>
      <c r="NXU6" s="12"/>
      <c r="NXV6" s="12"/>
      <c r="NXW6" s="12"/>
      <c r="NXX6" s="12"/>
      <c r="NXY6" s="12"/>
      <c r="NXZ6" s="12"/>
      <c r="NYA6" s="12"/>
      <c r="NYB6" s="12"/>
      <c r="NYC6" s="12"/>
      <c r="NYD6" s="12"/>
      <c r="NYE6" s="12"/>
      <c r="NYF6" s="12"/>
      <c r="NYG6" s="12"/>
      <c r="NYH6" s="12"/>
      <c r="NYI6" s="12"/>
      <c r="NYJ6" s="12"/>
      <c r="NYK6" s="12"/>
      <c r="NYL6" s="12"/>
      <c r="NYM6" s="12"/>
      <c r="NYN6" s="12"/>
      <c r="NYO6" s="12"/>
      <c r="NYP6" s="12"/>
      <c r="NYQ6" s="12"/>
      <c r="NYR6" s="12"/>
      <c r="NYS6" s="12"/>
      <c r="NYT6" s="12"/>
      <c r="NYU6" s="12"/>
      <c r="NYV6" s="12"/>
      <c r="NYW6" s="12"/>
      <c r="NYX6" s="12"/>
      <c r="NYY6" s="12"/>
      <c r="NYZ6" s="12"/>
      <c r="NZA6" s="12"/>
      <c r="NZB6" s="12"/>
      <c r="NZC6" s="12"/>
      <c r="NZD6" s="12"/>
      <c r="NZE6" s="12"/>
      <c r="NZF6" s="12"/>
      <c r="NZG6" s="12"/>
      <c r="NZH6" s="12"/>
      <c r="NZI6" s="12"/>
      <c r="NZJ6" s="12"/>
      <c r="NZK6" s="12"/>
      <c r="NZL6" s="12"/>
      <c r="NZM6" s="12"/>
      <c r="NZN6" s="12"/>
      <c r="NZO6" s="12"/>
      <c r="NZP6" s="12"/>
      <c r="NZQ6" s="12"/>
      <c r="NZR6" s="12"/>
      <c r="NZS6" s="12"/>
      <c r="NZT6" s="12"/>
      <c r="NZU6" s="12"/>
      <c r="NZV6" s="12"/>
      <c r="NZW6" s="12"/>
      <c r="NZX6" s="12"/>
      <c r="NZY6" s="12"/>
      <c r="NZZ6" s="12"/>
      <c r="OAA6" s="12"/>
      <c r="OAB6" s="12"/>
      <c r="OAC6" s="12"/>
      <c r="OAD6" s="12"/>
      <c r="OAE6" s="12"/>
      <c r="OAF6" s="12"/>
      <c r="OAG6" s="12"/>
      <c r="OAH6" s="12"/>
      <c r="OAI6" s="12"/>
      <c r="OAJ6" s="12"/>
      <c r="OAK6" s="12"/>
      <c r="OAL6" s="12"/>
      <c r="OAM6" s="12"/>
      <c r="OAN6" s="12"/>
      <c r="OAO6" s="12"/>
      <c r="OAP6" s="12"/>
      <c r="OAQ6" s="12"/>
      <c r="OAR6" s="12"/>
      <c r="OAS6" s="12"/>
      <c r="OAT6" s="12"/>
      <c r="OAU6" s="12"/>
      <c r="OAV6" s="12"/>
      <c r="OAW6" s="12"/>
      <c r="OAX6" s="12"/>
      <c r="OAY6" s="12"/>
      <c r="OAZ6" s="12"/>
      <c r="OBA6" s="12"/>
      <c r="OBB6" s="12"/>
      <c r="OBC6" s="12"/>
      <c r="OBD6" s="12"/>
      <c r="OBE6" s="12"/>
      <c r="OBF6" s="12"/>
      <c r="OBG6" s="12"/>
      <c r="OBH6" s="12"/>
      <c r="OBI6" s="12"/>
      <c r="OBJ6" s="12"/>
      <c r="OBK6" s="12"/>
      <c r="OBL6" s="12"/>
      <c r="OBM6" s="12"/>
      <c r="OBN6" s="12"/>
      <c r="OBO6" s="12"/>
      <c r="OBP6" s="12"/>
      <c r="OBQ6" s="12"/>
      <c r="OBR6" s="12"/>
      <c r="OBS6" s="12"/>
      <c r="OBT6" s="12"/>
      <c r="OBU6" s="12"/>
      <c r="OBV6" s="12"/>
      <c r="OBW6" s="12"/>
      <c r="OBX6" s="12"/>
      <c r="OBY6" s="12"/>
      <c r="OBZ6" s="12"/>
      <c r="OCA6" s="12"/>
      <c r="OCB6" s="12"/>
      <c r="OCC6" s="12"/>
      <c r="OCD6" s="12"/>
      <c r="OCE6" s="12"/>
      <c r="OCF6" s="12"/>
      <c r="OCG6" s="12"/>
      <c r="OCH6" s="12"/>
      <c r="OCI6" s="12"/>
      <c r="OCJ6" s="12"/>
      <c r="OCK6" s="12"/>
      <c r="OCL6" s="12"/>
      <c r="OCM6" s="12"/>
      <c r="OCN6" s="12"/>
      <c r="OCO6" s="12"/>
      <c r="OCP6" s="12"/>
      <c r="OCQ6" s="12"/>
      <c r="OCR6" s="12"/>
      <c r="OCS6" s="12"/>
      <c r="OCT6" s="12"/>
      <c r="OCU6" s="12"/>
      <c r="OCV6" s="12"/>
      <c r="OCW6" s="12"/>
      <c r="OCX6" s="12"/>
      <c r="OCY6" s="12"/>
      <c r="OCZ6" s="12"/>
      <c r="ODA6" s="12"/>
      <c r="ODB6" s="12"/>
      <c r="ODC6" s="12"/>
      <c r="ODD6" s="12"/>
      <c r="ODE6" s="12"/>
      <c r="ODF6" s="12"/>
      <c r="ODG6" s="12"/>
      <c r="ODH6" s="12"/>
      <c r="ODI6" s="12"/>
      <c r="ODJ6" s="12"/>
      <c r="ODK6" s="12"/>
      <c r="ODL6" s="12"/>
      <c r="ODM6" s="12"/>
      <c r="ODN6" s="12"/>
      <c r="ODO6" s="12"/>
      <c r="ODP6" s="12"/>
      <c r="ODQ6" s="12"/>
      <c r="ODR6" s="12"/>
      <c r="ODS6" s="12"/>
      <c r="ODT6" s="12"/>
      <c r="ODU6" s="12"/>
      <c r="ODV6" s="12"/>
      <c r="ODW6" s="12"/>
      <c r="ODX6" s="12"/>
      <c r="ODY6" s="12"/>
      <c r="ODZ6" s="12"/>
      <c r="OEA6" s="12"/>
      <c r="OEB6" s="12"/>
      <c r="OEC6" s="12"/>
      <c r="OED6" s="12"/>
      <c r="OEE6" s="12"/>
      <c r="OEF6" s="12"/>
      <c r="OEG6" s="12"/>
      <c r="OEH6" s="12"/>
      <c r="OEI6" s="12"/>
      <c r="OEJ6" s="12"/>
      <c r="OEK6" s="12"/>
      <c r="OEL6" s="12"/>
      <c r="OEM6" s="12"/>
      <c r="OEN6" s="12"/>
      <c r="OEO6" s="12"/>
      <c r="OEP6" s="12"/>
      <c r="OEQ6" s="12"/>
      <c r="OER6" s="12"/>
      <c r="OES6" s="12"/>
      <c r="OET6" s="12"/>
      <c r="OEU6" s="12"/>
      <c r="OEV6" s="12"/>
      <c r="OEW6" s="12"/>
      <c r="OEX6" s="12"/>
      <c r="OEY6" s="12"/>
      <c r="OEZ6" s="12"/>
      <c r="OFA6" s="12"/>
      <c r="OFB6" s="12"/>
      <c r="OFC6" s="12"/>
      <c r="OFD6" s="12"/>
      <c r="OFE6" s="12"/>
      <c r="OFF6" s="12"/>
      <c r="OFG6" s="12"/>
      <c r="OFH6" s="12"/>
      <c r="OFI6" s="12"/>
      <c r="OFJ6" s="12"/>
      <c r="OFK6" s="12"/>
      <c r="OFL6" s="12"/>
      <c r="OFM6" s="12"/>
      <c r="OFN6" s="12"/>
      <c r="OFO6" s="12"/>
      <c r="OFP6" s="12"/>
      <c r="OFQ6" s="12"/>
      <c r="OFR6" s="12"/>
      <c r="OFS6" s="12"/>
      <c r="OFT6" s="12"/>
      <c r="OFU6" s="12"/>
      <c r="OFV6" s="12"/>
      <c r="OFW6" s="12"/>
      <c r="OFX6" s="12"/>
      <c r="OFY6" s="12"/>
      <c r="OFZ6" s="12"/>
      <c r="OGA6" s="12"/>
      <c r="OGB6" s="12"/>
      <c r="OGC6" s="12"/>
      <c r="OGD6" s="12"/>
      <c r="OGE6" s="12"/>
      <c r="OGF6" s="12"/>
      <c r="OGG6" s="12"/>
      <c r="OGH6" s="12"/>
      <c r="OGI6" s="12"/>
      <c r="OGJ6" s="12"/>
      <c r="OGK6" s="12"/>
      <c r="OGL6" s="12"/>
      <c r="OGM6" s="12"/>
      <c r="OGN6" s="12"/>
      <c r="OGO6" s="12"/>
      <c r="OGP6" s="12"/>
      <c r="OGQ6" s="12"/>
      <c r="OGR6" s="12"/>
      <c r="OGS6" s="12"/>
      <c r="OGT6" s="12"/>
      <c r="OGU6" s="12"/>
      <c r="OGV6" s="12"/>
      <c r="OGW6" s="12"/>
      <c r="OGX6" s="12"/>
      <c r="OGY6" s="12"/>
      <c r="OGZ6" s="12"/>
      <c r="OHA6" s="12"/>
      <c r="OHB6" s="12"/>
      <c r="OHC6" s="12"/>
      <c r="OHD6" s="12"/>
      <c r="OHE6" s="12"/>
      <c r="OHF6" s="12"/>
      <c r="OHG6" s="12"/>
      <c r="OHH6" s="12"/>
      <c r="OHI6" s="12"/>
      <c r="OHJ6" s="12"/>
      <c r="OHK6" s="12"/>
      <c r="OHL6" s="12"/>
      <c r="OHM6" s="12"/>
      <c r="OHN6" s="12"/>
      <c r="OHO6" s="12"/>
      <c r="OHP6" s="12"/>
      <c r="OHQ6" s="12"/>
      <c r="OHR6" s="12"/>
      <c r="OHS6" s="12"/>
      <c r="OHT6" s="12"/>
      <c r="OHU6" s="12"/>
      <c r="OHV6" s="12"/>
      <c r="OHW6" s="12"/>
      <c r="OHX6" s="12"/>
      <c r="OHY6" s="12"/>
      <c r="OHZ6" s="12"/>
      <c r="OIA6" s="12"/>
      <c r="OIB6" s="12"/>
      <c r="OIC6" s="12"/>
      <c r="OID6" s="12"/>
      <c r="OIE6" s="12"/>
      <c r="OIF6" s="12"/>
      <c r="OIG6" s="12"/>
      <c r="OIH6" s="12"/>
      <c r="OII6" s="12"/>
      <c r="OIJ6" s="12"/>
      <c r="OIK6" s="12"/>
      <c r="OIL6" s="12"/>
      <c r="OIM6" s="12"/>
      <c r="OIN6" s="12"/>
      <c r="OIO6" s="12"/>
      <c r="OIP6" s="12"/>
      <c r="OIQ6" s="12"/>
      <c r="OIR6" s="12"/>
      <c r="OIS6" s="12"/>
      <c r="OIT6" s="12"/>
      <c r="OIU6" s="12"/>
      <c r="OIV6" s="12"/>
      <c r="OIW6" s="12"/>
      <c r="OIX6" s="12"/>
      <c r="OIY6" s="12"/>
      <c r="OIZ6" s="12"/>
      <c r="OJA6" s="12"/>
      <c r="OJB6" s="12"/>
      <c r="OJC6" s="12"/>
      <c r="OJD6" s="12"/>
      <c r="OJE6" s="12"/>
      <c r="OJF6" s="12"/>
      <c r="OJG6" s="12"/>
      <c r="OJH6" s="12"/>
      <c r="OJI6" s="12"/>
      <c r="OJJ6" s="12"/>
      <c r="OJK6" s="12"/>
      <c r="OJL6" s="12"/>
      <c r="OJM6" s="12"/>
      <c r="OJN6" s="12"/>
      <c r="OJO6" s="12"/>
      <c r="OJP6" s="12"/>
      <c r="OJQ6" s="12"/>
      <c r="OJR6" s="12"/>
      <c r="OJS6" s="12"/>
      <c r="OJT6" s="12"/>
      <c r="OJU6" s="12"/>
      <c r="OJV6" s="12"/>
      <c r="OJW6" s="12"/>
      <c r="OJX6" s="12"/>
      <c r="OJY6" s="12"/>
      <c r="OJZ6" s="12"/>
      <c r="OKA6" s="12"/>
      <c r="OKB6" s="12"/>
      <c r="OKC6" s="12"/>
      <c r="OKD6" s="12"/>
      <c r="OKE6" s="12"/>
      <c r="OKF6" s="12"/>
      <c r="OKG6" s="12"/>
      <c r="OKH6" s="12"/>
      <c r="OKI6" s="12"/>
      <c r="OKJ6" s="12"/>
      <c r="OKK6" s="12"/>
      <c r="OKL6" s="12"/>
      <c r="OKM6" s="12"/>
      <c r="OKN6" s="12"/>
      <c r="OKO6" s="12"/>
      <c r="OKP6" s="12"/>
      <c r="OKQ6" s="12"/>
      <c r="OKR6" s="12"/>
      <c r="OKS6" s="12"/>
      <c r="OKT6" s="12"/>
      <c r="OKU6" s="12"/>
      <c r="OKV6" s="12"/>
      <c r="OKW6" s="12"/>
      <c r="OKX6" s="12"/>
      <c r="OKY6" s="12"/>
      <c r="OKZ6" s="12"/>
      <c r="OLA6" s="12"/>
      <c r="OLB6" s="12"/>
      <c r="OLC6" s="12"/>
      <c r="OLD6" s="12"/>
      <c r="OLE6" s="12"/>
      <c r="OLF6" s="12"/>
      <c r="OLG6" s="12"/>
      <c r="OLH6" s="12"/>
      <c r="OLI6" s="12"/>
      <c r="OLJ6" s="12"/>
      <c r="OLK6" s="12"/>
      <c r="OLL6" s="12"/>
      <c r="OLM6" s="12"/>
      <c r="OLN6" s="12"/>
      <c r="OLO6" s="12"/>
      <c r="OLP6" s="12"/>
      <c r="OLQ6" s="12"/>
      <c r="OLR6" s="12"/>
      <c r="OLS6" s="12"/>
      <c r="OLT6" s="12"/>
      <c r="OLU6" s="12"/>
      <c r="OLV6" s="12"/>
      <c r="OLW6" s="12"/>
      <c r="OLX6" s="12"/>
      <c r="OLY6" s="12"/>
      <c r="OLZ6" s="12"/>
      <c r="OMA6" s="12"/>
      <c r="OMB6" s="12"/>
      <c r="OMC6" s="12"/>
      <c r="OMD6" s="12"/>
      <c r="OME6" s="12"/>
      <c r="OMF6" s="12"/>
      <c r="OMG6" s="12"/>
      <c r="OMH6" s="12"/>
      <c r="OMI6" s="12"/>
      <c r="OMJ6" s="12"/>
      <c r="OMK6" s="12"/>
      <c r="OML6" s="12"/>
      <c r="OMM6" s="12"/>
      <c r="OMN6" s="12"/>
      <c r="OMO6" s="12"/>
      <c r="OMP6" s="12"/>
      <c r="OMQ6" s="12"/>
      <c r="OMR6" s="12"/>
      <c r="OMS6" s="12"/>
      <c r="OMT6" s="12"/>
      <c r="OMU6" s="12"/>
      <c r="OMV6" s="12"/>
      <c r="OMW6" s="12"/>
      <c r="OMX6" s="12"/>
      <c r="OMY6" s="12"/>
      <c r="OMZ6" s="12"/>
      <c r="ONA6" s="12"/>
      <c r="ONB6" s="12"/>
      <c r="ONC6" s="12"/>
      <c r="OND6" s="12"/>
      <c r="ONE6" s="12"/>
      <c r="ONF6" s="12"/>
      <c r="ONG6" s="12"/>
      <c r="ONH6" s="12"/>
      <c r="ONI6" s="12"/>
      <c r="ONJ6" s="12"/>
      <c r="ONK6" s="12"/>
      <c r="ONL6" s="12"/>
      <c r="ONM6" s="12"/>
      <c r="ONN6" s="12"/>
      <c r="ONO6" s="12"/>
      <c r="ONP6" s="12"/>
      <c r="ONQ6" s="12"/>
      <c r="ONR6" s="12"/>
      <c r="ONS6" s="12"/>
      <c r="ONT6" s="12"/>
      <c r="ONU6" s="12"/>
      <c r="ONV6" s="12"/>
      <c r="ONW6" s="12"/>
      <c r="ONX6" s="12"/>
      <c r="ONY6" s="12"/>
      <c r="ONZ6" s="12"/>
      <c r="OOA6" s="12"/>
      <c r="OOB6" s="12"/>
      <c r="OOC6" s="12"/>
      <c r="OOD6" s="12"/>
      <c r="OOE6" s="12"/>
      <c r="OOF6" s="12"/>
      <c r="OOG6" s="12"/>
      <c r="OOH6" s="12"/>
      <c r="OOI6" s="12"/>
      <c r="OOJ6" s="12"/>
      <c r="OOK6" s="12"/>
      <c r="OOL6" s="12"/>
      <c r="OOM6" s="12"/>
      <c r="OON6" s="12"/>
      <c r="OOO6" s="12"/>
      <c r="OOP6" s="12"/>
      <c r="OOQ6" s="12"/>
      <c r="OOR6" s="12"/>
      <c r="OOS6" s="12"/>
      <c r="OOT6" s="12"/>
      <c r="OOU6" s="12"/>
      <c r="OOV6" s="12"/>
      <c r="OOW6" s="12"/>
      <c r="OOX6" s="12"/>
      <c r="OOY6" s="12"/>
      <c r="OOZ6" s="12"/>
      <c r="OPA6" s="12"/>
      <c r="OPB6" s="12"/>
      <c r="OPC6" s="12"/>
      <c r="OPD6" s="12"/>
      <c r="OPE6" s="12"/>
      <c r="OPF6" s="12"/>
      <c r="OPG6" s="12"/>
      <c r="OPH6" s="12"/>
      <c r="OPI6" s="12"/>
      <c r="OPJ6" s="12"/>
      <c r="OPK6" s="12"/>
      <c r="OPL6" s="12"/>
      <c r="OPM6" s="12"/>
      <c r="OPN6" s="12"/>
      <c r="OPO6" s="12"/>
      <c r="OPP6" s="12"/>
      <c r="OPQ6" s="12"/>
      <c r="OPR6" s="12"/>
      <c r="OPS6" s="12"/>
      <c r="OPT6" s="12"/>
      <c r="OPU6" s="12"/>
      <c r="OPV6" s="12"/>
      <c r="OPW6" s="12"/>
      <c r="OPX6" s="12"/>
      <c r="OPY6" s="12"/>
      <c r="OPZ6" s="12"/>
      <c r="OQA6" s="12"/>
      <c r="OQB6" s="12"/>
      <c r="OQC6" s="12"/>
      <c r="OQD6" s="12"/>
      <c r="OQE6" s="12"/>
      <c r="OQF6" s="12"/>
      <c r="OQG6" s="12"/>
      <c r="OQH6" s="12"/>
      <c r="OQI6" s="12"/>
      <c r="OQJ6" s="12"/>
      <c r="OQK6" s="12"/>
      <c r="OQL6" s="12"/>
      <c r="OQM6" s="12"/>
      <c r="OQN6" s="12"/>
      <c r="OQO6" s="12"/>
      <c r="OQP6" s="12"/>
      <c r="OQQ6" s="12"/>
      <c r="OQR6" s="12"/>
      <c r="OQS6" s="12"/>
      <c r="OQT6" s="12"/>
      <c r="OQU6" s="12"/>
      <c r="OQV6" s="12"/>
      <c r="OQW6" s="12"/>
      <c r="OQX6" s="12"/>
      <c r="OQY6" s="12"/>
      <c r="OQZ6" s="12"/>
      <c r="ORA6" s="12"/>
      <c r="ORB6" s="12"/>
      <c r="ORC6" s="12"/>
      <c r="ORD6" s="12"/>
      <c r="ORE6" s="12"/>
      <c r="ORF6" s="12"/>
      <c r="ORG6" s="12"/>
      <c r="ORH6" s="12"/>
      <c r="ORI6" s="12"/>
      <c r="ORJ6" s="12"/>
      <c r="ORK6" s="12"/>
      <c r="ORL6" s="12"/>
      <c r="ORM6" s="12"/>
      <c r="ORN6" s="12"/>
      <c r="ORO6" s="12"/>
      <c r="ORP6" s="12"/>
      <c r="ORQ6" s="12"/>
      <c r="ORR6" s="12"/>
      <c r="ORS6" s="12"/>
      <c r="ORT6" s="12"/>
      <c r="ORU6" s="12"/>
      <c r="ORV6" s="12"/>
      <c r="ORW6" s="12"/>
      <c r="ORX6" s="12"/>
      <c r="ORY6" s="12"/>
      <c r="ORZ6" s="12"/>
      <c r="OSA6" s="12"/>
      <c r="OSB6" s="12"/>
      <c r="OSC6" s="12"/>
      <c r="OSD6" s="12"/>
      <c r="OSE6" s="12"/>
      <c r="OSF6" s="12"/>
      <c r="OSG6" s="12"/>
      <c r="OSH6" s="12"/>
      <c r="OSI6" s="12"/>
      <c r="OSJ6" s="12"/>
      <c r="OSK6" s="12"/>
      <c r="OSL6" s="12"/>
      <c r="OSM6" s="12"/>
      <c r="OSN6" s="12"/>
      <c r="OSO6" s="12"/>
      <c r="OSP6" s="12"/>
      <c r="OSQ6" s="12"/>
      <c r="OSR6" s="12"/>
      <c r="OSS6" s="12"/>
      <c r="OST6" s="12"/>
      <c r="OSU6" s="12"/>
      <c r="OSV6" s="12"/>
      <c r="OSW6" s="12"/>
      <c r="OSX6" s="12"/>
      <c r="OSY6" s="12"/>
      <c r="OSZ6" s="12"/>
      <c r="OTA6" s="12"/>
      <c r="OTB6" s="12"/>
      <c r="OTC6" s="12"/>
      <c r="OTD6" s="12"/>
      <c r="OTE6" s="12"/>
      <c r="OTF6" s="12"/>
      <c r="OTG6" s="12"/>
      <c r="OTH6" s="12"/>
      <c r="OTI6" s="12"/>
      <c r="OTJ6" s="12"/>
      <c r="OTK6" s="12"/>
      <c r="OTL6" s="12"/>
      <c r="OTM6" s="12"/>
      <c r="OTN6" s="12"/>
      <c r="OTO6" s="12"/>
      <c r="OTP6" s="12"/>
      <c r="OTQ6" s="12"/>
      <c r="OTR6" s="12"/>
      <c r="OTS6" s="12"/>
      <c r="OTT6" s="12"/>
      <c r="OTU6" s="12"/>
      <c r="OTV6" s="12"/>
      <c r="OTW6" s="12"/>
      <c r="OTX6" s="12"/>
      <c r="OTY6" s="12"/>
      <c r="OTZ6" s="12"/>
      <c r="OUA6" s="12"/>
      <c r="OUB6" s="12"/>
      <c r="OUC6" s="12"/>
      <c r="OUD6" s="12"/>
      <c r="OUE6" s="12"/>
      <c r="OUF6" s="12"/>
      <c r="OUG6" s="12"/>
      <c r="OUH6" s="12"/>
      <c r="OUI6" s="12"/>
      <c r="OUJ6" s="12"/>
      <c r="OUK6" s="12"/>
      <c r="OUL6" s="12"/>
      <c r="OUM6" s="12"/>
      <c r="OUN6" s="12"/>
      <c r="OUO6" s="12"/>
      <c r="OUP6" s="12"/>
      <c r="OUQ6" s="12"/>
      <c r="OUR6" s="12"/>
      <c r="OUS6" s="12"/>
      <c r="OUT6" s="12"/>
      <c r="OUU6" s="12"/>
      <c r="OUV6" s="12"/>
      <c r="OUW6" s="12"/>
      <c r="OUX6" s="12"/>
      <c r="OUY6" s="12"/>
      <c r="OUZ6" s="12"/>
      <c r="OVA6" s="12"/>
      <c r="OVB6" s="12"/>
      <c r="OVC6" s="12"/>
      <c r="OVD6" s="12"/>
      <c r="OVE6" s="12"/>
      <c r="OVF6" s="12"/>
      <c r="OVG6" s="12"/>
      <c r="OVH6" s="12"/>
      <c r="OVI6" s="12"/>
      <c r="OVJ6" s="12"/>
      <c r="OVK6" s="12"/>
      <c r="OVL6" s="12"/>
      <c r="OVM6" s="12"/>
      <c r="OVN6" s="12"/>
      <c r="OVO6" s="12"/>
      <c r="OVP6" s="12"/>
      <c r="OVQ6" s="12"/>
      <c r="OVR6" s="12"/>
      <c r="OVS6" s="12"/>
      <c r="OVT6" s="12"/>
      <c r="OVU6" s="12"/>
      <c r="OVV6" s="12"/>
      <c r="OVW6" s="12"/>
      <c r="OVX6" s="12"/>
      <c r="OVY6" s="12"/>
      <c r="OVZ6" s="12"/>
      <c r="OWA6" s="12"/>
      <c r="OWB6" s="12"/>
      <c r="OWC6" s="12"/>
      <c r="OWD6" s="12"/>
      <c r="OWE6" s="12"/>
      <c r="OWF6" s="12"/>
      <c r="OWG6" s="12"/>
      <c r="OWH6" s="12"/>
      <c r="OWI6" s="12"/>
      <c r="OWJ6" s="12"/>
      <c r="OWK6" s="12"/>
      <c r="OWL6" s="12"/>
      <c r="OWM6" s="12"/>
      <c r="OWN6" s="12"/>
      <c r="OWO6" s="12"/>
      <c r="OWP6" s="12"/>
      <c r="OWQ6" s="12"/>
      <c r="OWR6" s="12"/>
      <c r="OWS6" s="12"/>
      <c r="OWT6" s="12"/>
      <c r="OWU6" s="12"/>
      <c r="OWV6" s="12"/>
      <c r="OWW6" s="12"/>
      <c r="OWX6" s="12"/>
      <c r="OWY6" s="12"/>
      <c r="OWZ6" s="12"/>
      <c r="OXA6" s="12"/>
      <c r="OXB6" s="12"/>
      <c r="OXC6" s="12"/>
      <c r="OXD6" s="12"/>
      <c r="OXE6" s="12"/>
      <c r="OXF6" s="12"/>
      <c r="OXG6" s="12"/>
      <c r="OXH6" s="12"/>
      <c r="OXI6" s="12"/>
      <c r="OXJ6" s="12"/>
      <c r="OXK6" s="12"/>
      <c r="OXL6" s="12"/>
      <c r="OXM6" s="12"/>
      <c r="OXN6" s="12"/>
      <c r="OXO6" s="12"/>
      <c r="OXP6" s="12"/>
      <c r="OXQ6" s="12"/>
      <c r="OXR6" s="12"/>
      <c r="OXS6" s="12"/>
      <c r="OXT6" s="12"/>
      <c r="OXU6" s="12"/>
      <c r="OXV6" s="12"/>
      <c r="OXW6" s="12"/>
      <c r="OXX6" s="12"/>
      <c r="OXY6" s="12"/>
      <c r="OXZ6" s="12"/>
      <c r="OYA6" s="12"/>
      <c r="OYB6" s="12"/>
      <c r="OYC6" s="12"/>
      <c r="OYD6" s="12"/>
      <c r="OYE6" s="12"/>
      <c r="OYF6" s="12"/>
      <c r="OYG6" s="12"/>
      <c r="OYH6" s="12"/>
      <c r="OYI6" s="12"/>
      <c r="OYJ6" s="12"/>
      <c r="OYK6" s="12"/>
      <c r="OYL6" s="12"/>
      <c r="OYM6" s="12"/>
      <c r="OYN6" s="12"/>
      <c r="OYO6" s="12"/>
      <c r="OYP6" s="12"/>
      <c r="OYQ6" s="12"/>
      <c r="OYR6" s="12"/>
      <c r="OYS6" s="12"/>
      <c r="OYT6" s="12"/>
      <c r="OYU6" s="12"/>
      <c r="OYV6" s="12"/>
      <c r="OYW6" s="12"/>
      <c r="OYX6" s="12"/>
      <c r="OYY6" s="12"/>
      <c r="OYZ6" s="12"/>
      <c r="OZA6" s="12"/>
      <c r="OZB6" s="12"/>
      <c r="OZC6" s="12"/>
      <c r="OZD6" s="12"/>
      <c r="OZE6" s="12"/>
      <c r="OZF6" s="12"/>
      <c r="OZG6" s="12"/>
      <c r="OZH6" s="12"/>
      <c r="OZI6" s="12"/>
      <c r="OZJ6" s="12"/>
      <c r="OZK6" s="12"/>
      <c r="OZL6" s="12"/>
      <c r="OZM6" s="12"/>
      <c r="OZN6" s="12"/>
      <c r="OZO6" s="12"/>
      <c r="OZP6" s="12"/>
      <c r="OZQ6" s="12"/>
      <c r="OZR6" s="12"/>
      <c r="OZS6" s="12"/>
      <c r="OZT6" s="12"/>
      <c r="OZU6" s="12"/>
      <c r="OZV6" s="12"/>
      <c r="OZW6" s="12"/>
      <c r="OZX6" s="12"/>
      <c r="OZY6" s="12"/>
      <c r="OZZ6" s="12"/>
      <c r="PAA6" s="12"/>
      <c r="PAB6" s="12"/>
      <c r="PAC6" s="12"/>
      <c r="PAD6" s="12"/>
      <c r="PAE6" s="12"/>
      <c r="PAF6" s="12"/>
      <c r="PAG6" s="12"/>
      <c r="PAH6" s="12"/>
      <c r="PAI6" s="12"/>
      <c r="PAJ6" s="12"/>
      <c r="PAK6" s="12"/>
      <c r="PAL6" s="12"/>
      <c r="PAM6" s="12"/>
      <c r="PAN6" s="12"/>
      <c r="PAO6" s="12"/>
      <c r="PAP6" s="12"/>
      <c r="PAQ6" s="12"/>
      <c r="PAR6" s="12"/>
      <c r="PAS6" s="12"/>
      <c r="PAT6" s="12"/>
      <c r="PAU6" s="12"/>
      <c r="PAV6" s="12"/>
      <c r="PAW6" s="12"/>
      <c r="PAX6" s="12"/>
      <c r="PAY6" s="12"/>
      <c r="PAZ6" s="12"/>
      <c r="PBA6" s="12"/>
      <c r="PBB6" s="12"/>
      <c r="PBC6" s="12"/>
      <c r="PBD6" s="12"/>
      <c r="PBE6" s="12"/>
      <c r="PBF6" s="12"/>
      <c r="PBG6" s="12"/>
      <c r="PBH6" s="12"/>
      <c r="PBI6" s="12"/>
      <c r="PBJ6" s="12"/>
      <c r="PBK6" s="12"/>
      <c r="PBL6" s="12"/>
      <c r="PBM6" s="12"/>
      <c r="PBN6" s="12"/>
      <c r="PBO6" s="12"/>
      <c r="PBP6" s="12"/>
      <c r="PBQ6" s="12"/>
      <c r="PBR6" s="12"/>
      <c r="PBS6" s="12"/>
      <c r="PBT6" s="12"/>
      <c r="PBU6" s="12"/>
      <c r="PBV6" s="12"/>
      <c r="PBW6" s="12"/>
      <c r="PBX6" s="12"/>
      <c r="PBY6" s="12"/>
      <c r="PBZ6" s="12"/>
      <c r="PCA6" s="12"/>
      <c r="PCB6" s="12"/>
      <c r="PCC6" s="12"/>
      <c r="PCD6" s="12"/>
      <c r="PCE6" s="12"/>
      <c r="PCF6" s="12"/>
      <c r="PCG6" s="12"/>
      <c r="PCH6" s="12"/>
      <c r="PCI6" s="12"/>
      <c r="PCJ6" s="12"/>
      <c r="PCK6" s="12"/>
      <c r="PCL6" s="12"/>
      <c r="PCM6" s="12"/>
      <c r="PCN6" s="12"/>
      <c r="PCO6" s="12"/>
      <c r="PCP6" s="12"/>
      <c r="PCQ6" s="12"/>
      <c r="PCR6" s="12"/>
      <c r="PCS6" s="12"/>
      <c r="PCT6" s="12"/>
      <c r="PCU6" s="12"/>
      <c r="PCV6" s="12"/>
      <c r="PCW6" s="12"/>
      <c r="PCX6" s="12"/>
      <c r="PCY6" s="12"/>
      <c r="PCZ6" s="12"/>
      <c r="PDA6" s="12"/>
      <c r="PDB6" s="12"/>
      <c r="PDC6" s="12"/>
      <c r="PDD6" s="12"/>
      <c r="PDE6" s="12"/>
      <c r="PDF6" s="12"/>
      <c r="PDG6" s="12"/>
      <c r="PDH6" s="12"/>
      <c r="PDI6" s="12"/>
      <c r="PDJ6" s="12"/>
      <c r="PDK6" s="12"/>
      <c r="PDL6" s="12"/>
      <c r="PDM6" s="12"/>
      <c r="PDN6" s="12"/>
      <c r="PDO6" s="12"/>
      <c r="PDP6" s="12"/>
      <c r="PDQ6" s="12"/>
      <c r="PDR6" s="12"/>
      <c r="PDS6" s="12"/>
      <c r="PDT6" s="12"/>
      <c r="PDU6" s="12"/>
      <c r="PDV6" s="12"/>
      <c r="PDW6" s="12"/>
      <c r="PDX6" s="12"/>
      <c r="PDY6" s="12"/>
      <c r="PDZ6" s="12"/>
      <c r="PEA6" s="12"/>
      <c r="PEB6" s="12"/>
      <c r="PEC6" s="12"/>
      <c r="PED6" s="12"/>
      <c r="PEE6" s="12"/>
      <c r="PEF6" s="12"/>
      <c r="PEG6" s="12"/>
      <c r="PEH6" s="12"/>
      <c r="PEI6" s="12"/>
      <c r="PEJ6" s="12"/>
      <c r="PEK6" s="12"/>
      <c r="PEL6" s="12"/>
      <c r="PEM6" s="12"/>
      <c r="PEN6" s="12"/>
      <c r="PEO6" s="12"/>
      <c r="PEP6" s="12"/>
      <c r="PEQ6" s="12"/>
      <c r="PER6" s="12"/>
      <c r="PES6" s="12"/>
      <c r="PET6" s="12"/>
      <c r="PEU6" s="12"/>
      <c r="PEV6" s="12"/>
      <c r="PEW6" s="12"/>
      <c r="PEX6" s="12"/>
      <c r="PEY6" s="12"/>
      <c r="PEZ6" s="12"/>
      <c r="PFA6" s="12"/>
      <c r="PFB6" s="12"/>
      <c r="PFC6" s="12"/>
      <c r="PFD6" s="12"/>
      <c r="PFE6" s="12"/>
      <c r="PFF6" s="12"/>
      <c r="PFG6" s="12"/>
      <c r="PFH6" s="12"/>
      <c r="PFI6" s="12"/>
      <c r="PFJ6" s="12"/>
      <c r="PFK6" s="12"/>
      <c r="PFL6" s="12"/>
      <c r="PFM6" s="12"/>
      <c r="PFN6" s="12"/>
      <c r="PFO6" s="12"/>
      <c r="PFP6" s="12"/>
      <c r="PFQ6" s="12"/>
      <c r="PFR6" s="12"/>
      <c r="PFS6" s="12"/>
      <c r="PFT6" s="12"/>
      <c r="PFU6" s="12"/>
      <c r="PFV6" s="12"/>
      <c r="PFW6" s="12"/>
      <c r="PFX6" s="12"/>
      <c r="PFY6" s="12"/>
      <c r="PFZ6" s="12"/>
      <c r="PGA6" s="12"/>
      <c r="PGB6" s="12"/>
      <c r="PGC6" s="12"/>
      <c r="PGD6" s="12"/>
      <c r="PGE6" s="12"/>
      <c r="PGF6" s="12"/>
      <c r="PGG6" s="12"/>
      <c r="PGH6" s="12"/>
      <c r="PGI6" s="12"/>
      <c r="PGJ6" s="12"/>
      <c r="PGK6" s="12"/>
      <c r="PGL6" s="12"/>
      <c r="PGM6" s="12"/>
      <c r="PGN6" s="12"/>
      <c r="PGO6" s="12"/>
      <c r="PGP6" s="12"/>
      <c r="PGQ6" s="12"/>
      <c r="PGR6" s="12"/>
      <c r="PGS6" s="12"/>
      <c r="PGT6" s="12"/>
      <c r="PGU6" s="12"/>
      <c r="PGV6" s="12"/>
      <c r="PGW6" s="12"/>
      <c r="PGX6" s="12"/>
      <c r="PGY6" s="12"/>
      <c r="PGZ6" s="12"/>
      <c r="PHA6" s="12"/>
      <c r="PHB6" s="12"/>
      <c r="PHC6" s="12"/>
      <c r="PHD6" s="12"/>
      <c r="PHE6" s="12"/>
      <c r="PHF6" s="12"/>
      <c r="PHG6" s="12"/>
      <c r="PHH6" s="12"/>
      <c r="PHI6" s="12"/>
      <c r="PHJ6" s="12"/>
      <c r="PHK6" s="12"/>
      <c r="PHL6" s="12"/>
      <c r="PHM6" s="12"/>
      <c r="PHN6" s="12"/>
      <c r="PHO6" s="12"/>
      <c r="PHP6" s="12"/>
      <c r="PHQ6" s="12"/>
      <c r="PHR6" s="12"/>
      <c r="PHS6" s="12"/>
      <c r="PHT6" s="12"/>
      <c r="PHU6" s="12"/>
      <c r="PHV6" s="12"/>
      <c r="PHW6" s="12"/>
      <c r="PHX6" s="12"/>
      <c r="PHY6" s="12"/>
      <c r="PHZ6" s="12"/>
      <c r="PIA6" s="12"/>
      <c r="PIB6" s="12"/>
      <c r="PIC6" s="12"/>
      <c r="PID6" s="12"/>
      <c r="PIE6" s="12"/>
      <c r="PIF6" s="12"/>
      <c r="PIG6" s="12"/>
      <c r="PIH6" s="12"/>
      <c r="PII6" s="12"/>
      <c r="PIJ6" s="12"/>
      <c r="PIK6" s="12"/>
      <c r="PIL6" s="12"/>
      <c r="PIM6" s="12"/>
      <c r="PIN6" s="12"/>
      <c r="PIO6" s="12"/>
      <c r="PIP6" s="12"/>
      <c r="PIQ6" s="12"/>
      <c r="PIR6" s="12"/>
      <c r="PIS6" s="12"/>
      <c r="PIT6" s="12"/>
      <c r="PIU6" s="12"/>
      <c r="PIV6" s="12"/>
      <c r="PIW6" s="12"/>
      <c r="PIX6" s="12"/>
      <c r="PIY6" s="12"/>
      <c r="PIZ6" s="12"/>
      <c r="PJA6" s="12"/>
      <c r="PJB6" s="12"/>
      <c r="PJC6" s="12"/>
      <c r="PJD6" s="12"/>
      <c r="PJE6" s="12"/>
      <c r="PJF6" s="12"/>
      <c r="PJG6" s="12"/>
      <c r="PJH6" s="12"/>
      <c r="PJI6" s="12"/>
      <c r="PJJ6" s="12"/>
      <c r="PJK6" s="12"/>
      <c r="PJL6" s="12"/>
      <c r="PJM6" s="12"/>
      <c r="PJN6" s="12"/>
      <c r="PJO6" s="12"/>
      <c r="PJP6" s="12"/>
      <c r="PJQ6" s="12"/>
      <c r="PJR6" s="12"/>
      <c r="PJS6" s="12"/>
      <c r="PJT6" s="12"/>
      <c r="PJU6" s="12"/>
      <c r="PJV6" s="12"/>
      <c r="PJW6" s="12"/>
      <c r="PJX6" s="12"/>
      <c r="PJY6" s="12"/>
      <c r="PJZ6" s="12"/>
      <c r="PKA6" s="12"/>
      <c r="PKB6" s="12"/>
      <c r="PKC6" s="12"/>
      <c r="PKD6" s="12"/>
      <c r="PKE6" s="12"/>
      <c r="PKF6" s="12"/>
      <c r="PKG6" s="12"/>
      <c r="PKH6" s="12"/>
      <c r="PKI6" s="12"/>
      <c r="PKJ6" s="12"/>
      <c r="PKK6" s="12"/>
      <c r="PKL6" s="12"/>
      <c r="PKM6" s="12"/>
      <c r="PKN6" s="12"/>
      <c r="PKO6" s="12"/>
      <c r="PKP6" s="12"/>
      <c r="PKQ6" s="12"/>
      <c r="PKR6" s="12"/>
      <c r="PKS6" s="12"/>
      <c r="PKT6" s="12"/>
      <c r="PKU6" s="12"/>
      <c r="PKV6" s="12"/>
      <c r="PKW6" s="12"/>
      <c r="PKX6" s="12"/>
      <c r="PKY6" s="12"/>
      <c r="PKZ6" s="12"/>
      <c r="PLA6" s="12"/>
      <c r="PLB6" s="12"/>
      <c r="PLC6" s="12"/>
      <c r="PLD6" s="12"/>
      <c r="PLE6" s="12"/>
      <c r="PLF6" s="12"/>
      <c r="PLG6" s="12"/>
      <c r="PLH6" s="12"/>
      <c r="PLI6" s="12"/>
      <c r="PLJ6" s="12"/>
      <c r="PLK6" s="12"/>
      <c r="PLL6" s="12"/>
      <c r="PLM6" s="12"/>
      <c r="PLN6" s="12"/>
      <c r="PLO6" s="12"/>
      <c r="PLP6" s="12"/>
      <c r="PLQ6" s="12"/>
      <c r="PLR6" s="12"/>
      <c r="PLS6" s="12"/>
      <c r="PLT6" s="12"/>
      <c r="PLU6" s="12"/>
      <c r="PLV6" s="12"/>
      <c r="PLW6" s="12"/>
      <c r="PLX6" s="12"/>
      <c r="PLY6" s="12"/>
      <c r="PLZ6" s="12"/>
      <c r="PMA6" s="12"/>
      <c r="PMB6" s="12"/>
      <c r="PMC6" s="12"/>
      <c r="PMD6" s="12"/>
      <c r="PME6" s="12"/>
      <c r="PMF6" s="12"/>
      <c r="PMG6" s="12"/>
      <c r="PMH6" s="12"/>
      <c r="PMI6" s="12"/>
      <c r="PMJ6" s="12"/>
      <c r="PMK6" s="12"/>
      <c r="PML6" s="12"/>
      <c r="PMM6" s="12"/>
      <c r="PMN6" s="12"/>
      <c r="PMO6" s="12"/>
      <c r="PMP6" s="12"/>
      <c r="PMQ6" s="12"/>
      <c r="PMR6" s="12"/>
      <c r="PMS6" s="12"/>
      <c r="PMT6" s="12"/>
      <c r="PMU6" s="12"/>
      <c r="PMV6" s="12"/>
      <c r="PMW6" s="12"/>
      <c r="PMX6" s="12"/>
      <c r="PMY6" s="12"/>
      <c r="PMZ6" s="12"/>
      <c r="PNA6" s="12"/>
      <c r="PNB6" s="12"/>
      <c r="PNC6" s="12"/>
      <c r="PND6" s="12"/>
      <c r="PNE6" s="12"/>
      <c r="PNF6" s="12"/>
      <c r="PNG6" s="12"/>
      <c r="PNH6" s="12"/>
      <c r="PNI6" s="12"/>
      <c r="PNJ6" s="12"/>
      <c r="PNK6" s="12"/>
      <c r="PNL6" s="12"/>
      <c r="PNM6" s="12"/>
      <c r="PNN6" s="12"/>
      <c r="PNO6" s="12"/>
      <c r="PNP6" s="12"/>
      <c r="PNQ6" s="12"/>
      <c r="PNR6" s="12"/>
      <c r="PNS6" s="12"/>
      <c r="PNT6" s="12"/>
      <c r="PNU6" s="12"/>
      <c r="PNV6" s="12"/>
      <c r="PNW6" s="12"/>
      <c r="PNX6" s="12"/>
      <c r="PNY6" s="12"/>
      <c r="PNZ6" s="12"/>
      <c r="POA6" s="12"/>
      <c r="POB6" s="12"/>
      <c r="POC6" s="12"/>
      <c r="POD6" s="12"/>
      <c r="POE6" s="12"/>
      <c r="POF6" s="12"/>
      <c r="POG6" s="12"/>
      <c r="POH6" s="12"/>
      <c r="POI6" s="12"/>
      <c r="POJ6" s="12"/>
      <c r="POK6" s="12"/>
      <c r="POL6" s="12"/>
      <c r="POM6" s="12"/>
      <c r="PON6" s="12"/>
      <c r="POO6" s="12"/>
      <c r="POP6" s="12"/>
      <c r="POQ6" s="12"/>
      <c r="POR6" s="12"/>
      <c r="POS6" s="12"/>
      <c r="POT6" s="12"/>
      <c r="POU6" s="12"/>
      <c r="POV6" s="12"/>
      <c r="POW6" s="12"/>
      <c r="POX6" s="12"/>
      <c r="POY6" s="12"/>
      <c r="POZ6" s="12"/>
      <c r="PPA6" s="12"/>
      <c r="PPB6" s="12"/>
      <c r="PPC6" s="12"/>
      <c r="PPD6" s="12"/>
      <c r="PPE6" s="12"/>
      <c r="PPF6" s="12"/>
      <c r="PPG6" s="12"/>
      <c r="PPH6" s="12"/>
      <c r="PPI6" s="12"/>
      <c r="PPJ6" s="12"/>
      <c r="PPK6" s="12"/>
      <c r="PPL6" s="12"/>
      <c r="PPM6" s="12"/>
      <c r="PPN6" s="12"/>
      <c r="PPO6" s="12"/>
      <c r="PPP6" s="12"/>
      <c r="PPQ6" s="12"/>
      <c r="PPR6" s="12"/>
      <c r="PPS6" s="12"/>
      <c r="PPT6" s="12"/>
      <c r="PPU6" s="12"/>
      <c r="PPV6" s="12"/>
      <c r="PPW6" s="12"/>
      <c r="PPX6" s="12"/>
      <c r="PPY6" s="12"/>
      <c r="PPZ6" s="12"/>
      <c r="PQA6" s="12"/>
      <c r="PQB6" s="12"/>
      <c r="PQC6" s="12"/>
      <c r="PQD6" s="12"/>
      <c r="PQE6" s="12"/>
      <c r="PQF6" s="12"/>
      <c r="PQG6" s="12"/>
      <c r="PQH6" s="12"/>
      <c r="PQI6" s="12"/>
      <c r="PQJ6" s="12"/>
      <c r="PQK6" s="12"/>
      <c r="PQL6" s="12"/>
      <c r="PQM6" s="12"/>
      <c r="PQN6" s="12"/>
      <c r="PQO6" s="12"/>
      <c r="PQP6" s="12"/>
      <c r="PQQ6" s="12"/>
      <c r="PQR6" s="12"/>
      <c r="PQS6" s="12"/>
      <c r="PQT6" s="12"/>
      <c r="PQU6" s="12"/>
      <c r="PQV6" s="12"/>
      <c r="PQW6" s="12"/>
      <c r="PQX6" s="12"/>
      <c r="PQY6" s="12"/>
      <c r="PQZ6" s="12"/>
      <c r="PRA6" s="12"/>
      <c r="PRB6" s="12"/>
      <c r="PRC6" s="12"/>
      <c r="PRD6" s="12"/>
      <c r="PRE6" s="12"/>
      <c r="PRF6" s="12"/>
      <c r="PRG6" s="12"/>
      <c r="PRH6" s="12"/>
      <c r="PRI6" s="12"/>
      <c r="PRJ6" s="12"/>
      <c r="PRK6" s="12"/>
      <c r="PRL6" s="12"/>
      <c r="PRM6" s="12"/>
      <c r="PRN6" s="12"/>
      <c r="PRO6" s="12"/>
      <c r="PRP6" s="12"/>
      <c r="PRQ6" s="12"/>
      <c r="PRR6" s="12"/>
      <c r="PRS6" s="12"/>
      <c r="PRT6" s="12"/>
      <c r="PRU6" s="12"/>
      <c r="PRV6" s="12"/>
      <c r="PRW6" s="12"/>
      <c r="PRX6" s="12"/>
      <c r="PRY6" s="12"/>
      <c r="PRZ6" s="12"/>
      <c r="PSA6" s="12"/>
      <c r="PSB6" s="12"/>
      <c r="PSC6" s="12"/>
      <c r="PSD6" s="12"/>
      <c r="PSE6" s="12"/>
      <c r="PSF6" s="12"/>
      <c r="PSG6" s="12"/>
      <c r="PSH6" s="12"/>
      <c r="PSI6" s="12"/>
      <c r="PSJ6" s="12"/>
      <c r="PSK6" s="12"/>
      <c r="PSL6" s="12"/>
      <c r="PSM6" s="12"/>
      <c r="PSN6" s="12"/>
      <c r="PSO6" s="12"/>
      <c r="PSP6" s="12"/>
      <c r="PSQ6" s="12"/>
      <c r="PSR6" s="12"/>
      <c r="PSS6" s="12"/>
      <c r="PST6" s="12"/>
      <c r="PSU6" s="12"/>
      <c r="PSV6" s="12"/>
      <c r="PSW6" s="12"/>
      <c r="PSX6" s="12"/>
      <c r="PSY6" s="12"/>
      <c r="PSZ6" s="12"/>
      <c r="PTA6" s="12"/>
      <c r="PTB6" s="12"/>
      <c r="PTC6" s="12"/>
      <c r="PTD6" s="12"/>
      <c r="PTE6" s="12"/>
      <c r="PTF6" s="12"/>
      <c r="PTG6" s="12"/>
      <c r="PTH6" s="12"/>
      <c r="PTI6" s="12"/>
      <c r="PTJ6" s="12"/>
      <c r="PTK6" s="12"/>
      <c r="PTL6" s="12"/>
      <c r="PTM6" s="12"/>
      <c r="PTN6" s="12"/>
      <c r="PTO6" s="12"/>
      <c r="PTP6" s="12"/>
      <c r="PTQ6" s="12"/>
      <c r="PTR6" s="12"/>
      <c r="PTS6" s="12"/>
      <c r="PTT6" s="12"/>
      <c r="PTU6" s="12"/>
      <c r="PTV6" s="12"/>
      <c r="PTW6" s="12"/>
      <c r="PTX6" s="12"/>
      <c r="PTY6" s="12"/>
      <c r="PTZ6" s="12"/>
      <c r="PUA6" s="12"/>
      <c r="PUB6" s="12"/>
      <c r="PUC6" s="12"/>
      <c r="PUD6" s="12"/>
      <c r="PUE6" s="12"/>
      <c r="PUF6" s="12"/>
      <c r="PUG6" s="12"/>
      <c r="PUH6" s="12"/>
      <c r="PUI6" s="12"/>
      <c r="PUJ6" s="12"/>
      <c r="PUK6" s="12"/>
      <c r="PUL6" s="12"/>
      <c r="PUM6" s="12"/>
      <c r="PUN6" s="12"/>
      <c r="PUO6" s="12"/>
      <c r="PUP6" s="12"/>
      <c r="PUQ6" s="12"/>
      <c r="PUR6" s="12"/>
      <c r="PUS6" s="12"/>
      <c r="PUT6" s="12"/>
      <c r="PUU6" s="12"/>
      <c r="PUV6" s="12"/>
      <c r="PUW6" s="12"/>
      <c r="PUX6" s="12"/>
      <c r="PUY6" s="12"/>
      <c r="PUZ6" s="12"/>
      <c r="PVA6" s="12"/>
      <c r="PVB6" s="12"/>
      <c r="PVC6" s="12"/>
      <c r="PVD6" s="12"/>
      <c r="PVE6" s="12"/>
      <c r="PVF6" s="12"/>
      <c r="PVG6" s="12"/>
      <c r="PVH6" s="12"/>
      <c r="PVI6" s="12"/>
      <c r="PVJ6" s="12"/>
      <c r="PVK6" s="12"/>
      <c r="PVL6" s="12"/>
      <c r="PVM6" s="12"/>
      <c r="PVN6" s="12"/>
      <c r="PVO6" s="12"/>
      <c r="PVP6" s="12"/>
      <c r="PVQ6" s="12"/>
      <c r="PVR6" s="12"/>
      <c r="PVS6" s="12"/>
      <c r="PVT6" s="12"/>
      <c r="PVU6" s="12"/>
      <c r="PVV6" s="12"/>
      <c r="PVW6" s="12"/>
      <c r="PVX6" s="12"/>
      <c r="PVY6" s="12"/>
      <c r="PVZ6" s="12"/>
      <c r="PWA6" s="12"/>
      <c r="PWB6" s="12"/>
      <c r="PWC6" s="12"/>
      <c r="PWD6" s="12"/>
      <c r="PWE6" s="12"/>
      <c r="PWF6" s="12"/>
      <c r="PWG6" s="12"/>
      <c r="PWH6" s="12"/>
      <c r="PWI6" s="12"/>
      <c r="PWJ6" s="12"/>
      <c r="PWK6" s="12"/>
      <c r="PWL6" s="12"/>
      <c r="PWM6" s="12"/>
      <c r="PWN6" s="12"/>
      <c r="PWO6" s="12"/>
      <c r="PWP6" s="12"/>
      <c r="PWQ6" s="12"/>
      <c r="PWR6" s="12"/>
      <c r="PWS6" s="12"/>
      <c r="PWT6" s="12"/>
      <c r="PWU6" s="12"/>
      <c r="PWV6" s="12"/>
      <c r="PWW6" s="12"/>
      <c r="PWX6" s="12"/>
      <c r="PWY6" s="12"/>
      <c r="PWZ6" s="12"/>
      <c r="PXA6" s="12"/>
      <c r="PXB6" s="12"/>
      <c r="PXC6" s="12"/>
      <c r="PXD6" s="12"/>
      <c r="PXE6" s="12"/>
      <c r="PXF6" s="12"/>
      <c r="PXG6" s="12"/>
      <c r="PXH6" s="12"/>
      <c r="PXI6" s="12"/>
      <c r="PXJ6" s="12"/>
      <c r="PXK6" s="12"/>
      <c r="PXL6" s="12"/>
      <c r="PXM6" s="12"/>
      <c r="PXN6" s="12"/>
      <c r="PXO6" s="12"/>
      <c r="PXP6" s="12"/>
      <c r="PXQ6" s="12"/>
      <c r="PXR6" s="12"/>
      <c r="PXS6" s="12"/>
      <c r="PXT6" s="12"/>
      <c r="PXU6" s="12"/>
      <c r="PXV6" s="12"/>
      <c r="PXW6" s="12"/>
      <c r="PXX6" s="12"/>
      <c r="PXY6" s="12"/>
      <c r="PXZ6" s="12"/>
      <c r="PYA6" s="12"/>
      <c r="PYB6" s="12"/>
      <c r="PYC6" s="12"/>
      <c r="PYD6" s="12"/>
      <c r="PYE6" s="12"/>
      <c r="PYF6" s="12"/>
      <c r="PYG6" s="12"/>
      <c r="PYH6" s="12"/>
      <c r="PYI6" s="12"/>
      <c r="PYJ6" s="12"/>
      <c r="PYK6" s="12"/>
      <c r="PYL6" s="12"/>
      <c r="PYM6" s="12"/>
      <c r="PYN6" s="12"/>
      <c r="PYO6" s="12"/>
      <c r="PYP6" s="12"/>
      <c r="PYQ6" s="12"/>
      <c r="PYR6" s="12"/>
      <c r="PYS6" s="12"/>
      <c r="PYT6" s="12"/>
      <c r="PYU6" s="12"/>
      <c r="PYV6" s="12"/>
      <c r="PYW6" s="12"/>
      <c r="PYX6" s="12"/>
      <c r="PYY6" s="12"/>
      <c r="PYZ6" s="12"/>
      <c r="PZA6" s="12"/>
      <c r="PZB6" s="12"/>
      <c r="PZC6" s="12"/>
      <c r="PZD6" s="12"/>
      <c r="PZE6" s="12"/>
      <c r="PZF6" s="12"/>
      <c r="PZG6" s="12"/>
      <c r="PZH6" s="12"/>
      <c r="PZI6" s="12"/>
      <c r="PZJ6" s="12"/>
      <c r="PZK6" s="12"/>
      <c r="PZL6" s="12"/>
      <c r="PZM6" s="12"/>
      <c r="PZN6" s="12"/>
      <c r="PZO6" s="12"/>
      <c r="PZP6" s="12"/>
      <c r="PZQ6" s="12"/>
      <c r="PZR6" s="12"/>
      <c r="PZS6" s="12"/>
      <c r="PZT6" s="12"/>
      <c r="PZU6" s="12"/>
      <c r="PZV6" s="12"/>
      <c r="PZW6" s="12"/>
      <c r="PZX6" s="12"/>
      <c r="PZY6" s="12"/>
      <c r="PZZ6" s="12"/>
      <c r="QAA6" s="12"/>
      <c r="QAB6" s="12"/>
      <c r="QAC6" s="12"/>
      <c r="QAD6" s="12"/>
      <c r="QAE6" s="12"/>
      <c r="QAF6" s="12"/>
      <c r="QAG6" s="12"/>
      <c r="QAH6" s="12"/>
      <c r="QAI6" s="12"/>
      <c r="QAJ6" s="12"/>
      <c r="QAK6" s="12"/>
      <c r="QAL6" s="12"/>
      <c r="QAM6" s="12"/>
      <c r="QAN6" s="12"/>
      <c r="QAO6" s="12"/>
      <c r="QAP6" s="12"/>
      <c r="QAQ6" s="12"/>
      <c r="QAR6" s="12"/>
      <c r="QAS6" s="12"/>
      <c r="QAT6" s="12"/>
      <c r="QAU6" s="12"/>
      <c r="QAV6" s="12"/>
      <c r="QAW6" s="12"/>
      <c r="QAX6" s="12"/>
      <c r="QAY6" s="12"/>
      <c r="QAZ6" s="12"/>
      <c r="QBA6" s="12"/>
      <c r="QBB6" s="12"/>
      <c r="QBC6" s="12"/>
      <c r="QBD6" s="12"/>
      <c r="QBE6" s="12"/>
      <c r="QBF6" s="12"/>
      <c r="QBG6" s="12"/>
      <c r="QBH6" s="12"/>
      <c r="QBI6" s="12"/>
      <c r="QBJ6" s="12"/>
      <c r="QBK6" s="12"/>
      <c r="QBL6" s="12"/>
      <c r="QBM6" s="12"/>
      <c r="QBN6" s="12"/>
      <c r="QBO6" s="12"/>
      <c r="QBP6" s="12"/>
      <c r="QBQ6" s="12"/>
      <c r="QBR6" s="12"/>
      <c r="QBS6" s="12"/>
      <c r="QBT6" s="12"/>
      <c r="QBU6" s="12"/>
      <c r="QBV6" s="12"/>
      <c r="QBW6" s="12"/>
      <c r="QBX6" s="12"/>
      <c r="QBY6" s="12"/>
      <c r="QBZ6" s="12"/>
      <c r="QCA6" s="12"/>
      <c r="QCB6" s="12"/>
      <c r="QCC6" s="12"/>
      <c r="QCD6" s="12"/>
      <c r="QCE6" s="12"/>
      <c r="QCF6" s="12"/>
      <c r="QCG6" s="12"/>
      <c r="QCH6" s="12"/>
      <c r="QCI6" s="12"/>
      <c r="QCJ6" s="12"/>
      <c r="QCK6" s="12"/>
      <c r="QCL6" s="12"/>
      <c r="QCM6" s="12"/>
      <c r="QCN6" s="12"/>
      <c r="QCO6" s="12"/>
      <c r="QCP6" s="12"/>
      <c r="QCQ6" s="12"/>
      <c r="QCR6" s="12"/>
      <c r="QCS6" s="12"/>
      <c r="QCT6" s="12"/>
      <c r="QCU6" s="12"/>
      <c r="QCV6" s="12"/>
      <c r="QCW6" s="12"/>
      <c r="QCX6" s="12"/>
      <c r="QCY6" s="12"/>
      <c r="QCZ6" s="12"/>
      <c r="QDA6" s="12"/>
      <c r="QDB6" s="12"/>
      <c r="QDC6" s="12"/>
      <c r="QDD6" s="12"/>
      <c r="QDE6" s="12"/>
      <c r="QDF6" s="12"/>
      <c r="QDG6" s="12"/>
      <c r="QDH6" s="12"/>
      <c r="QDI6" s="12"/>
      <c r="QDJ6" s="12"/>
      <c r="QDK6" s="12"/>
      <c r="QDL6" s="12"/>
      <c r="QDM6" s="12"/>
      <c r="QDN6" s="12"/>
      <c r="QDO6" s="12"/>
      <c r="QDP6" s="12"/>
      <c r="QDQ6" s="12"/>
      <c r="QDR6" s="12"/>
      <c r="QDS6" s="12"/>
      <c r="QDT6" s="12"/>
      <c r="QDU6" s="12"/>
      <c r="QDV6" s="12"/>
      <c r="QDW6" s="12"/>
      <c r="QDX6" s="12"/>
      <c r="QDY6" s="12"/>
      <c r="QDZ6" s="12"/>
      <c r="QEA6" s="12"/>
      <c r="QEB6" s="12"/>
      <c r="QEC6" s="12"/>
      <c r="QED6" s="12"/>
      <c r="QEE6" s="12"/>
      <c r="QEF6" s="12"/>
      <c r="QEG6" s="12"/>
      <c r="QEH6" s="12"/>
      <c r="QEI6" s="12"/>
      <c r="QEJ6" s="12"/>
      <c r="QEK6" s="12"/>
      <c r="QEL6" s="12"/>
      <c r="QEM6" s="12"/>
      <c r="QEN6" s="12"/>
      <c r="QEO6" s="12"/>
      <c r="QEP6" s="12"/>
      <c r="QEQ6" s="12"/>
      <c r="QER6" s="12"/>
      <c r="QES6" s="12"/>
      <c r="QET6" s="12"/>
      <c r="QEU6" s="12"/>
      <c r="QEV6" s="12"/>
      <c r="QEW6" s="12"/>
      <c r="QEX6" s="12"/>
      <c r="QEY6" s="12"/>
      <c r="QEZ6" s="12"/>
      <c r="QFA6" s="12"/>
      <c r="QFB6" s="12"/>
      <c r="QFC6" s="12"/>
      <c r="QFD6" s="12"/>
      <c r="QFE6" s="12"/>
      <c r="QFF6" s="12"/>
      <c r="QFG6" s="12"/>
      <c r="QFH6" s="12"/>
      <c r="QFI6" s="12"/>
      <c r="QFJ6" s="12"/>
      <c r="QFK6" s="12"/>
      <c r="QFL6" s="12"/>
      <c r="QFM6" s="12"/>
      <c r="QFN6" s="12"/>
      <c r="QFO6" s="12"/>
      <c r="QFP6" s="12"/>
      <c r="QFQ6" s="12"/>
      <c r="QFR6" s="12"/>
      <c r="QFS6" s="12"/>
      <c r="QFT6" s="12"/>
      <c r="QFU6" s="12"/>
      <c r="QFV6" s="12"/>
      <c r="QFW6" s="12"/>
      <c r="QFX6" s="12"/>
      <c r="QFY6" s="12"/>
      <c r="QFZ6" s="12"/>
      <c r="QGA6" s="12"/>
      <c r="QGB6" s="12"/>
      <c r="QGC6" s="12"/>
      <c r="QGD6" s="12"/>
      <c r="QGE6" s="12"/>
      <c r="QGF6" s="12"/>
      <c r="QGG6" s="12"/>
      <c r="QGH6" s="12"/>
      <c r="QGI6" s="12"/>
      <c r="QGJ6" s="12"/>
      <c r="QGK6" s="12"/>
      <c r="QGL6" s="12"/>
      <c r="QGM6" s="12"/>
      <c r="QGN6" s="12"/>
      <c r="QGO6" s="12"/>
      <c r="QGP6" s="12"/>
      <c r="QGQ6" s="12"/>
      <c r="QGR6" s="12"/>
      <c r="QGS6" s="12"/>
      <c r="QGT6" s="12"/>
      <c r="QGU6" s="12"/>
      <c r="QGV6" s="12"/>
      <c r="QGW6" s="12"/>
      <c r="QGX6" s="12"/>
      <c r="QGY6" s="12"/>
      <c r="QGZ6" s="12"/>
      <c r="QHA6" s="12"/>
      <c r="QHB6" s="12"/>
      <c r="QHC6" s="12"/>
      <c r="QHD6" s="12"/>
      <c r="QHE6" s="12"/>
      <c r="QHF6" s="12"/>
      <c r="QHG6" s="12"/>
      <c r="QHH6" s="12"/>
      <c r="QHI6" s="12"/>
      <c r="QHJ6" s="12"/>
      <c r="QHK6" s="12"/>
      <c r="QHL6" s="12"/>
      <c r="QHM6" s="12"/>
      <c r="QHN6" s="12"/>
      <c r="QHO6" s="12"/>
      <c r="QHP6" s="12"/>
      <c r="QHQ6" s="12"/>
      <c r="QHR6" s="12"/>
      <c r="QHS6" s="12"/>
      <c r="QHT6" s="12"/>
      <c r="QHU6" s="12"/>
      <c r="QHV6" s="12"/>
      <c r="QHW6" s="12"/>
      <c r="QHX6" s="12"/>
      <c r="QHY6" s="12"/>
      <c r="QHZ6" s="12"/>
      <c r="QIA6" s="12"/>
      <c r="QIB6" s="12"/>
      <c r="QIC6" s="12"/>
      <c r="QID6" s="12"/>
      <c r="QIE6" s="12"/>
      <c r="QIF6" s="12"/>
      <c r="QIG6" s="12"/>
      <c r="QIH6" s="12"/>
      <c r="QII6" s="12"/>
      <c r="QIJ6" s="12"/>
      <c r="QIK6" s="12"/>
      <c r="QIL6" s="12"/>
      <c r="QIM6" s="12"/>
      <c r="QIN6" s="12"/>
      <c r="QIO6" s="12"/>
      <c r="QIP6" s="12"/>
      <c r="QIQ6" s="12"/>
      <c r="QIR6" s="12"/>
      <c r="QIS6" s="12"/>
      <c r="QIT6" s="12"/>
      <c r="QIU6" s="12"/>
      <c r="QIV6" s="12"/>
      <c r="QIW6" s="12"/>
      <c r="QIX6" s="12"/>
      <c r="QIY6" s="12"/>
      <c r="QIZ6" s="12"/>
      <c r="QJA6" s="12"/>
      <c r="QJB6" s="12"/>
      <c r="QJC6" s="12"/>
      <c r="QJD6" s="12"/>
      <c r="QJE6" s="12"/>
      <c r="QJF6" s="12"/>
      <c r="QJG6" s="12"/>
      <c r="QJH6" s="12"/>
      <c r="QJI6" s="12"/>
      <c r="QJJ6" s="12"/>
      <c r="QJK6" s="12"/>
      <c r="QJL6" s="12"/>
      <c r="QJM6" s="12"/>
      <c r="QJN6" s="12"/>
      <c r="QJO6" s="12"/>
      <c r="QJP6" s="12"/>
      <c r="QJQ6" s="12"/>
      <c r="QJR6" s="12"/>
      <c r="QJS6" s="12"/>
      <c r="QJT6" s="12"/>
      <c r="QJU6" s="12"/>
      <c r="QJV6" s="12"/>
      <c r="QJW6" s="12"/>
      <c r="QJX6" s="12"/>
      <c r="QJY6" s="12"/>
      <c r="QJZ6" s="12"/>
      <c r="QKA6" s="12"/>
      <c r="QKB6" s="12"/>
      <c r="QKC6" s="12"/>
      <c r="QKD6" s="12"/>
      <c r="QKE6" s="12"/>
      <c r="QKF6" s="12"/>
      <c r="QKG6" s="12"/>
      <c r="QKH6" s="12"/>
      <c r="QKI6" s="12"/>
      <c r="QKJ6" s="12"/>
      <c r="QKK6" s="12"/>
      <c r="QKL6" s="12"/>
      <c r="QKM6" s="12"/>
      <c r="QKN6" s="12"/>
      <c r="QKO6" s="12"/>
      <c r="QKP6" s="12"/>
      <c r="QKQ6" s="12"/>
      <c r="QKR6" s="12"/>
      <c r="QKS6" s="12"/>
      <c r="QKT6" s="12"/>
      <c r="QKU6" s="12"/>
      <c r="QKV6" s="12"/>
      <c r="QKW6" s="12"/>
      <c r="QKX6" s="12"/>
      <c r="QKY6" s="12"/>
      <c r="QKZ6" s="12"/>
      <c r="QLA6" s="12"/>
      <c r="QLB6" s="12"/>
      <c r="QLC6" s="12"/>
      <c r="QLD6" s="12"/>
      <c r="QLE6" s="12"/>
      <c r="QLF6" s="12"/>
      <c r="QLG6" s="12"/>
      <c r="QLH6" s="12"/>
      <c r="QLI6" s="12"/>
      <c r="QLJ6" s="12"/>
      <c r="QLK6" s="12"/>
      <c r="QLL6" s="12"/>
      <c r="QLM6" s="12"/>
      <c r="QLN6" s="12"/>
      <c r="QLO6" s="12"/>
      <c r="QLP6" s="12"/>
      <c r="QLQ6" s="12"/>
      <c r="QLR6" s="12"/>
      <c r="QLS6" s="12"/>
      <c r="QLT6" s="12"/>
      <c r="QLU6" s="12"/>
      <c r="QLV6" s="12"/>
      <c r="QLW6" s="12"/>
      <c r="QLX6" s="12"/>
      <c r="QLY6" s="12"/>
      <c r="QLZ6" s="12"/>
      <c r="QMA6" s="12"/>
      <c r="QMB6" s="12"/>
      <c r="QMC6" s="12"/>
      <c r="QMD6" s="12"/>
      <c r="QME6" s="12"/>
      <c r="QMF6" s="12"/>
      <c r="QMG6" s="12"/>
      <c r="QMH6" s="12"/>
      <c r="QMI6" s="12"/>
      <c r="QMJ6" s="12"/>
      <c r="QMK6" s="12"/>
      <c r="QML6" s="12"/>
      <c r="QMM6" s="12"/>
      <c r="QMN6" s="12"/>
      <c r="QMO6" s="12"/>
      <c r="QMP6" s="12"/>
      <c r="QMQ6" s="12"/>
      <c r="QMR6" s="12"/>
      <c r="QMS6" s="12"/>
      <c r="QMT6" s="12"/>
      <c r="QMU6" s="12"/>
      <c r="QMV6" s="12"/>
      <c r="QMW6" s="12"/>
      <c r="QMX6" s="12"/>
      <c r="QMY6" s="12"/>
      <c r="QMZ6" s="12"/>
      <c r="QNA6" s="12"/>
      <c r="QNB6" s="12"/>
      <c r="QNC6" s="12"/>
      <c r="QND6" s="12"/>
      <c r="QNE6" s="12"/>
      <c r="QNF6" s="12"/>
      <c r="QNG6" s="12"/>
      <c r="QNH6" s="12"/>
      <c r="QNI6" s="12"/>
      <c r="QNJ6" s="12"/>
      <c r="QNK6" s="12"/>
      <c r="QNL6" s="12"/>
      <c r="QNM6" s="12"/>
      <c r="QNN6" s="12"/>
      <c r="QNO6" s="12"/>
      <c r="QNP6" s="12"/>
      <c r="QNQ6" s="12"/>
      <c r="QNR6" s="12"/>
      <c r="QNS6" s="12"/>
      <c r="QNT6" s="12"/>
      <c r="QNU6" s="12"/>
      <c r="QNV6" s="12"/>
      <c r="QNW6" s="12"/>
      <c r="QNX6" s="12"/>
      <c r="QNY6" s="12"/>
      <c r="QNZ6" s="12"/>
      <c r="QOA6" s="12"/>
      <c r="QOB6" s="12"/>
      <c r="QOC6" s="12"/>
      <c r="QOD6" s="12"/>
      <c r="QOE6" s="12"/>
      <c r="QOF6" s="12"/>
      <c r="QOG6" s="12"/>
      <c r="QOH6" s="12"/>
      <c r="QOI6" s="12"/>
      <c r="QOJ6" s="12"/>
      <c r="QOK6" s="12"/>
      <c r="QOL6" s="12"/>
      <c r="QOM6" s="12"/>
      <c r="QON6" s="12"/>
      <c r="QOO6" s="12"/>
      <c r="QOP6" s="12"/>
      <c r="QOQ6" s="12"/>
      <c r="QOR6" s="12"/>
      <c r="QOS6" s="12"/>
      <c r="QOT6" s="12"/>
      <c r="QOU6" s="12"/>
      <c r="QOV6" s="12"/>
      <c r="QOW6" s="12"/>
      <c r="QOX6" s="12"/>
      <c r="QOY6" s="12"/>
      <c r="QOZ6" s="12"/>
      <c r="QPA6" s="12"/>
      <c r="QPB6" s="12"/>
      <c r="QPC6" s="12"/>
      <c r="QPD6" s="12"/>
      <c r="QPE6" s="12"/>
      <c r="QPF6" s="12"/>
      <c r="QPG6" s="12"/>
      <c r="QPH6" s="12"/>
      <c r="QPI6" s="12"/>
      <c r="QPJ6" s="12"/>
      <c r="QPK6" s="12"/>
      <c r="QPL6" s="12"/>
      <c r="QPM6" s="12"/>
      <c r="QPN6" s="12"/>
      <c r="QPO6" s="12"/>
      <c r="QPP6" s="12"/>
      <c r="QPQ6" s="12"/>
      <c r="QPR6" s="12"/>
      <c r="QPS6" s="12"/>
      <c r="QPT6" s="12"/>
      <c r="QPU6" s="12"/>
      <c r="QPV6" s="12"/>
      <c r="QPW6" s="12"/>
      <c r="QPX6" s="12"/>
      <c r="QPY6" s="12"/>
      <c r="QPZ6" s="12"/>
      <c r="QQA6" s="12"/>
      <c r="QQB6" s="12"/>
      <c r="QQC6" s="12"/>
      <c r="QQD6" s="12"/>
      <c r="QQE6" s="12"/>
      <c r="QQF6" s="12"/>
      <c r="QQG6" s="12"/>
      <c r="QQH6" s="12"/>
      <c r="QQI6" s="12"/>
      <c r="QQJ6" s="12"/>
      <c r="QQK6" s="12"/>
      <c r="QQL6" s="12"/>
      <c r="QQM6" s="12"/>
      <c r="QQN6" s="12"/>
      <c r="QQO6" s="12"/>
      <c r="QQP6" s="12"/>
      <c r="QQQ6" s="12"/>
      <c r="QQR6" s="12"/>
      <c r="QQS6" s="12"/>
      <c r="QQT6" s="12"/>
      <c r="QQU6" s="12"/>
      <c r="QQV6" s="12"/>
      <c r="QQW6" s="12"/>
      <c r="QQX6" s="12"/>
      <c r="QQY6" s="12"/>
      <c r="QQZ6" s="12"/>
      <c r="QRA6" s="12"/>
      <c r="QRB6" s="12"/>
      <c r="QRC6" s="12"/>
      <c r="QRD6" s="12"/>
      <c r="QRE6" s="12"/>
      <c r="QRF6" s="12"/>
      <c r="QRG6" s="12"/>
      <c r="QRH6" s="12"/>
      <c r="QRI6" s="12"/>
      <c r="QRJ6" s="12"/>
      <c r="QRK6" s="12"/>
      <c r="QRL6" s="12"/>
      <c r="QRM6" s="12"/>
      <c r="QRN6" s="12"/>
      <c r="QRO6" s="12"/>
      <c r="QRP6" s="12"/>
      <c r="QRQ6" s="12"/>
      <c r="QRR6" s="12"/>
      <c r="QRS6" s="12"/>
      <c r="QRT6" s="12"/>
      <c r="QRU6" s="12"/>
      <c r="QRV6" s="12"/>
      <c r="QRW6" s="12"/>
      <c r="QRX6" s="12"/>
      <c r="QRY6" s="12"/>
      <c r="QRZ6" s="12"/>
      <c r="QSA6" s="12"/>
      <c r="QSB6" s="12"/>
      <c r="QSC6" s="12"/>
      <c r="QSD6" s="12"/>
      <c r="QSE6" s="12"/>
      <c r="QSF6" s="12"/>
      <c r="QSG6" s="12"/>
      <c r="QSH6" s="12"/>
      <c r="QSI6" s="12"/>
      <c r="QSJ6" s="12"/>
      <c r="QSK6" s="12"/>
      <c r="QSL6" s="12"/>
      <c r="QSM6" s="12"/>
      <c r="QSN6" s="12"/>
      <c r="QSO6" s="12"/>
      <c r="QSP6" s="12"/>
      <c r="QSQ6" s="12"/>
      <c r="QSR6" s="12"/>
      <c r="QSS6" s="12"/>
      <c r="QST6" s="12"/>
      <c r="QSU6" s="12"/>
      <c r="QSV6" s="12"/>
      <c r="QSW6" s="12"/>
      <c r="QSX6" s="12"/>
      <c r="QSY6" s="12"/>
      <c r="QSZ6" s="12"/>
      <c r="QTA6" s="12"/>
      <c r="QTB6" s="12"/>
      <c r="QTC6" s="12"/>
      <c r="QTD6" s="12"/>
      <c r="QTE6" s="12"/>
      <c r="QTF6" s="12"/>
      <c r="QTG6" s="12"/>
      <c r="QTH6" s="12"/>
      <c r="QTI6" s="12"/>
      <c r="QTJ6" s="12"/>
      <c r="QTK6" s="12"/>
      <c r="QTL6" s="12"/>
      <c r="QTM6" s="12"/>
      <c r="QTN6" s="12"/>
      <c r="QTO6" s="12"/>
      <c r="QTP6" s="12"/>
      <c r="QTQ6" s="12"/>
      <c r="QTR6" s="12"/>
      <c r="QTS6" s="12"/>
      <c r="QTT6" s="12"/>
      <c r="QTU6" s="12"/>
      <c r="QTV6" s="12"/>
      <c r="QTW6" s="12"/>
      <c r="QTX6" s="12"/>
      <c r="QTY6" s="12"/>
      <c r="QTZ6" s="12"/>
      <c r="QUA6" s="12"/>
      <c r="QUB6" s="12"/>
      <c r="QUC6" s="12"/>
      <c r="QUD6" s="12"/>
      <c r="QUE6" s="12"/>
      <c r="QUF6" s="12"/>
      <c r="QUG6" s="12"/>
      <c r="QUH6" s="12"/>
      <c r="QUI6" s="12"/>
      <c r="QUJ6" s="12"/>
      <c r="QUK6" s="12"/>
      <c r="QUL6" s="12"/>
      <c r="QUM6" s="12"/>
      <c r="QUN6" s="12"/>
      <c r="QUO6" s="12"/>
      <c r="QUP6" s="12"/>
      <c r="QUQ6" s="12"/>
      <c r="QUR6" s="12"/>
      <c r="QUS6" s="12"/>
      <c r="QUT6" s="12"/>
      <c r="QUU6" s="12"/>
      <c r="QUV6" s="12"/>
      <c r="QUW6" s="12"/>
      <c r="QUX6" s="12"/>
      <c r="QUY6" s="12"/>
      <c r="QUZ6" s="12"/>
      <c r="QVA6" s="12"/>
      <c r="QVB6" s="12"/>
      <c r="QVC6" s="12"/>
      <c r="QVD6" s="12"/>
      <c r="QVE6" s="12"/>
      <c r="QVF6" s="12"/>
      <c r="QVG6" s="12"/>
      <c r="QVH6" s="12"/>
      <c r="QVI6" s="12"/>
      <c r="QVJ6" s="12"/>
      <c r="QVK6" s="12"/>
      <c r="QVL6" s="12"/>
      <c r="QVM6" s="12"/>
      <c r="QVN6" s="12"/>
      <c r="QVO6" s="12"/>
      <c r="QVP6" s="12"/>
      <c r="QVQ6" s="12"/>
      <c r="QVR6" s="12"/>
      <c r="QVS6" s="12"/>
      <c r="QVT6" s="12"/>
      <c r="QVU6" s="12"/>
      <c r="QVV6" s="12"/>
      <c r="QVW6" s="12"/>
      <c r="QVX6" s="12"/>
      <c r="QVY6" s="12"/>
      <c r="QVZ6" s="12"/>
      <c r="QWA6" s="12"/>
      <c r="QWB6" s="12"/>
      <c r="QWC6" s="12"/>
      <c r="QWD6" s="12"/>
      <c r="QWE6" s="12"/>
      <c r="QWF6" s="12"/>
      <c r="QWG6" s="12"/>
      <c r="QWH6" s="12"/>
      <c r="QWI6" s="12"/>
      <c r="QWJ6" s="12"/>
      <c r="QWK6" s="12"/>
      <c r="QWL6" s="12"/>
      <c r="QWM6" s="12"/>
      <c r="QWN6" s="12"/>
      <c r="QWO6" s="12"/>
      <c r="QWP6" s="12"/>
      <c r="QWQ6" s="12"/>
      <c r="QWR6" s="12"/>
      <c r="QWS6" s="12"/>
      <c r="QWT6" s="12"/>
      <c r="QWU6" s="12"/>
      <c r="QWV6" s="12"/>
      <c r="QWW6" s="12"/>
      <c r="QWX6" s="12"/>
      <c r="QWY6" s="12"/>
      <c r="QWZ6" s="12"/>
      <c r="QXA6" s="12"/>
      <c r="QXB6" s="12"/>
      <c r="QXC6" s="12"/>
      <c r="QXD6" s="12"/>
      <c r="QXE6" s="12"/>
      <c r="QXF6" s="12"/>
      <c r="QXG6" s="12"/>
      <c r="QXH6" s="12"/>
      <c r="QXI6" s="12"/>
      <c r="QXJ6" s="12"/>
      <c r="QXK6" s="12"/>
      <c r="QXL6" s="12"/>
      <c r="QXM6" s="12"/>
      <c r="QXN6" s="12"/>
      <c r="QXO6" s="12"/>
      <c r="QXP6" s="12"/>
      <c r="QXQ6" s="12"/>
      <c r="QXR6" s="12"/>
      <c r="QXS6" s="12"/>
      <c r="QXT6" s="12"/>
      <c r="QXU6" s="12"/>
      <c r="QXV6" s="12"/>
      <c r="QXW6" s="12"/>
      <c r="QXX6" s="12"/>
      <c r="QXY6" s="12"/>
      <c r="QXZ6" s="12"/>
      <c r="QYA6" s="12"/>
      <c r="QYB6" s="12"/>
      <c r="QYC6" s="12"/>
      <c r="QYD6" s="12"/>
      <c r="QYE6" s="12"/>
      <c r="QYF6" s="12"/>
      <c r="QYG6" s="12"/>
      <c r="QYH6" s="12"/>
      <c r="QYI6" s="12"/>
      <c r="QYJ6" s="12"/>
      <c r="QYK6" s="12"/>
      <c r="QYL6" s="12"/>
      <c r="QYM6" s="12"/>
      <c r="QYN6" s="12"/>
      <c r="QYO6" s="12"/>
      <c r="QYP6" s="12"/>
      <c r="QYQ6" s="12"/>
      <c r="QYR6" s="12"/>
      <c r="QYS6" s="12"/>
      <c r="QYT6" s="12"/>
      <c r="QYU6" s="12"/>
      <c r="QYV6" s="12"/>
      <c r="QYW6" s="12"/>
      <c r="QYX6" s="12"/>
      <c r="QYY6" s="12"/>
      <c r="QYZ6" s="12"/>
      <c r="QZA6" s="12"/>
      <c r="QZB6" s="12"/>
      <c r="QZC6" s="12"/>
      <c r="QZD6" s="12"/>
      <c r="QZE6" s="12"/>
      <c r="QZF6" s="12"/>
      <c r="QZG6" s="12"/>
      <c r="QZH6" s="12"/>
      <c r="QZI6" s="12"/>
      <c r="QZJ6" s="12"/>
      <c r="QZK6" s="12"/>
      <c r="QZL6" s="12"/>
      <c r="QZM6" s="12"/>
      <c r="QZN6" s="12"/>
      <c r="QZO6" s="12"/>
      <c r="QZP6" s="12"/>
      <c r="QZQ6" s="12"/>
      <c r="QZR6" s="12"/>
      <c r="QZS6" s="12"/>
      <c r="QZT6" s="12"/>
      <c r="QZU6" s="12"/>
      <c r="QZV6" s="12"/>
      <c r="QZW6" s="12"/>
      <c r="QZX6" s="12"/>
      <c r="QZY6" s="12"/>
      <c r="QZZ6" s="12"/>
      <c r="RAA6" s="12"/>
      <c r="RAB6" s="12"/>
      <c r="RAC6" s="12"/>
      <c r="RAD6" s="12"/>
      <c r="RAE6" s="12"/>
      <c r="RAF6" s="12"/>
      <c r="RAG6" s="12"/>
      <c r="RAH6" s="12"/>
      <c r="RAI6" s="12"/>
      <c r="RAJ6" s="12"/>
      <c r="RAK6" s="12"/>
      <c r="RAL6" s="12"/>
      <c r="RAM6" s="12"/>
      <c r="RAN6" s="12"/>
      <c r="RAO6" s="12"/>
      <c r="RAP6" s="12"/>
      <c r="RAQ6" s="12"/>
      <c r="RAR6" s="12"/>
      <c r="RAS6" s="12"/>
      <c r="RAT6" s="12"/>
      <c r="RAU6" s="12"/>
      <c r="RAV6" s="12"/>
      <c r="RAW6" s="12"/>
      <c r="RAX6" s="12"/>
      <c r="RAY6" s="12"/>
      <c r="RAZ6" s="12"/>
      <c r="RBA6" s="12"/>
      <c r="RBB6" s="12"/>
      <c r="RBC6" s="12"/>
      <c r="RBD6" s="12"/>
      <c r="RBE6" s="12"/>
      <c r="RBF6" s="12"/>
      <c r="RBG6" s="12"/>
      <c r="RBH6" s="12"/>
      <c r="RBI6" s="12"/>
      <c r="RBJ6" s="12"/>
      <c r="RBK6" s="12"/>
      <c r="RBL6" s="12"/>
      <c r="RBM6" s="12"/>
      <c r="RBN6" s="12"/>
      <c r="RBO6" s="12"/>
      <c r="RBP6" s="12"/>
      <c r="RBQ6" s="12"/>
      <c r="RBR6" s="12"/>
      <c r="RBS6" s="12"/>
      <c r="RBT6" s="12"/>
      <c r="RBU6" s="12"/>
      <c r="RBV6" s="12"/>
      <c r="RBW6" s="12"/>
      <c r="RBX6" s="12"/>
      <c r="RBY6" s="12"/>
      <c r="RBZ6" s="12"/>
      <c r="RCA6" s="12"/>
      <c r="RCB6" s="12"/>
      <c r="RCC6" s="12"/>
      <c r="RCD6" s="12"/>
      <c r="RCE6" s="12"/>
      <c r="RCF6" s="12"/>
      <c r="RCG6" s="12"/>
      <c r="RCH6" s="12"/>
      <c r="RCI6" s="12"/>
      <c r="RCJ6" s="12"/>
      <c r="RCK6" s="12"/>
      <c r="RCL6" s="12"/>
      <c r="RCM6" s="12"/>
      <c r="RCN6" s="12"/>
      <c r="RCO6" s="12"/>
      <c r="RCP6" s="12"/>
      <c r="RCQ6" s="12"/>
      <c r="RCR6" s="12"/>
      <c r="RCS6" s="12"/>
      <c r="RCT6" s="12"/>
      <c r="RCU6" s="12"/>
      <c r="RCV6" s="12"/>
      <c r="RCW6" s="12"/>
      <c r="RCX6" s="12"/>
      <c r="RCY6" s="12"/>
      <c r="RCZ6" s="12"/>
      <c r="RDA6" s="12"/>
      <c r="RDB6" s="12"/>
      <c r="RDC6" s="12"/>
      <c r="RDD6" s="12"/>
      <c r="RDE6" s="12"/>
      <c r="RDF6" s="12"/>
      <c r="RDG6" s="12"/>
      <c r="RDH6" s="12"/>
      <c r="RDI6" s="12"/>
      <c r="RDJ6" s="12"/>
      <c r="RDK6" s="12"/>
      <c r="RDL6" s="12"/>
      <c r="RDM6" s="12"/>
      <c r="RDN6" s="12"/>
      <c r="RDO6" s="12"/>
      <c r="RDP6" s="12"/>
      <c r="RDQ6" s="12"/>
      <c r="RDR6" s="12"/>
      <c r="RDS6" s="12"/>
      <c r="RDT6" s="12"/>
      <c r="RDU6" s="12"/>
      <c r="RDV6" s="12"/>
      <c r="RDW6" s="12"/>
      <c r="RDX6" s="12"/>
      <c r="RDY6" s="12"/>
      <c r="RDZ6" s="12"/>
      <c r="REA6" s="12"/>
      <c r="REB6" s="12"/>
      <c r="REC6" s="12"/>
      <c r="RED6" s="12"/>
      <c r="REE6" s="12"/>
      <c r="REF6" s="12"/>
      <c r="REG6" s="12"/>
      <c r="REH6" s="12"/>
      <c r="REI6" s="12"/>
      <c r="REJ6" s="12"/>
      <c r="REK6" s="12"/>
      <c r="REL6" s="12"/>
      <c r="REM6" s="12"/>
      <c r="REN6" s="12"/>
      <c r="REO6" s="12"/>
      <c r="REP6" s="12"/>
      <c r="REQ6" s="12"/>
      <c r="RER6" s="12"/>
      <c r="RES6" s="12"/>
      <c r="RET6" s="12"/>
      <c r="REU6" s="12"/>
      <c r="REV6" s="12"/>
      <c r="REW6" s="12"/>
      <c r="REX6" s="12"/>
      <c r="REY6" s="12"/>
      <c r="REZ6" s="12"/>
      <c r="RFA6" s="12"/>
      <c r="RFB6" s="12"/>
      <c r="RFC6" s="12"/>
      <c r="RFD6" s="12"/>
      <c r="RFE6" s="12"/>
      <c r="RFF6" s="12"/>
      <c r="RFG6" s="12"/>
      <c r="RFH6" s="12"/>
      <c r="RFI6" s="12"/>
      <c r="RFJ6" s="12"/>
      <c r="RFK6" s="12"/>
      <c r="RFL6" s="12"/>
      <c r="RFM6" s="12"/>
      <c r="RFN6" s="12"/>
      <c r="RFO6" s="12"/>
      <c r="RFP6" s="12"/>
      <c r="RFQ6" s="12"/>
      <c r="RFR6" s="12"/>
      <c r="RFS6" s="12"/>
      <c r="RFT6" s="12"/>
      <c r="RFU6" s="12"/>
      <c r="RFV6" s="12"/>
      <c r="RFW6" s="12"/>
      <c r="RFX6" s="12"/>
      <c r="RFY6" s="12"/>
      <c r="RFZ6" s="12"/>
      <c r="RGA6" s="12"/>
      <c r="RGB6" s="12"/>
      <c r="RGC6" s="12"/>
      <c r="RGD6" s="12"/>
      <c r="RGE6" s="12"/>
      <c r="RGF6" s="12"/>
      <c r="RGG6" s="12"/>
      <c r="RGH6" s="12"/>
      <c r="RGI6" s="12"/>
      <c r="RGJ6" s="12"/>
      <c r="RGK6" s="12"/>
      <c r="RGL6" s="12"/>
      <c r="RGM6" s="12"/>
      <c r="RGN6" s="12"/>
      <c r="RGO6" s="12"/>
      <c r="RGP6" s="12"/>
      <c r="RGQ6" s="12"/>
      <c r="RGR6" s="12"/>
      <c r="RGS6" s="12"/>
      <c r="RGT6" s="12"/>
      <c r="RGU6" s="12"/>
      <c r="RGV6" s="12"/>
      <c r="RGW6" s="12"/>
      <c r="RGX6" s="12"/>
      <c r="RGY6" s="12"/>
      <c r="RGZ6" s="12"/>
      <c r="RHA6" s="12"/>
      <c r="RHB6" s="12"/>
      <c r="RHC6" s="12"/>
      <c r="RHD6" s="12"/>
      <c r="RHE6" s="12"/>
      <c r="RHF6" s="12"/>
      <c r="RHG6" s="12"/>
      <c r="RHH6" s="12"/>
      <c r="RHI6" s="12"/>
      <c r="RHJ6" s="12"/>
      <c r="RHK6" s="12"/>
      <c r="RHL6" s="12"/>
      <c r="RHM6" s="12"/>
      <c r="RHN6" s="12"/>
      <c r="RHO6" s="12"/>
      <c r="RHP6" s="12"/>
      <c r="RHQ6" s="12"/>
      <c r="RHR6" s="12"/>
      <c r="RHS6" s="12"/>
      <c r="RHT6" s="12"/>
      <c r="RHU6" s="12"/>
      <c r="RHV6" s="12"/>
      <c r="RHW6" s="12"/>
      <c r="RHX6" s="12"/>
      <c r="RHY6" s="12"/>
      <c r="RHZ6" s="12"/>
      <c r="RIA6" s="12"/>
      <c r="RIB6" s="12"/>
      <c r="RIC6" s="12"/>
      <c r="RID6" s="12"/>
      <c r="RIE6" s="12"/>
      <c r="RIF6" s="12"/>
      <c r="RIG6" s="12"/>
      <c r="RIH6" s="12"/>
      <c r="RII6" s="12"/>
      <c r="RIJ6" s="12"/>
      <c r="RIK6" s="12"/>
      <c r="RIL6" s="12"/>
      <c r="RIM6" s="12"/>
      <c r="RIN6" s="12"/>
      <c r="RIO6" s="12"/>
      <c r="RIP6" s="12"/>
      <c r="RIQ6" s="12"/>
      <c r="RIR6" s="12"/>
      <c r="RIS6" s="12"/>
      <c r="RIT6" s="12"/>
      <c r="RIU6" s="12"/>
      <c r="RIV6" s="12"/>
      <c r="RIW6" s="12"/>
      <c r="RIX6" s="12"/>
      <c r="RIY6" s="12"/>
      <c r="RIZ6" s="12"/>
      <c r="RJA6" s="12"/>
      <c r="RJB6" s="12"/>
      <c r="RJC6" s="12"/>
      <c r="RJD6" s="12"/>
      <c r="RJE6" s="12"/>
      <c r="RJF6" s="12"/>
      <c r="RJG6" s="12"/>
      <c r="RJH6" s="12"/>
      <c r="RJI6" s="12"/>
      <c r="RJJ6" s="12"/>
      <c r="RJK6" s="12"/>
      <c r="RJL6" s="12"/>
      <c r="RJM6" s="12"/>
      <c r="RJN6" s="12"/>
      <c r="RJO6" s="12"/>
      <c r="RJP6" s="12"/>
      <c r="RJQ6" s="12"/>
      <c r="RJR6" s="12"/>
      <c r="RJS6" s="12"/>
      <c r="RJT6" s="12"/>
      <c r="RJU6" s="12"/>
      <c r="RJV6" s="12"/>
      <c r="RJW6" s="12"/>
      <c r="RJX6" s="12"/>
      <c r="RJY6" s="12"/>
      <c r="RJZ6" s="12"/>
      <c r="RKA6" s="12"/>
      <c r="RKB6" s="12"/>
      <c r="RKC6" s="12"/>
      <c r="RKD6" s="12"/>
      <c r="RKE6" s="12"/>
      <c r="RKF6" s="12"/>
      <c r="RKG6" s="12"/>
      <c r="RKH6" s="12"/>
      <c r="RKI6" s="12"/>
      <c r="RKJ6" s="12"/>
      <c r="RKK6" s="12"/>
      <c r="RKL6" s="12"/>
      <c r="RKM6" s="12"/>
      <c r="RKN6" s="12"/>
      <c r="RKO6" s="12"/>
      <c r="RKP6" s="12"/>
      <c r="RKQ6" s="12"/>
      <c r="RKR6" s="12"/>
      <c r="RKS6" s="12"/>
      <c r="RKT6" s="12"/>
      <c r="RKU6" s="12"/>
      <c r="RKV6" s="12"/>
      <c r="RKW6" s="12"/>
      <c r="RKX6" s="12"/>
      <c r="RKY6" s="12"/>
      <c r="RKZ6" s="12"/>
      <c r="RLA6" s="12"/>
      <c r="RLB6" s="12"/>
      <c r="RLC6" s="12"/>
      <c r="RLD6" s="12"/>
      <c r="RLE6" s="12"/>
      <c r="RLF6" s="12"/>
      <c r="RLG6" s="12"/>
      <c r="RLH6" s="12"/>
      <c r="RLI6" s="12"/>
      <c r="RLJ6" s="12"/>
      <c r="RLK6" s="12"/>
      <c r="RLL6" s="12"/>
      <c r="RLM6" s="12"/>
      <c r="RLN6" s="12"/>
      <c r="RLO6" s="12"/>
      <c r="RLP6" s="12"/>
      <c r="RLQ6" s="12"/>
      <c r="RLR6" s="12"/>
      <c r="RLS6" s="12"/>
      <c r="RLT6" s="12"/>
      <c r="RLU6" s="12"/>
      <c r="RLV6" s="12"/>
      <c r="RLW6" s="12"/>
      <c r="RLX6" s="12"/>
      <c r="RLY6" s="12"/>
      <c r="RLZ6" s="12"/>
      <c r="RMA6" s="12"/>
      <c r="RMB6" s="12"/>
      <c r="RMC6" s="12"/>
      <c r="RMD6" s="12"/>
      <c r="RME6" s="12"/>
      <c r="RMF6" s="12"/>
      <c r="RMG6" s="12"/>
      <c r="RMH6" s="12"/>
      <c r="RMI6" s="12"/>
      <c r="RMJ6" s="12"/>
      <c r="RMK6" s="12"/>
      <c r="RML6" s="12"/>
      <c r="RMM6" s="12"/>
      <c r="RMN6" s="12"/>
      <c r="RMO6" s="12"/>
      <c r="RMP6" s="12"/>
      <c r="RMQ6" s="12"/>
      <c r="RMR6" s="12"/>
      <c r="RMS6" s="12"/>
      <c r="RMT6" s="12"/>
      <c r="RMU6" s="12"/>
      <c r="RMV6" s="12"/>
      <c r="RMW6" s="12"/>
      <c r="RMX6" s="12"/>
      <c r="RMY6" s="12"/>
      <c r="RMZ6" s="12"/>
      <c r="RNA6" s="12"/>
      <c r="RNB6" s="12"/>
      <c r="RNC6" s="12"/>
      <c r="RND6" s="12"/>
      <c r="RNE6" s="12"/>
      <c r="RNF6" s="12"/>
      <c r="RNG6" s="12"/>
      <c r="RNH6" s="12"/>
      <c r="RNI6" s="12"/>
      <c r="RNJ6" s="12"/>
      <c r="RNK6" s="12"/>
      <c r="RNL6" s="12"/>
      <c r="RNM6" s="12"/>
      <c r="RNN6" s="12"/>
      <c r="RNO6" s="12"/>
      <c r="RNP6" s="12"/>
      <c r="RNQ6" s="12"/>
      <c r="RNR6" s="12"/>
      <c r="RNS6" s="12"/>
      <c r="RNT6" s="12"/>
      <c r="RNU6" s="12"/>
      <c r="RNV6" s="12"/>
      <c r="RNW6" s="12"/>
      <c r="RNX6" s="12"/>
      <c r="RNY6" s="12"/>
      <c r="RNZ6" s="12"/>
      <c r="ROA6" s="12"/>
      <c r="ROB6" s="12"/>
      <c r="ROC6" s="12"/>
      <c r="ROD6" s="12"/>
      <c r="ROE6" s="12"/>
      <c r="ROF6" s="12"/>
      <c r="ROG6" s="12"/>
      <c r="ROH6" s="12"/>
      <c r="ROI6" s="12"/>
      <c r="ROJ6" s="12"/>
      <c r="ROK6" s="12"/>
      <c r="ROL6" s="12"/>
      <c r="ROM6" s="12"/>
      <c r="RON6" s="12"/>
      <c r="ROO6" s="12"/>
      <c r="ROP6" s="12"/>
      <c r="ROQ6" s="12"/>
      <c r="ROR6" s="12"/>
      <c r="ROS6" s="12"/>
      <c r="ROT6" s="12"/>
      <c r="ROU6" s="12"/>
      <c r="ROV6" s="12"/>
      <c r="ROW6" s="12"/>
      <c r="ROX6" s="12"/>
      <c r="ROY6" s="12"/>
      <c r="ROZ6" s="12"/>
      <c r="RPA6" s="12"/>
      <c r="RPB6" s="12"/>
      <c r="RPC6" s="12"/>
      <c r="RPD6" s="12"/>
      <c r="RPE6" s="12"/>
      <c r="RPF6" s="12"/>
      <c r="RPG6" s="12"/>
      <c r="RPH6" s="12"/>
      <c r="RPI6" s="12"/>
      <c r="RPJ6" s="12"/>
      <c r="RPK6" s="12"/>
      <c r="RPL6" s="12"/>
      <c r="RPM6" s="12"/>
      <c r="RPN6" s="12"/>
      <c r="RPO6" s="12"/>
      <c r="RPP6" s="12"/>
      <c r="RPQ6" s="12"/>
      <c r="RPR6" s="12"/>
      <c r="RPS6" s="12"/>
      <c r="RPT6" s="12"/>
      <c r="RPU6" s="12"/>
      <c r="RPV6" s="12"/>
      <c r="RPW6" s="12"/>
      <c r="RPX6" s="12"/>
      <c r="RPY6" s="12"/>
      <c r="RPZ6" s="12"/>
      <c r="RQA6" s="12"/>
      <c r="RQB6" s="12"/>
      <c r="RQC6" s="12"/>
      <c r="RQD6" s="12"/>
      <c r="RQE6" s="12"/>
      <c r="RQF6" s="12"/>
      <c r="RQG6" s="12"/>
      <c r="RQH6" s="12"/>
      <c r="RQI6" s="12"/>
      <c r="RQJ6" s="12"/>
      <c r="RQK6" s="12"/>
      <c r="RQL6" s="12"/>
      <c r="RQM6" s="12"/>
      <c r="RQN6" s="12"/>
      <c r="RQO6" s="12"/>
      <c r="RQP6" s="12"/>
      <c r="RQQ6" s="12"/>
      <c r="RQR6" s="12"/>
      <c r="RQS6" s="12"/>
      <c r="RQT6" s="12"/>
      <c r="RQU6" s="12"/>
      <c r="RQV6" s="12"/>
      <c r="RQW6" s="12"/>
      <c r="RQX6" s="12"/>
      <c r="RQY6" s="12"/>
      <c r="RQZ6" s="12"/>
      <c r="RRA6" s="12"/>
      <c r="RRB6" s="12"/>
      <c r="RRC6" s="12"/>
      <c r="RRD6" s="12"/>
      <c r="RRE6" s="12"/>
      <c r="RRF6" s="12"/>
      <c r="RRG6" s="12"/>
      <c r="RRH6" s="12"/>
      <c r="RRI6" s="12"/>
      <c r="RRJ6" s="12"/>
      <c r="RRK6" s="12"/>
      <c r="RRL6" s="12"/>
      <c r="RRM6" s="12"/>
      <c r="RRN6" s="12"/>
      <c r="RRO6" s="12"/>
      <c r="RRP6" s="12"/>
      <c r="RRQ6" s="12"/>
      <c r="RRR6" s="12"/>
      <c r="RRS6" s="12"/>
      <c r="RRT6" s="12"/>
      <c r="RRU6" s="12"/>
      <c r="RRV6" s="12"/>
      <c r="RRW6" s="12"/>
      <c r="RRX6" s="12"/>
      <c r="RRY6" s="12"/>
      <c r="RRZ6" s="12"/>
      <c r="RSA6" s="12"/>
      <c r="RSB6" s="12"/>
      <c r="RSC6" s="12"/>
      <c r="RSD6" s="12"/>
      <c r="RSE6" s="12"/>
      <c r="RSF6" s="12"/>
      <c r="RSG6" s="12"/>
      <c r="RSH6" s="12"/>
      <c r="RSI6" s="12"/>
      <c r="RSJ6" s="12"/>
      <c r="RSK6" s="12"/>
      <c r="RSL6" s="12"/>
      <c r="RSM6" s="12"/>
      <c r="RSN6" s="12"/>
      <c r="RSO6" s="12"/>
      <c r="RSP6" s="12"/>
      <c r="RSQ6" s="12"/>
      <c r="RSR6" s="12"/>
      <c r="RSS6" s="12"/>
      <c r="RST6" s="12"/>
      <c r="RSU6" s="12"/>
      <c r="RSV6" s="12"/>
      <c r="RSW6" s="12"/>
      <c r="RSX6" s="12"/>
      <c r="RSY6" s="12"/>
      <c r="RSZ6" s="12"/>
      <c r="RTA6" s="12"/>
      <c r="RTB6" s="12"/>
      <c r="RTC6" s="12"/>
      <c r="RTD6" s="12"/>
      <c r="RTE6" s="12"/>
      <c r="RTF6" s="12"/>
      <c r="RTG6" s="12"/>
      <c r="RTH6" s="12"/>
      <c r="RTI6" s="12"/>
      <c r="RTJ6" s="12"/>
      <c r="RTK6" s="12"/>
      <c r="RTL6" s="12"/>
      <c r="RTM6" s="12"/>
      <c r="RTN6" s="12"/>
      <c r="RTO6" s="12"/>
      <c r="RTP6" s="12"/>
      <c r="RTQ6" s="12"/>
      <c r="RTR6" s="12"/>
      <c r="RTS6" s="12"/>
      <c r="RTT6" s="12"/>
      <c r="RTU6" s="12"/>
      <c r="RTV6" s="12"/>
      <c r="RTW6" s="12"/>
      <c r="RTX6" s="12"/>
      <c r="RTY6" s="12"/>
      <c r="RTZ6" s="12"/>
      <c r="RUA6" s="12"/>
      <c r="RUB6" s="12"/>
      <c r="RUC6" s="12"/>
      <c r="RUD6" s="12"/>
      <c r="RUE6" s="12"/>
      <c r="RUF6" s="12"/>
      <c r="RUG6" s="12"/>
      <c r="RUH6" s="12"/>
      <c r="RUI6" s="12"/>
      <c r="RUJ6" s="12"/>
      <c r="RUK6" s="12"/>
      <c r="RUL6" s="12"/>
      <c r="RUM6" s="12"/>
      <c r="RUN6" s="12"/>
      <c r="RUO6" s="12"/>
      <c r="RUP6" s="12"/>
      <c r="RUQ6" s="12"/>
      <c r="RUR6" s="12"/>
      <c r="RUS6" s="12"/>
      <c r="RUT6" s="12"/>
      <c r="RUU6" s="12"/>
      <c r="RUV6" s="12"/>
      <c r="RUW6" s="12"/>
      <c r="RUX6" s="12"/>
      <c r="RUY6" s="12"/>
      <c r="RUZ6" s="12"/>
      <c r="RVA6" s="12"/>
      <c r="RVB6" s="12"/>
      <c r="RVC6" s="12"/>
      <c r="RVD6" s="12"/>
      <c r="RVE6" s="12"/>
      <c r="RVF6" s="12"/>
      <c r="RVG6" s="12"/>
      <c r="RVH6" s="12"/>
      <c r="RVI6" s="12"/>
      <c r="RVJ6" s="12"/>
      <c r="RVK6" s="12"/>
      <c r="RVL6" s="12"/>
      <c r="RVM6" s="12"/>
      <c r="RVN6" s="12"/>
      <c r="RVO6" s="12"/>
      <c r="RVP6" s="12"/>
      <c r="RVQ6" s="12"/>
      <c r="RVR6" s="12"/>
      <c r="RVS6" s="12"/>
      <c r="RVT6" s="12"/>
      <c r="RVU6" s="12"/>
      <c r="RVV6" s="12"/>
      <c r="RVW6" s="12"/>
      <c r="RVX6" s="12"/>
      <c r="RVY6" s="12"/>
      <c r="RVZ6" s="12"/>
      <c r="RWA6" s="12"/>
      <c r="RWB6" s="12"/>
      <c r="RWC6" s="12"/>
      <c r="RWD6" s="12"/>
      <c r="RWE6" s="12"/>
      <c r="RWF6" s="12"/>
      <c r="RWG6" s="12"/>
      <c r="RWH6" s="12"/>
      <c r="RWI6" s="12"/>
      <c r="RWJ6" s="12"/>
      <c r="RWK6" s="12"/>
      <c r="RWL6" s="12"/>
      <c r="RWM6" s="12"/>
      <c r="RWN6" s="12"/>
      <c r="RWO6" s="12"/>
      <c r="RWP6" s="12"/>
      <c r="RWQ6" s="12"/>
      <c r="RWR6" s="12"/>
      <c r="RWS6" s="12"/>
      <c r="RWT6" s="12"/>
      <c r="RWU6" s="12"/>
      <c r="RWV6" s="12"/>
      <c r="RWW6" s="12"/>
      <c r="RWX6" s="12"/>
      <c r="RWY6" s="12"/>
      <c r="RWZ6" s="12"/>
      <c r="RXA6" s="12"/>
      <c r="RXB6" s="12"/>
      <c r="RXC6" s="12"/>
      <c r="RXD6" s="12"/>
      <c r="RXE6" s="12"/>
      <c r="RXF6" s="12"/>
      <c r="RXG6" s="12"/>
      <c r="RXH6" s="12"/>
      <c r="RXI6" s="12"/>
      <c r="RXJ6" s="12"/>
      <c r="RXK6" s="12"/>
      <c r="RXL6" s="12"/>
      <c r="RXM6" s="12"/>
      <c r="RXN6" s="12"/>
      <c r="RXO6" s="12"/>
      <c r="RXP6" s="12"/>
      <c r="RXQ6" s="12"/>
      <c r="RXR6" s="12"/>
      <c r="RXS6" s="12"/>
      <c r="RXT6" s="12"/>
      <c r="RXU6" s="12"/>
      <c r="RXV6" s="12"/>
      <c r="RXW6" s="12"/>
      <c r="RXX6" s="12"/>
      <c r="RXY6" s="12"/>
      <c r="RXZ6" s="12"/>
      <c r="RYA6" s="12"/>
      <c r="RYB6" s="12"/>
      <c r="RYC6" s="12"/>
      <c r="RYD6" s="12"/>
      <c r="RYE6" s="12"/>
      <c r="RYF6" s="12"/>
      <c r="RYG6" s="12"/>
      <c r="RYH6" s="12"/>
      <c r="RYI6" s="12"/>
      <c r="RYJ6" s="12"/>
      <c r="RYK6" s="12"/>
      <c r="RYL6" s="12"/>
      <c r="RYM6" s="12"/>
      <c r="RYN6" s="12"/>
      <c r="RYO6" s="12"/>
      <c r="RYP6" s="12"/>
      <c r="RYQ6" s="12"/>
      <c r="RYR6" s="12"/>
      <c r="RYS6" s="12"/>
      <c r="RYT6" s="12"/>
      <c r="RYU6" s="12"/>
      <c r="RYV6" s="12"/>
      <c r="RYW6" s="12"/>
      <c r="RYX6" s="12"/>
      <c r="RYY6" s="12"/>
      <c r="RYZ6" s="12"/>
      <c r="RZA6" s="12"/>
      <c r="RZB6" s="12"/>
      <c r="RZC6" s="12"/>
      <c r="RZD6" s="12"/>
      <c r="RZE6" s="12"/>
      <c r="RZF6" s="12"/>
      <c r="RZG6" s="12"/>
      <c r="RZH6" s="12"/>
      <c r="RZI6" s="12"/>
      <c r="RZJ6" s="12"/>
      <c r="RZK6" s="12"/>
      <c r="RZL6" s="12"/>
      <c r="RZM6" s="12"/>
      <c r="RZN6" s="12"/>
      <c r="RZO6" s="12"/>
      <c r="RZP6" s="12"/>
      <c r="RZQ6" s="12"/>
      <c r="RZR6" s="12"/>
      <c r="RZS6" s="12"/>
      <c r="RZT6" s="12"/>
      <c r="RZU6" s="12"/>
      <c r="RZV6" s="12"/>
      <c r="RZW6" s="12"/>
      <c r="RZX6" s="12"/>
      <c r="RZY6" s="12"/>
      <c r="RZZ6" s="12"/>
      <c r="SAA6" s="12"/>
      <c r="SAB6" s="12"/>
      <c r="SAC6" s="12"/>
      <c r="SAD6" s="12"/>
      <c r="SAE6" s="12"/>
      <c r="SAF6" s="12"/>
      <c r="SAG6" s="12"/>
      <c r="SAH6" s="12"/>
      <c r="SAI6" s="12"/>
      <c r="SAJ6" s="12"/>
      <c r="SAK6" s="12"/>
      <c r="SAL6" s="12"/>
      <c r="SAM6" s="12"/>
      <c r="SAN6" s="12"/>
      <c r="SAO6" s="12"/>
      <c r="SAP6" s="12"/>
      <c r="SAQ6" s="12"/>
      <c r="SAR6" s="12"/>
      <c r="SAS6" s="12"/>
      <c r="SAT6" s="12"/>
      <c r="SAU6" s="12"/>
      <c r="SAV6" s="12"/>
      <c r="SAW6" s="12"/>
      <c r="SAX6" s="12"/>
      <c r="SAY6" s="12"/>
      <c r="SAZ6" s="12"/>
      <c r="SBA6" s="12"/>
      <c r="SBB6" s="12"/>
      <c r="SBC6" s="12"/>
      <c r="SBD6" s="12"/>
      <c r="SBE6" s="12"/>
      <c r="SBF6" s="12"/>
      <c r="SBG6" s="12"/>
      <c r="SBH6" s="12"/>
      <c r="SBI6" s="12"/>
      <c r="SBJ6" s="12"/>
      <c r="SBK6" s="12"/>
      <c r="SBL6" s="12"/>
      <c r="SBM6" s="12"/>
      <c r="SBN6" s="12"/>
      <c r="SBO6" s="12"/>
      <c r="SBP6" s="12"/>
      <c r="SBQ6" s="12"/>
      <c r="SBR6" s="12"/>
      <c r="SBS6" s="12"/>
      <c r="SBT6" s="12"/>
      <c r="SBU6" s="12"/>
      <c r="SBV6" s="12"/>
      <c r="SBW6" s="12"/>
      <c r="SBX6" s="12"/>
      <c r="SBY6" s="12"/>
      <c r="SBZ6" s="12"/>
      <c r="SCA6" s="12"/>
      <c r="SCB6" s="12"/>
      <c r="SCC6" s="12"/>
      <c r="SCD6" s="12"/>
      <c r="SCE6" s="12"/>
      <c r="SCF6" s="12"/>
      <c r="SCG6" s="12"/>
      <c r="SCH6" s="12"/>
      <c r="SCI6" s="12"/>
      <c r="SCJ6" s="12"/>
      <c r="SCK6" s="12"/>
      <c r="SCL6" s="12"/>
      <c r="SCM6" s="12"/>
      <c r="SCN6" s="12"/>
      <c r="SCO6" s="12"/>
      <c r="SCP6" s="12"/>
      <c r="SCQ6" s="12"/>
      <c r="SCR6" s="12"/>
      <c r="SCS6" s="12"/>
      <c r="SCT6" s="12"/>
      <c r="SCU6" s="12"/>
      <c r="SCV6" s="12"/>
      <c r="SCW6" s="12"/>
      <c r="SCX6" s="12"/>
      <c r="SCY6" s="12"/>
      <c r="SCZ6" s="12"/>
      <c r="SDA6" s="12"/>
      <c r="SDB6" s="12"/>
      <c r="SDC6" s="12"/>
      <c r="SDD6" s="12"/>
      <c r="SDE6" s="12"/>
      <c r="SDF6" s="12"/>
      <c r="SDG6" s="12"/>
      <c r="SDH6" s="12"/>
      <c r="SDI6" s="12"/>
      <c r="SDJ6" s="12"/>
      <c r="SDK6" s="12"/>
      <c r="SDL6" s="12"/>
      <c r="SDM6" s="12"/>
      <c r="SDN6" s="12"/>
      <c r="SDO6" s="12"/>
      <c r="SDP6" s="12"/>
      <c r="SDQ6" s="12"/>
      <c r="SDR6" s="12"/>
      <c r="SDS6" s="12"/>
      <c r="SDT6" s="12"/>
      <c r="SDU6" s="12"/>
      <c r="SDV6" s="12"/>
      <c r="SDW6" s="12"/>
      <c r="SDX6" s="12"/>
      <c r="SDY6" s="12"/>
      <c r="SDZ6" s="12"/>
      <c r="SEA6" s="12"/>
      <c r="SEB6" s="12"/>
      <c r="SEC6" s="12"/>
      <c r="SED6" s="12"/>
      <c r="SEE6" s="12"/>
      <c r="SEF6" s="12"/>
      <c r="SEG6" s="12"/>
      <c r="SEH6" s="12"/>
      <c r="SEI6" s="12"/>
      <c r="SEJ6" s="12"/>
      <c r="SEK6" s="12"/>
      <c r="SEL6" s="12"/>
      <c r="SEM6" s="12"/>
      <c r="SEN6" s="12"/>
      <c r="SEO6" s="12"/>
      <c r="SEP6" s="12"/>
      <c r="SEQ6" s="12"/>
      <c r="SER6" s="12"/>
      <c r="SES6" s="12"/>
      <c r="SET6" s="12"/>
      <c r="SEU6" s="12"/>
      <c r="SEV6" s="12"/>
      <c r="SEW6" s="12"/>
      <c r="SEX6" s="12"/>
      <c r="SEY6" s="12"/>
      <c r="SEZ6" s="12"/>
      <c r="SFA6" s="12"/>
      <c r="SFB6" s="12"/>
      <c r="SFC6" s="12"/>
      <c r="SFD6" s="12"/>
      <c r="SFE6" s="12"/>
      <c r="SFF6" s="12"/>
      <c r="SFG6" s="12"/>
      <c r="SFH6" s="12"/>
      <c r="SFI6" s="12"/>
      <c r="SFJ6" s="12"/>
      <c r="SFK6" s="12"/>
      <c r="SFL6" s="12"/>
      <c r="SFM6" s="12"/>
      <c r="SFN6" s="12"/>
      <c r="SFO6" s="12"/>
      <c r="SFP6" s="12"/>
      <c r="SFQ6" s="12"/>
      <c r="SFR6" s="12"/>
      <c r="SFS6" s="12"/>
      <c r="SFT6" s="12"/>
      <c r="SFU6" s="12"/>
      <c r="SFV6" s="12"/>
      <c r="SFW6" s="12"/>
      <c r="SFX6" s="12"/>
      <c r="SFY6" s="12"/>
      <c r="SFZ6" s="12"/>
      <c r="SGA6" s="12"/>
      <c r="SGB6" s="12"/>
      <c r="SGC6" s="12"/>
      <c r="SGD6" s="12"/>
      <c r="SGE6" s="12"/>
      <c r="SGF6" s="12"/>
      <c r="SGG6" s="12"/>
      <c r="SGH6" s="12"/>
      <c r="SGI6" s="12"/>
      <c r="SGJ6" s="12"/>
      <c r="SGK6" s="12"/>
      <c r="SGL6" s="12"/>
      <c r="SGM6" s="12"/>
      <c r="SGN6" s="12"/>
      <c r="SGO6" s="12"/>
      <c r="SGP6" s="12"/>
      <c r="SGQ6" s="12"/>
      <c r="SGR6" s="12"/>
      <c r="SGS6" s="12"/>
      <c r="SGT6" s="12"/>
      <c r="SGU6" s="12"/>
      <c r="SGV6" s="12"/>
      <c r="SGW6" s="12"/>
      <c r="SGX6" s="12"/>
      <c r="SGY6" s="12"/>
      <c r="SGZ6" s="12"/>
      <c r="SHA6" s="12"/>
      <c r="SHB6" s="12"/>
      <c r="SHC6" s="12"/>
      <c r="SHD6" s="12"/>
      <c r="SHE6" s="12"/>
      <c r="SHF6" s="12"/>
      <c r="SHG6" s="12"/>
      <c r="SHH6" s="12"/>
      <c r="SHI6" s="12"/>
      <c r="SHJ6" s="12"/>
      <c r="SHK6" s="12"/>
      <c r="SHL6" s="12"/>
      <c r="SHM6" s="12"/>
      <c r="SHN6" s="12"/>
      <c r="SHO6" s="12"/>
      <c r="SHP6" s="12"/>
      <c r="SHQ6" s="12"/>
      <c r="SHR6" s="12"/>
      <c r="SHS6" s="12"/>
      <c r="SHT6" s="12"/>
      <c r="SHU6" s="12"/>
      <c r="SHV6" s="12"/>
      <c r="SHW6" s="12"/>
      <c r="SHX6" s="12"/>
      <c r="SHY6" s="12"/>
      <c r="SHZ6" s="12"/>
      <c r="SIA6" s="12"/>
      <c r="SIB6" s="12"/>
      <c r="SIC6" s="12"/>
      <c r="SID6" s="12"/>
      <c r="SIE6" s="12"/>
      <c r="SIF6" s="12"/>
      <c r="SIG6" s="12"/>
      <c r="SIH6" s="12"/>
      <c r="SII6" s="12"/>
      <c r="SIJ6" s="12"/>
      <c r="SIK6" s="12"/>
      <c r="SIL6" s="12"/>
      <c r="SIM6" s="12"/>
      <c r="SIN6" s="12"/>
      <c r="SIO6" s="12"/>
      <c r="SIP6" s="12"/>
      <c r="SIQ6" s="12"/>
      <c r="SIR6" s="12"/>
      <c r="SIS6" s="12"/>
      <c r="SIT6" s="12"/>
      <c r="SIU6" s="12"/>
      <c r="SIV6" s="12"/>
      <c r="SIW6" s="12"/>
      <c r="SIX6" s="12"/>
      <c r="SIY6" s="12"/>
      <c r="SIZ6" s="12"/>
      <c r="SJA6" s="12"/>
      <c r="SJB6" s="12"/>
      <c r="SJC6" s="12"/>
      <c r="SJD6" s="12"/>
      <c r="SJE6" s="12"/>
      <c r="SJF6" s="12"/>
      <c r="SJG6" s="12"/>
      <c r="SJH6" s="12"/>
      <c r="SJI6" s="12"/>
      <c r="SJJ6" s="12"/>
      <c r="SJK6" s="12"/>
      <c r="SJL6" s="12"/>
      <c r="SJM6" s="12"/>
      <c r="SJN6" s="12"/>
      <c r="SJO6" s="12"/>
      <c r="SJP6" s="12"/>
      <c r="SJQ6" s="12"/>
      <c r="SJR6" s="12"/>
      <c r="SJS6" s="12"/>
      <c r="SJT6" s="12"/>
      <c r="SJU6" s="12"/>
      <c r="SJV6" s="12"/>
      <c r="SJW6" s="12"/>
      <c r="SJX6" s="12"/>
      <c r="SJY6" s="12"/>
      <c r="SJZ6" s="12"/>
      <c r="SKA6" s="12"/>
      <c r="SKB6" s="12"/>
      <c r="SKC6" s="12"/>
      <c r="SKD6" s="12"/>
      <c r="SKE6" s="12"/>
      <c r="SKF6" s="12"/>
      <c r="SKG6" s="12"/>
      <c r="SKH6" s="12"/>
      <c r="SKI6" s="12"/>
      <c r="SKJ6" s="12"/>
      <c r="SKK6" s="12"/>
      <c r="SKL6" s="12"/>
      <c r="SKM6" s="12"/>
      <c r="SKN6" s="12"/>
      <c r="SKO6" s="12"/>
      <c r="SKP6" s="12"/>
      <c r="SKQ6" s="12"/>
      <c r="SKR6" s="12"/>
      <c r="SKS6" s="12"/>
      <c r="SKT6" s="12"/>
      <c r="SKU6" s="12"/>
      <c r="SKV6" s="12"/>
      <c r="SKW6" s="12"/>
      <c r="SKX6" s="12"/>
      <c r="SKY6" s="12"/>
      <c r="SKZ6" s="12"/>
      <c r="SLA6" s="12"/>
      <c r="SLB6" s="12"/>
      <c r="SLC6" s="12"/>
      <c r="SLD6" s="12"/>
      <c r="SLE6" s="12"/>
      <c r="SLF6" s="12"/>
      <c r="SLG6" s="12"/>
      <c r="SLH6" s="12"/>
      <c r="SLI6" s="12"/>
      <c r="SLJ6" s="12"/>
      <c r="SLK6" s="12"/>
      <c r="SLL6" s="12"/>
      <c r="SLM6" s="12"/>
      <c r="SLN6" s="12"/>
      <c r="SLO6" s="12"/>
      <c r="SLP6" s="12"/>
      <c r="SLQ6" s="12"/>
      <c r="SLR6" s="12"/>
      <c r="SLS6" s="12"/>
      <c r="SLT6" s="12"/>
      <c r="SLU6" s="12"/>
      <c r="SLV6" s="12"/>
      <c r="SLW6" s="12"/>
      <c r="SLX6" s="12"/>
      <c r="SLY6" s="12"/>
      <c r="SLZ6" s="12"/>
      <c r="SMA6" s="12"/>
      <c r="SMB6" s="12"/>
      <c r="SMC6" s="12"/>
      <c r="SMD6" s="12"/>
      <c r="SME6" s="12"/>
      <c r="SMF6" s="12"/>
      <c r="SMG6" s="12"/>
      <c r="SMH6" s="12"/>
      <c r="SMI6" s="12"/>
      <c r="SMJ6" s="12"/>
      <c r="SMK6" s="12"/>
      <c r="SML6" s="12"/>
      <c r="SMM6" s="12"/>
      <c r="SMN6" s="12"/>
      <c r="SMO6" s="12"/>
      <c r="SMP6" s="12"/>
      <c r="SMQ6" s="12"/>
      <c r="SMR6" s="12"/>
      <c r="SMS6" s="12"/>
      <c r="SMT6" s="12"/>
      <c r="SMU6" s="12"/>
      <c r="SMV6" s="12"/>
      <c r="SMW6" s="12"/>
      <c r="SMX6" s="12"/>
      <c r="SMY6" s="12"/>
      <c r="SMZ6" s="12"/>
      <c r="SNA6" s="12"/>
      <c r="SNB6" s="12"/>
      <c r="SNC6" s="12"/>
      <c r="SND6" s="12"/>
      <c r="SNE6" s="12"/>
      <c r="SNF6" s="12"/>
      <c r="SNG6" s="12"/>
      <c r="SNH6" s="12"/>
      <c r="SNI6" s="12"/>
      <c r="SNJ6" s="12"/>
      <c r="SNK6" s="12"/>
      <c r="SNL6" s="12"/>
      <c r="SNM6" s="12"/>
      <c r="SNN6" s="12"/>
      <c r="SNO6" s="12"/>
      <c r="SNP6" s="12"/>
      <c r="SNQ6" s="12"/>
      <c r="SNR6" s="12"/>
      <c r="SNS6" s="12"/>
      <c r="SNT6" s="12"/>
      <c r="SNU6" s="12"/>
      <c r="SNV6" s="12"/>
      <c r="SNW6" s="12"/>
      <c r="SNX6" s="12"/>
      <c r="SNY6" s="12"/>
      <c r="SNZ6" s="12"/>
      <c r="SOA6" s="12"/>
      <c r="SOB6" s="12"/>
      <c r="SOC6" s="12"/>
      <c r="SOD6" s="12"/>
      <c r="SOE6" s="12"/>
      <c r="SOF6" s="12"/>
      <c r="SOG6" s="12"/>
      <c r="SOH6" s="12"/>
      <c r="SOI6" s="12"/>
      <c r="SOJ6" s="12"/>
      <c r="SOK6" s="12"/>
      <c r="SOL6" s="12"/>
      <c r="SOM6" s="12"/>
      <c r="SON6" s="12"/>
      <c r="SOO6" s="12"/>
      <c r="SOP6" s="12"/>
      <c r="SOQ6" s="12"/>
      <c r="SOR6" s="12"/>
      <c r="SOS6" s="12"/>
      <c r="SOT6" s="12"/>
      <c r="SOU6" s="12"/>
      <c r="SOV6" s="12"/>
      <c r="SOW6" s="12"/>
      <c r="SOX6" s="12"/>
      <c r="SOY6" s="12"/>
      <c r="SOZ6" s="12"/>
      <c r="SPA6" s="12"/>
      <c r="SPB6" s="12"/>
      <c r="SPC6" s="12"/>
      <c r="SPD6" s="12"/>
      <c r="SPE6" s="12"/>
      <c r="SPF6" s="12"/>
      <c r="SPG6" s="12"/>
      <c r="SPH6" s="12"/>
      <c r="SPI6" s="12"/>
      <c r="SPJ6" s="12"/>
      <c r="SPK6" s="12"/>
      <c r="SPL6" s="12"/>
      <c r="SPM6" s="12"/>
      <c r="SPN6" s="12"/>
      <c r="SPO6" s="12"/>
      <c r="SPP6" s="12"/>
      <c r="SPQ6" s="12"/>
      <c r="SPR6" s="12"/>
      <c r="SPS6" s="12"/>
      <c r="SPT6" s="12"/>
      <c r="SPU6" s="12"/>
      <c r="SPV6" s="12"/>
      <c r="SPW6" s="12"/>
      <c r="SPX6" s="12"/>
      <c r="SPY6" s="12"/>
      <c r="SPZ6" s="12"/>
      <c r="SQA6" s="12"/>
      <c r="SQB6" s="12"/>
      <c r="SQC6" s="12"/>
      <c r="SQD6" s="12"/>
      <c r="SQE6" s="12"/>
      <c r="SQF6" s="12"/>
      <c r="SQG6" s="12"/>
      <c r="SQH6" s="12"/>
      <c r="SQI6" s="12"/>
      <c r="SQJ6" s="12"/>
      <c r="SQK6" s="12"/>
      <c r="SQL6" s="12"/>
      <c r="SQM6" s="12"/>
      <c r="SQN6" s="12"/>
      <c r="SQO6" s="12"/>
      <c r="SQP6" s="12"/>
      <c r="SQQ6" s="12"/>
      <c r="SQR6" s="12"/>
      <c r="SQS6" s="12"/>
      <c r="SQT6" s="12"/>
      <c r="SQU6" s="12"/>
      <c r="SQV6" s="12"/>
      <c r="SQW6" s="12"/>
      <c r="SQX6" s="12"/>
      <c r="SQY6" s="12"/>
      <c r="SQZ6" s="12"/>
      <c r="SRA6" s="12"/>
      <c r="SRB6" s="12"/>
      <c r="SRC6" s="12"/>
      <c r="SRD6" s="12"/>
      <c r="SRE6" s="12"/>
      <c r="SRF6" s="12"/>
      <c r="SRG6" s="12"/>
      <c r="SRH6" s="12"/>
      <c r="SRI6" s="12"/>
      <c r="SRJ6" s="12"/>
      <c r="SRK6" s="12"/>
      <c r="SRL6" s="12"/>
      <c r="SRM6" s="12"/>
      <c r="SRN6" s="12"/>
      <c r="SRO6" s="12"/>
      <c r="SRP6" s="12"/>
      <c r="SRQ6" s="12"/>
      <c r="SRR6" s="12"/>
      <c r="SRS6" s="12"/>
      <c r="SRT6" s="12"/>
      <c r="SRU6" s="12"/>
      <c r="SRV6" s="12"/>
      <c r="SRW6" s="12"/>
      <c r="SRX6" s="12"/>
      <c r="SRY6" s="12"/>
      <c r="SRZ6" s="12"/>
      <c r="SSA6" s="12"/>
      <c r="SSB6" s="12"/>
      <c r="SSC6" s="12"/>
      <c r="SSD6" s="12"/>
      <c r="SSE6" s="12"/>
      <c r="SSF6" s="12"/>
      <c r="SSG6" s="12"/>
      <c r="SSH6" s="12"/>
      <c r="SSI6" s="12"/>
      <c r="SSJ6" s="12"/>
      <c r="SSK6" s="12"/>
      <c r="SSL6" s="12"/>
      <c r="SSM6" s="12"/>
      <c r="SSN6" s="12"/>
      <c r="SSO6" s="12"/>
      <c r="SSP6" s="12"/>
      <c r="SSQ6" s="12"/>
      <c r="SSR6" s="12"/>
      <c r="SSS6" s="12"/>
      <c r="SST6" s="12"/>
      <c r="SSU6" s="12"/>
      <c r="SSV6" s="12"/>
      <c r="SSW6" s="12"/>
      <c r="SSX6" s="12"/>
      <c r="SSY6" s="12"/>
      <c r="SSZ6" s="12"/>
      <c r="STA6" s="12"/>
      <c r="STB6" s="12"/>
      <c r="STC6" s="12"/>
      <c r="STD6" s="12"/>
      <c r="STE6" s="12"/>
      <c r="STF6" s="12"/>
      <c r="STG6" s="12"/>
      <c r="STH6" s="12"/>
      <c r="STI6" s="12"/>
      <c r="STJ6" s="12"/>
      <c r="STK6" s="12"/>
      <c r="STL6" s="12"/>
      <c r="STM6" s="12"/>
      <c r="STN6" s="12"/>
      <c r="STO6" s="12"/>
      <c r="STP6" s="12"/>
      <c r="STQ6" s="12"/>
      <c r="STR6" s="12"/>
      <c r="STS6" s="12"/>
      <c r="STT6" s="12"/>
      <c r="STU6" s="12"/>
      <c r="STV6" s="12"/>
      <c r="STW6" s="12"/>
      <c r="STX6" s="12"/>
      <c r="STY6" s="12"/>
      <c r="STZ6" s="12"/>
      <c r="SUA6" s="12"/>
      <c r="SUB6" s="12"/>
      <c r="SUC6" s="12"/>
      <c r="SUD6" s="12"/>
      <c r="SUE6" s="12"/>
      <c r="SUF6" s="12"/>
      <c r="SUG6" s="12"/>
      <c r="SUH6" s="12"/>
      <c r="SUI6" s="12"/>
      <c r="SUJ6" s="12"/>
      <c r="SUK6" s="12"/>
      <c r="SUL6" s="12"/>
      <c r="SUM6" s="12"/>
      <c r="SUN6" s="12"/>
      <c r="SUO6" s="12"/>
      <c r="SUP6" s="12"/>
      <c r="SUQ6" s="12"/>
      <c r="SUR6" s="12"/>
      <c r="SUS6" s="12"/>
      <c r="SUT6" s="12"/>
      <c r="SUU6" s="12"/>
      <c r="SUV6" s="12"/>
      <c r="SUW6" s="12"/>
      <c r="SUX6" s="12"/>
      <c r="SUY6" s="12"/>
      <c r="SUZ6" s="12"/>
      <c r="SVA6" s="12"/>
      <c r="SVB6" s="12"/>
      <c r="SVC6" s="12"/>
      <c r="SVD6" s="12"/>
      <c r="SVE6" s="12"/>
      <c r="SVF6" s="12"/>
      <c r="SVG6" s="12"/>
      <c r="SVH6" s="12"/>
      <c r="SVI6" s="12"/>
      <c r="SVJ6" s="12"/>
      <c r="SVK6" s="12"/>
      <c r="SVL6" s="12"/>
      <c r="SVM6" s="12"/>
      <c r="SVN6" s="12"/>
      <c r="SVO6" s="12"/>
      <c r="SVP6" s="12"/>
      <c r="SVQ6" s="12"/>
      <c r="SVR6" s="12"/>
      <c r="SVS6" s="12"/>
      <c r="SVT6" s="12"/>
      <c r="SVU6" s="12"/>
      <c r="SVV6" s="12"/>
      <c r="SVW6" s="12"/>
      <c r="SVX6" s="12"/>
      <c r="SVY6" s="12"/>
      <c r="SVZ6" s="12"/>
      <c r="SWA6" s="12"/>
      <c r="SWB6" s="12"/>
      <c r="SWC6" s="12"/>
      <c r="SWD6" s="12"/>
      <c r="SWE6" s="12"/>
      <c r="SWF6" s="12"/>
      <c r="SWG6" s="12"/>
      <c r="SWH6" s="12"/>
      <c r="SWI6" s="12"/>
      <c r="SWJ6" s="12"/>
      <c r="SWK6" s="12"/>
      <c r="SWL6" s="12"/>
      <c r="SWM6" s="12"/>
      <c r="SWN6" s="12"/>
      <c r="SWO6" s="12"/>
      <c r="SWP6" s="12"/>
      <c r="SWQ6" s="12"/>
      <c r="SWR6" s="12"/>
      <c r="SWS6" s="12"/>
      <c r="SWT6" s="12"/>
      <c r="SWU6" s="12"/>
      <c r="SWV6" s="12"/>
      <c r="SWW6" s="12"/>
      <c r="SWX6" s="12"/>
      <c r="SWY6" s="12"/>
      <c r="SWZ6" s="12"/>
      <c r="SXA6" s="12"/>
      <c r="SXB6" s="12"/>
      <c r="SXC6" s="12"/>
      <c r="SXD6" s="12"/>
      <c r="SXE6" s="12"/>
      <c r="SXF6" s="12"/>
      <c r="SXG6" s="12"/>
      <c r="SXH6" s="12"/>
      <c r="SXI6" s="12"/>
      <c r="SXJ6" s="12"/>
      <c r="SXK6" s="12"/>
      <c r="SXL6" s="12"/>
      <c r="SXM6" s="12"/>
      <c r="SXN6" s="12"/>
      <c r="SXO6" s="12"/>
      <c r="SXP6" s="12"/>
      <c r="SXQ6" s="12"/>
      <c r="SXR6" s="12"/>
      <c r="SXS6" s="12"/>
      <c r="SXT6" s="12"/>
      <c r="SXU6" s="12"/>
      <c r="SXV6" s="12"/>
      <c r="SXW6" s="12"/>
      <c r="SXX6" s="12"/>
      <c r="SXY6" s="12"/>
      <c r="SXZ6" s="12"/>
      <c r="SYA6" s="12"/>
      <c r="SYB6" s="12"/>
      <c r="SYC6" s="12"/>
      <c r="SYD6" s="12"/>
      <c r="SYE6" s="12"/>
      <c r="SYF6" s="12"/>
      <c r="SYG6" s="12"/>
      <c r="SYH6" s="12"/>
      <c r="SYI6" s="12"/>
      <c r="SYJ6" s="12"/>
      <c r="SYK6" s="12"/>
      <c r="SYL6" s="12"/>
      <c r="SYM6" s="12"/>
      <c r="SYN6" s="12"/>
      <c r="SYO6" s="12"/>
      <c r="SYP6" s="12"/>
      <c r="SYQ6" s="12"/>
      <c r="SYR6" s="12"/>
      <c r="SYS6" s="12"/>
      <c r="SYT6" s="12"/>
      <c r="SYU6" s="12"/>
      <c r="SYV6" s="12"/>
      <c r="SYW6" s="12"/>
      <c r="SYX6" s="12"/>
      <c r="SYY6" s="12"/>
      <c r="SYZ6" s="12"/>
      <c r="SZA6" s="12"/>
      <c r="SZB6" s="12"/>
      <c r="SZC6" s="12"/>
      <c r="SZD6" s="12"/>
      <c r="SZE6" s="12"/>
      <c r="SZF6" s="12"/>
      <c r="SZG6" s="12"/>
      <c r="SZH6" s="12"/>
      <c r="SZI6" s="12"/>
      <c r="SZJ6" s="12"/>
      <c r="SZK6" s="12"/>
      <c r="SZL6" s="12"/>
      <c r="SZM6" s="12"/>
      <c r="SZN6" s="12"/>
      <c r="SZO6" s="12"/>
      <c r="SZP6" s="12"/>
      <c r="SZQ6" s="12"/>
      <c r="SZR6" s="12"/>
      <c r="SZS6" s="12"/>
      <c r="SZT6" s="12"/>
      <c r="SZU6" s="12"/>
      <c r="SZV6" s="12"/>
      <c r="SZW6" s="12"/>
      <c r="SZX6" s="12"/>
      <c r="SZY6" s="12"/>
      <c r="SZZ6" s="12"/>
      <c r="TAA6" s="12"/>
      <c r="TAB6" s="12"/>
      <c r="TAC6" s="12"/>
      <c r="TAD6" s="12"/>
      <c r="TAE6" s="12"/>
      <c r="TAF6" s="12"/>
      <c r="TAG6" s="12"/>
      <c r="TAH6" s="12"/>
      <c r="TAI6" s="12"/>
      <c r="TAJ6" s="12"/>
      <c r="TAK6" s="12"/>
      <c r="TAL6" s="12"/>
      <c r="TAM6" s="12"/>
      <c r="TAN6" s="12"/>
      <c r="TAO6" s="12"/>
      <c r="TAP6" s="12"/>
      <c r="TAQ6" s="12"/>
      <c r="TAR6" s="12"/>
      <c r="TAS6" s="12"/>
      <c r="TAT6" s="12"/>
      <c r="TAU6" s="12"/>
      <c r="TAV6" s="12"/>
      <c r="TAW6" s="12"/>
      <c r="TAX6" s="12"/>
      <c r="TAY6" s="12"/>
      <c r="TAZ6" s="12"/>
      <c r="TBA6" s="12"/>
      <c r="TBB6" s="12"/>
      <c r="TBC6" s="12"/>
      <c r="TBD6" s="12"/>
      <c r="TBE6" s="12"/>
      <c r="TBF6" s="12"/>
      <c r="TBG6" s="12"/>
      <c r="TBH6" s="12"/>
      <c r="TBI6" s="12"/>
      <c r="TBJ6" s="12"/>
      <c r="TBK6" s="12"/>
      <c r="TBL6" s="12"/>
      <c r="TBM6" s="12"/>
      <c r="TBN6" s="12"/>
      <c r="TBO6" s="12"/>
      <c r="TBP6" s="12"/>
      <c r="TBQ6" s="12"/>
      <c r="TBR6" s="12"/>
      <c r="TBS6" s="12"/>
      <c r="TBT6" s="12"/>
      <c r="TBU6" s="12"/>
      <c r="TBV6" s="12"/>
      <c r="TBW6" s="12"/>
      <c r="TBX6" s="12"/>
      <c r="TBY6" s="12"/>
      <c r="TBZ6" s="12"/>
      <c r="TCA6" s="12"/>
      <c r="TCB6" s="12"/>
      <c r="TCC6" s="12"/>
      <c r="TCD6" s="12"/>
      <c r="TCE6" s="12"/>
      <c r="TCF6" s="12"/>
      <c r="TCG6" s="12"/>
      <c r="TCH6" s="12"/>
      <c r="TCI6" s="12"/>
      <c r="TCJ6" s="12"/>
      <c r="TCK6" s="12"/>
      <c r="TCL6" s="12"/>
      <c r="TCM6" s="12"/>
      <c r="TCN6" s="12"/>
      <c r="TCO6" s="12"/>
      <c r="TCP6" s="12"/>
      <c r="TCQ6" s="12"/>
      <c r="TCR6" s="12"/>
      <c r="TCS6" s="12"/>
      <c r="TCT6" s="12"/>
      <c r="TCU6" s="12"/>
      <c r="TCV6" s="12"/>
      <c r="TCW6" s="12"/>
      <c r="TCX6" s="12"/>
      <c r="TCY6" s="12"/>
      <c r="TCZ6" s="12"/>
      <c r="TDA6" s="12"/>
      <c r="TDB6" s="12"/>
      <c r="TDC6" s="12"/>
      <c r="TDD6" s="12"/>
      <c r="TDE6" s="12"/>
      <c r="TDF6" s="12"/>
      <c r="TDG6" s="12"/>
      <c r="TDH6" s="12"/>
      <c r="TDI6" s="12"/>
      <c r="TDJ6" s="12"/>
      <c r="TDK6" s="12"/>
      <c r="TDL6" s="12"/>
      <c r="TDM6" s="12"/>
      <c r="TDN6" s="12"/>
      <c r="TDO6" s="12"/>
      <c r="TDP6" s="12"/>
      <c r="TDQ6" s="12"/>
      <c r="TDR6" s="12"/>
      <c r="TDS6" s="12"/>
      <c r="TDT6" s="12"/>
      <c r="TDU6" s="12"/>
      <c r="TDV6" s="12"/>
      <c r="TDW6" s="12"/>
      <c r="TDX6" s="12"/>
      <c r="TDY6" s="12"/>
      <c r="TDZ6" s="12"/>
      <c r="TEA6" s="12"/>
      <c r="TEB6" s="12"/>
      <c r="TEC6" s="12"/>
      <c r="TED6" s="12"/>
      <c r="TEE6" s="12"/>
      <c r="TEF6" s="12"/>
      <c r="TEG6" s="12"/>
      <c r="TEH6" s="12"/>
      <c r="TEI6" s="12"/>
      <c r="TEJ6" s="12"/>
      <c r="TEK6" s="12"/>
      <c r="TEL6" s="12"/>
      <c r="TEM6" s="12"/>
      <c r="TEN6" s="12"/>
      <c r="TEO6" s="12"/>
      <c r="TEP6" s="12"/>
      <c r="TEQ6" s="12"/>
      <c r="TER6" s="12"/>
      <c r="TES6" s="12"/>
      <c r="TET6" s="12"/>
      <c r="TEU6" s="12"/>
      <c r="TEV6" s="12"/>
      <c r="TEW6" s="12"/>
      <c r="TEX6" s="12"/>
      <c r="TEY6" s="12"/>
      <c r="TEZ6" s="12"/>
      <c r="TFA6" s="12"/>
      <c r="TFB6" s="12"/>
      <c r="TFC6" s="12"/>
      <c r="TFD6" s="12"/>
      <c r="TFE6" s="12"/>
      <c r="TFF6" s="12"/>
      <c r="TFG6" s="12"/>
      <c r="TFH6" s="12"/>
      <c r="TFI6" s="12"/>
      <c r="TFJ6" s="12"/>
      <c r="TFK6" s="12"/>
      <c r="TFL6" s="12"/>
      <c r="TFM6" s="12"/>
      <c r="TFN6" s="12"/>
      <c r="TFO6" s="12"/>
      <c r="TFP6" s="12"/>
      <c r="TFQ6" s="12"/>
      <c r="TFR6" s="12"/>
      <c r="TFS6" s="12"/>
      <c r="TFT6" s="12"/>
      <c r="TFU6" s="12"/>
      <c r="TFV6" s="12"/>
      <c r="TFW6" s="12"/>
      <c r="TFX6" s="12"/>
      <c r="TFY6" s="12"/>
      <c r="TFZ6" s="12"/>
      <c r="TGA6" s="12"/>
      <c r="TGB6" s="12"/>
      <c r="TGC6" s="12"/>
      <c r="TGD6" s="12"/>
      <c r="TGE6" s="12"/>
      <c r="TGF6" s="12"/>
      <c r="TGG6" s="12"/>
      <c r="TGH6" s="12"/>
      <c r="TGI6" s="12"/>
      <c r="TGJ6" s="12"/>
      <c r="TGK6" s="12"/>
      <c r="TGL6" s="12"/>
      <c r="TGM6" s="12"/>
      <c r="TGN6" s="12"/>
      <c r="TGO6" s="12"/>
      <c r="TGP6" s="12"/>
      <c r="TGQ6" s="12"/>
      <c r="TGR6" s="12"/>
      <c r="TGS6" s="12"/>
      <c r="TGT6" s="12"/>
      <c r="TGU6" s="12"/>
      <c r="TGV6" s="12"/>
      <c r="TGW6" s="12"/>
      <c r="TGX6" s="12"/>
      <c r="TGY6" s="12"/>
      <c r="TGZ6" s="12"/>
      <c r="THA6" s="12"/>
      <c r="THB6" s="12"/>
      <c r="THC6" s="12"/>
      <c r="THD6" s="12"/>
      <c r="THE6" s="12"/>
      <c r="THF6" s="12"/>
      <c r="THG6" s="12"/>
      <c r="THH6" s="12"/>
      <c r="THI6" s="12"/>
      <c r="THJ6" s="12"/>
      <c r="THK6" s="12"/>
      <c r="THL6" s="12"/>
      <c r="THM6" s="12"/>
      <c r="THN6" s="12"/>
      <c r="THO6" s="12"/>
      <c r="THP6" s="12"/>
      <c r="THQ6" s="12"/>
      <c r="THR6" s="12"/>
      <c r="THS6" s="12"/>
      <c r="THT6" s="12"/>
      <c r="THU6" s="12"/>
      <c r="THV6" s="12"/>
      <c r="THW6" s="12"/>
      <c r="THX6" s="12"/>
      <c r="THY6" s="12"/>
      <c r="THZ6" s="12"/>
      <c r="TIA6" s="12"/>
      <c r="TIB6" s="12"/>
      <c r="TIC6" s="12"/>
      <c r="TID6" s="12"/>
      <c r="TIE6" s="12"/>
      <c r="TIF6" s="12"/>
      <c r="TIG6" s="12"/>
      <c r="TIH6" s="12"/>
      <c r="TII6" s="12"/>
      <c r="TIJ6" s="12"/>
      <c r="TIK6" s="12"/>
      <c r="TIL6" s="12"/>
      <c r="TIM6" s="12"/>
      <c r="TIN6" s="12"/>
      <c r="TIO6" s="12"/>
      <c r="TIP6" s="12"/>
      <c r="TIQ6" s="12"/>
      <c r="TIR6" s="12"/>
      <c r="TIS6" s="12"/>
      <c r="TIT6" s="12"/>
      <c r="TIU6" s="12"/>
      <c r="TIV6" s="12"/>
      <c r="TIW6" s="12"/>
      <c r="TIX6" s="12"/>
      <c r="TIY6" s="12"/>
      <c r="TIZ6" s="12"/>
      <c r="TJA6" s="12"/>
      <c r="TJB6" s="12"/>
      <c r="TJC6" s="12"/>
      <c r="TJD6" s="12"/>
      <c r="TJE6" s="12"/>
      <c r="TJF6" s="12"/>
      <c r="TJG6" s="12"/>
      <c r="TJH6" s="12"/>
      <c r="TJI6" s="12"/>
      <c r="TJJ6" s="12"/>
      <c r="TJK6" s="12"/>
      <c r="TJL6" s="12"/>
      <c r="TJM6" s="12"/>
      <c r="TJN6" s="12"/>
      <c r="TJO6" s="12"/>
      <c r="TJP6" s="12"/>
      <c r="TJQ6" s="12"/>
      <c r="TJR6" s="12"/>
      <c r="TJS6" s="12"/>
      <c r="TJT6" s="12"/>
      <c r="TJU6" s="12"/>
      <c r="TJV6" s="12"/>
      <c r="TJW6" s="12"/>
      <c r="TJX6" s="12"/>
      <c r="TJY6" s="12"/>
      <c r="TJZ6" s="12"/>
      <c r="TKA6" s="12"/>
      <c r="TKB6" s="12"/>
      <c r="TKC6" s="12"/>
      <c r="TKD6" s="12"/>
      <c r="TKE6" s="12"/>
      <c r="TKF6" s="12"/>
      <c r="TKG6" s="12"/>
      <c r="TKH6" s="12"/>
      <c r="TKI6" s="12"/>
      <c r="TKJ6" s="12"/>
      <c r="TKK6" s="12"/>
      <c r="TKL6" s="12"/>
      <c r="TKM6" s="12"/>
      <c r="TKN6" s="12"/>
      <c r="TKO6" s="12"/>
      <c r="TKP6" s="12"/>
      <c r="TKQ6" s="12"/>
      <c r="TKR6" s="12"/>
      <c r="TKS6" s="12"/>
      <c r="TKT6" s="12"/>
      <c r="TKU6" s="12"/>
      <c r="TKV6" s="12"/>
      <c r="TKW6" s="12"/>
      <c r="TKX6" s="12"/>
      <c r="TKY6" s="12"/>
      <c r="TKZ6" s="12"/>
      <c r="TLA6" s="12"/>
      <c r="TLB6" s="12"/>
      <c r="TLC6" s="12"/>
      <c r="TLD6" s="12"/>
      <c r="TLE6" s="12"/>
      <c r="TLF6" s="12"/>
      <c r="TLG6" s="12"/>
      <c r="TLH6" s="12"/>
      <c r="TLI6" s="12"/>
      <c r="TLJ6" s="12"/>
      <c r="TLK6" s="12"/>
      <c r="TLL6" s="12"/>
      <c r="TLM6" s="12"/>
      <c r="TLN6" s="12"/>
      <c r="TLO6" s="12"/>
      <c r="TLP6" s="12"/>
      <c r="TLQ6" s="12"/>
      <c r="TLR6" s="12"/>
      <c r="TLS6" s="12"/>
      <c r="TLT6" s="12"/>
      <c r="TLU6" s="12"/>
      <c r="TLV6" s="12"/>
      <c r="TLW6" s="12"/>
      <c r="TLX6" s="12"/>
      <c r="TLY6" s="12"/>
      <c r="TLZ6" s="12"/>
      <c r="TMA6" s="12"/>
      <c r="TMB6" s="12"/>
      <c r="TMC6" s="12"/>
      <c r="TMD6" s="12"/>
      <c r="TME6" s="12"/>
      <c r="TMF6" s="12"/>
      <c r="TMG6" s="12"/>
      <c r="TMH6" s="12"/>
      <c r="TMI6" s="12"/>
      <c r="TMJ6" s="12"/>
      <c r="TMK6" s="12"/>
      <c r="TML6" s="12"/>
      <c r="TMM6" s="12"/>
      <c r="TMN6" s="12"/>
      <c r="TMO6" s="12"/>
      <c r="TMP6" s="12"/>
      <c r="TMQ6" s="12"/>
      <c r="TMR6" s="12"/>
      <c r="TMS6" s="12"/>
      <c r="TMT6" s="12"/>
      <c r="TMU6" s="12"/>
      <c r="TMV6" s="12"/>
      <c r="TMW6" s="12"/>
      <c r="TMX6" s="12"/>
      <c r="TMY6" s="12"/>
      <c r="TMZ6" s="12"/>
      <c r="TNA6" s="12"/>
      <c r="TNB6" s="12"/>
      <c r="TNC6" s="12"/>
      <c r="TND6" s="12"/>
      <c r="TNE6" s="12"/>
      <c r="TNF6" s="12"/>
      <c r="TNG6" s="12"/>
      <c r="TNH6" s="12"/>
      <c r="TNI6" s="12"/>
      <c r="TNJ6" s="12"/>
      <c r="TNK6" s="12"/>
      <c r="TNL6" s="12"/>
      <c r="TNM6" s="12"/>
      <c r="TNN6" s="12"/>
      <c r="TNO6" s="12"/>
      <c r="TNP6" s="12"/>
      <c r="TNQ6" s="12"/>
      <c r="TNR6" s="12"/>
      <c r="TNS6" s="12"/>
      <c r="TNT6" s="12"/>
      <c r="TNU6" s="12"/>
      <c r="TNV6" s="12"/>
      <c r="TNW6" s="12"/>
      <c r="TNX6" s="12"/>
      <c r="TNY6" s="12"/>
      <c r="TNZ6" s="12"/>
      <c r="TOA6" s="12"/>
      <c r="TOB6" s="12"/>
      <c r="TOC6" s="12"/>
      <c r="TOD6" s="12"/>
      <c r="TOE6" s="12"/>
      <c r="TOF6" s="12"/>
      <c r="TOG6" s="12"/>
      <c r="TOH6" s="12"/>
      <c r="TOI6" s="12"/>
      <c r="TOJ6" s="12"/>
      <c r="TOK6" s="12"/>
      <c r="TOL6" s="12"/>
      <c r="TOM6" s="12"/>
      <c r="TON6" s="12"/>
      <c r="TOO6" s="12"/>
      <c r="TOP6" s="12"/>
      <c r="TOQ6" s="12"/>
      <c r="TOR6" s="12"/>
      <c r="TOS6" s="12"/>
      <c r="TOT6" s="12"/>
      <c r="TOU6" s="12"/>
      <c r="TOV6" s="12"/>
      <c r="TOW6" s="12"/>
      <c r="TOX6" s="12"/>
      <c r="TOY6" s="12"/>
      <c r="TOZ6" s="12"/>
      <c r="TPA6" s="12"/>
      <c r="TPB6" s="12"/>
      <c r="TPC6" s="12"/>
      <c r="TPD6" s="12"/>
      <c r="TPE6" s="12"/>
      <c r="TPF6" s="12"/>
      <c r="TPG6" s="12"/>
      <c r="TPH6" s="12"/>
      <c r="TPI6" s="12"/>
      <c r="TPJ6" s="12"/>
      <c r="TPK6" s="12"/>
      <c r="TPL6" s="12"/>
      <c r="TPM6" s="12"/>
      <c r="TPN6" s="12"/>
      <c r="TPO6" s="12"/>
      <c r="TPP6" s="12"/>
      <c r="TPQ6" s="12"/>
      <c r="TPR6" s="12"/>
      <c r="TPS6" s="12"/>
      <c r="TPT6" s="12"/>
      <c r="TPU6" s="12"/>
      <c r="TPV6" s="12"/>
      <c r="TPW6" s="12"/>
      <c r="TPX6" s="12"/>
      <c r="TPY6" s="12"/>
      <c r="TPZ6" s="12"/>
      <c r="TQA6" s="12"/>
      <c r="TQB6" s="12"/>
      <c r="TQC6" s="12"/>
      <c r="TQD6" s="12"/>
      <c r="TQE6" s="12"/>
      <c r="TQF6" s="12"/>
      <c r="TQG6" s="12"/>
      <c r="TQH6" s="12"/>
      <c r="TQI6" s="12"/>
      <c r="TQJ6" s="12"/>
      <c r="TQK6" s="12"/>
      <c r="TQL6" s="12"/>
      <c r="TQM6" s="12"/>
      <c r="TQN6" s="12"/>
      <c r="TQO6" s="12"/>
      <c r="TQP6" s="12"/>
      <c r="TQQ6" s="12"/>
      <c r="TQR6" s="12"/>
      <c r="TQS6" s="12"/>
      <c r="TQT6" s="12"/>
      <c r="TQU6" s="12"/>
      <c r="TQV6" s="12"/>
      <c r="TQW6" s="12"/>
      <c r="TQX6" s="12"/>
      <c r="TQY6" s="12"/>
      <c r="TQZ6" s="12"/>
      <c r="TRA6" s="12"/>
      <c r="TRB6" s="12"/>
      <c r="TRC6" s="12"/>
      <c r="TRD6" s="12"/>
      <c r="TRE6" s="12"/>
      <c r="TRF6" s="12"/>
      <c r="TRG6" s="12"/>
      <c r="TRH6" s="12"/>
      <c r="TRI6" s="12"/>
      <c r="TRJ6" s="12"/>
      <c r="TRK6" s="12"/>
      <c r="TRL6" s="12"/>
      <c r="TRM6" s="12"/>
      <c r="TRN6" s="12"/>
      <c r="TRO6" s="12"/>
      <c r="TRP6" s="12"/>
      <c r="TRQ6" s="12"/>
      <c r="TRR6" s="12"/>
      <c r="TRS6" s="12"/>
      <c r="TRT6" s="12"/>
      <c r="TRU6" s="12"/>
      <c r="TRV6" s="12"/>
      <c r="TRW6" s="12"/>
      <c r="TRX6" s="12"/>
      <c r="TRY6" s="12"/>
      <c r="TRZ6" s="12"/>
      <c r="TSA6" s="12"/>
      <c r="TSB6" s="12"/>
      <c r="TSC6" s="12"/>
      <c r="TSD6" s="12"/>
      <c r="TSE6" s="12"/>
      <c r="TSF6" s="12"/>
      <c r="TSG6" s="12"/>
      <c r="TSH6" s="12"/>
      <c r="TSI6" s="12"/>
      <c r="TSJ6" s="12"/>
      <c r="TSK6" s="12"/>
      <c r="TSL6" s="12"/>
      <c r="TSM6" s="12"/>
      <c r="TSN6" s="12"/>
      <c r="TSO6" s="12"/>
      <c r="TSP6" s="12"/>
      <c r="TSQ6" s="12"/>
      <c r="TSR6" s="12"/>
      <c r="TSS6" s="12"/>
      <c r="TST6" s="12"/>
      <c r="TSU6" s="12"/>
      <c r="TSV6" s="12"/>
      <c r="TSW6" s="12"/>
      <c r="TSX6" s="12"/>
      <c r="TSY6" s="12"/>
      <c r="TSZ6" s="12"/>
      <c r="TTA6" s="12"/>
      <c r="TTB6" s="12"/>
      <c r="TTC6" s="12"/>
      <c r="TTD6" s="12"/>
      <c r="TTE6" s="12"/>
      <c r="TTF6" s="12"/>
      <c r="TTG6" s="12"/>
      <c r="TTH6" s="12"/>
      <c r="TTI6" s="12"/>
      <c r="TTJ6" s="12"/>
      <c r="TTK6" s="12"/>
      <c r="TTL6" s="12"/>
      <c r="TTM6" s="12"/>
      <c r="TTN6" s="12"/>
      <c r="TTO6" s="12"/>
      <c r="TTP6" s="12"/>
      <c r="TTQ6" s="12"/>
      <c r="TTR6" s="12"/>
      <c r="TTS6" s="12"/>
      <c r="TTT6" s="12"/>
      <c r="TTU6" s="12"/>
      <c r="TTV6" s="12"/>
      <c r="TTW6" s="12"/>
      <c r="TTX6" s="12"/>
      <c r="TTY6" s="12"/>
      <c r="TTZ6" s="12"/>
      <c r="TUA6" s="12"/>
      <c r="TUB6" s="12"/>
      <c r="TUC6" s="12"/>
      <c r="TUD6" s="12"/>
      <c r="TUE6" s="12"/>
      <c r="TUF6" s="12"/>
      <c r="TUG6" s="12"/>
      <c r="TUH6" s="12"/>
      <c r="TUI6" s="12"/>
      <c r="TUJ6" s="12"/>
      <c r="TUK6" s="12"/>
      <c r="TUL6" s="12"/>
      <c r="TUM6" s="12"/>
      <c r="TUN6" s="12"/>
      <c r="TUO6" s="12"/>
      <c r="TUP6" s="12"/>
      <c r="TUQ6" s="12"/>
      <c r="TUR6" s="12"/>
      <c r="TUS6" s="12"/>
      <c r="TUT6" s="12"/>
      <c r="TUU6" s="12"/>
      <c r="TUV6" s="12"/>
      <c r="TUW6" s="12"/>
      <c r="TUX6" s="12"/>
      <c r="TUY6" s="12"/>
      <c r="TUZ6" s="12"/>
      <c r="TVA6" s="12"/>
      <c r="TVB6" s="12"/>
      <c r="TVC6" s="12"/>
      <c r="TVD6" s="12"/>
      <c r="TVE6" s="12"/>
      <c r="TVF6" s="12"/>
      <c r="TVG6" s="12"/>
      <c r="TVH6" s="12"/>
      <c r="TVI6" s="12"/>
      <c r="TVJ6" s="12"/>
      <c r="TVK6" s="12"/>
      <c r="TVL6" s="12"/>
      <c r="TVM6" s="12"/>
      <c r="TVN6" s="12"/>
      <c r="TVO6" s="12"/>
      <c r="TVP6" s="12"/>
      <c r="TVQ6" s="12"/>
      <c r="TVR6" s="12"/>
      <c r="TVS6" s="12"/>
      <c r="TVT6" s="12"/>
      <c r="TVU6" s="12"/>
      <c r="TVV6" s="12"/>
      <c r="TVW6" s="12"/>
      <c r="TVX6" s="12"/>
      <c r="TVY6" s="12"/>
      <c r="TVZ6" s="12"/>
      <c r="TWA6" s="12"/>
      <c r="TWB6" s="12"/>
      <c r="TWC6" s="12"/>
      <c r="TWD6" s="12"/>
      <c r="TWE6" s="12"/>
      <c r="TWF6" s="12"/>
      <c r="TWG6" s="12"/>
      <c r="TWH6" s="12"/>
      <c r="TWI6" s="12"/>
      <c r="TWJ6" s="12"/>
      <c r="TWK6" s="12"/>
      <c r="TWL6" s="12"/>
      <c r="TWM6" s="12"/>
      <c r="TWN6" s="12"/>
      <c r="TWO6" s="12"/>
      <c r="TWP6" s="12"/>
      <c r="TWQ6" s="12"/>
      <c r="TWR6" s="12"/>
      <c r="TWS6" s="12"/>
      <c r="TWT6" s="12"/>
      <c r="TWU6" s="12"/>
      <c r="TWV6" s="12"/>
      <c r="TWW6" s="12"/>
      <c r="TWX6" s="12"/>
      <c r="TWY6" s="12"/>
      <c r="TWZ6" s="12"/>
      <c r="TXA6" s="12"/>
      <c r="TXB6" s="12"/>
      <c r="TXC6" s="12"/>
      <c r="TXD6" s="12"/>
      <c r="TXE6" s="12"/>
      <c r="TXF6" s="12"/>
      <c r="TXG6" s="12"/>
      <c r="TXH6" s="12"/>
      <c r="TXI6" s="12"/>
      <c r="TXJ6" s="12"/>
      <c r="TXK6" s="12"/>
      <c r="TXL6" s="12"/>
      <c r="TXM6" s="12"/>
      <c r="TXN6" s="12"/>
      <c r="TXO6" s="12"/>
      <c r="TXP6" s="12"/>
      <c r="TXQ6" s="12"/>
      <c r="TXR6" s="12"/>
      <c r="TXS6" s="12"/>
      <c r="TXT6" s="12"/>
      <c r="TXU6" s="12"/>
      <c r="TXV6" s="12"/>
      <c r="TXW6" s="12"/>
      <c r="TXX6" s="12"/>
      <c r="TXY6" s="12"/>
      <c r="TXZ6" s="12"/>
      <c r="TYA6" s="12"/>
      <c r="TYB6" s="12"/>
      <c r="TYC6" s="12"/>
      <c r="TYD6" s="12"/>
      <c r="TYE6" s="12"/>
      <c r="TYF6" s="12"/>
      <c r="TYG6" s="12"/>
      <c r="TYH6" s="12"/>
      <c r="TYI6" s="12"/>
      <c r="TYJ6" s="12"/>
      <c r="TYK6" s="12"/>
      <c r="TYL6" s="12"/>
      <c r="TYM6" s="12"/>
      <c r="TYN6" s="12"/>
      <c r="TYO6" s="12"/>
      <c r="TYP6" s="12"/>
      <c r="TYQ6" s="12"/>
      <c r="TYR6" s="12"/>
      <c r="TYS6" s="12"/>
      <c r="TYT6" s="12"/>
      <c r="TYU6" s="12"/>
      <c r="TYV6" s="12"/>
      <c r="TYW6" s="12"/>
      <c r="TYX6" s="12"/>
      <c r="TYY6" s="12"/>
      <c r="TYZ6" s="12"/>
      <c r="TZA6" s="12"/>
      <c r="TZB6" s="12"/>
      <c r="TZC6" s="12"/>
      <c r="TZD6" s="12"/>
      <c r="TZE6" s="12"/>
      <c r="TZF6" s="12"/>
      <c r="TZG6" s="12"/>
      <c r="TZH6" s="12"/>
      <c r="TZI6" s="12"/>
      <c r="TZJ6" s="12"/>
      <c r="TZK6" s="12"/>
      <c r="TZL6" s="12"/>
      <c r="TZM6" s="12"/>
      <c r="TZN6" s="12"/>
      <c r="TZO6" s="12"/>
      <c r="TZP6" s="12"/>
      <c r="TZQ6" s="12"/>
      <c r="TZR6" s="12"/>
      <c r="TZS6" s="12"/>
      <c r="TZT6" s="12"/>
      <c r="TZU6" s="12"/>
      <c r="TZV6" s="12"/>
      <c r="TZW6" s="12"/>
      <c r="TZX6" s="12"/>
      <c r="TZY6" s="12"/>
      <c r="TZZ6" s="12"/>
      <c r="UAA6" s="12"/>
      <c r="UAB6" s="12"/>
      <c r="UAC6" s="12"/>
      <c r="UAD6" s="12"/>
      <c r="UAE6" s="12"/>
      <c r="UAF6" s="12"/>
      <c r="UAG6" s="12"/>
      <c r="UAH6" s="12"/>
      <c r="UAI6" s="12"/>
      <c r="UAJ6" s="12"/>
      <c r="UAK6" s="12"/>
      <c r="UAL6" s="12"/>
      <c r="UAM6" s="12"/>
      <c r="UAN6" s="12"/>
      <c r="UAO6" s="12"/>
      <c r="UAP6" s="12"/>
      <c r="UAQ6" s="12"/>
      <c r="UAR6" s="12"/>
      <c r="UAS6" s="12"/>
      <c r="UAT6" s="12"/>
      <c r="UAU6" s="12"/>
      <c r="UAV6" s="12"/>
      <c r="UAW6" s="12"/>
      <c r="UAX6" s="12"/>
      <c r="UAY6" s="12"/>
      <c r="UAZ6" s="12"/>
      <c r="UBA6" s="12"/>
      <c r="UBB6" s="12"/>
      <c r="UBC6" s="12"/>
      <c r="UBD6" s="12"/>
      <c r="UBE6" s="12"/>
      <c r="UBF6" s="12"/>
      <c r="UBG6" s="12"/>
      <c r="UBH6" s="12"/>
      <c r="UBI6" s="12"/>
      <c r="UBJ6" s="12"/>
      <c r="UBK6" s="12"/>
      <c r="UBL6" s="12"/>
      <c r="UBM6" s="12"/>
      <c r="UBN6" s="12"/>
      <c r="UBO6" s="12"/>
      <c r="UBP6" s="12"/>
      <c r="UBQ6" s="12"/>
      <c r="UBR6" s="12"/>
      <c r="UBS6" s="12"/>
      <c r="UBT6" s="12"/>
      <c r="UBU6" s="12"/>
      <c r="UBV6" s="12"/>
      <c r="UBW6" s="12"/>
      <c r="UBX6" s="12"/>
      <c r="UBY6" s="12"/>
      <c r="UBZ6" s="12"/>
      <c r="UCA6" s="12"/>
      <c r="UCB6" s="12"/>
      <c r="UCC6" s="12"/>
      <c r="UCD6" s="12"/>
      <c r="UCE6" s="12"/>
      <c r="UCF6" s="12"/>
      <c r="UCG6" s="12"/>
      <c r="UCH6" s="12"/>
      <c r="UCI6" s="12"/>
      <c r="UCJ6" s="12"/>
      <c r="UCK6" s="12"/>
      <c r="UCL6" s="12"/>
      <c r="UCM6" s="12"/>
      <c r="UCN6" s="12"/>
      <c r="UCO6" s="12"/>
      <c r="UCP6" s="12"/>
      <c r="UCQ6" s="12"/>
      <c r="UCR6" s="12"/>
      <c r="UCS6" s="12"/>
      <c r="UCT6" s="12"/>
      <c r="UCU6" s="12"/>
      <c r="UCV6" s="12"/>
      <c r="UCW6" s="12"/>
      <c r="UCX6" s="12"/>
      <c r="UCY6" s="12"/>
      <c r="UCZ6" s="12"/>
      <c r="UDA6" s="12"/>
      <c r="UDB6" s="12"/>
      <c r="UDC6" s="12"/>
      <c r="UDD6" s="12"/>
      <c r="UDE6" s="12"/>
      <c r="UDF6" s="12"/>
      <c r="UDG6" s="12"/>
      <c r="UDH6" s="12"/>
      <c r="UDI6" s="12"/>
      <c r="UDJ6" s="12"/>
      <c r="UDK6" s="12"/>
      <c r="UDL6" s="12"/>
      <c r="UDM6" s="12"/>
      <c r="UDN6" s="12"/>
      <c r="UDO6" s="12"/>
      <c r="UDP6" s="12"/>
      <c r="UDQ6" s="12"/>
      <c r="UDR6" s="12"/>
      <c r="UDS6" s="12"/>
      <c r="UDT6" s="12"/>
      <c r="UDU6" s="12"/>
      <c r="UDV6" s="12"/>
      <c r="UDW6" s="12"/>
      <c r="UDX6" s="12"/>
      <c r="UDY6" s="12"/>
      <c r="UDZ6" s="12"/>
      <c r="UEA6" s="12"/>
      <c r="UEB6" s="12"/>
      <c r="UEC6" s="12"/>
      <c r="UED6" s="12"/>
      <c r="UEE6" s="12"/>
      <c r="UEF6" s="12"/>
      <c r="UEG6" s="12"/>
      <c r="UEH6" s="12"/>
      <c r="UEI6" s="12"/>
      <c r="UEJ6" s="12"/>
      <c r="UEK6" s="12"/>
      <c r="UEL6" s="12"/>
      <c r="UEM6" s="12"/>
      <c r="UEN6" s="12"/>
      <c r="UEO6" s="12"/>
      <c r="UEP6" s="12"/>
      <c r="UEQ6" s="12"/>
      <c r="UER6" s="12"/>
      <c r="UES6" s="12"/>
      <c r="UET6" s="12"/>
      <c r="UEU6" s="12"/>
      <c r="UEV6" s="12"/>
      <c r="UEW6" s="12"/>
      <c r="UEX6" s="12"/>
      <c r="UEY6" s="12"/>
      <c r="UEZ6" s="12"/>
      <c r="UFA6" s="12"/>
      <c r="UFB6" s="12"/>
      <c r="UFC6" s="12"/>
      <c r="UFD6" s="12"/>
      <c r="UFE6" s="12"/>
      <c r="UFF6" s="12"/>
      <c r="UFG6" s="12"/>
      <c r="UFH6" s="12"/>
      <c r="UFI6" s="12"/>
      <c r="UFJ6" s="12"/>
      <c r="UFK6" s="12"/>
      <c r="UFL6" s="12"/>
      <c r="UFM6" s="12"/>
      <c r="UFN6" s="12"/>
      <c r="UFO6" s="12"/>
      <c r="UFP6" s="12"/>
      <c r="UFQ6" s="12"/>
      <c r="UFR6" s="12"/>
      <c r="UFS6" s="12"/>
      <c r="UFT6" s="12"/>
      <c r="UFU6" s="12"/>
      <c r="UFV6" s="12"/>
      <c r="UFW6" s="12"/>
      <c r="UFX6" s="12"/>
      <c r="UFY6" s="12"/>
      <c r="UFZ6" s="12"/>
      <c r="UGA6" s="12"/>
      <c r="UGB6" s="12"/>
      <c r="UGC6" s="12"/>
      <c r="UGD6" s="12"/>
      <c r="UGE6" s="12"/>
      <c r="UGF6" s="12"/>
      <c r="UGG6" s="12"/>
      <c r="UGH6" s="12"/>
      <c r="UGI6" s="12"/>
      <c r="UGJ6" s="12"/>
      <c r="UGK6" s="12"/>
      <c r="UGL6" s="12"/>
      <c r="UGM6" s="12"/>
      <c r="UGN6" s="12"/>
      <c r="UGO6" s="12"/>
      <c r="UGP6" s="12"/>
      <c r="UGQ6" s="12"/>
      <c r="UGR6" s="12"/>
      <c r="UGS6" s="12"/>
      <c r="UGT6" s="12"/>
      <c r="UGU6" s="12"/>
      <c r="UGV6" s="12"/>
      <c r="UGW6" s="12"/>
      <c r="UGX6" s="12"/>
      <c r="UGY6" s="12"/>
      <c r="UGZ6" s="12"/>
      <c r="UHA6" s="12"/>
      <c r="UHB6" s="12"/>
      <c r="UHC6" s="12"/>
      <c r="UHD6" s="12"/>
      <c r="UHE6" s="12"/>
      <c r="UHF6" s="12"/>
      <c r="UHG6" s="12"/>
      <c r="UHH6" s="12"/>
      <c r="UHI6" s="12"/>
      <c r="UHJ6" s="12"/>
      <c r="UHK6" s="12"/>
      <c r="UHL6" s="12"/>
      <c r="UHM6" s="12"/>
      <c r="UHN6" s="12"/>
      <c r="UHO6" s="12"/>
      <c r="UHP6" s="12"/>
      <c r="UHQ6" s="12"/>
      <c r="UHR6" s="12"/>
      <c r="UHS6" s="12"/>
      <c r="UHT6" s="12"/>
      <c r="UHU6" s="12"/>
      <c r="UHV6" s="12"/>
      <c r="UHW6" s="12"/>
      <c r="UHX6" s="12"/>
      <c r="UHY6" s="12"/>
      <c r="UHZ6" s="12"/>
      <c r="UIA6" s="12"/>
      <c r="UIB6" s="12"/>
      <c r="UIC6" s="12"/>
      <c r="UID6" s="12"/>
      <c r="UIE6" s="12"/>
      <c r="UIF6" s="12"/>
      <c r="UIG6" s="12"/>
      <c r="UIH6" s="12"/>
      <c r="UII6" s="12"/>
      <c r="UIJ6" s="12"/>
      <c r="UIK6" s="12"/>
      <c r="UIL6" s="12"/>
      <c r="UIM6" s="12"/>
      <c r="UIN6" s="12"/>
      <c r="UIO6" s="12"/>
      <c r="UIP6" s="12"/>
      <c r="UIQ6" s="12"/>
      <c r="UIR6" s="12"/>
      <c r="UIS6" s="12"/>
      <c r="UIT6" s="12"/>
      <c r="UIU6" s="12"/>
      <c r="UIV6" s="12"/>
      <c r="UIW6" s="12"/>
      <c r="UIX6" s="12"/>
      <c r="UIY6" s="12"/>
      <c r="UIZ6" s="12"/>
      <c r="UJA6" s="12"/>
      <c r="UJB6" s="12"/>
      <c r="UJC6" s="12"/>
      <c r="UJD6" s="12"/>
      <c r="UJE6" s="12"/>
      <c r="UJF6" s="12"/>
      <c r="UJG6" s="12"/>
      <c r="UJH6" s="12"/>
      <c r="UJI6" s="12"/>
      <c r="UJJ6" s="12"/>
      <c r="UJK6" s="12"/>
      <c r="UJL6" s="12"/>
      <c r="UJM6" s="12"/>
      <c r="UJN6" s="12"/>
      <c r="UJO6" s="12"/>
      <c r="UJP6" s="12"/>
      <c r="UJQ6" s="12"/>
      <c r="UJR6" s="12"/>
      <c r="UJS6" s="12"/>
      <c r="UJT6" s="12"/>
      <c r="UJU6" s="12"/>
      <c r="UJV6" s="12"/>
      <c r="UJW6" s="12"/>
      <c r="UJX6" s="12"/>
      <c r="UJY6" s="12"/>
      <c r="UJZ6" s="12"/>
      <c r="UKA6" s="12"/>
      <c r="UKB6" s="12"/>
      <c r="UKC6" s="12"/>
      <c r="UKD6" s="12"/>
      <c r="UKE6" s="12"/>
      <c r="UKF6" s="12"/>
      <c r="UKG6" s="12"/>
      <c r="UKH6" s="12"/>
      <c r="UKI6" s="12"/>
      <c r="UKJ6" s="12"/>
      <c r="UKK6" s="12"/>
      <c r="UKL6" s="12"/>
      <c r="UKM6" s="12"/>
      <c r="UKN6" s="12"/>
      <c r="UKO6" s="12"/>
      <c r="UKP6" s="12"/>
      <c r="UKQ6" s="12"/>
      <c r="UKR6" s="12"/>
      <c r="UKS6" s="12"/>
      <c r="UKT6" s="12"/>
      <c r="UKU6" s="12"/>
      <c r="UKV6" s="12"/>
      <c r="UKW6" s="12"/>
      <c r="UKX6" s="12"/>
      <c r="UKY6" s="12"/>
      <c r="UKZ6" s="12"/>
      <c r="ULA6" s="12"/>
      <c r="ULB6" s="12"/>
      <c r="ULC6" s="12"/>
      <c r="ULD6" s="12"/>
      <c r="ULE6" s="12"/>
      <c r="ULF6" s="12"/>
      <c r="ULG6" s="12"/>
      <c r="ULH6" s="12"/>
      <c r="ULI6" s="12"/>
      <c r="ULJ6" s="12"/>
      <c r="ULK6" s="12"/>
      <c r="ULL6" s="12"/>
      <c r="ULM6" s="12"/>
      <c r="ULN6" s="12"/>
      <c r="ULO6" s="12"/>
      <c r="ULP6" s="12"/>
      <c r="ULQ6" s="12"/>
      <c r="ULR6" s="12"/>
      <c r="ULS6" s="12"/>
      <c r="ULT6" s="12"/>
      <c r="ULU6" s="12"/>
      <c r="ULV6" s="12"/>
      <c r="ULW6" s="12"/>
      <c r="ULX6" s="12"/>
      <c r="ULY6" s="12"/>
      <c r="ULZ6" s="12"/>
      <c r="UMA6" s="12"/>
      <c r="UMB6" s="12"/>
      <c r="UMC6" s="12"/>
      <c r="UMD6" s="12"/>
      <c r="UME6" s="12"/>
      <c r="UMF6" s="12"/>
      <c r="UMG6" s="12"/>
      <c r="UMH6" s="12"/>
      <c r="UMI6" s="12"/>
      <c r="UMJ6" s="12"/>
      <c r="UMK6" s="12"/>
      <c r="UML6" s="12"/>
      <c r="UMM6" s="12"/>
      <c r="UMN6" s="12"/>
      <c r="UMO6" s="12"/>
      <c r="UMP6" s="12"/>
      <c r="UMQ6" s="12"/>
      <c r="UMR6" s="12"/>
      <c r="UMS6" s="12"/>
      <c r="UMT6" s="12"/>
      <c r="UMU6" s="12"/>
      <c r="UMV6" s="12"/>
      <c r="UMW6" s="12"/>
      <c r="UMX6" s="12"/>
      <c r="UMY6" s="12"/>
      <c r="UMZ6" s="12"/>
      <c r="UNA6" s="12"/>
      <c r="UNB6" s="12"/>
      <c r="UNC6" s="12"/>
      <c r="UND6" s="12"/>
      <c r="UNE6" s="12"/>
      <c r="UNF6" s="12"/>
      <c r="UNG6" s="12"/>
      <c r="UNH6" s="12"/>
      <c r="UNI6" s="12"/>
      <c r="UNJ6" s="12"/>
      <c r="UNK6" s="12"/>
      <c r="UNL6" s="12"/>
      <c r="UNM6" s="12"/>
      <c r="UNN6" s="12"/>
      <c r="UNO6" s="12"/>
      <c r="UNP6" s="12"/>
      <c r="UNQ6" s="12"/>
      <c r="UNR6" s="12"/>
      <c r="UNS6" s="12"/>
      <c r="UNT6" s="12"/>
      <c r="UNU6" s="12"/>
      <c r="UNV6" s="12"/>
      <c r="UNW6" s="12"/>
      <c r="UNX6" s="12"/>
      <c r="UNY6" s="12"/>
      <c r="UNZ6" s="12"/>
      <c r="UOA6" s="12"/>
      <c r="UOB6" s="12"/>
      <c r="UOC6" s="12"/>
      <c r="UOD6" s="12"/>
      <c r="UOE6" s="12"/>
      <c r="UOF6" s="12"/>
      <c r="UOG6" s="12"/>
      <c r="UOH6" s="12"/>
      <c r="UOI6" s="12"/>
      <c r="UOJ6" s="12"/>
      <c r="UOK6" s="12"/>
      <c r="UOL6" s="12"/>
      <c r="UOM6" s="12"/>
      <c r="UON6" s="12"/>
      <c r="UOO6" s="12"/>
      <c r="UOP6" s="12"/>
      <c r="UOQ6" s="12"/>
      <c r="UOR6" s="12"/>
      <c r="UOS6" s="12"/>
      <c r="UOT6" s="12"/>
      <c r="UOU6" s="12"/>
      <c r="UOV6" s="12"/>
      <c r="UOW6" s="12"/>
      <c r="UOX6" s="12"/>
      <c r="UOY6" s="12"/>
      <c r="UOZ6" s="12"/>
      <c r="UPA6" s="12"/>
      <c r="UPB6" s="12"/>
      <c r="UPC6" s="12"/>
      <c r="UPD6" s="12"/>
      <c r="UPE6" s="12"/>
      <c r="UPF6" s="12"/>
      <c r="UPG6" s="12"/>
      <c r="UPH6" s="12"/>
      <c r="UPI6" s="12"/>
      <c r="UPJ6" s="12"/>
      <c r="UPK6" s="12"/>
      <c r="UPL6" s="12"/>
      <c r="UPM6" s="12"/>
      <c r="UPN6" s="12"/>
      <c r="UPO6" s="12"/>
      <c r="UPP6" s="12"/>
      <c r="UPQ6" s="12"/>
      <c r="UPR6" s="12"/>
      <c r="UPS6" s="12"/>
      <c r="UPT6" s="12"/>
      <c r="UPU6" s="12"/>
      <c r="UPV6" s="12"/>
      <c r="UPW6" s="12"/>
      <c r="UPX6" s="12"/>
      <c r="UPY6" s="12"/>
      <c r="UPZ6" s="12"/>
      <c r="UQA6" s="12"/>
      <c r="UQB6" s="12"/>
      <c r="UQC6" s="12"/>
      <c r="UQD6" s="12"/>
      <c r="UQE6" s="12"/>
      <c r="UQF6" s="12"/>
      <c r="UQG6" s="12"/>
      <c r="UQH6" s="12"/>
      <c r="UQI6" s="12"/>
      <c r="UQJ6" s="12"/>
      <c r="UQK6" s="12"/>
      <c r="UQL6" s="12"/>
      <c r="UQM6" s="12"/>
      <c r="UQN6" s="12"/>
      <c r="UQO6" s="12"/>
      <c r="UQP6" s="12"/>
      <c r="UQQ6" s="12"/>
      <c r="UQR6" s="12"/>
      <c r="UQS6" s="12"/>
      <c r="UQT6" s="12"/>
      <c r="UQU6" s="12"/>
      <c r="UQV6" s="12"/>
      <c r="UQW6" s="12"/>
      <c r="UQX6" s="12"/>
      <c r="UQY6" s="12"/>
      <c r="UQZ6" s="12"/>
      <c r="URA6" s="12"/>
      <c r="URB6" s="12"/>
      <c r="URC6" s="12"/>
      <c r="URD6" s="12"/>
      <c r="URE6" s="12"/>
      <c r="URF6" s="12"/>
      <c r="URG6" s="12"/>
      <c r="URH6" s="12"/>
      <c r="URI6" s="12"/>
      <c r="URJ6" s="12"/>
      <c r="URK6" s="12"/>
      <c r="URL6" s="12"/>
      <c r="URM6" s="12"/>
      <c r="URN6" s="12"/>
      <c r="URO6" s="12"/>
      <c r="URP6" s="12"/>
      <c r="URQ6" s="12"/>
      <c r="URR6" s="12"/>
      <c r="URS6" s="12"/>
      <c r="URT6" s="12"/>
      <c r="URU6" s="12"/>
      <c r="URV6" s="12"/>
      <c r="URW6" s="12"/>
      <c r="URX6" s="12"/>
      <c r="URY6" s="12"/>
      <c r="URZ6" s="12"/>
      <c r="USA6" s="12"/>
      <c r="USB6" s="12"/>
      <c r="USC6" s="12"/>
      <c r="USD6" s="12"/>
      <c r="USE6" s="12"/>
      <c r="USF6" s="12"/>
      <c r="USG6" s="12"/>
      <c r="USH6" s="12"/>
      <c r="USI6" s="12"/>
      <c r="USJ6" s="12"/>
      <c r="USK6" s="12"/>
      <c r="USL6" s="12"/>
      <c r="USM6" s="12"/>
      <c r="USN6" s="12"/>
      <c r="USO6" s="12"/>
      <c r="USP6" s="12"/>
      <c r="USQ6" s="12"/>
      <c r="USR6" s="12"/>
      <c r="USS6" s="12"/>
      <c r="UST6" s="12"/>
      <c r="USU6" s="12"/>
      <c r="USV6" s="12"/>
      <c r="USW6" s="12"/>
      <c r="USX6" s="12"/>
      <c r="USY6" s="12"/>
      <c r="USZ6" s="12"/>
      <c r="UTA6" s="12"/>
      <c r="UTB6" s="12"/>
      <c r="UTC6" s="12"/>
      <c r="UTD6" s="12"/>
      <c r="UTE6" s="12"/>
      <c r="UTF6" s="12"/>
      <c r="UTG6" s="12"/>
      <c r="UTH6" s="12"/>
      <c r="UTI6" s="12"/>
      <c r="UTJ6" s="12"/>
      <c r="UTK6" s="12"/>
      <c r="UTL6" s="12"/>
      <c r="UTM6" s="12"/>
      <c r="UTN6" s="12"/>
      <c r="UTO6" s="12"/>
      <c r="UTP6" s="12"/>
      <c r="UTQ6" s="12"/>
      <c r="UTR6" s="12"/>
      <c r="UTS6" s="12"/>
      <c r="UTT6" s="12"/>
      <c r="UTU6" s="12"/>
      <c r="UTV6" s="12"/>
      <c r="UTW6" s="12"/>
      <c r="UTX6" s="12"/>
      <c r="UTY6" s="12"/>
      <c r="UTZ6" s="12"/>
      <c r="UUA6" s="12"/>
      <c r="UUB6" s="12"/>
      <c r="UUC6" s="12"/>
      <c r="UUD6" s="12"/>
      <c r="UUE6" s="12"/>
      <c r="UUF6" s="12"/>
      <c r="UUG6" s="12"/>
      <c r="UUH6" s="12"/>
      <c r="UUI6" s="12"/>
      <c r="UUJ6" s="12"/>
      <c r="UUK6" s="12"/>
      <c r="UUL6" s="12"/>
      <c r="UUM6" s="12"/>
      <c r="UUN6" s="12"/>
      <c r="UUO6" s="12"/>
      <c r="UUP6" s="12"/>
      <c r="UUQ6" s="12"/>
      <c r="UUR6" s="12"/>
      <c r="UUS6" s="12"/>
      <c r="UUT6" s="12"/>
      <c r="UUU6" s="12"/>
      <c r="UUV6" s="12"/>
      <c r="UUW6" s="12"/>
      <c r="UUX6" s="12"/>
      <c r="UUY6" s="12"/>
      <c r="UUZ6" s="12"/>
      <c r="UVA6" s="12"/>
      <c r="UVB6" s="12"/>
      <c r="UVC6" s="12"/>
      <c r="UVD6" s="12"/>
      <c r="UVE6" s="12"/>
      <c r="UVF6" s="12"/>
      <c r="UVG6" s="12"/>
      <c r="UVH6" s="12"/>
      <c r="UVI6" s="12"/>
      <c r="UVJ6" s="12"/>
      <c r="UVK6" s="12"/>
      <c r="UVL6" s="12"/>
      <c r="UVM6" s="12"/>
      <c r="UVN6" s="12"/>
      <c r="UVO6" s="12"/>
      <c r="UVP6" s="12"/>
      <c r="UVQ6" s="12"/>
      <c r="UVR6" s="12"/>
      <c r="UVS6" s="12"/>
      <c r="UVT6" s="12"/>
      <c r="UVU6" s="12"/>
      <c r="UVV6" s="12"/>
      <c r="UVW6" s="12"/>
      <c r="UVX6" s="12"/>
      <c r="UVY6" s="12"/>
      <c r="UVZ6" s="12"/>
      <c r="UWA6" s="12"/>
      <c r="UWB6" s="12"/>
      <c r="UWC6" s="12"/>
      <c r="UWD6" s="12"/>
      <c r="UWE6" s="12"/>
      <c r="UWF6" s="12"/>
      <c r="UWG6" s="12"/>
      <c r="UWH6" s="12"/>
      <c r="UWI6" s="12"/>
      <c r="UWJ6" s="12"/>
      <c r="UWK6" s="12"/>
      <c r="UWL6" s="12"/>
      <c r="UWM6" s="12"/>
      <c r="UWN6" s="12"/>
      <c r="UWO6" s="12"/>
      <c r="UWP6" s="12"/>
      <c r="UWQ6" s="12"/>
      <c r="UWR6" s="12"/>
      <c r="UWS6" s="12"/>
      <c r="UWT6" s="12"/>
      <c r="UWU6" s="12"/>
      <c r="UWV6" s="12"/>
      <c r="UWW6" s="12"/>
      <c r="UWX6" s="12"/>
      <c r="UWY6" s="12"/>
      <c r="UWZ6" s="12"/>
      <c r="UXA6" s="12"/>
      <c r="UXB6" s="12"/>
      <c r="UXC6" s="12"/>
      <c r="UXD6" s="12"/>
      <c r="UXE6" s="12"/>
      <c r="UXF6" s="12"/>
      <c r="UXG6" s="12"/>
      <c r="UXH6" s="12"/>
      <c r="UXI6" s="12"/>
      <c r="UXJ6" s="12"/>
      <c r="UXK6" s="12"/>
      <c r="UXL6" s="12"/>
      <c r="UXM6" s="12"/>
      <c r="UXN6" s="12"/>
      <c r="UXO6" s="12"/>
      <c r="UXP6" s="12"/>
      <c r="UXQ6" s="12"/>
      <c r="UXR6" s="12"/>
      <c r="UXS6" s="12"/>
      <c r="UXT6" s="12"/>
      <c r="UXU6" s="12"/>
      <c r="UXV6" s="12"/>
      <c r="UXW6" s="12"/>
      <c r="UXX6" s="12"/>
      <c r="UXY6" s="12"/>
      <c r="UXZ6" s="12"/>
      <c r="UYA6" s="12"/>
      <c r="UYB6" s="12"/>
      <c r="UYC6" s="12"/>
      <c r="UYD6" s="12"/>
      <c r="UYE6" s="12"/>
      <c r="UYF6" s="12"/>
      <c r="UYG6" s="12"/>
      <c r="UYH6" s="12"/>
      <c r="UYI6" s="12"/>
      <c r="UYJ6" s="12"/>
      <c r="UYK6" s="12"/>
      <c r="UYL6" s="12"/>
      <c r="UYM6" s="12"/>
      <c r="UYN6" s="12"/>
      <c r="UYO6" s="12"/>
      <c r="UYP6" s="12"/>
      <c r="UYQ6" s="12"/>
      <c r="UYR6" s="12"/>
      <c r="UYS6" s="12"/>
      <c r="UYT6" s="12"/>
      <c r="UYU6" s="12"/>
      <c r="UYV6" s="12"/>
      <c r="UYW6" s="12"/>
      <c r="UYX6" s="12"/>
      <c r="UYY6" s="12"/>
      <c r="UYZ6" s="12"/>
      <c r="UZA6" s="12"/>
      <c r="UZB6" s="12"/>
      <c r="UZC6" s="12"/>
      <c r="UZD6" s="12"/>
      <c r="UZE6" s="12"/>
      <c r="UZF6" s="12"/>
      <c r="UZG6" s="12"/>
      <c r="UZH6" s="12"/>
      <c r="UZI6" s="12"/>
      <c r="UZJ6" s="12"/>
      <c r="UZK6" s="12"/>
      <c r="UZL6" s="12"/>
      <c r="UZM6" s="12"/>
      <c r="UZN6" s="12"/>
      <c r="UZO6" s="12"/>
      <c r="UZP6" s="12"/>
      <c r="UZQ6" s="12"/>
      <c r="UZR6" s="12"/>
      <c r="UZS6" s="12"/>
      <c r="UZT6" s="12"/>
      <c r="UZU6" s="12"/>
      <c r="UZV6" s="12"/>
      <c r="UZW6" s="12"/>
      <c r="UZX6" s="12"/>
      <c r="UZY6" s="12"/>
      <c r="UZZ6" s="12"/>
      <c r="VAA6" s="12"/>
      <c r="VAB6" s="12"/>
      <c r="VAC6" s="12"/>
      <c r="VAD6" s="12"/>
      <c r="VAE6" s="12"/>
      <c r="VAF6" s="12"/>
      <c r="VAG6" s="12"/>
      <c r="VAH6" s="12"/>
      <c r="VAI6" s="12"/>
      <c r="VAJ6" s="12"/>
      <c r="VAK6" s="12"/>
      <c r="VAL6" s="12"/>
      <c r="VAM6" s="12"/>
      <c r="VAN6" s="12"/>
      <c r="VAO6" s="12"/>
      <c r="VAP6" s="12"/>
      <c r="VAQ6" s="12"/>
      <c r="VAR6" s="12"/>
      <c r="VAS6" s="12"/>
      <c r="VAT6" s="12"/>
      <c r="VAU6" s="12"/>
      <c r="VAV6" s="12"/>
      <c r="VAW6" s="12"/>
      <c r="VAX6" s="12"/>
      <c r="VAY6" s="12"/>
      <c r="VAZ6" s="12"/>
      <c r="VBA6" s="12"/>
      <c r="VBB6" s="12"/>
      <c r="VBC6" s="12"/>
      <c r="VBD6" s="12"/>
      <c r="VBE6" s="12"/>
      <c r="VBF6" s="12"/>
      <c r="VBG6" s="12"/>
      <c r="VBH6" s="12"/>
      <c r="VBI6" s="12"/>
      <c r="VBJ6" s="12"/>
      <c r="VBK6" s="12"/>
      <c r="VBL6" s="12"/>
      <c r="VBM6" s="12"/>
      <c r="VBN6" s="12"/>
      <c r="VBO6" s="12"/>
      <c r="VBP6" s="12"/>
      <c r="VBQ6" s="12"/>
      <c r="VBR6" s="12"/>
      <c r="VBS6" s="12"/>
      <c r="VBT6" s="12"/>
      <c r="VBU6" s="12"/>
      <c r="VBV6" s="12"/>
      <c r="VBW6" s="12"/>
      <c r="VBX6" s="12"/>
      <c r="VBY6" s="12"/>
      <c r="VBZ6" s="12"/>
      <c r="VCA6" s="12"/>
      <c r="VCB6" s="12"/>
      <c r="VCC6" s="12"/>
      <c r="VCD6" s="12"/>
      <c r="VCE6" s="12"/>
      <c r="VCF6" s="12"/>
      <c r="VCG6" s="12"/>
      <c r="VCH6" s="12"/>
      <c r="VCI6" s="12"/>
      <c r="VCJ6" s="12"/>
      <c r="VCK6" s="12"/>
      <c r="VCL6" s="12"/>
      <c r="VCM6" s="12"/>
      <c r="VCN6" s="12"/>
      <c r="VCO6" s="12"/>
      <c r="VCP6" s="12"/>
      <c r="VCQ6" s="12"/>
      <c r="VCR6" s="12"/>
      <c r="VCS6" s="12"/>
      <c r="VCT6" s="12"/>
      <c r="VCU6" s="12"/>
      <c r="VCV6" s="12"/>
      <c r="VCW6" s="12"/>
      <c r="VCX6" s="12"/>
      <c r="VCY6" s="12"/>
      <c r="VCZ6" s="12"/>
      <c r="VDA6" s="12"/>
      <c r="VDB6" s="12"/>
      <c r="VDC6" s="12"/>
      <c r="VDD6" s="12"/>
      <c r="VDE6" s="12"/>
      <c r="VDF6" s="12"/>
      <c r="VDG6" s="12"/>
      <c r="VDH6" s="12"/>
      <c r="VDI6" s="12"/>
      <c r="VDJ6" s="12"/>
      <c r="VDK6" s="12"/>
      <c r="VDL6" s="12"/>
      <c r="VDM6" s="12"/>
      <c r="VDN6" s="12"/>
      <c r="VDO6" s="12"/>
      <c r="VDP6" s="12"/>
      <c r="VDQ6" s="12"/>
      <c r="VDR6" s="12"/>
      <c r="VDS6" s="12"/>
      <c r="VDT6" s="12"/>
      <c r="VDU6" s="12"/>
      <c r="VDV6" s="12"/>
      <c r="VDW6" s="12"/>
      <c r="VDX6" s="12"/>
      <c r="VDY6" s="12"/>
      <c r="VDZ6" s="12"/>
      <c r="VEA6" s="12"/>
      <c r="VEB6" s="12"/>
      <c r="VEC6" s="12"/>
      <c r="VED6" s="12"/>
      <c r="VEE6" s="12"/>
      <c r="VEF6" s="12"/>
      <c r="VEG6" s="12"/>
      <c r="VEH6" s="12"/>
      <c r="VEI6" s="12"/>
      <c r="VEJ6" s="12"/>
      <c r="VEK6" s="12"/>
      <c r="VEL6" s="12"/>
      <c r="VEM6" s="12"/>
      <c r="VEN6" s="12"/>
      <c r="VEO6" s="12"/>
      <c r="VEP6" s="12"/>
      <c r="VEQ6" s="12"/>
      <c r="VER6" s="12"/>
      <c r="VES6" s="12"/>
      <c r="VET6" s="12"/>
      <c r="VEU6" s="12"/>
      <c r="VEV6" s="12"/>
      <c r="VEW6" s="12"/>
      <c r="VEX6" s="12"/>
      <c r="VEY6" s="12"/>
      <c r="VEZ6" s="12"/>
      <c r="VFA6" s="12"/>
      <c r="VFB6" s="12"/>
      <c r="VFC6" s="12"/>
      <c r="VFD6" s="12"/>
      <c r="VFE6" s="12"/>
      <c r="VFF6" s="12"/>
      <c r="VFG6" s="12"/>
      <c r="VFH6" s="12"/>
      <c r="VFI6" s="12"/>
      <c r="VFJ6" s="12"/>
      <c r="VFK6" s="12"/>
      <c r="VFL6" s="12"/>
      <c r="VFM6" s="12"/>
      <c r="VFN6" s="12"/>
      <c r="VFO6" s="12"/>
      <c r="VFP6" s="12"/>
      <c r="VFQ6" s="12"/>
      <c r="VFR6" s="12"/>
      <c r="VFS6" s="12"/>
      <c r="VFT6" s="12"/>
      <c r="VFU6" s="12"/>
      <c r="VFV6" s="12"/>
      <c r="VFW6" s="12"/>
      <c r="VFX6" s="12"/>
      <c r="VFY6" s="12"/>
      <c r="VFZ6" s="12"/>
      <c r="VGA6" s="12"/>
      <c r="VGB6" s="12"/>
      <c r="VGC6" s="12"/>
      <c r="VGD6" s="12"/>
      <c r="VGE6" s="12"/>
      <c r="VGF6" s="12"/>
      <c r="VGG6" s="12"/>
      <c r="VGH6" s="12"/>
      <c r="VGI6" s="12"/>
      <c r="VGJ6" s="12"/>
      <c r="VGK6" s="12"/>
      <c r="VGL6" s="12"/>
      <c r="VGM6" s="12"/>
      <c r="VGN6" s="12"/>
      <c r="VGO6" s="12"/>
      <c r="VGP6" s="12"/>
      <c r="VGQ6" s="12"/>
      <c r="VGR6" s="12"/>
      <c r="VGS6" s="12"/>
      <c r="VGT6" s="12"/>
      <c r="VGU6" s="12"/>
      <c r="VGV6" s="12"/>
      <c r="VGW6" s="12"/>
      <c r="VGX6" s="12"/>
      <c r="VGY6" s="12"/>
      <c r="VGZ6" s="12"/>
      <c r="VHA6" s="12"/>
      <c r="VHB6" s="12"/>
      <c r="VHC6" s="12"/>
      <c r="VHD6" s="12"/>
      <c r="VHE6" s="12"/>
      <c r="VHF6" s="12"/>
      <c r="VHG6" s="12"/>
      <c r="VHH6" s="12"/>
      <c r="VHI6" s="12"/>
      <c r="VHJ6" s="12"/>
      <c r="VHK6" s="12"/>
      <c r="VHL6" s="12"/>
      <c r="VHM6" s="12"/>
      <c r="VHN6" s="12"/>
      <c r="VHO6" s="12"/>
      <c r="VHP6" s="12"/>
      <c r="VHQ6" s="12"/>
      <c r="VHR6" s="12"/>
      <c r="VHS6" s="12"/>
      <c r="VHT6" s="12"/>
      <c r="VHU6" s="12"/>
      <c r="VHV6" s="12"/>
      <c r="VHW6" s="12"/>
      <c r="VHX6" s="12"/>
      <c r="VHY6" s="12"/>
      <c r="VHZ6" s="12"/>
      <c r="VIA6" s="12"/>
      <c r="VIB6" s="12"/>
      <c r="VIC6" s="12"/>
      <c r="VID6" s="12"/>
      <c r="VIE6" s="12"/>
      <c r="VIF6" s="12"/>
      <c r="VIG6" s="12"/>
      <c r="VIH6" s="12"/>
      <c r="VII6" s="12"/>
      <c r="VIJ6" s="12"/>
      <c r="VIK6" s="12"/>
      <c r="VIL6" s="12"/>
      <c r="VIM6" s="12"/>
      <c r="VIN6" s="12"/>
      <c r="VIO6" s="12"/>
      <c r="VIP6" s="12"/>
      <c r="VIQ6" s="12"/>
      <c r="VIR6" s="12"/>
      <c r="VIS6" s="12"/>
      <c r="VIT6" s="12"/>
      <c r="VIU6" s="12"/>
      <c r="VIV6" s="12"/>
      <c r="VIW6" s="12"/>
      <c r="VIX6" s="12"/>
      <c r="VIY6" s="12"/>
      <c r="VIZ6" s="12"/>
      <c r="VJA6" s="12"/>
      <c r="VJB6" s="12"/>
      <c r="VJC6" s="12"/>
      <c r="VJD6" s="12"/>
      <c r="VJE6" s="12"/>
      <c r="VJF6" s="12"/>
      <c r="VJG6" s="12"/>
      <c r="VJH6" s="12"/>
      <c r="VJI6" s="12"/>
      <c r="VJJ6" s="12"/>
      <c r="VJK6" s="12"/>
      <c r="VJL6" s="12"/>
      <c r="VJM6" s="12"/>
      <c r="VJN6" s="12"/>
      <c r="VJO6" s="12"/>
      <c r="VJP6" s="12"/>
      <c r="VJQ6" s="12"/>
      <c r="VJR6" s="12"/>
      <c r="VJS6" s="12"/>
      <c r="VJT6" s="12"/>
      <c r="VJU6" s="12"/>
      <c r="VJV6" s="12"/>
      <c r="VJW6" s="12"/>
      <c r="VJX6" s="12"/>
      <c r="VJY6" s="12"/>
      <c r="VJZ6" s="12"/>
      <c r="VKA6" s="12"/>
      <c r="VKB6" s="12"/>
      <c r="VKC6" s="12"/>
      <c r="VKD6" s="12"/>
      <c r="VKE6" s="12"/>
      <c r="VKF6" s="12"/>
      <c r="VKG6" s="12"/>
      <c r="VKH6" s="12"/>
      <c r="VKI6" s="12"/>
      <c r="VKJ6" s="12"/>
      <c r="VKK6" s="12"/>
      <c r="VKL6" s="12"/>
      <c r="VKM6" s="12"/>
      <c r="VKN6" s="12"/>
      <c r="VKO6" s="12"/>
      <c r="VKP6" s="12"/>
      <c r="VKQ6" s="12"/>
      <c r="VKR6" s="12"/>
      <c r="VKS6" s="12"/>
      <c r="VKT6" s="12"/>
      <c r="VKU6" s="12"/>
      <c r="VKV6" s="12"/>
      <c r="VKW6" s="12"/>
      <c r="VKX6" s="12"/>
      <c r="VKY6" s="12"/>
      <c r="VKZ6" s="12"/>
      <c r="VLA6" s="12"/>
      <c r="VLB6" s="12"/>
      <c r="VLC6" s="12"/>
      <c r="VLD6" s="12"/>
      <c r="VLE6" s="12"/>
      <c r="VLF6" s="12"/>
      <c r="VLG6" s="12"/>
      <c r="VLH6" s="12"/>
      <c r="VLI6" s="12"/>
      <c r="VLJ6" s="12"/>
      <c r="VLK6" s="12"/>
      <c r="VLL6" s="12"/>
      <c r="VLM6" s="12"/>
      <c r="VLN6" s="12"/>
      <c r="VLO6" s="12"/>
      <c r="VLP6" s="12"/>
      <c r="VLQ6" s="12"/>
      <c r="VLR6" s="12"/>
      <c r="VLS6" s="12"/>
      <c r="VLT6" s="12"/>
      <c r="VLU6" s="12"/>
      <c r="VLV6" s="12"/>
      <c r="VLW6" s="12"/>
      <c r="VLX6" s="12"/>
      <c r="VLY6" s="12"/>
      <c r="VLZ6" s="12"/>
      <c r="VMA6" s="12"/>
      <c r="VMB6" s="12"/>
      <c r="VMC6" s="12"/>
      <c r="VMD6" s="12"/>
      <c r="VME6" s="12"/>
      <c r="VMF6" s="12"/>
      <c r="VMG6" s="12"/>
      <c r="VMH6" s="12"/>
      <c r="VMI6" s="12"/>
      <c r="VMJ6" s="12"/>
      <c r="VMK6" s="12"/>
      <c r="VML6" s="12"/>
      <c r="VMM6" s="12"/>
      <c r="VMN6" s="12"/>
      <c r="VMO6" s="12"/>
      <c r="VMP6" s="12"/>
      <c r="VMQ6" s="12"/>
      <c r="VMR6" s="12"/>
      <c r="VMS6" s="12"/>
      <c r="VMT6" s="12"/>
      <c r="VMU6" s="12"/>
      <c r="VMV6" s="12"/>
      <c r="VMW6" s="12"/>
      <c r="VMX6" s="12"/>
      <c r="VMY6" s="12"/>
      <c r="VMZ6" s="12"/>
      <c r="VNA6" s="12"/>
      <c r="VNB6" s="12"/>
      <c r="VNC6" s="12"/>
      <c r="VND6" s="12"/>
      <c r="VNE6" s="12"/>
      <c r="VNF6" s="12"/>
      <c r="VNG6" s="12"/>
      <c r="VNH6" s="12"/>
      <c r="VNI6" s="12"/>
      <c r="VNJ6" s="12"/>
      <c r="VNK6" s="12"/>
      <c r="VNL6" s="12"/>
      <c r="VNM6" s="12"/>
      <c r="VNN6" s="12"/>
      <c r="VNO6" s="12"/>
      <c r="VNP6" s="12"/>
      <c r="VNQ6" s="12"/>
      <c r="VNR6" s="12"/>
      <c r="VNS6" s="12"/>
      <c r="VNT6" s="12"/>
      <c r="VNU6" s="12"/>
      <c r="VNV6" s="12"/>
      <c r="VNW6" s="12"/>
      <c r="VNX6" s="12"/>
      <c r="VNY6" s="12"/>
      <c r="VNZ6" s="12"/>
      <c r="VOA6" s="12"/>
      <c r="VOB6" s="12"/>
      <c r="VOC6" s="12"/>
      <c r="VOD6" s="12"/>
      <c r="VOE6" s="12"/>
      <c r="VOF6" s="12"/>
      <c r="VOG6" s="12"/>
      <c r="VOH6" s="12"/>
      <c r="VOI6" s="12"/>
      <c r="VOJ6" s="12"/>
      <c r="VOK6" s="12"/>
      <c r="VOL6" s="12"/>
      <c r="VOM6" s="12"/>
      <c r="VON6" s="12"/>
      <c r="VOO6" s="12"/>
      <c r="VOP6" s="12"/>
      <c r="VOQ6" s="12"/>
      <c r="VOR6" s="12"/>
      <c r="VOS6" s="12"/>
      <c r="VOT6" s="12"/>
      <c r="VOU6" s="12"/>
      <c r="VOV6" s="12"/>
      <c r="VOW6" s="12"/>
      <c r="VOX6" s="12"/>
      <c r="VOY6" s="12"/>
      <c r="VOZ6" s="12"/>
      <c r="VPA6" s="12"/>
      <c r="VPB6" s="12"/>
      <c r="VPC6" s="12"/>
      <c r="VPD6" s="12"/>
      <c r="VPE6" s="12"/>
      <c r="VPF6" s="12"/>
      <c r="VPG6" s="12"/>
      <c r="VPH6" s="12"/>
      <c r="VPI6" s="12"/>
      <c r="VPJ6" s="12"/>
      <c r="VPK6" s="12"/>
      <c r="VPL6" s="12"/>
      <c r="VPM6" s="12"/>
      <c r="VPN6" s="12"/>
      <c r="VPO6" s="12"/>
      <c r="VPP6" s="12"/>
      <c r="VPQ6" s="12"/>
      <c r="VPR6" s="12"/>
      <c r="VPS6" s="12"/>
      <c r="VPT6" s="12"/>
      <c r="VPU6" s="12"/>
      <c r="VPV6" s="12"/>
      <c r="VPW6" s="12"/>
      <c r="VPX6" s="12"/>
      <c r="VPY6" s="12"/>
      <c r="VPZ6" s="12"/>
      <c r="VQA6" s="12"/>
      <c r="VQB6" s="12"/>
      <c r="VQC6" s="12"/>
      <c r="VQD6" s="12"/>
      <c r="VQE6" s="12"/>
      <c r="VQF6" s="12"/>
      <c r="VQG6" s="12"/>
      <c r="VQH6" s="12"/>
      <c r="VQI6" s="12"/>
      <c r="VQJ6" s="12"/>
      <c r="VQK6" s="12"/>
      <c r="VQL6" s="12"/>
      <c r="VQM6" s="12"/>
      <c r="VQN6" s="12"/>
      <c r="VQO6" s="12"/>
      <c r="VQP6" s="12"/>
      <c r="VQQ6" s="12"/>
      <c r="VQR6" s="12"/>
      <c r="VQS6" s="12"/>
      <c r="VQT6" s="12"/>
      <c r="VQU6" s="12"/>
      <c r="VQV6" s="12"/>
      <c r="VQW6" s="12"/>
      <c r="VQX6" s="12"/>
      <c r="VQY6" s="12"/>
      <c r="VQZ6" s="12"/>
      <c r="VRA6" s="12"/>
      <c r="VRB6" s="12"/>
      <c r="VRC6" s="12"/>
      <c r="VRD6" s="12"/>
      <c r="VRE6" s="12"/>
      <c r="VRF6" s="12"/>
      <c r="VRG6" s="12"/>
      <c r="VRH6" s="12"/>
      <c r="VRI6" s="12"/>
      <c r="VRJ6" s="12"/>
      <c r="VRK6" s="12"/>
      <c r="VRL6" s="12"/>
      <c r="VRM6" s="12"/>
      <c r="VRN6" s="12"/>
      <c r="VRO6" s="12"/>
      <c r="VRP6" s="12"/>
      <c r="VRQ6" s="12"/>
      <c r="VRR6" s="12"/>
      <c r="VRS6" s="12"/>
      <c r="VRT6" s="12"/>
      <c r="VRU6" s="12"/>
      <c r="VRV6" s="12"/>
      <c r="VRW6" s="12"/>
      <c r="VRX6" s="12"/>
      <c r="VRY6" s="12"/>
      <c r="VRZ6" s="12"/>
      <c r="VSA6" s="12"/>
      <c r="VSB6" s="12"/>
      <c r="VSC6" s="12"/>
      <c r="VSD6" s="12"/>
      <c r="VSE6" s="12"/>
      <c r="VSF6" s="12"/>
      <c r="VSG6" s="12"/>
      <c r="VSH6" s="12"/>
      <c r="VSI6" s="12"/>
      <c r="VSJ6" s="12"/>
      <c r="VSK6" s="12"/>
      <c r="VSL6" s="12"/>
      <c r="VSM6" s="12"/>
      <c r="VSN6" s="12"/>
      <c r="VSO6" s="12"/>
      <c r="VSP6" s="12"/>
      <c r="VSQ6" s="12"/>
      <c r="VSR6" s="12"/>
      <c r="VSS6" s="12"/>
      <c r="VST6" s="12"/>
      <c r="VSU6" s="12"/>
      <c r="VSV6" s="12"/>
      <c r="VSW6" s="12"/>
      <c r="VSX6" s="12"/>
      <c r="VSY6" s="12"/>
      <c r="VSZ6" s="12"/>
      <c r="VTA6" s="12"/>
      <c r="VTB6" s="12"/>
      <c r="VTC6" s="12"/>
      <c r="VTD6" s="12"/>
      <c r="VTE6" s="12"/>
      <c r="VTF6" s="12"/>
      <c r="VTG6" s="12"/>
      <c r="VTH6" s="12"/>
      <c r="VTI6" s="12"/>
      <c r="VTJ6" s="12"/>
      <c r="VTK6" s="12"/>
      <c r="VTL6" s="12"/>
      <c r="VTM6" s="12"/>
      <c r="VTN6" s="12"/>
      <c r="VTO6" s="12"/>
      <c r="VTP6" s="12"/>
      <c r="VTQ6" s="12"/>
      <c r="VTR6" s="12"/>
      <c r="VTS6" s="12"/>
      <c r="VTT6" s="12"/>
      <c r="VTU6" s="12"/>
      <c r="VTV6" s="12"/>
      <c r="VTW6" s="12"/>
      <c r="VTX6" s="12"/>
      <c r="VTY6" s="12"/>
      <c r="VTZ6" s="12"/>
      <c r="VUA6" s="12"/>
      <c r="VUB6" s="12"/>
      <c r="VUC6" s="12"/>
      <c r="VUD6" s="12"/>
      <c r="VUE6" s="12"/>
      <c r="VUF6" s="12"/>
      <c r="VUG6" s="12"/>
      <c r="VUH6" s="12"/>
      <c r="VUI6" s="12"/>
      <c r="VUJ6" s="12"/>
      <c r="VUK6" s="12"/>
      <c r="VUL6" s="12"/>
      <c r="VUM6" s="12"/>
      <c r="VUN6" s="12"/>
      <c r="VUO6" s="12"/>
      <c r="VUP6" s="12"/>
      <c r="VUQ6" s="12"/>
      <c r="VUR6" s="12"/>
      <c r="VUS6" s="12"/>
      <c r="VUT6" s="12"/>
      <c r="VUU6" s="12"/>
      <c r="VUV6" s="12"/>
      <c r="VUW6" s="12"/>
      <c r="VUX6" s="12"/>
      <c r="VUY6" s="12"/>
      <c r="VUZ6" s="12"/>
      <c r="VVA6" s="12"/>
      <c r="VVB6" s="12"/>
      <c r="VVC6" s="12"/>
      <c r="VVD6" s="12"/>
      <c r="VVE6" s="12"/>
      <c r="VVF6" s="12"/>
      <c r="VVG6" s="12"/>
      <c r="VVH6" s="12"/>
      <c r="VVI6" s="12"/>
      <c r="VVJ6" s="12"/>
      <c r="VVK6" s="12"/>
      <c r="VVL6" s="12"/>
      <c r="VVM6" s="12"/>
      <c r="VVN6" s="12"/>
      <c r="VVO6" s="12"/>
      <c r="VVP6" s="12"/>
      <c r="VVQ6" s="12"/>
      <c r="VVR6" s="12"/>
      <c r="VVS6" s="12"/>
      <c r="VVT6" s="12"/>
      <c r="VVU6" s="12"/>
      <c r="VVV6" s="12"/>
      <c r="VVW6" s="12"/>
      <c r="VVX6" s="12"/>
      <c r="VVY6" s="12"/>
      <c r="VVZ6" s="12"/>
      <c r="VWA6" s="12"/>
      <c r="VWB6" s="12"/>
      <c r="VWC6" s="12"/>
      <c r="VWD6" s="12"/>
      <c r="VWE6" s="12"/>
      <c r="VWF6" s="12"/>
      <c r="VWG6" s="12"/>
      <c r="VWH6" s="12"/>
      <c r="VWI6" s="12"/>
      <c r="VWJ6" s="12"/>
      <c r="VWK6" s="12"/>
      <c r="VWL6" s="12"/>
      <c r="VWM6" s="12"/>
      <c r="VWN6" s="12"/>
      <c r="VWO6" s="12"/>
      <c r="VWP6" s="12"/>
      <c r="VWQ6" s="12"/>
      <c r="VWR6" s="12"/>
      <c r="VWS6" s="12"/>
      <c r="VWT6" s="12"/>
      <c r="VWU6" s="12"/>
      <c r="VWV6" s="12"/>
      <c r="VWW6" s="12"/>
      <c r="VWX6" s="12"/>
      <c r="VWY6" s="12"/>
      <c r="VWZ6" s="12"/>
      <c r="VXA6" s="12"/>
      <c r="VXB6" s="12"/>
      <c r="VXC6" s="12"/>
      <c r="VXD6" s="12"/>
      <c r="VXE6" s="12"/>
      <c r="VXF6" s="12"/>
      <c r="VXG6" s="12"/>
      <c r="VXH6" s="12"/>
      <c r="VXI6" s="12"/>
      <c r="VXJ6" s="12"/>
      <c r="VXK6" s="12"/>
      <c r="VXL6" s="12"/>
      <c r="VXM6" s="12"/>
      <c r="VXN6" s="12"/>
      <c r="VXO6" s="12"/>
      <c r="VXP6" s="12"/>
      <c r="VXQ6" s="12"/>
      <c r="VXR6" s="12"/>
      <c r="VXS6" s="12"/>
      <c r="VXT6" s="12"/>
      <c r="VXU6" s="12"/>
      <c r="VXV6" s="12"/>
      <c r="VXW6" s="12"/>
      <c r="VXX6" s="12"/>
      <c r="VXY6" s="12"/>
      <c r="VXZ6" s="12"/>
      <c r="VYA6" s="12"/>
      <c r="VYB6" s="12"/>
      <c r="VYC6" s="12"/>
      <c r="VYD6" s="12"/>
      <c r="VYE6" s="12"/>
      <c r="VYF6" s="12"/>
      <c r="VYG6" s="12"/>
      <c r="VYH6" s="12"/>
      <c r="VYI6" s="12"/>
      <c r="VYJ6" s="12"/>
      <c r="VYK6" s="12"/>
      <c r="VYL6" s="12"/>
      <c r="VYM6" s="12"/>
      <c r="VYN6" s="12"/>
      <c r="VYO6" s="12"/>
      <c r="VYP6" s="12"/>
      <c r="VYQ6" s="12"/>
      <c r="VYR6" s="12"/>
      <c r="VYS6" s="12"/>
      <c r="VYT6" s="12"/>
      <c r="VYU6" s="12"/>
      <c r="VYV6" s="12"/>
      <c r="VYW6" s="12"/>
      <c r="VYX6" s="12"/>
      <c r="VYY6" s="12"/>
      <c r="VYZ6" s="12"/>
      <c r="VZA6" s="12"/>
      <c r="VZB6" s="12"/>
      <c r="VZC6" s="12"/>
      <c r="VZD6" s="12"/>
      <c r="VZE6" s="12"/>
      <c r="VZF6" s="12"/>
      <c r="VZG6" s="12"/>
      <c r="VZH6" s="12"/>
      <c r="VZI6" s="12"/>
      <c r="VZJ6" s="12"/>
      <c r="VZK6" s="12"/>
      <c r="VZL6" s="12"/>
      <c r="VZM6" s="12"/>
      <c r="VZN6" s="12"/>
      <c r="VZO6" s="12"/>
      <c r="VZP6" s="12"/>
      <c r="VZQ6" s="12"/>
      <c r="VZR6" s="12"/>
      <c r="VZS6" s="12"/>
      <c r="VZT6" s="12"/>
      <c r="VZU6" s="12"/>
      <c r="VZV6" s="12"/>
      <c r="VZW6" s="12"/>
      <c r="VZX6" s="12"/>
      <c r="VZY6" s="12"/>
      <c r="VZZ6" s="12"/>
      <c r="WAA6" s="12"/>
      <c r="WAB6" s="12"/>
      <c r="WAC6" s="12"/>
      <c r="WAD6" s="12"/>
      <c r="WAE6" s="12"/>
      <c r="WAF6" s="12"/>
      <c r="WAG6" s="12"/>
      <c r="WAH6" s="12"/>
      <c r="WAI6" s="12"/>
      <c r="WAJ6" s="12"/>
      <c r="WAK6" s="12"/>
      <c r="WAL6" s="12"/>
      <c r="WAM6" s="12"/>
      <c r="WAN6" s="12"/>
      <c r="WAO6" s="12"/>
      <c r="WAP6" s="12"/>
      <c r="WAQ6" s="12"/>
      <c r="WAR6" s="12"/>
      <c r="WAS6" s="12"/>
      <c r="WAT6" s="12"/>
      <c r="WAU6" s="12"/>
      <c r="WAV6" s="12"/>
      <c r="WAW6" s="12"/>
      <c r="WAX6" s="12"/>
      <c r="WAY6" s="12"/>
      <c r="WAZ6" s="12"/>
      <c r="WBA6" s="12"/>
      <c r="WBB6" s="12"/>
      <c r="WBC6" s="12"/>
      <c r="WBD6" s="12"/>
      <c r="WBE6" s="12"/>
      <c r="WBF6" s="12"/>
      <c r="WBG6" s="12"/>
      <c r="WBH6" s="12"/>
      <c r="WBI6" s="12"/>
      <c r="WBJ6" s="12"/>
      <c r="WBK6" s="12"/>
      <c r="WBL6" s="12"/>
      <c r="WBM6" s="12"/>
      <c r="WBN6" s="12"/>
      <c r="WBO6" s="12"/>
      <c r="WBP6" s="12"/>
      <c r="WBQ6" s="12"/>
      <c r="WBR6" s="12"/>
      <c r="WBS6" s="12"/>
      <c r="WBT6" s="12"/>
      <c r="WBU6" s="12"/>
      <c r="WBV6" s="12"/>
      <c r="WBW6" s="12"/>
      <c r="WBX6" s="12"/>
      <c r="WBY6" s="12"/>
      <c r="WBZ6" s="12"/>
      <c r="WCA6" s="12"/>
      <c r="WCB6" s="12"/>
      <c r="WCC6" s="12"/>
      <c r="WCD6" s="12"/>
      <c r="WCE6" s="12"/>
      <c r="WCF6" s="12"/>
      <c r="WCG6" s="12"/>
      <c r="WCH6" s="12"/>
      <c r="WCI6" s="12"/>
      <c r="WCJ6" s="12"/>
      <c r="WCK6" s="12"/>
      <c r="WCL6" s="12"/>
      <c r="WCM6" s="12"/>
      <c r="WCN6" s="12"/>
      <c r="WCO6" s="12"/>
      <c r="WCP6" s="12"/>
      <c r="WCQ6" s="12"/>
      <c r="WCR6" s="12"/>
      <c r="WCS6" s="12"/>
      <c r="WCT6" s="12"/>
      <c r="WCU6" s="12"/>
      <c r="WCV6" s="12"/>
      <c r="WCW6" s="12"/>
      <c r="WCX6" s="12"/>
      <c r="WCY6" s="12"/>
      <c r="WCZ6" s="12"/>
      <c r="WDA6" s="12"/>
      <c r="WDB6" s="12"/>
      <c r="WDC6" s="12"/>
      <c r="WDD6" s="12"/>
      <c r="WDE6" s="12"/>
      <c r="WDF6" s="12"/>
      <c r="WDG6" s="12"/>
      <c r="WDH6" s="12"/>
      <c r="WDI6" s="12"/>
      <c r="WDJ6" s="12"/>
      <c r="WDK6" s="12"/>
      <c r="WDL6" s="12"/>
      <c r="WDM6" s="12"/>
      <c r="WDN6" s="12"/>
      <c r="WDO6" s="12"/>
      <c r="WDP6" s="12"/>
      <c r="WDQ6" s="12"/>
      <c r="WDR6" s="12"/>
      <c r="WDS6" s="12"/>
      <c r="WDT6" s="12"/>
      <c r="WDU6" s="12"/>
      <c r="WDV6" s="12"/>
      <c r="WDW6" s="12"/>
      <c r="WDX6" s="12"/>
      <c r="WDY6" s="12"/>
      <c r="WDZ6" s="12"/>
      <c r="WEA6" s="12"/>
      <c r="WEB6" s="12"/>
      <c r="WEC6" s="12"/>
      <c r="WED6" s="12"/>
      <c r="WEE6" s="12"/>
      <c r="WEF6" s="12"/>
      <c r="WEG6" s="12"/>
      <c r="WEH6" s="12"/>
      <c r="WEI6" s="12"/>
      <c r="WEJ6" s="12"/>
      <c r="WEK6" s="12"/>
      <c r="WEL6" s="12"/>
      <c r="WEM6" s="12"/>
      <c r="WEN6" s="12"/>
      <c r="WEO6" s="12"/>
      <c r="WEP6" s="12"/>
      <c r="WEQ6" s="12"/>
      <c r="WER6" s="12"/>
      <c r="WES6" s="12"/>
      <c r="WET6" s="12"/>
      <c r="WEU6" s="12"/>
      <c r="WEV6" s="12"/>
      <c r="WEW6" s="12"/>
      <c r="WEX6" s="12"/>
      <c r="WEY6" s="12"/>
      <c r="WEZ6" s="12"/>
      <c r="WFA6" s="12"/>
      <c r="WFB6" s="12"/>
      <c r="WFC6" s="12"/>
      <c r="WFD6" s="12"/>
      <c r="WFE6" s="12"/>
      <c r="WFF6" s="12"/>
      <c r="WFG6" s="12"/>
      <c r="WFH6" s="12"/>
      <c r="WFI6" s="12"/>
      <c r="WFJ6" s="12"/>
      <c r="WFK6" s="12"/>
      <c r="WFL6" s="12"/>
      <c r="WFM6" s="12"/>
      <c r="WFN6" s="12"/>
      <c r="WFO6" s="12"/>
      <c r="WFP6" s="12"/>
      <c r="WFQ6" s="12"/>
      <c r="WFR6" s="12"/>
      <c r="WFS6" s="12"/>
      <c r="WFT6" s="12"/>
      <c r="WFU6" s="12"/>
      <c r="WFV6" s="12"/>
      <c r="WFW6" s="12"/>
      <c r="WFX6" s="12"/>
      <c r="WFY6" s="12"/>
      <c r="WFZ6" s="12"/>
      <c r="WGA6" s="12"/>
      <c r="WGB6" s="12"/>
      <c r="WGC6" s="12"/>
      <c r="WGD6" s="12"/>
      <c r="WGE6" s="12"/>
      <c r="WGF6" s="12"/>
      <c r="WGG6" s="12"/>
      <c r="WGH6" s="12"/>
      <c r="WGI6" s="12"/>
      <c r="WGJ6" s="12"/>
      <c r="WGK6" s="12"/>
      <c r="WGL6" s="12"/>
      <c r="WGM6" s="12"/>
      <c r="WGN6" s="12"/>
      <c r="WGO6" s="12"/>
      <c r="WGP6" s="12"/>
      <c r="WGQ6" s="12"/>
      <c r="WGR6" s="12"/>
      <c r="WGS6" s="12"/>
      <c r="WGT6" s="12"/>
      <c r="WGU6" s="12"/>
      <c r="WGV6" s="12"/>
      <c r="WGW6" s="12"/>
      <c r="WGX6" s="12"/>
      <c r="WGY6" s="12"/>
      <c r="WGZ6" s="12"/>
      <c r="WHA6" s="12"/>
      <c r="WHB6" s="12"/>
      <c r="WHC6" s="12"/>
      <c r="WHD6" s="12"/>
      <c r="WHE6" s="12"/>
      <c r="WHF6" s="12"/>
      <c r="WHG6" s="12"/>
      <c r="WHH6" s="12"/>
      <c r="WHI6" s="12"/>
      <c r="WHJ6" s="12"/>
      <c r="WHK6" s="12"/>
      <c r="WHL6" s="12"/>
      <c r="WHM6" s="12"/>
      <c r="WHN6" s="12"/>
      <c r="WHO6" s="12"/>
      <c r="WHP6" s="12"/>
      <c r="WHQ6" s="12"/>
      <c r="WHR6" s="12"/>
      <c r="WHS6" s="12"/>
      <c r="WHT6" s="12"/>
      <c r="WHU6" s="12"/>
      <c r="WHV6" s="12"/>
      <c r="WHW6" s="12"/>
      <c r="WHX6" s="12"/>
      <c r="WHY6" s="12"/>
      <c r="WHZ6" s="12"/>
      <c r="WIA6" s="12"/>
      <c r="WIB6" s="12"/>
      <c r="WIC6" s="12"/>
      <c r="WID6" s="12"/>
      <c r="WIE6" s="12"/>
      <c r="WIF6" s="12"/>
      <c r="WIG6" s="12"/>
      <c r="WIH6" s="12"/>
      <c r="WII6" s="12"/>
      <c r="WIJ6" s="12"/>
      <c r="WIK6" s="12"/>
      <c r="WIL6" s="12"/>
      <c r="WIM6" s="12"/>
      <c r="WIN6" s="12"/>
      <c r="WIO6" s="12"/>
      <c r="WIP6" s="12"/>
      <c r="WIQ6" s="12"/>
      <c r="WIR6" s="12"/>
      <c r="WIS6" s="12"/>
      <c r="WIT6" s="12"/>
      <c r="WIU6" s="12"/>
      <c r="WIV6" s="12"/>
      <c r="WIW6" s="12"/>
      <c r="WIX6" s="12"/>
      <c r="WIY6" s="12"/>
      <c r="WIZ6" s="12"/>
      <c r="WJA6" s="12"/>
      <c r="WJB6" s="12"/>
      <c r="WJC6" s="12"/>
      <c r="WJD6" s="12"/>
      <c r="WJE6" s="12"/>
      <c r="WJF6" s="12"/>
      <c r="WJG6" s="12"/>
      <c r="WJH6" s="12"/>
      <c r="WJI6" s="12"/>
      <c r="WJJ6" s="12"/>
      <c r="WJK6" s="12"/>
      <c r="WJL6" s="12"/>
      <c r="WJM6" s="12"/>
      <c r="WJN6" s="12"/>
      <c r="WJO6" s="12"/>
      <c r="WJP6" s="12"/>
      <c r="WJQ6" s="12"/>
      <c r="WJR6" s="12"/>
      <c r="WJS6" s="12"/>
      <c r="WJT6" s="12"/>
      <c r="WJU6" s="12"/>
      <c r="WJV6" s="12"/>
      <c r="WJW6" s="12"/>
      <c r="WJX6" s="12"/>
      <c r="WJY6" s="12"/>
      <c r="WJZ6" s="12"/>
      <c r="WKA6" s="12"/>
      <c r="WKB6" s="12"/>
      <c r="WKC6" s="12"/>
      <c r="WKD6" s="12"/>
      <c r="WKE6" s="12"/>
      <c r="WKF6" s="12"/>
      <c r="WKG6" s="12"/>
      <c r="WKH6" s="12"/>
      <c r="WKI6" s="12"/>
      <c r="WKJ6" s="12"/>
      <c r="WKK6" s="12"/>
      <c r="WKL6" s="12"/>
      <c r="WKM6" s="12"/>
      <c r="WKN6" s="12"/>
      <c r="WKO6" s="12"/>
      <c r="WKP6" s="12"/>
      <c r="WKQ6" s="12"/>
      <c r="WKR6" s="12"/>
      <c r="WKS6" s="12"/>
      <c r="WKT6" s="12"/>
      <c r="WKU6" s="12"/>
      <c r="WKV6" s="12"/>
      <c r="WKW6" s="12"/>
      <c r="WKX6" s="12"/>
      <c r="WKY6" s="12"/>
      <c r="WKZ6" s="12"/>
      <c r="WLA6" s="12"/>
      <c r="WLB6" s="12"/>
      <c r="WLC6" s="12"/>
      <c r="WLD6" s="12"/>
      <c r="WLE6" s="12"/>
      <c r="WLF6" s="12"/>
      <c r="WLG6" s="12"/>
      <c r="WLH6" s="12"/>
      <c r="WLI6" s="12"/>
      <c r="WLJ6" s="12"/>
      <c r="WLK6" s="12"/>
      <c r="WLL6" s="12"/>
      <c r="WLM6" s="12"/>
      <c r="WLN6" s="12"/>
      <c r="WLO6" s="12"/>
      <c r="WLP6" s="12"/>
      <c r="WLQ6" s="12"/>
      <c r="WLR6" s="12"/>
      <c r="WLS6" s="12"/>
      <c r="WLT6" s="12"/>
      <c r="WLU6" s="12"/>
      <c r="WLV6" s="12"/>
      <c r="WLW6" s="12"/>
      <c r="WLX6" s="12"/>
      <c r="WLY6" s="12"/>
      <c r="WLZ6" s="12"/>
      <c r="WMA6" s="12"/>
      <c r="WMB6" s="12"/>
      <c r="WMC6" s="12"/>
      <c r="WMD6" s="12"/>
      <c r="WME6" s="12"/>
      <c r="WMF6" s="12"/>
      <c r="WMG6" s="12"/>
      <c r="WMH6" s="12"/>
      <c r="WMI6" s="12"/>
      <c r="WMJ6" s="12"/>
      <c r="WMK6" s="12"/>
      <c r="WML6" s="12"/>
      <c r="WMM6" s="12"/>
      <c r="WMN6" s="12"/>
      <c r="WMO6" s="12"/>
      <c r="WMP6" s="12"/>
      <c r="WMQ6" s="12"/>
      <c r="WMR6" s="12"/>
      <c r="WMS6" s="12"/>
      <c r="WMT6" s="12"/>
      <c r="WMU6" s="12"/>
      <c r="WMV6" s="12"/>
      <c r="WMW6" s="12"/>
      <c r="WMX6" s="12"/>
      <c r="WMY6" s="12"/>
      <c r="WMZ6" s="12"/>
      <c r="WNA6" s="12"/>
      <c r="WNB6" s="12"/>
      <c r="WNC6" s="12"/>
      <c r="WND6" s="12"/>
      <c r="WNE6" s="12"/>
      <c r="WNF6" s="12"/>
      <c r="WNG6" s="12"/>
      <c r="WNH6" s="12"/>
      <c r="WNI6" s="12"/>
      <c r="WNJ6" s="12"/>
      <c r="WNK6" s="12"/>
      <c r="WNL6" s="12"/>
      <c r="WNM6" s="12"/>
      <c r="WNN6" s="12"/>
      <c r="WNO6" s="12"/>
      <c r="WNP6" s="12"/>
      <c r="WNQ6" s="12"/>
      <c r="WNR6" s="12"/>
      <c r="WNS6" s="12"/>
      <c r="WNT6" s="12"/>
      <c r="WNU6" s="12"/>
      <c r="WNV6" s="12"/>
      <c r="WNW6" s="12"/>
      <c r="WNX6" s="12"/>
      <c r="WNY6" s="12"/>
      <c r="WNZ6" s="12"/>
      <c r="WOA6" s="12"/>
      <c r="WOB6" s="12"/>
      <c r="WOC6" s="12"/>
      <c r="WOD6" s="12"/>
      <c r="WOE6" s="12"/>
      <c r="WOF6" s="12"/>
      <c r="WOG6" s="12"/>
      <c r="WOH6" s="12"/>
      <c r="WOI6" s="12"/>
      <c r="WOJ6" s="12"/>
      <c r="WOK6" s="12"/>
      <c r="WOL6" s="12"/>
      <c r="WOM6" s="12"/>
      <c r="WON6" s="12"/>
      <c r="WOO6" s="12"/>
      <c r="WOP6" s="12"/>
      <c r="WOQ6" s="12"/>
      <c r="WOR6" s="12"/>
      <c r="WOS6" s="12"/>
      <c r="WOT6" s="12"/>
      <c r="WOU6" s="12"/>
      <c r="WOV6" s="12"/>
      <c r="WOW6" s="12"/>
      <c r="WOX6" s="12"/>
      <c r="WOY6" s="12"/>
      <c r="WOZ6" s="12"/>
      <c r="WPA6" s="12"/>
      <c r="WPB6" s="12"/>
      <c r="WPC6" s="12"/>
      <c r="WPD6" s="12"/>
      <c r="WPE6" s="12"/>
      <c r="WPF6" s="12"/>
      <c r="WPG6" s="12"/>
      <c r="WPH6" s="12"/>
      <c r="WPI6" s="12"/>
      <c r="WPJ6" s="12"/>
      <c r="WPK6" s="12"/>
      <c r="WPL6" s="12"/>
      <c r="WPM6" s="12"/>
      <c r="WPN6" s="12"/>
      <c r="WPO6" s="12"/>
      <c r="WPP6" s="12"/>
      <c r="WPQ6" s="12"/>
      <c r="WPR6" s="12"/>
      <c r="WPS6" s="12"/>
      <c r="WPT6" s="12"/>
      <c r="WPU6" s="12"/>
      <c r="WPV6" s="12"/>
      <c r="WPW6" s="12"/>
      <c r="WPX6" s="12"/>
      <c r="WPY6" s="12"/>
      <c r="WPZ6" s="12"/>
      <c r="WQA6" s="12"/>
      <c r="WQB6" s="12"/>
      <c r="WQC6" s="12"/>
      <c r="WQD6" s="12"/>
      <c r="WQE6" s="12"/>
      <c r="WQF6" s="12"/>
      <c r="WQG6" s="12"/>
      <c r="WQH6" s="12"/>
      <c r="WQI6" s="12"/>
      <c r="WQJ6" s="12"/>
      <c r="WQK6" s="12"/>
      <c r="WQL6" s="12"/>
      <c r="WQM6" s="12"/>
      <c r="WQN6" s="12"/>
      <c r="WQO6" s="12"/>
      <c r="WQP6" s="12"/>
      <c r="WQQ6" s="12"/>
      <c r="WQR6" s="12"/>
      <c r="WQS6" s="12"/>
      <c r="WQT6" s="12"/>
      <c r="WQU6" s="12"/>
      <c r="WQV6" s="12"/>
      <c r="WQW6" s="12"/>
      <c r="WQX6" s="12"/>
      <c r="WQY6" s="12"/>
      <c r="WQZ6" s="12"/>
      <c r="WRA6" s="12"/>
      <c r="WRB6" s="12"/>
      <c r="WRC6" s="12"/>
      <c r="WRD6" s="12"/>
      <c r="WRE6" s="12"/>
      <c r="WRF6" s="12"/>
      <c r="WRG6" s="12"/>
      <c r="WRH6" s="12"/>
      <c r="WRI6" s="12"/>
      <c r="WRJ6" s="12"/>
      <c r="WRK6" s="12"/>
      <c r="WRL6" s="12"/>
      <c r="WRM6" s="12"/>
      <c r="WRN6" s="12"/>
      <c r="WRO6" s="12"/>
      <c r="WRP6" s="12"/>
      <c r="WRQ6" s="12"/>
      <c r="WRR6" s="12"/>
      <c r="WRS6" s="12"/>
      <c r="WRT6" s="12"/>
      <c r="WRU6" s="12"/>
      <c r="WRV6" s="12"/>
      <c r="WRW6" s="12"/>
      <c r="WRX6" s="12"/>
      <c r="WRY6" s="12"/>
      <c r="WRZ6" s="12"/>
      <c r="WSA6" s="12"/>
      <c r="WSB6" s="12"/>
      <c r="WSC6" s="12"/>
      <c r="WSD6" s="12"/>
      <c r="WSE6" s="12"/>
      <c r="WSF6" s="12"/>
      <c r="WSG6" s="12"/>
      <c r="WSH6" s="12"/>
      <c r="WSI6" s="12"/>
      <c r="WSJ6" s="12"/>
      <c r="WSK6" s="12"/>
      <c r="WSL6" s="12"/>
      <c r="WSM6" s="12"/>
      <c r="WSN6" s="12"/>
      <c r="WSO6" s="12"/>
      <c r="WSP6" s="12"/>
      <c r="WSQ6" s="12"/>
      <c r="WSR6" s="12"/>
      <c r="WSS6" s="12"/>
      <c r="WST6" s="12"/>
      <c r="WSU6" s="12"/>
      <c r="WSV6" s="12"/>
      <c r="WSW6" s="12"/>
      <c r="WSX6" s="12"/>
      <c r="WSY6" s="12"/>
      <c r="WSZ6" s="12"/>
      <c r="WTA6" s="12"/>
      <c r="WTB6" s="12"/>
      <c r="WTC6" s="12"/>
      <c r="WTD6" s="12"/>
      <c r="WTE6" s="12"/>
      <c r="WTF6" s="12"/>
      <c r="WTG6" s="12"/>
      <c r="WTH6" s="12"/>
      <c r="WTI6" s="12"/>
      <c r="WTJ6" s="12"/>
      <c r="WTK6" s="12"/>
      <c r="WTL6" s="12"/>
      <c r="WTM6" s="12"/>
      <c r="WTN6" s="12"/>
      <c r="WTO6" s="12"/>
      <c r="WTP6" s="12"/>
      <c r="WTQ6" s="12"/>
      <c r="WTR6" s="12"/>
      <c r="WTS6" s="12"/>
      <c r="WTT6" s="12"/>
      <c r="WTU6" s="12"/>
      <c r="WTV6" s="12"/>
      <c r="WTW6" s="12"/>
      <c r="WTX6" s="12"/>
      <c r="WTY6" s="12"/>
      <c r="WTZ6" s="12"/>
      <c r="WUA6" s="12"/>
      <c r="WUB6" s="12"/>
      <c r="WUC6" s="12"/>
      <c r="WUD6" s="12"/>
      <c r="WUE6" s="12"/>
      <c r="WUF6" s="12"/>
      <c r="WUG6" s="12"/>
      <c r="WUH6" s="12"/>
      <c r="WUI6" s="12"/>
      <c r="WUJ6" s="12"/>
      <c r="WUK6" s="12"/>
      <c r="WUL6" s="12"/>
      <c r="WUM6" s="12"/>
      <c r="WUN6" s="12"/>
      <c r="WUO6" s="12"/>
      <c r="WUP6" s="12"/>
      <c r="WUQ6" s="12"/>
      <c r="WUR6" s="12"/>
      <c r="WUS6" s="12"/>
      <c r="WUT6" s="12"/>
      <c r="WUU6" s="12"/>
      <c r="WUV6" s="12"/>
      <c r="WUW6" s="12"/>
      <c r="WUX6" s="12"/>
      <c r="WUY6" s="12"/>
      <c r="WUZ6" s="12"/>
      <c r="WVA6" s="12"/>
      <c r="WVB6" s="12"/>
      <c r="WVC6" s="12"/>
      <c r="WVD6" s="12"/>
      <c r="WVE6" s="12"/>
      <c r="WVF6" s="12"/>
      <c r="WVG6" s="12"/>
      <c r="WVH6" s="12"/>
      <c r="WVI6" s="12"/>
      <c r="WVJ6" s="12"/>
      <c r="WVK6" s="12"/>
      <c r="WVL6" s="12"/>
      <c r="WVM6" s="12"/>
      <c r="WVN6" s="12"/>
      <c r="WVO6" s="12"/>
      <c r="WVP6" s="12"/>
      <c r="WVQ6" s="12"/>
      <c r="WVR6" s="12"/>
      <c r="WVS6" s="12"/>
      <c r="WVT6" s="12"/>
      <c r="WVU6" s="12"/>
      <c r="WVV6" s="12"/>
      <c r="WVW6" s="12"/>
      <c r="WVX6" s="12"/>
      <c r="WVY6" s="12"/>
      <c r="WVZ6" s="12"/>
      <c r="WWA6" s="12"/>
      <c r="WWB6" s="12"/>
      <c r="WWC6" s="12"/>
      <c r="WWD6" s="12"/>
      <c r="WWE6" s="12"/>
      <c r="WWF6" s="12"/>
      <c r="WWG6" s="12"/>
      <c r="WWH6" s="12"/>
      <c r="WWI6" s="12"/>
      <c r="WWJ6" s="12"/>
      <c r="WWK6" s="12"/>
      <c r="WWL6" s="12"/>
      <c r="WWM6" s="12"/>
      <c r="WWN6" s="12"/>
      <c r="WWO6" s="12"/>
      <c r="WWP6" s="12"/>
      <c r="WWQ6" s="12"/>
      <c r="WWR6" s="12"/>
      <c r="WWS6" s="12"/>
      <c r="WWT6" s="12"/>
      <c r="WWU6" s="12"/>
      <c r="WWV6" s="12"/>
      <c r="WWW6" s="12"/>
      <c r="WWX6" s="12"/>
      <c r="WWY6" s="12"/>
      <c r="WWZ6" s="12"/>
      <c r="WXA6" s="12"/>
      <c r="WXB6" s="12"/>
      <c r="WXC6" s="12"/>
      <c r="WXD6" s="12"/>
      <c r="WXE6" s="12"/>
      <c r="WXF6" s="12"/>
      <c r="WXG6" s="12"/>
      <c r="WXH6" s="12"/>
      <c r="WXI6" s="12"/>
      <c r="WXJ6" s="12"/>
      <c r="WXK6" s="12"/>
      <c r="WXL6" s="12"/>
      <c r="WXM6" s="12"/>
      <c r="WXN6" s="12"/>
      <c r="WXO6" s="12"/>
      <c r="WXP6" s="12"/>
      <c r="WXQ6" s="12"/>
      <c r="WXR6" s="12"/>
      <c r="WXS6" s="12"/>
      <c r="WXT6" s="12"/>
      <c r="WXU6" s="12"/>
      <c r="WXV6" s="12"/>
      <c r="WXW6" s="12"/>
      <c r="WXX6" s="12"/>
      <c r="WXY6" s="12"/>
      <c r="WXZ6" s="12"/>
      <c r="WYA6" s="12"/>
      <c r="WYB6" s="12"/>
      <c r="WYC6" s="12"/>
      <c r="WYD6" s="12"/>
      <c r="WYE6" s="12"/>
      <c r="WYF6" s="12"/>
      <c r="WYG6" s="12"/>
      <c r="WYH6" s="12"/>
      <c r="WYI6" s="12"/>
      <c r="WYJ6" s="12"/>
      <c r="WYK6" s="12"/>
      <c r="WYL6" s="12"/>
      <c r="WYM6" s="12"/>
      <c r="WYN6" s="12"/>
      <c r="WYO6" s="12"/>
      <c r="WYP6" s="12"/>
      <c r="WYQ6" s="12"/>
      <c r="WYR6" s="12"/>
      <c r="WYS6" s="12"/>
      <c r="WYT6" s="12"/>
      <c r="WYU6" s="12"/>
      <c r="WYV6" s="12"/>
      <c r="WYW6" s="12"/>
      <c r="WYX6" s="12"/>
      <c r="WYY6" s="12"/>
      <c r="WYZ6" s="12"/>
      <c r="WZA6" s="12"/>
      <c r="WZB6" s="12"/>
      <c r="WZC6" s="12"/>
      <c r="WZD6" s="12"/>
      <c r="WZE6" s="12"/>
      <c r="WZF6" s="12"/>
      <c r="WZG6" s="12"/>
      <c r="WZH6" s="12"/>
      <c r="WZI6" s="12"/>
      <c r="WZJ6" s="12"/>
      <c r="WZK6" s="12"/>
      <c r="WZL6" s="12"/>
      <c r="WZM6" s="12"/>
      <c r="WZN6" s="12"/>
      <c r="WZO6" s="12"/>
      <c r="WZP6" s="12"/>
      <c r="WZQ6" s="12"/>
      <c r="WZR6" s="12"/>
      <c r="WZS6" s="12"/>
      <c r="WZT6" s="12"/>
      <c r="WZU6" s="12"/>
      <c r="WZV6" s="12"/>
      <c r="WZW6" s="12"/>
      <c r="WZX6" s="12"/>
      <c r="WZY6" s="12"/>
      <c r="WZZ6" s="12"/>
      <c r="XAA6" s="12"/>
      <c r="XAB6" s="12"/>
      <c r="XAC6" s="12"/>
      <c r="XAD6" s="12"/>
      <c r="XAE6" s="12"/>
      <c r="XAF6" s="12"/>
      <c r="XAG6" s="12"/>
      <c r="XAH6" s="12"/>
      <c r="XAI6" s="12"/>
      <c r="XAJ6" s="12"/>
      <c r="XAK6" s="12"/>
      <c r="XAL6" s="12"/>
      <c r="XAM6" s="12"/>
      <c r="XAN6" s="12"/>
      <c r="XAO6" s="12"/>
      <c r="XAP6" s="12"/>
      <c r="XAQ6" s="12"/>
      <c r="XAR6" s="12"/>
      <c r="XAS6" s="12"/>
      <c r="XAT6" s="12"/>
      <c r="XAU6" s="12"/>
      <c r="XAV6" s="12"/>
      <c r="XAW6" s="12"/>
      <c r="XAX6" s="12"/>
      <c r="XAY6" s="12"/>
      <c r="XAZ6" s="12"/>
      <c r="XBA6" s="12"/>
      <c r="XBB6" s="12"/>
      <c r="XBC6" s="12"/>
      <c r="XBD6" s="12"/>
      <c r="XBE6" s="12"/>
      <c r="XBF6" s="12"/>
      <c r="XBG6" s="12"/>
      <c r="XBH6" s="12"/>
      <c r="XBI6" s="12"/>
      <c r="XBJ6" s="12"/>
      <c r="XBK6" s="12"/>
      <c r="XBL6" s="12"/>
      <c r="XBM6" s="12"/>
      <c r="XBN6" s="12"/>
      <c r="XBO6" s="12"/>
      <c r="XBP6" s="12"/>
      <c r="XBQ6" s="12"/>
      <c r="XBR6" s="12"/>
      <c r="XBS6" s="12"/>
      <c r="XBT6" s="12"/>
      <c r="XBU6" s="12"/>
      <c r="XBV6" s="12"/>
      <c r="XBW6" s="12"/>
      <c r="XBX6" s="12"/>
      <c r="XBY6" s="12"/>
      <c r="XBZ6" s="12"/>
      <c r="XCA6" s="12"/>
      <c r="XCB6" s="12"/>
      <c r="XCC6" s="12"/>
      <c r="XCD6" s="12"/>
      <c r="XCE6" s="12"/>
      <c r="XCF6" s="12"/>
      <c r="XCG6" s="12"/>
      <c r="XCH6" s="12"/>
      <c r="XCI6" s="12"/>
      <c r="XCJ6" s="12"/>
      <c r="XCK6" s="12"/>
      <c r="XCL6" s="12"/>
      <c r="XCM6" s="12"/>
      <c r="XCN6" s="12"/>
      <c r="XCO6" s="12"/>
      <c r="XCP6" s="12"/>
      <c r="XCQ6" s="12"/>
      <c r="XCR6" s="12"/>
      <c r="XCS6" s="12"/>
      <c r="XCT6" s="12"/>
      <c r="XCU6" s="12"/>
      <c r="XCV6" s="12"/>
      <c r="XCW6" s="12"/>
      <c r="XCX6" s="12"/>
      <c r="XCY6" s="12"/>
      <c r="XCZ6" s="12"/>
      <c r="XDA6" s="12"/>
      <c r="XDB6" s="12"/>
      <c r="XDC6" s="12"/>
      <c r="XDD6" s="12"/>
      <c r="XDE6" s="12"/>
      <c r="XDF6" s="12"/>
      <c r="XDG6" s="12"/>
      <c r="XDH6" s="12"/>
      <c r="XDI6" s="12"/>
      <c r="XDJ6" s="12"/>
      <c r="XDK6" s="12"/>
      <c r="XDL6" s="12"/>
      <c r="XDM6" s="12"/>
      <c r="XDN6" s="12"/>
      <c r="XDO6" s="12"/>
      <c r="XDP6" s="12"/>
      <c r="XDQ6" s="12"/>
      <c r="XDR6" s="12"/>
      <c r="XDS6" s="12"/>
      <c r="XDT6" s="12"/>
      <c r="XDU6" s="12"/>
      <c r="XDV6" s="12"/>
      <c r="XDW6" s="12"/>
      <c r="XDX6" s="12"/>
      <c r="XDY6" s="12"/>
      <c r="XDZ6" s="12"/>
      <c r="XEA6" s="12"/>
      <c r="XEB6" s="12"/>
      <c r="XEC6" s="12"/>
      <c r="XED6" s="12"/>
      <c r="XEE6" s="12"/>
      <c r="XEF6" s="12"/>
      <c r="XEG6" s="12"/>
      <c r="XEH6" s="12"/>
      <c r="XEI6" s="12"/>
      <c r="XEJ6" s="12"/>
      <c r="XEK6" s="12"/>
      <c r="XEL6" s="12"/>
      <c r="XEO6" s="12"/>
      <c r="XEP6" s="12"/>
    </row>
    <row r="7" spans="1:16370" ht="15.75" x14ac:dyDescent="0.25">
      <c r="A7" s="21" t="s">
        <v>513</v>
      </c>
      <c r="B7" s="22" t="s">
        <v>70</v>
      </c>
      <c r="C7" s="22" t="s">
        <v>60</v>
      </c>
      <c r="D7" s="23" t="s">
        <v>514</v>
      </c>
      <c r="E7" s="22"/>
      <c r="F7" s="24">
        <f>F8</f>
        <v>3827</v>
      </c>
    </row>
    <row r="8" spans="1:16370" ht="31.5" x14ac:dyDescent="0.25">
      <c r="A8" s="25" t="s">
        <v>511</v>
      </c>
      <c r="B8" s="223" t="s">
        <v>70</v>
      </c>
      <c r="C8" s="223" t="s">
        <v>60</v>
      </c>
      <c r="D8" s="26" t="s">
        <v>512</v>
      </c>
      <c r="E8" s="223"/>
      <c r="F8" s="27">
        <f>F9</f>
        <v>3827</v>
      </c>
    </row>
    <row r="9" spans="1:16370" ht="15.75" x14ac:dyDescent="0.25">
      <c r="A9" s="28" t="s">
        <v>47</v>
      </c>
      <c r="B9" s="29" t="s">
        <v>59</v>
      </c>
      <c r="C9" s="223" t="s">
        <v>60</v>
      </c>
      <c r="D9" s="30" t="s">
        <v>510</v>
      </c>
      <c r="E9" s="31"/>
      <c r="F9" s="32">
        <f>F10</f>
        <v>3827</v>
      </c>
    </row>
    <row r="10" spans="1:16370" ht="47.25" x14ac:dyDescent="0.25">
      <c r="A10" s="33" t="s">
        <v>30</v>
      </c>
      <c r="B10" s="29" t="s">
        <v>59</v>
      </c>
      <c r="C10" s="29" t="s">
        <v>60</v>
      </c>
      <c r="D10" s="26" t="s">
        <v>510</v>
      </c>
      <c r="E10" s="34">
        <v>100</v>
      </c>
      <c r="F10" s="27">
        <f>F11</f>
        <v>3827</v>
      </c>
    </row>
    <row r="11" spans="1:16370" ht="15.75" x14ac:dyDescent="0.25">
      <c r="A11" s="33" t="s">
        <v>8</v>
      </c>
      <c r="B11" s="29" t="s">
        <v>59</v>
      </c>
      <c r="C11" s="29" t="s">
        <v>60</v>
      </c>
      <c r="D11" s="26" t="s">
        <v>510</v>
      </c>
      <c r="E11" s="34">
        <v>120</v>
      </c>
      <c r="F11" s="27">
        <f>F12+F13</f>
        <v>3827</v>
      </c>
    </row>
    <row r="12" spans="1:16370" ht="15.75" x14ac:dyDescent="0.25">
      <c r="A12" s="211" t="s">
        <v>304</v>
      </c>
      <c r="B12" s="29" t="s">
        <v>59</v>
      </c>
      <c r="C12" s="29" t="s">
        <v>60</v>
      </c>
      <c r="D12" s="26" t="s">
        <v>510</v>
      </c>
      <c r="E12" s="215" t="s">
        <v>137</v>
      </c>
      <c r="F12" s="27">
        <f>2979+100</f>
        <v>3079</v>
      </c>
    </row>
    <row r="13" spans="1:16370" ht="47.25" x14ac:dyDescent="0.25">
      <c r="A13" s="211" t="s">
        <v>225</v>
      </c>
      <c r="B13" s="223" t="s">
        <v>70</v>
      </c>
      <c r="C13" s="215" t="s">
        <v>60</v>
      </c>
      <c r="D13" s="26" t="s">
        <v>510</v>
      </c>
      <c r="E13" s="215" t="s">
        <v>226</v>
      </c>
      <c r="F13" s="27">
        <v>748</v>
      </c>
    </row>
    <row r="14" spans="1:16370" ht="31.5" x14ac:dyDescent="0.25">
      <c r="A14" s="14" t="s">
        <v>62</v>
      </c>
      <c r="B14" s="15" t="s">
        <v>59</v>
      </c>
      <c r="C14" s="15" t="s">
        <v>63</v>
      </c>
      <c r="D14" s="29"/>
      <c r="E14" s="34"/>
      <c r="F14" s="16">
        <f>F15</f>
        <v>10806</v>
      </c>
    </row>
    <row r="15" spans="1:16370" s="13" customFormat="1" ht="31.5" x14ac:dyDescent="0.25">
      <c r="A15" s="35" t="s">
        <v>93</v>
      </c>
      <c r="B15" s="18" t="s">
        <v>70</v>
      </c>
      <c r="C15" s="18" t="s">
        <v>63</v>
      </c>
      <c r="D15" s="18" t="s">
        <v>227</v>
      </c>
      <c r="E15" s="19"/>
      <c r="F15" s="20">
        <f>F16+F20+F35</f>
        <v>10806</v>
      </c>
    </row>
    <row r="16" spans="1:16370" ht="15.75" x14ac:dyDescent="0.25">
      <c r="A16" s="28" t="s">
        <v>490</v>
      </c>
      <c r="B16" s="36" t="s">
        <v>70</v>
      </c>
      <c r="C16" s="36" t="s">
        <v>63</v>
      </c>
      <c r="D16" s="36" t="s">
        <v>491</v>
      </c>
      <c r="E16" s="216"/>
      <c r="F16" s="32">
        <f>F17</f>
        <v>200</v>
      </c>
    </row>
    <row r="17" spans="1:6" ht="15.75" x14ac:dyDescent="0.25">
      <c r="A17" s="25" t="s">
        <v>22</v>
      </c>
      <c r="B17" s="223" t="s">
        <v>70</v>
      </c>
      <c r="C17" s="223" t="s">
        <v>63</v>
      </c>
      <c r="D17" s="223" t="s">
        <v>491</v>
      </c>
      <c r="E17" s="215">
        <v>200</v>
      </c>
      <c r="F17" s="27">
        <f>F18</f>
        <v>200</v>
      </c>
    </row>
    <row r="18" spans="1:6" ht="31.5" x14ac:dyDescent="0.25">
      <c r="A18" s="25" t="s">
        <v>17</v>
      </c>
      <c r="B18" s="223" t="s">
        <v>70</v>
      </c>
      <c r="C18" s="223" t="s">
        <v>63</v>
      </c>
      <c r="D18" s="223" t="s">
        <v>491</v>
      </c>
      <c r="E18" s="215">
        <v>240</v>
      </c>
      <c r="F18" s="27">
        <f>F19</f>
        <v>200</v>
      </c>
    </row>
    <row r="19" spans="1:6" ht="31.5" x14ac:dyDescent="0.25">
      <c r="A19" s="25" t="s">
        <v>140</v>
      </c>
      <c r="B19" s="223" t="s">
        <v>70</v>
      </c>
      <c r="C19" s="223" t="s">
        <v>63</v>
      </c>
      <c r="D19" s="223" t="s">
        <v>491</v>
      </c>
      <c r="E19" s="215" t="s">
        <v>141</v>
      </c>
      <c r="F19" s="27">
        <v>200</v>
      </c>
    </row>
    <row r="20" spans="1:6" ht="15.75" x14ac:dyDescent="0.25">
      <c r="A20" s="28" t="s">
        <v>589</v>
      </c>
      <c r="B20" s="36" t="s">
        <v>59</v>
      </c>
      <c r="C20" s="36" t="s">
        <v>63</v>
      </c>
      <c r="D20" s="216" t="s">
        <v>228</v>
      </c>
      <c r="E20" s="37"/>
      <c r="F20" s="32">
        <f>F21+F27+F31</f>
        <v>8796</v>
      </c>
    </row>
    <row r="21" spans="1:6" ht="47.25" x14ac:dyDescent="0.25">
      <c r="A21" s="33" t="s">
        <v>30</v>
      </c>
      <c r="B21" s="29" t="s">
        <v>59</v>
      </c>
      <c r="C21" s="29" t="s">
        <v>63</v>
      </c>
      <c r="D21" s="223" t="s">
        <v>228</v>
      </c>
      <c r="E21" s="34">
        <v>100</v>
      </c>
      <c r="F21" s="38">
        <f>F22</f>
        <v>7996</v>
      </c>
    </row>
    <row r="22" spans="1:6" ht="15.75" x14ac:dyDescent="0.25">
      <c r="A22" s="33" t="s">
        <v>8</v>
      </c>
      <c r="B22" s="29" t="s">
        <v>59</v>
      </c>
      <c r="C22" s="29" t="s">
        <v>63</v>
      </c>
      <c r="D22" s="223" t="s">
        <v>228</v>
      </c>
      <c r="E22" s="34">
        <v>120</v>
      </c>
      <c r="F22" s="38">
        <f>F23+F24+F25+F26</f>
        <v>7996</v>
      </c>
    </row>
    <row r="23" spans="1:6" ht="15.75" x14ac:dyDescent="0.25">
      <c r="A23" s="211" t="s">
        <v>304</v>
      </c>
      <c r="B23" s="29" t="s">
        <v>59</v>
      </c>
      <c r="C23" s="29" t="s">
        <v>63</v>
      </c>
      <c r="D23" s="223" t="s">
        <v>228</v>
      </c>
      <c r="E23" s="34" t="s">
        <v>137</v>
      </c>
      <c r="F23" s="39">
        <v>4333</v>
      </c>
    </row>
    <row r="24" spans="1:6" ht="31.5" x14ac:dyDescent="0.25">
      <c r="A24" s="211" t="s">
        <v>138</v>
      </c>
      <c r="B24" s="29" t="s">
        <v>59</v>
      </c>
      <c r="C24" s="29" t="s">
        <v>63</v>
      </c>
      <c r="D24" s="223" t="s">
        <v>228</v>
      </c>
      <c r="E24" s="34" t="s">
        <v>139</v>
      </c>
      <c r="F24" s="39">
        <v>1177</v>
      </c>
    </row>
    <row r="25" spans="1:6" ht="47.25" x14ac:dyDescent="0.25">
      <c r="A25" s="211" t="s">
        <v>483</v>
      </c>
      <c r="B25" s="29" t="s">
        <v>59</v>
      </c>
      <c r="C25" s="29" t="s">
        <v>63</v>
      </c>
      <c r="D25" s="223" t="s">
        <v>228</v>
      </c>
      <c r="E25" s="34" t="s">
        <v>482</v>
      </c>
      <c r="F25" s="39">
        <v>964</v>
      </c>
    </row>
    <row r="26" spans="1:6" ht="47.25" x14ac:dyDescent="0.25">
      <c r="A26" s="211" t="s">
        <v>225</v>
      </c>
      <c r="B26" s="29" t="s">
        <v>70</v>
      </c>
      <c r="C26" s="29" t="s">
        <v>63</v>
      </c>
      <c r="D26" s="223" t="s">
        <v>228</v>
      </c>
      <c r="E26" s="34" t="s">
        <v>226</v>
      </c>
      <c r="F26" s="39">
        <v>1522</v>
      </c>
    </row>
    <row r="27" spans="1:6" ht="15.75" x14ac:dyDescent="0.25">
      <c r="A27" s="33" t="s">
        <v>22</v>
      </c>
      <c r="B27" s="29" t="s">
        <v>59</v>
      </c>
      <c r="C27" s="29" t="s">
        <v>63</v>
      </c>
      <c r="D27" s="223" t="s">
        <v>228</v>
      </c>
      <c r="E27" s="34" t="s">
        <v>15</v>
      </c>
      <c r="F27" s="38">
        <f>F28</f>
        <v>758</v>
      </c>
    </row>
    <row r="28" spans="1:6" ht="31.5" x14ac:dyDescent="0.25">
      <c r="A28" s="33" t="s">
        <v>17</v>
      </c>
      <c r="B28" s="29" t="s">
        <v>59</v>
      </c>
      <c r="C28" s="29" t="s">
        <v>63</v>
      </c>
      <c r="D28" s="223" t="s">
        <v>228</v>
      </c>
      <c r="E28" s="34" t="s">
        <v>16</v>
      </c>
      <c r="F28" s="38">
        <f>F29+F30</f>
        <v>758</v>
      </c>
    </row>
    <row r="29" spans="1:6" ht="31.5" x14ac:dyDescent="0.25">
      <c r="A29" s="220" t="s">
        <v>569</v>
      </c>
      <c r="B29" s="29" t="s">
        <v>59</v>
      </c>
      <c r="C29" s="29" t="s">
        <v>63</v>
      </c>
      <c r="D29" s="223" t="s">
        <v>228</v>
      </c>
      <c r="E29" s="34" t="s">
        <v>570</v>
      </c>
      <c r="F29" s="38">
        <v>360</v>
      </c>
    </row>
    <row r="30" spans="1:6" ht="31.5" x14ac:dyDescent="0.25">
      <c r="A30" s="211" t="s">
        <v>140</v>
      </c>
      <c r="B30" s="29" t="s">
        <v>59</v>
      </c>
      <c r="C30" s="29" t="s">
        <v>63</v>
      </c>
      <c r="D30" s="223" t="s">
        <v>228</v>
      </c>
      <c r="E30" s="34" t="s">
        <v>141</v>
      </c>
      <c r="F30" s="39">
        <v>398</v>
      </c>
    </row>
    <row r="31" spans="1:6" ht="15.75" x14ac:dyDescent="0.25">
      <c r="A31" s="33" t="s">
        <v>13</v>
      </c>
      <c r="B31" s="29" t="s">
        <v>59</v>
      </c>
      <c r="C31" s="29" t="s">
        <v>63</v>
      </c>
      <c r="D31" s="223" t="s">
        <v>228</v>
      </c>
      <c r="E31" s="34" t="s">
        <v>14</v>
      </c>
      <c r="F31" s="38">
        <f>F32</f>
        <v>42</v>
      </c>
    </row>
    <row r="32" spans="1:6" ht="15.75" x14ac:dyDescent="0.25">
      <c r="A32" s="33" t="s">
        <v>35</v>
      </c>
      <c r="B32" s="29" t="s">
        <v>59</v>
      </c>
      <c r="C32" s="29" t="s">
        <v>63</v>
      </c>
      <c r="D32" s="223" t="s">
        <v>228</v>
      </c>
      <c r="E32" s="34" t="s">
        <v>34</v>
      </c>
      <c r="F32" s="38">
        <f>F33+F34</f>
        <v>42</v>
      </c>
    </row>
    <row r="33" spans="1:6" ht="15.75" x14ac:dyDescent="0.25">
      <c r="A33" s="211" t="s">
        <v>142</v>
      </c>
      <c r="B33" s="29" t="s">
        <v>59</v>
      </c>
      <c r="C33" s="29" t="s">
        <v>63</v>
      </c>
      <c r="D33" s="223" t="s">
        <v>228</v>
      </c>
      <c r="E33" s="34" t="s">
        <v>143</v>
      </c>
      <c r="F33" s="27">
        <v>40</v>
      </c>
    </row>
    <row r="34" spans="1:6" ht="15.75" x14ac:dyDescent="0.25">
      <c r="A34" s="211" t="s">
        <v>148</v>
      </c>
      <c r="B34" s="29" t="s">
        <v>59</v>
      </c>
      <c r="C34" s="29" t="s">
        <v>63</v>
      </c>
      <c r="D34" s="223" t="s">
        <v>228</v>
      </c>
      <c r="E34" s="34" t="s">
        <v>149</v>
      </c>
      <c r="F34" s="27">
        <v>2</v>
      </c>
    </row>
    <row r="35" spans="1:6" ht="15.75" x14ac:dyDescent="0.25">
      <c r="A35" s="28" t="s">
        <v>577</v>
      </c>
      <c r="B35" s="36" t="s">
        <v>59</v>
      </c>
      <c r="C35" s="36" t="s">
        <v>63</v>
      </c>
      <c r="D35" s="216" t="s">
        <v>229</v>
      </c>
      <c r="E35" s="37"/>
      <c r="F35" s="32">
        <f>F36</f>
        <v>1810</v>
      </c>
    </row>
    <row r="36" spans="1:6" ht="47.25" x14ac:dyDescent="0.25">
      <c r="A36" s="33" t="s">
        <v>30</v>
      </c>
      <c r="B36" s="29" t="s">
        <v>59</v>
      </c>
      <c r="C36" s="29" t="s">
        <v>63</v>
      </c>
      <c r="D36" s="223" t="s">
        <v>229</v>
      </c>
      <c r="E36" s="34">
        <v>100</v>
      </c>
      <c r="F36" s="38">
        <f>F37</f>
        <v>1810</v>
      </c>
    </row>
    <row r="37" spans="1:6" ht="15.75" x14ac:dyDescent="0.25">
      <c r="A37" s="33" t="s">
        <v>8</v>
      </c>
      <c r="B37" s="29" t="s">
        <v>59</v>
      </c>
      <c r="C37" s="29" t="s">
        <v>63</v>
      </c>
      <c r="D37" s="223" t="s">
        <v>229</v>
      </c>
      <c r="E37" s="34">
        <v>120</v>
      </c>
      <c r="F37" s="38">
        <f>F38+F39</f>
        <v>1810</v>
      </c>
    </row>
    <row r="38" spans="1:6" ht="15.75" x14ac:dyDescent="0.25">
      <c r="A38" s="211" t="s">
        <v>304</v>
      </c>
      <c r="B38" s="29" t="s">
        <v>59</v>
      </c>
      <c r="C38" s="29" t="s">
        <v>63</v>
      </c>
      <c r="D38" s="223" t="s">
        <v>229</v>
      </c>
      <c r="E38" s="34" t="s">
        <v>137</v>
      </c>
      <c r="F38" s="27">
        <v>1444</v>
      </c>
    </row>
    <row r="39" spans="1:6" ht="47.25" x14ac:dyDescent="0.25">
      <c r="A39" s="211" t="s">
        <v>225</v>
      </c>
      <c r="B39" s="29" t="s">
        <v>70</v>
      </c>
      <c r="C39" s="29" t="s">
        <v>63</v>
      </c>
      <c r="D39" s="223" t="s">
        <v>229</v>
      </c>
      <c r="E39" s="34" t="s">
        <v>226</v>
      </c>
      <c r="F39" s="27">
        <v>366</v>
      </c>
    </row>
    <row r="40" spans="1:6" ht="15.75" x14ac:dyDescent="0.25">
      <c r="A40" s="14" t="s">
        <v>65</v>
      </c>
      <c r="B40" s="15" t="s">
        <v>59</v>
      </c>
      <c r="C40" s="15" t="s">
        <v>64</v>
      </c>
      <c r="D40" s="29"/>
      <c r="E40" s="34"/>
      <c r="F40" s="16">
        <f>F41+F50+F59+F125+F114+F132</f>
        <v>337638</v>
      </c>
    </row>
    <row r="41" spans="1:6" ht="31.5" x14ac:dyDescent="0.25">
      <c r="A41" s="40" t="s">
        <v>505</v>
      </c>
      <c r="B41" s="22" t="s">
        <v>70</v>
      </c>
      <c r="C41" s="22" t="s">
        <v>64</v>
      </c>
      <c r="D41" s="41" t="s">
        <v>302</v>
      </c>
      <c r="E41" s="42"/>
      <c r="F41" s="24">
        <f>F42</f>
        <v>6988</v>
      </c>
    </row>
    <row r="42" spans="1:6" ht="31.5" x14ac:dyDescent="0.25">
      <c r="A42" s="43" t="s">
        <v>163</v>
      </c>
      <c r="B42" s="22" t="s">
        <v>70</v>
      </c>
      <c r="C42" s="22" t="s">
        <v>64</v>
      </c>
      <c r="D42" s="22" t="s">
        <v>411</v>
      </c>
      <c r="E42" s="42"/>
      <c r="F42" s="24">
        <f>F43</f>
        <v>6988</v>
      </c>
    </row>
    <row r="43" spans="1:6" ht="47.25" x14ac:dyDescent="0.25">
      <c r="A43" s="44" t="s">
        <v>412</v>
      </c>
      <c r="B43" s="18" t="s">
        <v>70</v>
      </c>
      <c r="C43" s="18" t="s">
        <v>64</v>
      </c>
      <c r="D43" s="18" t="s">
        <v>424</v>
      </c>
      <c r="E43" s="41"/>
      <c r="F43" s="24">
        <f>F44</f>
        <v>6988</v>
      </c>
    </row>
    <row r="44" spans="1:6" s="12" customFormat="1" ht="47.25" x14ac:dyDescent="0.25">
      <c r="A44" s="28" t="s">
        <v>49</v>
      </c>
      <c r="B44" s="36" t="s">
        <v>59</v>
      </c>
      <c r="C44" s="36" t="s">
        <v>64</v>
      </c>
      <c r="D44" s="216" t="s">
        <v>454</v>
      </c>
      <c r="E44" s="37"/>
      <c r="F44" s="32">
        <f>F45</f>
        <v>6988</v>
      </c>
    </row>
    <row r="45" spans="1:6" s="12" customFormat="1" ht="47.25" x14ac:dyDescent="0.25">
      <c r="A45" s="33" t="s">
        <v>30</v>
      </c>
      <c r="B45" s="223" t="s">
        <v>59</v>
      </c>
      <c r="C45" s="223" t="s">
        <v>64</v>
      </c>
      <c r="D45" s="223" t="s">
        <v>454</v>
      </c>
      <c r="E45" s="215" t="s">
        <v>31</v>
      </c>
      <c r="F45" s="27">
        <f>F46</f>
        <v>6988</v>
      </c>
    </row>
    <row r="46" spans="1:6" s="12" customFormat="1" ht="15.75" x14ac:dyDescent="0.25">
      <c r="A46" s="221" t="s">
        <v>8</v>
      </c>
      <c r="B46" s="223" t="s">
        <v>59</v>
      </c>
      <c r="C46" s="223" t="s">
        <v>64</v>
      </c>
      <c r="D46" s="223" t="s">
        <v>454</v>
      </c>
      <c r="E46" s="215" t="s">
        <v>124</v>
      </c>
      <c r="F46" s="27">
        <f>F47+F48+F49</f>
        <v>6988</v>
      </c>
    </row>
    <row r="47" spans="1:6" s="12" customFormat="1" ht="15.75" x14ac:dyDescent="0.25">
      <c r="A47" s="211" t="s">
        <v>304</v>
      </c>
      <c r="B47" s="29" t="s">
        <v>59</v>
      </c>
      <c r="C47" s="223" t="s">
        <v>64</v>
      </c>
      <c r="D47" s="223" t="s">
        <v>454</v>
      </c>
      <c r="E47" s="215" t="s">
        <v>137</v>
      </c>
      <c r="F47" s="27">
        <v>3988</v>
      </c>
    </row>
    <row r="48" spans="1:6" s="12" customFormat="1" ht="31.5" x14ac:dyDescent="0.25">
      <c r="A48" s="211" t="s">
        <v>138</v>
      </c>
      <c r="B48" s="29" t="s">
        <v>59</v>
      </c>
      <c r="C48" s="223" t="s">
        <v>64</v>
      </c>
      <c r="D48" s="223" t="s">
        <v>454</v>
      </c>
      <c r="E48" s="215" t="s">
        <v>139</v>
      </c>
      <c r="F48" s="27">
        <v>1471</v>
      </c>
    </row>
    <row r="49" spans="1:6 16365:16370" s="12" customFormat="1" ht="47.25" x14ac:dyDescent="0.25">
      <c r="A49" s="211" t="s">
        <v>225</v>
      </c>
      <c r="B49" s="29" t="s">
        <v>59</v>
      </c>
      <c r="C49" s="223" t="s">
        <v>64</v>
      </c>
      <c r="D49" s="223" t="s">
        <v>454</v>
      </c>
      <c r="E49" s="215" t="s">
        <v>226</v>
      </c>
      <c r="F49" s="27">
        <v>1529</v>
      </c>
    </row>
    <row r="50" spans="1:6 16365:16370" s="12" customFormat="1" ht="31.5" x14ac:dyDescent="0.25">
      <c r="A50" s="45" t="s">
        <v>571</v>
      </c>
      <c r="B50" s="18" t="s">
        <v>70</v>
      </c>
      <c r="C50" s="18" t="s">
        <v>64</v>
      </c>
      <c r="D50" s="19" t="s">
        <v>282</v>
      </c>
      <c r="E50" s="46"/>
      <c r="F50" s="20">
        <f>F52</f>
        <v>2526</v>
      </c>
    </row>
    <row r="51" spans="1:6 16365:16370" s="12" customFormat="1" ht="15.75" x14ac:dyDescent="0.25">
      <c r="A51" s="21" t="s">
        <v>735</v>
      </c>
      <c r="B51" s="22" t="s">
        <v>70</v>
      </c>
      <c r="C51" s="22" t="s">
        <v>64</v>
      </c>
      <c r="D51" s="19" t="s">
        <v>526</v>
      </c>
      <c r="E51" s="42"/>
      <c r="F51" s="24">
        <f>F52</f>
        <v>2526</v>
      </c>
    </row>
    <row r="52" spans="1:6 16365:16370" s="12" customFormat="1" ht="47.25" x14ac:dyDescent="0.25">
      <c r="A52" s="47" t="s">
        <v>462</v>
      </c>
      <c r="B52" s="223" t="s">
        <v>70</v>
      </c>
      <c r="C52" s="223" t="s">
        <v>64</v>
      </c>
      <c r="D52" s="26" t="s">
        <v>556</v>
      </c>
      <c r="E52" s="216"/>
      <c r="F52" s="27">
        <f>F53</f>
        <v>2526</v>
      </c>
    </row>
    <row r="53" spans="1:6 16365:16370" s="12" customFormat="1" ht="40.5" customHeight="1" x14ac:dyDescent="0.25">
      <c r="A53" s="28" t="s">
        <v>5</v>
      </c>
      <c r="B53" s="36" t="s">
        <v>59</v>
      </c>
      <c r="C53" s="36" t="s">
        <v>64</v>
      </c>
      <c r="D53" s="30" t="s">
        <v>558</v>
      </c>
      <c r="E53" s="37"/>
      <c r="F53" s="32">
        <f>F54</f>
        <v>2526</v>
      </c>
    </row>
    <row r="54" spans="1:6 16365:16370" s="12" customFormat="1" ht="47.25" x14ac:dyDescent="0.25">
      <c r="A54" s="48" t="s">
        <v>30</v>
      </c>
      <c r="B54" s="223" t="s">
        <v>59</v>
      </c>
      <c r="C54" s="223" t="s">
        <v>64</v>
      </c>
      <c r="D54" s="49" t="s">
        <v>558</v>
      </c>
      <c r="E54" s="50">
        <v>100</v>
      </c>
      <c r="F54" s="27">
        <f>F55</f>
        <v>2526</v>
      </c>
    </row>
    <row r="55" spans="1:6 16365:16370" s="12" customFormat="1" ht="15.75" x14ac:dyDescent="0.25">
      <c r="A55" s="48" t="s">
        <v>8</v>
      </c>
      <c r="B55" s="223" t="s">
        <v>59</v>
      </c>
      <c r="C55" s="223" t="s">
        <v>64</v>
      </c>
      <c r="D55" s="49" t="s">
        <v>558</v>
      </c>
      <c r="E55" s="50">
        <v>120</v>
      </c>
      <c r="F55" s="27">
        <f>F56+F57+F58</f>
        <v>2526</v>
      </c>
    </row>
    <row r="56" spans="1:6 16365:16370" s="12" customFormat="1" ht="15.75" x14ac:dyDescent="0.25">
      <c r="A56" s="220" t="s">
        <v>304</v>
      </c>
      <c r="B56" s="29" t="s">
        <v>59</v>
      </c>
      <c r="C56" s="223" t="s">
        <v>64</v>
      </c>
      <c r="D56" s="49" t="s">
        <v>558</v>
      </c>
      <c r="E56" s="50">
        <v>121</v>
      </c>
      <c r="F56" s="27">
        <v>1930</v>
      </c>
    </row>
    <row r="57" spans="1:6 16365:16370" s="12" customFormat="1" ht="31.5" x14ac:dyDescent="0.25">
      <c r="A57" s="211" t="s">
        <v>138</v>
      </c>
      <c r="B57" s="29" t="s">
        <v>59</v>
      </c>
      <c r="C57" s="223" t="s">
        <v>64</v>
      </c>
      <c r="D57" s="49" t="s">
        <v>558</v>
      </c>
      <c r="E57" s="50">
        <v>122</v>
      </c>
      <c r="F57" s="27">
        <v>60</v>
      </c>
    </row>
    <row r="58" spans="1:6 16365:16370" s="12" customFormat="1" ht="40.5" customHeight="1" x14ac:dyDescent="0.25">
      <c r="A58" s="211" t="s">
        <v>225</v>
      </c>
      <c r="B58" s="29" t="s">
        <v>59</v>
      </c>
      <c r="C58" s="223" t="s">
        <v>64</v>
      </c>
      <c r="D58" s="49" t="s">
        <v>558</v>
      </c>
      <c r="E58" s="50">
        <v>129</v>
      </c>
      <c r="F58" s="27">
        <v>536</v>
      </c>
    </row>
    <row r="59" spans="1:6 16365:16370" s="12" customFormat="1" ht="31.5" x14ac:dyDescent="0.25">
      <c r="A59" s="17" t="s">
        <v>509</v>
      </c>
      <c r="B59" s="18" t="s">
        <v>59</v>
      </c>
      <c r="C59" s="18" t="s">
        <v>64</v>
      </c>
      <c r="D59" s="19" t="s">
        <v>231</v>
      </c>
      <c r="E59" s="19"/>
      <c r="F59" s="20">
        <f>F60+F72</f>
        <v>310846</v>
      </c>
      <c r="XEK59" s="2"/>
      <c r="XEL59" s="2"/>
      <c r="XEO59" s="2"/>
      <c r="XEP59" s="2"/>
    </row>
    <row r="60" spans="1:6 16365:16370" s="12" customFormat="1" ht="15.75" x14ac:dyDescent="0.25">
      <c r="A60" s="21" t="s">
        <v>144</v>
      </c>
      <c r="B60" s="22" t="s">
        <v>70</v>
      </c>
      <c r="C60" s="22" t="s">
        <v>64</v>
      </c>
      <c r="D60" s="51" t="s">
        <v>230</v>
      </c>
      <c r="E60" s="52"/>
      <c r="F60" s="24">
        <f>F61+F67</f>
        <v>4548</v>
      </c>
    </row>
    <row r="61" spans="1:6 16365:16370" s="13" customFormat="1" ht="47.25" x14ac:dyDescent="0.25">
      <c r="A61" s="53" t="s">
        <v>233</v>
      </c>
      <c r="B61" s="223" t="s">
        <v>70</v>
      </c>
      <c r="C61" s="223" t="s">
        <v>64</v>
      </c>
      <c r="D61" s="23" t="s">
        <v>574</v>
      </c>
      <c r="E61" s="54"/>
      <c r="F61" s="27">
        <f>F62</f>
        <v>420</v>
      </c>
    </row>
    <row r="62" spans="1:6 16365:16370" s="12" customFormat="1" ht="15.75" x14ac:dyDescent="0.25">
      <c r="A62" s="28" t="s">
        <v>572</v>
      </c>
      <c r="B62" s="29" t="s">
        <v>59</v>
      </c>
      <c r="C62" s="223" t="s">
        <v>64</v>
      </c>
      <c r="D62" s="216" t="s">
        <v>575</v>
      </c>
      <c r="E62" s="215"/>
      <c r="F62" s="27">
        <f>F63</f>
        <v>420</v>
      </c>
    </row>
    <row r="63" spans="1:6 16365:16370" s="12" customFormat="1" ht="15.75" x14ac:dyDescent="0.25">
      <c r="A63" s="212" t="s">
        <v>22</v>
      </c>
      <c r="B63" s="223" t="s">
        <v>59</v>
      </c>
      <c r="C63" s="223" t="s">
        <v>64</v>
      </c>
      <c r="D63" s="215" t="s">
        <v>575</v>
      </c>
      <c r="E63" s="215" t="s">
        <v>15</v>
      </c>
      <c r="F63" s="27">
        <f>F64</f>
        <v>420</v>
      </c>
    </row>
    <row r="64" spans="1:6 16365:16370" s="12" customFormat="1" ht="31.5" x14ac:dyDescent="0.25">
      <c r="A64" s="212" t="s">
        <v>17</v>
      </c>
      <c r="B64" s="223" t="s">
        <v>59</v>
      </c>
      <c r="C64" s="223" t="s">
        <v>64</v>
      </c>
      <c r="D64" s="215" t="s">
        <v>575</v>
      </c>
      <c r="E64" s="215" t="s">
        <v>16</v>
      </c>
      <c r="F64" s="27">
        <f>F65</f>
        <v>420</v>
      </c>
    </row>
    <row r="65" spans="1:6" s="12" customFormat="1" ht="31.5" x14ac:dyDescent="0.25">
      <c r="A65" s="211" t="s">
        <v>140</v>
      </c>
      <c r="B65" s="29" t="s">
        <v>59</v>
      </c>
      <c r="C65" s="223" t="s">
        <v>64</v>
      </c>
      <c r="D65" s="215" t="s">
        <v>575</v>
      </c>
      <c r="E65" s="215" t="s">
        <v>141</v>
      </c>
      <c r="F65" s="27">
        <v>420</v>
      </c>
    </row>
    <row r="66" spans="1:6" s="12" customFormat="1" ht="63" x14ac:dyDescent="0.25">
      <c r="A66" s="28" t="s">
        <v>3</v>
      </c>
      <c r="B66" s="29" t="s">
        <v>70</v>
      </c>
      <c r="C66" s="223" t="s">
        <v>64</v>
      </c>
      <c r="D66" s="215" t="s">
        <v>576</v>
      </c>
      <c r="E66" s="216"/>
      <c r="F66" s="27">
        <f>F67</f>
        <v>4128</v>
      </c>
    </row>
    <row r="67" spans="1:6" s="12" customFormat="1" ht="47.25" x14ac:dyDescent="0.25">
      <c r="A67" s="212" t="s">
        <v>30</v>
      </c>
      <c r="B67" s="29" t="s">
        <v>70</v>
      </c>
      <c r="C67" s="223" t="s">
        <v>64</v>
      </c>
      <c r="D67" s="215" t="s">
        <v>576</v>
      </c>
      <c r="E67" s="215" t="s">
        <v>31</v>
      </c>
      <c r="F67" s="27">
        <f>F68</f>
        <v>4128</v>
      </c>
    </row>
    <row r="68" spans="1:6" s="12" customFormat="1" ht="15.75" x14ac:dyDescent="0.25">
      <c r="A68" s="212" t="s">
        <v>8</v>
      </c>
      <c r="B68" s="29" t="s">
        <v>70</v>
      </c>
      <c r="C68" s="223" t="s">
        <v>64</v>
      </c>
      <c r="D68" s="215" t="s">
        <v>576</v>
      </c>
      <c r="E68" s="215" t="s">
        <v>124</v>
      </c>
      <c r="F68" s="27">
        <f>F69+F70+F71</f>
        <v>4128</v>
      </c>
    </row>
    <row r="69" spans="1:6" s="12" customFormat="1" ht="31.5" x14ac:dyDescent="0.25">
      <c r="A69" s="211" t="s">
        <v>573</v>
      </c>
      <c r="B69" s="29" t="s">
        <v>70</v>
      </c>
      <c r="C69" s="223" t="s">
        <v>64</v>
      </c>
      <c r="D69" s="215" t="s">
        <v>576</v>
      </c>
      <c r="E69" s="215" t="s">
        <v>137</v>
      </c>
      <c r="F69" s="27">
        <v>2599</v>
      </c>
    </row>
    <row r="70" spans="1:6" s="12" customFormat="1" ht="31.5" x14ac:dyDescent="0.25">
      <c r="A70" s="25" t="s">
        <v>138</v>
      </c>
      <c r="B70" s="29" t="s">
        <v>70</v>
      </c>
      <c r="C70" s="223" t="s">
        <v>64</v>
      </c>
      <c r="D70" s="215" t="s">
        <v>576</v>
      </c>
      <c r="E70" s="215" t="s">
        <v>139</v>
      </c>
      <c r="F70" s="27">
        <v>744</v>
      </c>
    </row>
    <row r="71" spans="1:6" s="12" customFormat="1" ht="47.25" x14ac:dyDescent="0.25">
      <c r="A71" s="211" t="s">
        <v>225</v>
      </c>
      <c r="B71" s="223" t="s">
        <v>70</v>
      </c>
      <c r="C71" s="223" t="s">
        <v>64</v>
      </c>
      <c r="D71" s="215" t="s">
        <v>576</v>
      </c>
      <c r="E71" s="215" t="s">
        <v>226</v>
      </c>
      <c r="F71" s="27">
        <v>785</v>
      </c>
    </row>
    <row r="72" spans="1:6" s="12" customFormat="1" ht="15.75" x14ac:dyDescent="0.25">
      <c r="A72" s="21" t="s">
        <v>513</v>
      </c>
      <c r="B72" s="22" t="s">
        <v>70</v>
      </c>
      <c r="C72" s="22" t="s">
        <v>64</v>
      </c>
      <c r="D72" s="51" t="s">
        <v>514</v>
      </c>
      <c r="E72" s="36"/>
      <c r="F72" s="55">
        <f>F73+F78+F83</f>
        <v>306298</v>
      </c>
    </row>
    <row r="73" spans="1:6" s="12" customFormat="1" ht="31.5" x14ac:dyDescent="0.25">
      <c r="A73" s="53" t="s">
        <v>515</v>
      </c>
      <c r="B73" s="18" t="s">
        <v>70</v>
      </c>
      <c r="C73" s="18" t="s">
        <v>64</v>
      </c>
      <c r="D73" s="23" t="s">
        <v>580</v>
      </c>
      <c r="E73" s="54"/>
      <c r="F73" s="56">
        <f>F74</f>
        <v>400</v>
      </c>
    </row>
    <row r="74" spans="1:6" s="12" customFormat="1" ht="63" x14ac:dyDescent="0.25">
      <c r="A74" s="28" t="s">
        <v>516</v>
      </c>
      <c r="B74" s="36" t="s">
        <v>70</v>
      </c>
      <c r="C74" s="36" t="s">
        <v>64</v>
      </c>
      <c r="D74" s="30" t="s">
        <v>581</v>
      </c>
      <c r="E74" s="216"/>
      <c r="F74" s="32">
        <f>F75</f>
        <v>400</v>
      </c>
    </row>
    <row r="75" spans="1:6" s="12" customFormat="1" ht="15.75" x14ac:dyDescent="0.25">
      <c r="A75" s="212" t="s">
        <v>22</v>
      </c>
      <c r="B75" s="29" t="s">
        <v>70</v>
      </c>
      <c r="C75" s="29" t="s">
        <v>64</v>
      </c>
      <c r="D75" s="26" t="s">
        <v>581</v>
      </c>
      <c r="E75" s="215" t="s">
        <v>15</v>
      </c>
      <c r="F75" s="27">
        <f>F76</f>
        <v>400</v>
      </c>
    </row>
    <row r="76" spans="1:6" s="12" customFormat="1" ht="31.5" x14ac:dyDescent="0.25">
      <c r="A76" s="212" t="s">
        <v>17</v>
      </c>
      <c r="B76" s="29" t="s">
        <v>70</v>
      </c>
      <c r="C76" s="29" t="s">
        <v>64</v>
      </c>
      <c r="D76" s="26" t="s">
        <v>581</v>
      </c>
      <c r="E76" s="215" t="s">
        <v>16</v>
      </c>
      <c r="F76" s="27">
        <f>F77</f>
        <v>400</v>
      </c>
    </row>
    <row r="77" spans="1:6" s="12" customFormat="1" ht="31.5" x14ac:dyDescent="0.25">
      <c r="A77" s="211" t="s">
        <v>140</v>
      </c>
      <c r="B77" s="29" t="s">
        <v>70</v>
      </c>
      <c r="C77" s="29" t="s">
        <v>64</v>
      </c>
      <c r="D77" s="26" t="s">
        <v>581</v>
      </c>
      <c r="E77" s="215" t="s">
        <v>141</v>
      </c>
      <c r="F77" s="27">
        <f>656-256</f>
        <v>400</v>
      </c>
    </row>
    <row r="78" spans="1:6" s="12" customFormat="1" ht="31.5" x14ac:dyDescent="0.25">
      <c r="A78" s="53" t="s">
        <v>232</v>
      </c>
      <c r="B78" s="29" t="s">
        <v>70</v>
      </c>
      <c r="C78" s="29" t="s">
        <v>64</v>
      </c>
      <c r="D78" s="23" t="s">
        <v>582</v>
      </c>
      <c r="E78" s="54"/>
      <c r="F78" s="56">
        <f>F79</f>
        <v>999</v>
      </c>
    </row>
    <row r="79" spans="1:6" s="12" customFormat="1" ht="15.75" x14ac:dyDescent="0.25">
      <c r="A79" s="28" t="s">
        <v>517</v>
      </c>
      <c r="B79" s="29" t="s">
        <v>70</v>
      </c>
      <c r="C79" s="29" t="s">
        <v>64</v>
      </c>
      <c r="D79" s="30" t="s">
        <v>583</v>
      </c>
      <c r="E79" s="216"/>
      <c r="F79" s="32">
        <f>F80</f>
        <v>999</v>
      </c>
    </row>
    <row r="80" spans="1:6" s="57" customFormat="1" ht="15.75" x14ac:dyDescent="0.25">
      <c r="A80" s="212" t="s">
        <v>22</v>
      </c>
      <c r="B80" s="22" t="s">
        <v>70</v>
      </c>
      <c r="C80" s="22" t="s">
        <v>64</v>
      </c>
      <c r="D80" s="26" t="s">
        <v>583</v>
      </c>
      <c r="E80" s="215" t="s">
        <v>15</v>
      </c>
      <c r="F80" s="27">
        <f>F81</f>
        <v>999</v>
      </c>
    </row>
    <row r="81" spans="1:6" s="12" customFormat="1" ht="31.5" x14ac:dyDescent="0.25">
      <c r="A81" s="212" t="s">
        <v>17</v>
      </c>
      <c r="B81" s="29" t="s">
        <v>70</v>
      </c>
      <c r="C81" s="29" t="s">
        <v>64</v>
      </c>
      <c r="D81" s="26" t="s">
        <v>583</v>
      </c>
      <c r="E81" s="215" t="s">
        <v>16</v>
      </c>
      <c r="F81" s="27">
        <f>F82</f>
        <v>999</v>
      </c>
    </row>
    <row r="82" spans="1:6" s="12" customFormat="1" ht="31.5" x14ac:dyDescent="0.25">
      <c r="A82" s="211" t="s">
        <v>140</v>
      </c>
      <c r="B82" s="29" t="s">
        <v>70</v>
      </c>
      <c r="C82" s="223" t="s">
        <v>64</v>
      </c>
      <c r="D82" s="26" t="s">
        <v>583</v>
      </c>
      <c r="E82" s="215" t="s">
        <v>141</v>
      </c>
      <c r="F82" s="27">
        <f>1054-55</f>
        <v>999</v>
      </c>
    </row>
    <row r="83" spans="1:6" s="12" customFormat="1" ht="31.5" x14ac:dyDescent="0.25">
      <c r="A83" s="58" t="s">
        <v>511</v>
      </c>
      <c r="B83" s="18" t="s">
        <v>70</v>
      </c>
      <c r="C83" s="18" t="s">
        <v>64</v>
      </c>
      <c r="D83" s="23" t="s">
        <v>512</v>
      </c>
      <c r="E83" s="41"/>
      <c r="F83" s="20">
        <f>F84+F98+F104+F110</f>
        <v>304899</v>
      </c>
    </row>
    <row r="84" spans="1:6" s="12" customFormat="1" ht="15.75" x14ac:dyDescent="0.25">
      <c r="A84" s="28" t="s">
        <v>590</v>
      </c>
      <c r="B84" s="36" t="s">
        <v>70</v>
      </c>
      <c r="C84" s="36" t="s">
        <v>64</v>
      </c>
      <c r="D84" s="30" t="s">
        <v>585</v>
      </c>
      <c r="E84" s="216"/>
      <c r="F84" s="32">
        <f>F85+F90+F93</f>
        <v>293853</v>
      </c>
    </row>
    <row r="85" spans="1:6" s="12" customFormat="1" ht="47.25" x14ac:dyDescent="0.25">
      <c r="A85" s="25" t="s">
        <v>338</v>
      </c>
      <c r="B85" s="223" t="s">
        <v>59</v>
      </c>
      <c r="C85" s="223" t="s">
        <v>64</v>
      </c>
      <c r="D85" s="26" t="s">
        <v>585</v>
      </c>
      <c r="E85" s="215">
        <v>100</v>
      </c>
      <c r="F85" s="27">
        <f>F86</f>
        <v>247961</v>
      </c>
    </row>
    <row r="86" spans="1:6" s="12" customFormat="1" ht="15.75" x14ac:dyDescent="0.25">
      <c r="A86" s="25" t="s">
        <v>8</v>
      </c>
      <c r="B86" s="223" t="s">
        <v>59</v>
      </c>
      <c r="C86" s="223" t="s">
        <v>64</v>
      </c>
      <c r="D86" s="26" t="s">
        <v>585</v>
      </c>
      <c r="E86" s="215">
        <v>120</v>
      </c>
      <c r="F86" s="27">
        <f>F87+F88+F89</f>
        <v>247961</v>
      </c>
    </row>
    <row r="87" spans="1:6" s="12" customFormat="1" ht="15.75" x14ac:dyDescent="0.25">
      <c r="A87" s="25" t="s">
        <v>304</v>
      </c>
      <c r="B87" s="223" t="s">
        <v>59</v>
      </c>
      <c r="C87" s="223" t="s">
        <v>64</v>
      </c>
      <c r="D87" s="26" t="s">
        <v>585</v>
      </c>
      <c r="E87" s="215" t="s">
        <v>137</v>
      </c>
      <c r="F87" s="27">
        <v>152757</v>
      </c>
    </row>
    <row r="88" spans="1:6" s="12" customFormat="1" ht="31.5" x14ac:dyDescent="0.25">
      <c r="A88" s="25" t="s">
        <v>138</v>
      </c>
      <c r="B88" s="29" t="s">
        <v>59</v>
      </c>
      <c r="C88" s="29" t="s">
        <v>64</v>
      </c>
      <c r="D88" s="26" t="s">
        <v>585</v>
      </c>
      <c r="E88" s="215" t="s">
        <v>139</v>
      </c>
      <c r="F88" s="27">
        <v>39049</v>
      </c>
    </row>
    <row r="89" spans="1:6" s="12" customFormat="1" ht="47.25" x14ac:dyDescent="0.25">
      <c r="A89" s="211" t="s">
        <v>225</v>
      </c>
      <c r="B89" s="29" t="s">
        <v>59</v>
      </c>
      <c r="C89" s="29" t="s">
        <v>64</v>
      </c>
      <c r="D89" s="26" t="s">
        <v>585</v>
      </c>
      <c r="E89" s="215" t="s">
        <v>226</v>
      </c>
      <c r="F89" s="27">
        <v>56155</v>
      </c>
    </row>
    <row r="90" spans="1:6" s="12" customFormat="1" ht="15.75" x14ac:dyDescent="0.25">
      <c r="A90" s="25" t="s">
        <v>22</v>
      </c>
      <c r="B90" s="29" t="s">
        <v>70</v>
      </c>
      <c r="C90" s="29" t="s">
        <v>64</v>
      </c>
      <c r="D90" s="26" t="s">
        <v>585</v>
      </c>
      <c r="E90" s="215">
        <v>200</v>
      </c>
      <c r="F90" s="27">
        <f>F91</f>
        <v>44280</v>
      </c>
    </row>
    <row r="91" spans="1:6" s="12" customFormat="1" ht="31.5" x14ac:dyDescent="0.25">
      <c r="A91" s="25" t="s">
        <v>17</v>
      </c>
      <c r="B91" s="223" t="s">
        <v>59</v>
      </c>
      <c r="C91" s="223" t="s">
        <v>64</v>
      </c>
      <c r="D91" s="26" t="s">
        <v>585</v>
      </c>
      <c r="E91" s="215">
        <v>240</v>
      </c>
      <c r="F91" s="27">
        <f>F92</f>
        <v>44280</v>
      </c>
    </row>
    <row r="92" spans="1:6" s="12" customFormat="1" ht="31.5" x14ac:dyDescent="0.25">
      <c r="A92" s="25" t="s">
        <v>140</v>
      </c>
      <c r="B92" s="223" t="s">
        <v>59</v>
      </c>
      <c r="C92" s="223" t="s">
        <v>64</v>
      </c>
      <c r="D92" s="26" t="s">
        <v>585</v>
      </c>
      <c r="E92" s="215" t="s">
        <v>141</v>
      </c>
      <c r="F92" s="27">
        <v>44280</v>
      </c>
    </row>
    <row r="93" spans="1:6" s="12" customFormat="1" ht="15.75" x14ac:dyDescent="0.25">
      <c r="A93" s="25" t="s">
        <v>13</v>
      </c>
      <c r="B93" s="29" t="s">
        <v>59</v>
      </c>
      <c r="C93" s="29" t="s">
        <v>64</v>
      </c>
      <c r="D93" s="26" t="s">
        <v>585</v>
      </c>
      <c r="E93" s="215">
        <v>800</v>
      </c>
      <c r="F93" s="27">
        <f>F94</f>
        <v>1612</v>
      </c>
    </row>
    <row r="94" spans="1:6" s="12" customFormat="1" ht="15.75" x14ac:dyDescent="0.25">
      <c r="A94" s="211" t="s">
        <v>35</v>
      </c>
      <c r="B94" s="223" t="s">
        <v>59</v>
      </c>
      <c r="C94" s="223" t="s">
        <v>64</v>
      </c>
      <c r="D94" s="26" t="s">
        <v>585</v>
      </c>
      <c r="E94" s="215">
        <v>850</v>
      </c>
      <c r="F94" s="27">
        <f>F95+F96+F97</f>
        <v>1612</v>
      </c>
    </row>
    <row r="95" spans="1:6" s="12" customFormat="1" ht="15.75" x14ac:dyDescent="0.25">
      <c r="A95" s="211" t="s">
        <v>142</v>
      </c>
      <c r="B95" s="223" t="s">
        <v>59</v>
      </c>
      <c r="C95" s="223" t="s">
        <v>64</v>
      </c>
      <c r="D95" s="26" t="s">
        <v>585</v>
      </c>
      <c r="E95" s="215" t="s">
        <v>143</v>
      </c>
      <c r="F95" s="27">
        <v>1465</v>
      </c>
    </row>
    <row r="96" spans="1:6" s="12" customFormat="1" ht="15.75" x14ac:dyDescent="0.25">
      <c r="A96" s="211" t="s">
        <v>148</v>
      </c>
      <c r="B96" s="29" t="s">
        <v>59</v>
      </c>
      <c r="C96" s="223" t="s">
        <v>64</v>
      </c>
      <c r="D96" s="26" t="s">
        <v>585</v>
      </c>
      <c r="E96" s="215" t="s">
        <v>149</v>
      </c>
      <c r="F96" s="27">
        <v>146</v>
      </c>
    </row>
    <row r="97" spans="1:6" s="12" customFormat="1" ht="15.75" x14ac:dyDescent="0.25">
      <c r="A97" s="211" t="s">
        <v>497</v>
      </c>
      <c r="B97" s="29" t="s">
        <v>59</v>
      </c>
      <c r="C97" s="223" t="s">
        <v>64</v>
      </c>
      <c r="D97" s="26" t="s">
        <v>585</v>
      </c>
      <c r="E97" s="215" t="s">
        <v>498</v>
      </c>
      <c r="F97" s="27">
        <v>1</v>
      </c>
    </row>
    <row r="98" spans="1:6" s="12" customFormat="1" ht="31.5" x14ac:dyDescent="0.25">
      <c r="A98" s="28" t="s">
        <v>215</v>
      </c>
      <c r="B98" s="36" t="s">
        <v>59</v>
      </c>
      <c r="C98" s="36" t="s">
        <v>64</v>
      </c>
      <c r="D98" s="36" t="s">
        <v>586</v>
      </c>
      <c r="E98" s="216"/>
      <c r="F98" s="32">
        <f>F99</f>
        <v>3291</v>
      </c>
    </row>
    <row r="99" spans="1:6" s="12" customFormat="1" ht="47.25" x14ac:dyDescent="0.25">
      <c r="A99" s="221" t="s">
        <v>338</v>
      </c>
      <c r="B99" s="223" t="s">
        <v>70</v>
      </c>
      <c r="C99" s="223" t="s">
        <v>64</v>
      </c>
      <c r="D99" s="223" t="s">
        <v>586</v>
      </c>
      <c r="E99" s="215">
        <v>100</v>
      </c>
      <c r="F99" s="27">
        <f>F100</f>
        <v>3291</v>
      </c>
    </row>
    <row r="100" spans="1:6" s="12" customFormat="1" ht="15.75" x14ac:dyDescent="0.25">
      <c r="A100" s="221" t="s">
        <v>8</v>
      </c>
      <c r="B100" s="223" t="s">
        <v>70</v>
      </c>
      <c r="C100" s="223" t="s">
        <v>64</v>
      </c>
      <c r="D100" s="223" t="s">
        <v>586</v>
      </c>
      <c r="E100" s="215">
        <v>120</v>
      </c>
      <c r="F100" s="27">
        <f>F101+F102+F103</f>
        <v>3291</v>
      </c>
    </row>
    <row r="101" spans="1:6" s="12" customFormat="1" ht="15.75" x14ac:dyDescent="0.25">
      <c r="A101" s="211" t="s">
        <v>304</v>
      </c>
      <c r="B101" s="223" t="s">
        <v>70</v>
      </c>
      <c r="C101" s="223" t="s">
        <v>64</v>
      </c>
      <c r="D101" s="223" t="s">
        <v>586</v>
      </c>
      <c r="E101" s="215" t="s">
        <v>137</v>
      </c>
      <c r="F101" s="27">
        <v>2228</v>
      </c>
    </row>
    <row r="102" spans="1:6" s="12" customFormat="1" ht="31.5" x14ac:dyDescent="0.25">
      <c r="A102" s="25" t="s">
        <v>138</v>
      </c>
      <c r="B102" s="223" t="s">
        <v>70</v>
      </c>
      <c r="C102" s="223" t="s">
        <v>64</v>
      </c>
      <c r="D102" s="223" t="s">
        <v>586</v>
      </c>
      <c r="E102" s="215" t="s">
        <v>139</v>
      </c>
      <c r="F102" s="27">
        <v>410</v>
      </c>
    </row>
    <row r="103" spans="1:6" s="12" customFormat="1" ht="47.25" x14ac:dyDescent="0.25">
      <c r="A103" s="211" t="s">
        <v>225</v>
      </c>
      <c r="B103" s="223" t="s">
        <v>70</v>
      </c>
      <c r="C103" s="223" t="s">
        <v>64</v>
      </c>
      <c r="D103" s="223" t="s">
        <v>586</v>
      </c>
      <c r="E103" s="215" t="s">
        <v>226</v>
      </c>
      <c r="F103" s="27">
        <v>653</v>
      </c>
    </row>
    <row r="104" spans="1:6" s="12" customFormat="1" ht="31.5" x14ac:dyDescent="0.25">
      <c r="A104" s="28" t="s">
        <v>818</v>
      </c>
      <c r="B104" s="36" t="s">
        <v>70</v>
      </c>
      <c r="C104" s="36" t="s">
        <v>64</v>
      </c>
      <c r="D104" s="36" t="s">
        <v>751</v>
      </c>
      <c r="E104" s="216"/>
      <c r="F104" s="32">
        <f>F105</f>
        <v>5730</v>
      </c>
    </row>
    <row r="105" spans="1:6" s="12" customFormat="1" ht="47.25" x14ac:dyDescent="0.25">
      <c r="A105" s="221" t="s">
        <v>338</v>
      </c>
      <c r="B105" s="223" t="s">
        <v>70</v>
      </c>
      <c r="C105" s="223" t="s">
        <v>64</v>
      </c>
      <c r="D105" s="223" t="s">
        <v>751</v>
      </c>
      <c r="E105" s="215">
        <v>100</v>
      </c>
      <c r="F105" s="27">
        <f>F106</f>
        <v>5730</v>
      </c>
    </row>
    <row r="106" spans="1:6" s="12" customFormat="1" ht="15.75" x14ac:dyDescent="0.25">
      <c r="A106" s="221" t="s">
        <v>8</v>
      </c>
      <c r="B106" s="223" t="s">
        <v>70</v>
      </c>
      <c r="C106" s="223" t="s">
        <v>64</v>
      </c>
      <c r="D106" s="223" t="s">
        <v>751</v>
      </c>
      <c r="E106" s="215">
        <v>120</v>
      </c>
      <c r="F106" s="27">
        <f>F107+F108+F109</f>
        <v>5730</v>
      </c>
    </row>
    <row r="107" spans="1:6" s="12" customFormat="1" ht="15.75" x14ac:dyDescent="0.25">
      <c r="A107" s="211" t="s">
        <v>304</v>
      </c>
      <c r="B107" s="223" t="s">
        <v>70</v>
      </c>
      <c r="C107" s="223" t="s">
        <v>64</v>
      </c>
      <c r="D107" s="223" t="s">
        <v>751</v>
      </c>
      <c r="E107" s="215" t="s">
        <v>137</v>
      </c>
      <c r="F107" s="27">
        <v>4358</v>
      </c>
    </row>
    <row r="108" spans="1:6" s="12" customFormat="1" ht="31.5" x14ac:dyDescent="0.25">
      <c r="A108" s="25" t="s">
        <v>138</v>
      </c>
      <c r="B108" s="223" t="s">
        <v>70</v>
      </c>
      <c r="C108" s="223" t="s">
        <v>64</v>
      </c>
      <c r="D108" s="223" t="s">
        <v>751</v>
      </c>
      <c r="E108" s="215" t="s">
        <v>139</v>
      </c>
      <c r="F108" s="27">
        <v>110</v>
      </c>
    </row>
    <row r="109" spans="1:6" s="12" customFormat="1" ht="47.25" x14ac:dyDescent="0.25">
      <c r="A109" s="211" t="s">
        <v>225</v>
      </c>
      <c r="B109" s="223" t="s">
        <v>70</v>
      </c>
      <c r="C109" s="223" t="s">
        <v>64</v>
      </c>
      <c r="D109" s="223" t="s">
        <v>751</v>
      </c>
      <c r="E109" s="215" t="s">
        <v>226</v>
      </c>
      <c r="F109" s="27">
        <v>1262</v>
      </c>
    </row>
    <row r="110" spans="1:6" s="12" customFormat="1" ht="15.75" x14ac:dyDescent="0.25">
      <c r="A110" s="28" t="s">
        <v>584</v>
      </c>
      <c r="B110" s="223" t="s">
        <v>70</v>
      </c>
      <c r="C110" s="223" t="s">
        <v>64</v>
      </c>
      <c r="D110" s="36" t="s">
        <v>587</v>
      </c>
      <c r="E110" s="216"/>
      <c r="F110" s="32">
        <f>F111</f>
        <v>2025</v>
      </c>
    </row>
    <row r="111" spans="1:6" s="12" customFormat="1" ht="15.75" x14ac:dyDescent="0.25">
      <c r="A111" s="25" t="s">
        <v>22</v>
      </c>
      <c r="B111" s="223" t="s">
        <v>70</v>
      </c>
      <c r="C111" s="223" t="s">
        <v>64</v>
      </c>
      <c r="D111" s="223" t="s">
        <v>587</v>
      </c>
      <c r="E111" s="215">
        <v>200</v>
      </c>
      <c r="F111" s="27">
        <f>F112</f>
        <v>2025</v>
      </c>
    </row>
    <row r="112" spans="1:6" s="12" customFormat="1" ht="31.5" x14ac:dyDescent="0.25">
      <c r="A112" s="25" t="s">
        <v>17</v>
      </c>
      <c r="B112" s="223" t="s">
        <v>70</v>
      </c>
      <c r="C112" s="223" t="s">
        <v>64</v>
      </c>
      <c r="D112" s="223" t="s">
        <v>587</v>
      </c>
      <c r="E112" s="215">
        <v>240</v>
      </c>
      <c r="F112" s="27">
        <f>F113</f>
        <v>2025</v>
      </c>
    </row>
    <row r="113" spans="1:6" s="12" customFormat="1" ht="31.5" x14ac:dyDescent="0.25">
      <c r="A113" s="25" t="s">
        <v>140</v>
      </c>
      <c r="B113" s="223" t="s">
        <v>70</v>
      </c>
      <c r="C113" s="223" t="s">
        <v>64</v>
      </c>
      <c r="D113" s="223" t="s">
        <v>587</v>
      </c>
      <c r="E113" s="215" t="s">
        <v>141</v>
      </c>
      <c r="F113" s="27">
        <f>1275+750</f>
        <v>2025</v>
      </c>
    </row>
    <row r="114" spans="1:6" s="12" customFormat="1" ht="39" customHeight="1" x14ac:dyDescent="0.25">
      <c r="A114" s="45" t="s">
        <v>616</v>
      </c>
      <c r="B114" s="19" t="s">
        <v>70</v>
      </c>
      <c r="C114" s="19" t="s">
        <v>64</v>
      </c>
      <c r="D114" s="19" t="s">
        <v>276</v>
      </c>
      <c r="E114" s="19"/>
      <c r="F114" s="20">
        <f>F115</f>
        <v>874</v>
      </c>
    </row>
    <row r="115" spans="1:6" s="12" customFormat="1" ht="31.5" x14ac:dyDescent="0.25">
      <c r="A115" s="21" t="s">
        <v>274</v>
      </c>
      <c r="B115" s="36" t="s">
        <v>70</v>
      </c>
      <c r="C115" s="36" t="s">
        <v>64</v>
      </c>
      <c r="D115" s="51" t="s">
        <v>275</v>
      </c>
      <c r="E115" s="216"/>
      <c r="F115" s="24">
        <f>F116</f>
        <v>874</v>
      </c>
    </row>
    <row r="116" spans="1:6" s="12" customFormat="1" ht="15.75" x14ac:dyDescent="0.25">
      <c r="A116" s="28" t="s">
        <v>812</v>
      </c>
      <c r="B116" s="216" t="s">
        <v>70</v>
      </c>
      <c r="C116" s="216" t="s">
        <v>64</v>
      </c>
      <c r="D116" s="216" t="s">
        <v>896</v>
      </c>
      <c r="E116" s="215"/>
      <c r="F116" s="27">
        <f>F118+F122</f>
        <v>874</v>
      </c>
    </row>
    <row r="117" spans="1:6" s="12" customFormat="1" ht="47.25" x14ac:dyDescent="0.25">
      <c r="A117" s="221" t="s">
        <v>338</v>
      </c>
      <c r="B117" s="223" t="s">
        <v>70</v>
      </c>
      <c r="C117" s="223" t="s">
        <v>64</v>
      </c>
      <c r="D117" s="215" t="s">
        <v>896</v>
      </c>
      <c r="E117" s="215" t="s">
        <v>31</v>
      </c>
      <c r="F117" s="27">
        <f>F118</f>
        <v>564</v>
      </c>
    </row>
    <row r="118" spans="1:6" s="12" customFormat="1" ht="15.75" x14ac:dyDescent="0.25">
      <c r="A118" s="221" t="s">
        <v>8</v>
      </c>
      <c r="B118" s="223" t="s">
        <v>70</v>
      </c>
      <c r="C118" s="223" t="s">
        <v>64</v>
      </c>
      <c r="D118" s="215" t="s">
        <v>896</v>
      </c>
      <c r="E118" s="215" t="s">
        <v>124</v>
      </c>
      <c r="F118" s="27">
        <f>F119+F120+F121</f>
        <v>564</v>
      </c>
    </row>
    <row r="119" spans="1:6" s="12" customFormat="1" ht="15.75" x14ac:dyDescent="0.25">
      <c r="A119" s="211" t="s">
        <v>304</v>
      </c>
      <c r="B119" s="223" t="s">
        <v>70</v>
      </c>
      <c r="C119" s="223" t="s">
        <v>64</v>
      </c>
      <c r="D119" s="215" t="s">
        <v>896</v>
      </c>
      <c r="E119" s="215" t="s">
        <v>137</v>
      </c>
      <c r="F119" s="27">
        <v>285</v>
      </c>
    </row>
    <row r="120" spans="1:6" s="12" customFormat="1" ht="31.5" x14ac:dyDescent="0.25">
      <c r="A120" s="25" t="s">
        <v>138</v>
      </c>
      <c r="B120" s="223" t="s">
        <v>70</v>
      </c>
      <c r="C120" s="223" t="s">
        <v>64</v>
      </c>
      <c r="D120" s="215" t="s">
        <v>896</v>
      </c>
      <c r="E120" s="215" t="s">
        <v>139</v>
      </c>
      <c r="F120" s="27">
        <v>102</v>
      </c>
    </row>
    <row r="121" spans="1:6" s="12" customFormat="1" ht="47.25" x14ac:dyDescent="0.25">
      <c r="A121" s="211" t="s">
        <v>225</v>
      </c>
      <c r="B121" s="223" t="s">
        <v>70</v>
      </c>
      <c r="C121" s="223" t="s">
        <v>64</v>
      </c>
      <c r="D121" s="215" t="s">
        <v>896</v>
      </c>
      <c r="E121" s="215" t="s">
        <v>226</v>
      </c>
      <c r="F121" s="27">
        <v>177</v>
      </c>
    </row>
    <row r="122" spans="1:6" s="12" customFormat="1" ht="15.75" x14ac:dyDescent="0.25">
      <c r="A122" s="212" t="s">
        <v>22</v>
      </c>
      <c r="B122" s="223" t="s">
        <v>70</v>
      </c>
      <c r="C122" s="223" t="s">
        <v>64</v>
      </c>
      <c r="D122" s="215" t="s">
        <v>896</v>
      </c>
      <c r="E122" s="215" t="s">
        <v>15</v>
      </c>
      <c r="F122" s="27">
        <f>F123</f>
        <v>310</v>
      </c>
    </row>
    <row r="123" spans="1:6" s="12" customFormat="1" ht="31.5" x14ac:dyDescent="0.25">
      <c r="A123" s="212" t="s">
        <v>17</v>
      </c>
      <c r="B123" s="223" t="s">
        <v>70</v>
      </c>
      <c r="C123" s="223" t="s">
        <v>64</v>
      </c>
      <c r="D123" s="215" t="s">
        <v>896</v>
      </c>
      <c r="E123" s="215" t="s">
        <v>16</v>
      </c>
      <c r="F123" s="27">
        <f>F124</f>
        <v>310</v>
      </c>
    </row>
    <row r="124" spans="1:6" s="12" customFormat="1" ht="31.5" x14ac:dyDescent="0.25">
      <c r="A124" s="211" t="s">
        <v>140</v>
      </c>
      <c r="B124" s="223" t="s">
        <v>70</v>
      </c>
      <c r="C124" s="223" t="s">
        <v>64</v>
      </c>
      <c r="D124" s="215" t="s">
        <v>896</v>
      </c>
      <c r="E124" s="215" t="s">
        <v>141</v>
      </c>
      <c r="F124" s="27">
        <v>310</v>
      </c>
    </row>
    <row r="125" spans="1:6" s="12" customFormat="1" ht="47.25" x14ac:dyDescent="0.25">
      <c r="A125" s="17" t="s">
        <v>733</v>
      </c>
      <c r="B125" s="18" t="s">
        <v>70</v>
      </c>
      <c r="C125" s="18" t="s">
        <v>64</v>
      </c>
      <c r="D125" s="19" t="s">
        <v>588</v>
      </c>
      <c r="E125" s="31"/>
      <c r="F125" s="20">
        <f t="shared" ref="F125:F130" si="0">F126</f>
        <v>15799</v>
      </c>
    </row>
    <row r="126" spans="1:6" s="12" customFormat="1" ht="31.5" x14ac:dyDescent="0.25">
      <c r="A126" s="21" t="s">
        <v>695</v>
      </c>
      <c r="B126" s="22" t="s">
        <v>70</v>
      </c>
      <c r="C126" s="22" t="s">
        <v>64</v>
      </c>
      <c r="D126" s="51" t="s">
        <v>696</v>
      </c>
      <c r="E126" s="41"/>
      <c r="F126" s="20">
        <f t="shared" si="0"/>
        <v>15799</v>
      </c>
    </row>
    <row r="127" spans="1:6" s="12" customFormat="1" ht="31.5" x14ac:dyDescent="0.25">
      <c r="A127" s="53" t="s">
        <v>234</v>
      </c>
      <c r="B127" s="18" t="s">
        <v>70</v>
      </c>
      <c r="C127" s="18" t="s">
        <v>64</v>
      </c>
      <c r="D127" s="23" t="s">
        <v>697</v>
      </c>
      <c r="E127" s="19"/>
      <c r="F127" s="20">
        <f t="shared" si="0"/>
        <v>15799</v>
      </c>
    </row>
    <row r="128" spans="1:6" s="12" customFormat="1" ht="15.75" x14ac:dyDescent="0.25">
      <c r="A128" s="28" t="s">
        <v>218</v>
      </c>
      <c r="B128" s="223" t="s">
        <v>70</v>
      </c>
      <c r="C128" s="223" t="s">
        <v>64</v>
      </c>
      <c r="D128" s="216" t="s">
        <v>698</v>
      </c>
      <c r="E128" s="37"/>
      <c r="F128" s="32">
        <f t="shared" si="0"/>
        <v>15799</v>
      </c>
    </row>
    <row r="129" spans="1:6 16363:16368" s="12" customFormat="1" ht="15.75" x14ac:dyDescent="0.25">
      <c r="A129" s="212" t="s">
        <v>22</v>
      </c>
      <c r="B129" s="223" t="s">
        <v>70</v>
      </c>
      <c r="C129" s="223" t="s">
        <v>64</v>
      </c>
      <c r="D129" s="215" t="s">
        <v>698</v>
      </c>
      <c r="E129" s="215" t="s">
        <v>15</v>
      </c>
      <c r="F129" s="27">
        <f t="shared" si="0"/>
        <v>15799</v>
      </c>
    </row>
    <row r="130" spans="1:6 16363:16368" s="12" customFormat="1" ht="31.5" x14ac:dyDescent="0.25">
      <c r="A130" s="212" t="s">
        <v>17</v>
      </c>
      <c r="B130" s="223" t="s">
        <v>70</v>
      </c>
      <c r="C130" s="223" t="s">
        <v>64</v>
      </c>
      <c r="D130" s="215" t="s">
        <v>698</v>
      </c>
      <c r="E130" s="215" t="s">
        <v>16</v>
      </c>
      <c r="F130" s="27">
        <f t="shared" si="0"/>
        <v>15799</v>
      </c>
    </row>
    <row r="131" spans="1:6 16363:16368" s="12" customFormat="1" ht="31.5" x14ac:dyDescent="0.25">
      <c r="A131" s="48" t="s">
        <v>641</v>
      </c>
      <c r="B131" s="223" t="s">
        <v>70</v>
      </c>
      <c r="C131" s="223" t="s">
        <v>64</v>
      </c>
      <c r="D131" s="215" t="s">
        <v>698</v>
      </c>
      <c r="E131" s="31" t="s">
        <v>570</v>
      </c>
      <c r="F131" s="27">
        <v>15799</v>
      </c>
    </row>
    <row r="132" spans="1:6 16363:16368" s="11" customFormat="1" ht="31.5" x14ac:dyDescent="0.25">
      <c r="A132" s="35" t="s">
        <v>93</v>
      </c>
      <c r="B132" s="18" t="s">
        <v>70</v>
      </c>
      <c r="C132" s="18" t="s">
        <v>64</v>
      </c>
      <c r="D132" s="18" t="s">
        <v>227</v>
      </c>
      <c r="E132" s="215"/>
      <c r="F132" s="20">
        <f>F133</f>
        <v>605</v>
      </c>
    </row>
    <row r="133" spans="1:6 16363:16368" s="12" customFormat="1" ht="15.75" x14ac:dyDescent="0.25">
      <c r="A133" s="28" t="s">
        <v>1</v>
      </c>
      <c r="B133" s="36" t="s">
        <v>59</v>
      </c>
      <c r="C133" s="36" t="s">
        <v>64</v>
      </c>
      <c r="D133" s="216" t="s">
        <v>228</v>
      </c>
      <c r="E133" s="216"/>
      <c r="F133" s="32">
        <f>F134</f>
        <v>605</v>
      </c>
    </row>
    <row r="134" spans="1:6 16363:16368" s="12" customFormat="1" ht="15.75" x14ac:dyDescent="0.25">
      <c r="A134" s="211" t="s">
        <v>22</v>
      </c>
      <c r="B134" s="29" t="s">
        <v>70</v>
      </c>
      <c r="C134" s="29" t="s">
        <v>64</v>
      </c>
      <c r="D134" s="223" t="s">
        <v>228</v>
      </c>
      <c r="E134" s="215">
        <v>200</v>
      </c>
      <c r="F134" s="27">
        <f>F135</f>
        <v>605</v>
      </c>
    </row>
    <row r="135" spans="1:6 16363:16368" s="12" customFormat="1" ht="31.5" x14ac:dyDescent="0.25">
      <c r="A135" s="211" t="s">
        <v>17</v>
      </c>
      <c r="B135" s="223" t="s">
        <v>59</v>
      </c>
      <c r="C135" s="223" t="s">
        <v>64</v>
      </c>
      <c r="D135" s="223" t="s">
        <v>228</v>
      </c>
      <c r="E135" s="215">
        <v>240</v>
      </c>
      <c r="F135" s="27">
        <f>F136</f>
        <v>605</v>
      </c>
    </row>
    <row r="136" spans="1:6 16363:16368" s="12" customFormat="1" ht="31.5" x14ac:dyDescent="0.25">
      <c r="A136" s="220" t="s">
        <v>569</v>
      </c>
      <c r="B136" s="223" t="s">
        <v>70</v>
      </c>
      <c r="C136" s="223" t="s">
        <v>64</v>
      </c>
      <c r="D136" s="223" t="s">
        <v>228</v>
      </c>
      <c r="E136" s="215" t="s">
        <v>570</v>
      </c>
      <c r="F136" s="27">
        <v>605</v>
      </c>
    </row>
    <row r="137" spans="1:6 16363:16368" s="12" customFormat="1" ht="31.5" x14ac:dyDescent="0.25">
      <c r="A137" s="35" t="s">
        <v>66</v>
      </c>
      <c r="B137" s="18" t="s">
        <v>59</v>
      </c>
      <c r="C137" s="18" t="s">
        <v>67</v>
      </c>
      <c r="D137" s="54"/>
      <c r="E137" s="59"/>
      <c r="F137" s="20">
        <f>F138+F165+F172</f>
        <v>45586</v>
      </c>
    </row>
    <row r="138" spans="1:6 16363:16368" s="12" customFormat="1" ht="31.5" x14ac:dyDescent="0.25">
      <c r="A138" s="17" t="s">
        <v>509</v>
      </c>
      <c r="B138" s="18" t="s">
        <v>70</v>
      </c>
      <c r="C138" s="18" t="s">
        <v>67</v>
      </c>
      <c r="D138" s="19" t="s">
        <v>231</v>
      </c>
      <c r="E138" s="19"/>
      <c r="F138" s="20">
        <f>F139</f>
        <v>29940</v>
      </c>
      <c r="XEI138" s="2"/>
      <c r="XEJ138" s="2"/>
      <c r="XEM138" s="2"/>
      <c r="XEN138" s="2"/>
    </row>
    <row r="139" spans="1:6 16363:16368" s="12" customFormat="1" ht="15.75" x14ac:dyDescent="0.25">
      <c r="A139" s="21" t="s">
        <v>513</v>
      </c>
      <c r="B139" s="22" t="s">
        <v>59</v>
      </c>
      <c r="C139" s="22" t="s">
        <v>67</v>
      </c>
      <c r="D139" s="51" t="s">
        <v>514</v>
      </c>
      <c r="E139" s="36"/>
      <c r="F139" s="24">
        <f>F140+F145+F150</f>
        <v>29940</v>
      </c>
    </row>
    <row r="140" spans="1:6 16363:16368" s="12" customFormat="1" ht="31.5" x14ac:dyDescent="0.25">
      <c r="A140" s="53" t="s">
        <v>515</v>
      </c>
      <c r="B140" s="18" t="s">
        <v>59</v>
      </c>
      <c r="C140" s="18" t="s">
        <v>67</v>
      </c>
      <c r="D140" s="23" t="s">
        <v>580</v>
      </c>
      <c r="E140" s="54"/>
      <c r="F140" s="20">
        <f>F141</f>
        <v>89</v>
      </c>
    </row>
    <row r="141" spans="1:6 16363:16368" s="12" customFormat="1" ht="63" x14ac:dyDescent="0.25">
      <c r="A141" s="28" t="s">
        <v>516</v>
      </c>
      <c r="B141" s="36" t="s">
        <v>70</v>
      </c>
      <c r="C141" s="36" t="s">
        <v>67</v>
      </c>
      <c r="D141" s="30" t="s">
        <v>581</v>
      </c>
      <c r="E141" s="216"/>
      <c r="F141" s="32">
        <f>F142</f>
        <v>89</v>
      </c>
    </row>
    <row r="142" spans="1:6 16363:16368" s="12" customFormat="1" ht="15.75" x14ac:dyDescent="0.25">
      <c r="A142" s="212" t="s">
        <v>22</v>
      </c>
      <c r="B142" s="29" t="s">
        <v>59</v>
      </c>
      <c r="C142" s="223" t="s">
        <v>67</v>
      </c>
      <c r="D142" s="26" t="s">
        <v>581</v>
      </c>
      <c r="E142" s="215" t="s">
        <v>15</v>
      </c>
      <c r="F142" s="27">
        <f>F143</f>
        <v>89</v>
      </c>
    </row>
    <row r="143" spans="1:6 16363:16368" s="12" customFormat="1" ht="31.5" x14ac:dyDescent="0.25">
      <c r="A143" s="212" t="s">
        <v>17</v>
      </c>
      <c r="B143" s="223" t="s">
        <v>59</v>
      </c>
      <c r="C143" s="223" t="s">
        <v>67</v>
      </c>
      <c r="D143" s="26" t="s">
        <v>581</v>
      </c>
      <c r="E143" s="215" t="s">
        <v>16</v>
      </c>
      <c r="F143" s="27">
        <f>F144</f>
        <v>89</v>
      </c>
    </row>
    <row r="144" spans="1:6 16363:16368" s="12" customFormat="1" ht="31.5" x14ac:dyDescent="0.25">
      <c r="A144" s="211" t="s">
        <v>140</v>
      </c>
      <c r="B144" s="223" t="s">
        <v>59</v>
      </c>
      <c r="C144" s="223" t="s">
        <v>67</v>
      </c>
      <c r="D144" s="26" t="s">
        <v>581</v>
      </c>
      <c r="E144" s="215" t="s">
        <v>141</v>
      </c>
      <c r="F144" s="27">
        <f>108-19</f>
        <v>89</v>
      </c>
    </row>
    <row r="145" spans="1:6" s="12" customFormat="1" ht="31.5" x14ac:dyDescent="0.25">
      <c r="A145" s="53" t="s">
        <v>232</v>
      </c>
      <c r="B145" s="18" t="s">
        <v>59</v>
      </c>
      <c r="C145" s="18" t="s">
        <v>67</v>
      </c>
      <c r="D145" s="23" t="s">
        <v>582</v>
      </c>
      <c r="E145" s="54"/>
      <c r="F145" s="20">
        <f>F146</f>
        <v>45</v>
      </c>
    </row>
    <row r="146" spans="1:6" s="12" customFormat="1" ht="24" customHeight="1" x14ac:dyDescent="0.25">
      <c r="A146" s="28" t="s">
        <v>517</v>
      </c>
      <c r="B146" s="36" t="s">
        <v>59</v>
      </c>
      <c r="C146" s="36" t="s">
        <v>67</v>
      </c>
      <c r="D146" s="30" t="s">
        <v>583</v>
      </c>
      <c r="E146" s="216"/>
      <c r="F146" s="32">
        <f>F147</f>
        <v>45</v>
      </c>
    </row>
    <row r="147" spans="1:6" s="12" customFormat="1" ht="15.75" x14ac:dyDescent="0.25">
      <c r="A147" s="212" t="s">
        <v>22</v>
      </c>
      <c r="B147" s="223" t="s">
        <v>59</v>
      </c>
      <c r="C147" s="223" t="s">
        <v>67</v>
      </c>
      <c r="D147" s="26" t="s">
        <v>583</v>
      </c>
      <c r="E147" s="215" t="s">
        <v>15</v>
      </c>
      <c r="F147" s="27">
        <f>F148</f>
        <v>45</v>
      </c>
    </row>
    <row r="148" spans="1:6" s="12" customFormat="1" ht="31.5" x14ac:dyDescent="0.25">
      <c r="A148" s="212" t="s">
        <v>17</v>
      </c>
      <c r="B148" s="223" t="s">
        <v>70</v>
      </c>
      <c r="C148" s="223" t="s">
        <v>67</v>
      </c>
      <c r="D148" s="26" t="s">
        <v>583</v>
      </c>
      <c r="E148" s="215" t="s">
        <v>16</v>
      </c>
      <c r="F148" s="27">
        <f>F149</f>
        <v>45</v>
      </c>
    </row>
    <row r="149" spans="1:6" s="12" customFormat="1" ht="31.5" x14ac:dyDescent="0.25">
      <c r="A149" s="211" t="s">
        <v>140</v>
      </c>
      <c r="B149" s="29" t="s">
        <v>59</v>
      </c>
      <c r="C149" s="223" t="s">
        <v>67</v>
      </c>
      <c r="D149" s="26" t="s">
        <v>583</v>
      </c>
      <c r="E149" s="215" t="s">
        <v>141</v>
      </c>
      <c r="F149" s="27">
        <f>76-31</f>
        <v>45</v>
      </c>
    </row>
    <row r="150" spans="1:6" s="12" customFormat="1" ht="31.5" x14ac:dyDescent="0.25">
      <c r="A150" s="58" t="s">
        <v>511</v>
      </c>
      <c r="B150" s="18" t="s">
        <v>59</v>
      </c>
      <c r="C150" s="18" t="s">
        <v>67</v>
      </c>
      <c r="D150" s="23" t="s">
        <v>512</v>
      </c>
      <c r="E150" s="41"/>
      <c r="F150" s="20">
        <f>F151</f>
        <v>29806</v>
      </c>
    </row>
    <row r="151" spans="1:6" s="12" customFormat="1" ht="15.75" x14ac:dyDescent="0.25">
      <c r="A151" s="28" t="s">
        <v>590</v>
      </c>
      <c r="B151" s="36" t="s">
        <v>59</v>
      </c>
      <c r="C151" s="36" t="s">
        <v>67</v>
      </c>
      <c r="D151" s="30" t="s">
        <v>585</v>
      </c>
      <c r="E151" s="216"/>
      <c r="F151" s="32">
        <f>F152+F157+F161</f>
        <v>29806</v>
      </c>
    </row>
    <row r="152" spans="1:6" s="12" customFormat="1" ht="47.25" x14ac:dyDescent="0.25">
      <c r="A152" s="25" t="s">
        <v>338</v>
      </c>
      <c r="B152" s="223" t="s">
        <v>59</v>
      </c>
      <c r="C152" s="223" t="s">
        <v>67</v>
      </c>
      <c r="D152" s="26" t="s">
        <v>585</v>
      </c>
      <c r="E152" s="215">
        <v>100</v>
      </c>
      <c r="F152" s="27">
        <f>F153</f>
        <v>28443</v>
      </c>
    </row>
    <row r="153" spans="1:6" s="12" customFormat="1" ht="15.75" x14ac:dyDescent="0.25">
      <c r="A153" s="25" t="s">
        <v>8</v>
      </c>
      <c r="B153" s="223" t="s">
        <v>59</v>
      </c>
      <c r="C153" s="223" t="s">
        <v>67</v>
      </c>
      <c r="D153" s="26" t="s">
        <v>585</v>
      </c>
      <c r="E153" s="215">
        <v>120</v>
      </c>
      <c r="F153" s="27">
        <f>F154+F155+F156</f>
        <v>28443</v>
      </c>
    </row>
    <row r="154" spans="1:6" s="12" customFormat="1" ht="15.75" x14ac:dyDescent="0.25">
      <c r="A154" s="25" t="s">
        <v>304</v>
      </c>
      <c r="B154" s="223" t="s">
        <v>59</v>
      </c>
      <c r="C154" s="223" t="s">
        <v>67</v>
      </c>
      <c r="D154" s="26" t="s">
        <v>585</v>
      </c>
      <c r="E154" s="215" t="s">
        <v>137</v>
      </c>
      <c r="F154" s="27">
        <v>17804</v>
      </c>
    </row>
    <row r="155" spans="1:6" s="12" customFormat="1" ht="31.5" x14ac:dyDescent="0.25">
      <c r="A155" s="25" t="s">
        <v>138</v>
      </c>
      <c r="B155" s="223" t="s">
        <v>70</v>
      </c>
      <c r="C155" s="223" t="s">
        <v>67</v>
      </c>
      <c r="D155" s="26" t="s">
        <v>585</v>
      </c>
      <c r="E155" s="215" t="s">
        <v>139</v>
      </c>
      <c r="F155" s="27">
        <v>4542</v>
      </c>
    </row>
    <row r="156" spans="1:6" s="12" customFormat="1" ht="47.25" x14ac:dyDescent="0.25">
      <c r="A156" s="211" t="s">
        <v>225</v>
      </c>
      <c r="B156" s="29" t="s">
        <v>59</v>
      </c>
      <c r="C156" s="223" t="s">
        <v>67</v>
      </c>
      <c r="D156" s="26" t="s">
        <v>585</v>
      </c>
      <c r="E156" s="215" t="s">
        <v>226</v>
      </c>
      <c r="F156" s="27">
        <v>6097</v>
      </c>
    </row>
    <row r="157" spans="1:6" s="12" customFormat="1" ht="15.75" x14ac:dyDescent="0.25">
      <c r="A157" s="25" t="s">
        <v>22</v>
      </c>
      <c r="B157" s="223" t="s">
        <v>59</v>
      </c>
      <c r="C157" s="223" t="s">
        <v>67</v>
      </c>
      <c r="D157" s="26" t="s">
        <v>585</v>
      </c>
      <c r="E157" s="215">
        <v>200</v>
      </c>
      <c r="F157" s="27">
        <f>F158</f>
        <v>1361</v>
      </c>
    </row>
    <row r="158" spans="1:6" s="12" customFormat="1" ht="31.5" x14ac:dyDescent="0.25">
      <c r="A158" s="25" t="s">
        <v>17</v>
      </c>
      <c r="B158" s="223" t="s">
        <v>59</v>
      </c>
      <c r="C158" s="223" t="s">
        <v>67</v>
      </c>
      <c r="D158" s="26" t="s">
        <v>585</v>
      </c>
      <c r="E158" s="215">
        <v>240</v>
      </c>
      <c r="F158" s="27">
        <f>F159+F160</f>
        <v>1361</v>
      </c>
    </row>
    <row r="159" spans="1:6" s="12" customFormat="1" ht="31.5" x14ac:dyDescent="0.25">
      <c r="A159" s="220" t="s">
        <v>569</v>
      </c>
      <c r="B159" s="223" t="s">
        <v>59</v>
      </c>
      <c r="C159" s="223" t="s">
        <v>67</v>
      </c>
      <c r="D159" s="26" t="s">
        <v>585</v>
      </c>
      <c r="E159" s="215" t="s">
        <v>570</v>
      </c>
      <c r="F159" s="27">
        <f>844-60</f>
        <v>784</v>
      </c>
    </row>
    <row r="160" spans="1:6" s="12" customFormat="1" ht="31.5" x14ac:dyDescent="0.25">
      <c r="A160" s="25" t="s">
        <v>140</v>
      </c>
      <c r="B160" s="223" t="s">
        <v>59</v>
      </c>
      <c r="C160" s="223" t="s">
        <v>67</v>
      </c>
      <c r="D160" s="26" t="s">
        <v>585</v>
      </c>
      <c r="E160" s="215" t="s">
        <v>141</v>
      </c>
      <c r="F160" s="27">
        <f>722-45-100</f>
        <v>577</v>
      </c>
    </row>
    <row r="161" spans="1:6" s="12" customFormat="1" ht="15.75" x14ac:dyDescent="0.25">
      <c r="A161" s="25" t="s">
        <v>13</v>
      </c>
      <c r="B161" s="223" t="s">
        <v>59</v>
      </c>
      <c r="C161" s="223" t="s">
        <v>67</v>
      </c>
      <c r="D161" s="26" t="s">
        <v>585</v>
      </c>
      <c r="E161" s="215">
        <v>800</v>
      </c>
      <c r="F161" s="27">
        <f>F162</f>
        <v>2</v>
      </c>
    </row>
    <row r="162" spans="1:6" s="12" customFormat="1" ht="15.75" x14ac:dyDescent="0.25">
      <c r="A162" s="211" t="s">
        <v>35</v>
      </c>
      <c r="B162" s="223" t="s">
        <v>59</v>
      </c>
      <c r="C162" s="223" t="s">
        <v>67</v>
      </c>
      <c r="D162" s="26" t="s">
        <v>585</v>
      </c>
      <c r="E162" s="215">
        <v>850</v>
      </c>
      <c r="F162" s="27">
        <f>F163+F164</f>
        <v>2</v>
      </c>
    </row>
    <row r="163" spans="1:6" s="12" customFormat="1" ht="15.75" x14ac:dyDescent="0.25">
      <c r="A163" s="211" t="s">
        <v>142</v>
      </c>
      <c r="B163" s="223" t="s">
        <v>70</v>
      </c>
      <c r="C163" s="223" t="s">
        <v>67</v>
      </c>
      <c r="D163" s="26" t="s">
        <v>585</v>
      </c>
      <c r="E163" s="215" t="s">
        <v>143</v>
      </c>
      <c r="F163" s="27">
        <v>1</v>
      </c>
    </row>
    <row r="164" spans="1:6" s="12" customFormat="1" ht="15.75" x14ac:dyDescent="0.25">
      <c r="A164" s="211" t="s">
        <v>148</v>
      </c>
      <c r="B164" s="223" t="s">
        <v>70</v>
      </c>
      <c r="C164" s="223" t="s">
        <v>67</v>
      </c>
      <c r="D164" s="26" t="s">
        <v>585</v>
      </c>
      <c r="E164" s="215" t="s">
        <v>149</v>
      </c>
      <c r="F164" s="27">
        <v>1</v>
      </c>
    </row>
    <row r="165" spans="1:6" s="12" customFormat="1" ht="47.25" x14ac:dyDescent="0.25">
      <c r="A165" s="17" t="s">
        <v>733</v>
      </c>
      <c r="B165" s="18" t="s">
        <v>70</v>
      </c>
      <c r="C165" s="18" t="s">
        <v>67</v>
      </c>
      <c r="D165" s="19" t="s">
        <v>588</v>
      </c>
      <c r="E165" s="31"/>
      <c r="F165" s="20">
        <f t="shared" ref="F165:F170" si="1">F166</f>
        <v>1730</v>
      </c>
    </row>
    <row r="166" spans="1:6" s="12" customFormat="1" ht="39.75" customHeight="1" x14ac:dyDescent="0.25">
      <c r="A166" s="21" t="s">
        <v>695</v>
      </c>
      <c r="B166" s="22" t="s">
        <v>70</v>
      </c>
      <c r="C166" s="22" t="s">
        <v>67</v>
      </c>
      <c r="D166" s="51" t="s">
        <v>696</v>
      </c>
      <c r="E166" s="41"/>
      <c r="F166" s="24">
        <f t="shared" si="1"/>
        <v>1730</v>
      </c>
    </row>
    <row r="167" spans="1:6" s="12" customFormat="1" ht="31.5" customHeight="1" x14ac:dyDescent="0.25">
      <c r="A167" s="53" t="s">
        <v>234</v>
      </c>
      <c r="B167" s="18" t="s">
        <v>70</v>
      </c>
      <c r="C167" s="18" t="s">
        <v>67</v>
      </c>
      <c r="D167" s="23" t="s">
        <v>697</v>
      </c>
      <c r="E167" s="19"/>
      <c r="F167" s="20">
        <f t="shared" si="1"/>
        <v>1730</v>
      </c>
    </row>
    <row r="168" spans="1:6" s="12" customFormat="1" ht="22.5" customHeight="1" x14ac:dyDescent="0.25">
      <c r="A168" s="28" t="s">
        <v>218</v>
      </c>
      <c r="B168" s="36" t="s">
        <v>70</v>
      </c>
      <c r="C168" s="36" t="s">
        <v>67</v>
      </c>
      <c r="D168" s="216" t="s">
        <v>698</v>
      </c>
      <c r="E168" s="37"/>
      <c r="F168" s="32">
        <f t="shared" si="1"/>
        <v>1730</v>
      </c>
    </row>
    <row r="169" spans="1:6" s="12" customFormat="1" ht="15.75" x14ac:dyDescent="0.25">
      <c r="A169" s="212" t="s">
        <v>22</v>
      </c>
      <c r="B169" s="223" t="s">
        <v>70</v>
      </c>
      <c r="C169" s="223" t="s">
        <v>67</v>
      </c>
      <c r="D169" s="215" t="s">
        <v>698</v>
      </c>
      <c r="E169" s="215" t="s">
        <v>15</v>
      </c>
      <c r="F169" s="27">
        <f t="shared" si="1"/>
        <v>1730</v>
      </c>
    </row>
    <row r="170" spans="1:6" s="12" customFormat="1" ht="31.5" x14ac:dyDescent="0.25">
      <c r="A170" s="212" t="s">
        <v>17</v>
      </c>
      <c r="B170" s="223" t="s">
        <v>70</v>
      </c>
      <c r="C170" s="223" t="s">
        <v>67</v>
      </c>
      <c r="D170" s="215" t="s">
        <v>698</v>
      </c>
      <c r="E170" s="215" t="s">
        <v>16</v>
      </c>
      <c r="F170" s="27">
        <f t="shared" si="1"/>
        <v>1730</v>
      </c>
    </row>
    <row r="171" spans="1:6" s="12" customFormat="1" ht="31.5" x14ac:dyDescent="0.25">
      <c r="A171" s="48" t="s">
        <v>641</v>
      </c>
      <c r="B171" s="29" t="s">
        <v>59</v>
      </c>
      <c r="C171" s="223" t="s">
        <v>67</v>
      </c>
      <c r="D171" s="215" t="s">
        <v>698</v>
      </c>
      <c r="E171" s="31" t="s">
        <v>570</v>
      </c>
      <c r="F171" s="27">
        <v>1730</v>
      </c>
    </row>
    <row r="172" spans="1:6" s="11" customFormat="1" ht="31.5" x14ac:dyDescent="0.25">
      <c r="A172" s="35" t="s">
        <v>93</v>
      </c>
      <c r="B172" s="18" t="s">
        <v>70</v>
      </c>
      <c r="C172" s="18" t="s">
        <v>67</v>
      </c>
      <c r="D172" s="18" t="s">
        <v>227</v>
      </c>
      <c r="E172" s="19"/>
      <c r="F172" s="20">
        <f>F173+F186</f>
        <v>13916</v>
      </c>
    </row>
    <row r="173" spans="1:6" s="12" customFormat="1" ht="15.75" x14ac:dyDescent="0.25">
      <c r="A173" s="28" t="s">
        <v>1</v>
      </c>
      <c r="B173" s="36" t="s">
        <v>59</v>
      </c>
      <c r="C173" s="36" t="s">
        <v>67</v>
      </c>
      <c r="D173" s="216" t="s">
        <v>228</v>
      </c>
      <c r="E173" s="37"/>
      <c r="F173" s="32">
        <f>F174+F179+F183</f>
        <v>11971</v>
      </c>
    </row>
    <row r="174" spans="1:6" s="12" customFormat="1" ht="47.25" x14ac:dyDescent="0.25">
      <c r="A174" s="211" t="s">
        <v>30</v>
      </c>
      <c r="B174" s="36" t="s">
        <v>70</v>
      </c>
      <c r="C174" s="36" t="s">
        <v>67</v>
      </c>
      <c r="D174" s="223" t="s">
        <v>228</v>
      </c>
      <c r="E174" s="215">
        <v>100</v>
      </c>
      <c r="F174" s="32">
        <f>F175</f>
        <v>10434</v>
      </c>
    </row>
    <row r="175" spans="1:6" s="12" customFormat="1" ht="15.75" x14ac:dyDescent="0.25">
      <c r="A175" s="211" t="s">
        <v>8</v>
      </c>
      <c r="B175" s="223" t="s">
        <v>59</v>
      </c>
      <c r="C175" s="223" t="s">
        <v>67</v>
      </c>
      <c r="D175" s="223" t="s">
        <v>228</v>
      </c>
      <c r="E175" s="215">
        <v>120</v>
      </c>
      <c r="F175" s="27">
        <f>F176+F177+F178</f>
        <v>10434</v>
      </c>
    </row>
    <row r="176" spans="1:6" s="12" customFormat="1" ht="15.75" x14ac:dyDescent="0.25">
      <c r="A176" s="211" t="s">
        <v>304</v>
      </c>
      <c r="B176" s="223" t="s">
        <v>59</v>
      </c>
      <c r="C176" s="223" t="s">
        <v>67</v>
      </c>
      <c r="D176" s="223" t="s">
        <v>228</v>
      </c>
      <c r="E176" s="215" t="s">
        <v>137</v>
      </c>
      <c r="F176" s="27">
        <v>6651</v>
      </c>
    </row>
    <row r="177" spans="1:6" s="12" customFormat="1" ht="31.5" x14ac:dyDescent="0.25">
      <c r="A177" s="211" t="s">
        <v>138</v>
      </c>
      <c r="B177" s="29" t="s">
        <v>59</v>
      </c>
      <c r="C177" s="29" t="s">
        <v>67</v>
      </c>
      <c r="D177" s="223" t="s">
        <v>228</v>
      </c>
      <c r="E177" s="215" t="s">
        <v>139</v>
      </c>
      <c r="F177" s="27">
        <v>1381</v>
      </c>
    </row>
    <row r="178" spans="1:6" s="12" customFormat="1" ht="47.25" x14ac:dyDescent="0.25">
      <c r="A178" s="211" t="s">
        <v>225</v>
      </c>
      <c r="B178" s="29" t="s">
        <v>59</v>
      </c>
      <c r="C178" s="29" t="s">
        <v>67</v>
      </c>
      <c r="D178" s="223" t="s">
        <v>228</v>
      </c>
      <c r="E178" s="215" t="s">
        <v>226</v>
      </c>
      <c r="F178" s="27">
        <v>2402</v>
      </c>
    </row>
    <row r="179" spans="1:6" s="12" customFormat="1" ht="15.75" x14ac:dyDescent="0.25">
      <c r="A179" s="211" t="s">
        <v>22</v>
      </c>
      <c r="B179" s="29" t="s">
        <v>70</v>
      </c>
      <c r="C179" s="29" t="s">
        <v>67</v>
      </c>
      <c r="D179" s="223" t="s">
        <v>228</v>
      </c>
      <c r="E179" s="215">
        <v>200</v>
      </c>
      <c r="F179" s="27">
        <f>F180</f>
        <v>1420</v>
      </c>
    </row>
    <row r="180" spans="1:6" s="12" customFormat="1" ht="31.5" x14ac:dyDescent="0.25">
      <c r="A180" s="211" t="s">
        <v>17</v>
      </c>
      <c r="B180" s="223" t="s">
        <v>59</v>
      </c>
      <c r="C180" s="223" t="s">
        <v>67</v>
      </c>
      <c r="D180" s="223" t="s">
        <v>228</v>
      </c>
      <c r="E180" s="215">
        <v>240</v>
      </c>
      <c r="F180" s="27">
        <f>F181+F182</f>
        <v>1420</v>
      </c>
    </row>
    <row r="181" spans="1:6" s="12" customFormat="1" ht="31.5" x14ac:dyDescent="0.25">
      <c r="A181" s="220" t="s">
        <v>569</v>
      </c>
      <c r="B181" s="223" t="s">
        <v>70</v>
      </c>
      <c r="C181" s="223" t="s">
        <v>67</v>
      </c>
      <c r="D181" s="223" t="s">
        <v>228</v>
      </c>
      <c r="E181" s="215" t="s">
        <v>570</v>
      </c>
      <c r="F181" s="27">
        <v>750</v>
      </c>
    </row>
    <row r="182" spans="1:6" s="12" customFormat="1" ht="31.5" x14ac:dyDescent="0.25">
      <c r="A182" s="211" t="s">
        <v>140</v>
      </c>
      <c r="B182" s="223" t="s">
        <v>59</v>
      </c>
      <c r="C182" s="223" t="s">
        <v>67</v>
      </c>
      <c r="D182" s="223" t="s">
        <v>228</v>
      </c>
      <c r="E182" s="215" t="s">
        <v>141</v>
      </c>
      <c r="F182" s="27">
        <v>670</v>
      </c>
    </row>
    <row r="183" spans="1:6" s="12" customFormat="1" ht="15.75" x14ac:dyDescent="0.25">
      <c r="A183" s="211" t="s">
        <v>13</v>
      </c>
      <c r="B183" s="29" t="s">
        <v>59</v>
      </c>
      <c r="C183" s="29" t="s">
        <v>67</v>
      </c>
      <c r="D183" s="223" t="s">
        <v>228</v>
      </c>
      <c r="E183" s="215">
        <v>800</v>
      </c>
      <c r="F183" s="27">
        <f>F184</f>
        <v>117</v>
      </c>
    </row>
    <row r="184" spans="1:6" s="12" customFormat="1" ht="15.75" x14ac:dyDescent="0.25">
      <c r="A184" s="211" t="s">
        <v>35</v>
      </c>
      <c r="B184" s="223" t="s">
        <v>59</v>
      </c>
      <c r="C184" s="223" t="s">
        <v>67</v>
      </c>
      <c r="D184" s="223" t="s">
        <v>228</v>
      </c>
      <c r="E184" s="215">
        <v>850</v>
      </c>
      <c r="F184" s="27">
        <f>F185</f>
        <v>117</v>
      </c>
    </row>
    <row r="185" spans="1:6" s="12" customFormat="1" ht="15.75" x14ac:dyDescent="0.25">
      <c r="A185" s="211" t="s">
        <v>142</v>
      </c>
      <c r="B185" s="223" t="s">
        <v>59</v>
      </c>
      <c r="C185" s="223" t="s">
        <v>67</v>
      </c>
      <c r="D185" s="223" t="s">
        <v>228</v>
      </c>
      <c r="E185" s="215" t="s">
        <v>143</v>
      </c>
      <c r="F185" s="27">
        <v>117</v>
      </c>
    </row>
    <row r="186" spans="1:6" s="12" customFormat="1" ht="15.75" x14ac:dyDescent="0.25">
      <c r="A186" s="28" t="s">
        <v>48</v>
      </c>
      <c r="B186" s="36" t="s">
        <v>59</v>
      </c>
      <c r="C186" s="36" t="s">
        <v>67</v>
      </c>
      <c r="D186" s="36" t="s">
        <v>243</v>
      </c>
      <c r="E186" s="216"/>
      <c r="F186" s="32">
        <f>F187</f>
        <v>1945</v>
      </c>
    </row>
    <row r="187" spans="1:6" s="12" customFormat="1" ht="47.25" x14ac:dyDescent="0.25">
      <c r="A187" s="221" t="s">
        <v>30</v>
      </c>
      <c r="B187" s="223" t="s">
        <v>59</v>
      </c>
      <c r="C187" s="223" t="s">
        <v>67</v>
      </c>
      <c r="D187" s="223" t="s">
        <v>243</v>
      </c>
      <c r="E187" s="215">
        <v>100</v>
      </c>
      <c r="F187" s="27">
        <f>F188</f>
        <v>1945</v>
      </c>
    </row>
    <row r="188" spans="1:6" s="12" customFormat="1" ht="15.75" x14ac:dyDescent="0.25">
      <c r="A188" s="221" t="s">
        <v>8</v>
      </c>
      <c r="B188" s="223" t="s">
        <v>59</v>
      </c>
      <c r="C188" s="223" t="s">
        <v>67</v>
      </c>
      <c r="D188" s="223" t="s">
        <v>243</v>
      </c>
      <c r="E188" s="215">
        <v>120</v>
      </c>
      <c r="F188" s="27">
        <f>F189+F190</f>
        <v>1945</v>
      </c>
    </row>
    <row r="189" spans="1:6" s="12" customFormat="1" ht="15.75" x14ac:dyDescent="0.25">
      <c r="A189" s="211" t="s">
        <v>304</v>
      </c>
      <c r="B189" s="29" t="s">
        <v>59</v>
      </c>
      <c r="C189" s="29" t="s">
        <v>67</v>
      </c>
      <c r="D189" s="223" t="s">
        <v>243</v>
      </c>
      <c r="E189" s="215" t="s">
        <v>137</v>
      </c>
      <c r="F189" s="27">
        <v>1571</v>
      </c>
    </row>
    <row r="190" spans="1:6" s="12" customFormat="1" ht="47.25" x14ac:dyDescent="0.25">
      <c r="A190" s="211" t="s">
        <v>225</v>
      </c>
      <c r="B190" s="29" t="s">
        <v>59</v>
      </c>
      <c r="C190" s="29" t="s">
        <v>67</v>
      </c>
      <c r="D190" s="223" t="s">
        <v>243</v>
      </c>
      <c r="E190" s="215" t="s">
        <v>226</v>
      </c>
      <c r="F190" s="27">
        <v>374</v>
      </c>
    </row>
    <row r="191" spans="1:6" s="12" customFormat="1" ht="15.75" x14ac:dyDescent="0.25">
      <c r="A191" s="35" t="s">
        <v>78</v>
      </c>
      <c r="B191" s="18" t="s">
        <v>70</v>
      </c>
      <c r="C191" s="18" t="s">
        <v>77</v>
      </c>
      <c r="D191" s="18"/>
      <c r="E191" s="19"/>
      <c r="F191" s="20">
        <f>F198+F192</f>
        <v>6920</v>
      </c>
    </row>
    <row r="192" spans="1:6" s="12" customFormat="1" ht="37.5" x14ac:dyDescent="0.3">
      <c r="A192" s="17" t="s">
        <v>632</v>
      </c>
      <c r="B192" s="18" t="s">
        <v>70</v>
      </c>
      <c r="C192" s="18" t="s">
        <v>77</v>
      </c>
      <c r="D192" s="9" t="s">
        <v>331</v>
      </c>
      <c r="E192" s="19"/>
      <c r="F192" s="20">
        <f>F193</f>
        <v>5000</v>
      </c>
    </row>
    <row r="193" spans="1:6 16361:16366" s="12" customFormat="1" ht="31.5" x14ac:dyDescent="0.25">
      <c r="A193" s="53" t="s">
        <v>633</v>
      </c>
      <c r="B193" s="18" t="s">
        <v>70</v>
      </c>
      <c r="C193" s="18" t="s">
        <v>77</v>
      </c>
      <c r="D193" s="23" t="s">
        <v>332</v>
      </c>
      <c r="E193" s="19"/>
      <c r="F193" s="20">
        <f>F194</f>
        <v>5000</v>
      </c>
    </row>
    <row r="194" spans="1:6 16361:16366" s="12" customFormat="1" ht="47.25" x14ac:dyDescent="0.25">
      <c r="A194" s="44" t="s">
        <v>634</v>
      </c>
      <c r="B194" s="18" t="s">
        <v>70</v>
      </c>
      <c r="C194" s="18" t="s">
        <v>77</v>
      </c>
      <c r="D194" s="18" t="s">
        <v>333</v>
      </c>
      <c r="E194" s="19"/>
      <c r="F194" s="20">
        <f>F195</f>
        <v>5000</v>
      </c>
    </row>
    <row r="195" spans="1:6 16361:16366" s="12" customFormat="1" ht="31.5" x14ac:dyDescent="0.25">
      <c r="A195" s="60" t="s">
        <v>877</v>
      </c>
      <c r="B195" s="36" t="s">
        <v>70</v>
      </c>
      <c r="C195" s="36" t="s">
        <v>77</v>
      </c>
      <c r="D195" s="36" t="s">
        <v>335</v>
      </c>
      <c r="E195" s="216"/>
      <c r="F195" s="32">
        <f>F196</f>
        <v>5000</v>
      </c>
    </row>
    <row r="196" spans="1:6 16361:16366" s="12" customFormat="1" ht="15.75" x14ac:dyDescent="0.25">
      <c r="A196" s="220" t="s">
        <v>13</v>
      </c>
      <c r="B196" s="223" t="s">
        <v>70</v>
      </c>
      <c r="C196" s="223" t="s">
        <v>77</v>
      </c>
      <c r="D196" s="223" t="s">
        <v>335</v>
      </c>
      <c r="E196" s="215" t="s">
        <v>14</v>
      </c>
      <c r="F196" s="27">
        <f>F197</f>
        <v>5000</v>
      </c>
    </row>
    <row r="197" spans="1:6 16361:16366" s="12" customFormat="1" ht="15.75" x14ac:dyDescent="0.25">
      <c r="A197" s="61" t="s">
        <v>2</v>
      </c>
      <c r="B197" s="223" t="s">
        <v>70</v>
      </c>
      <c r="C197" s="223" t="s">
        <v>77</v>
      </c>
      <c r="D197" s="223" t="s">
        <v>335</v>
      </c>
      <c r="E197" s="215" t="s">
        <v>385</v>
      </c>
      <c r="F197" s="27">
        <v>5000</v>
      </c>
    </row>
    <row r="198" spans="1:6 16361:16366" s="12" customFormat="1" ht="15.75" x14ac:dyDescent="0.25">
      <c r="A198" s="35" t="s">
        <v>94</v>
      </c>
      <c r="B198" s="18" t="s">
        <v>70</v>
      </c>
      <c r="C198" s="18" t="s">
        <v>77</v>
      </c>
      <c r="D198" s="18" t="s">
        <v>236</v>
      </c>
      <c r="E198" s="54"/>
      <c r="F198" s="20">
        <f>F199</f>
        <v>1920</v>
      </c>
    </row>
    <row r="199" spans="1:6 16361:16366" s="12" customFormat="1" ht="15.75" x14ac:dyDescent="0.25">
      <c r="A199" s="211" t="s">
        <v>92</v>
      </c>
      <c r="B199" s="29" t="s">
        <v>70</v>
      </c>
      <c r="C199" s="223" t="s">
        <v>77</v>
      </c>
      <c r="D199" s="215" t="s">
        <v>237</v>
      </c>
      <c r="E199" s="31"/>
      <c r="F199" s="27">
        <f>F200</f>
        <v>1920</v>
      </c>
    </row>
    <row r="200" spans="1:6 16361:16366" s="12" customFormat="1" ht="15.75" x14ac:dyDescent="0.25">
      <c r="A200" s="28" t="s">
        <v>875</v>
      </c>
      <c r="B200" s="36" t="s">
        <v>70</v>
      </c>
      <c r="C200" s="36" t="s">
        <v>77</v>
      </c>
      <c r="D200" s="216" t="s">
        <v>235</v>
      </c>
      <c r="E200" s="37"/>
      <c r="F200" s="32">
        <f>F201</f>
        <v>1920</v>
      </c>
    </row>
    <row r="201" spans="1:6 16361:16366" s="12" customFormat="1" ht="15.75" x14ac:dyDescent="0.25">
      <c r="A201" s="221" t="s">
        <v>13</v>
      </c>
      <c r="B201" s="223" t="s">
        <v>70</v>
      </c>
      <c r="C201" s="223" t="s">
        <v>77</v>
      </c>
      <c r="D201" s="223" t="s">
        <v>235</v>
      </c>
      <c r="E201" s="215">
        <v>800</v>
      </c>
      <c r="F201" s="27">
        <f>F202</f>
        <v>1920</v>
      </c>
      <c r="XEG201" s="2"/>
      <c r="XEH201" s="2"/>
      <c r="XEK201" s="2"/>
      <c r="XEL201" s="2"/>
    </row>
    <row r="202" spans="1:6 16361:16366" s="12" customFormat="1" ht="15.75" x14ac:dyDescent="0.25">
      <c r="A202" s="221" t="s">
        <v>2</v>
      </c>
      <c r="B202" s="223" t="s">
        <v>70</v>
      </c>
      <c r="C202" s="223" t="s">
        <v>77</v>
      </c>
      <c r="D202" s="223" t="s">
        <v>235</v>
      </c>
      <c r="E202" s="215">
        <v>870</v>
      </c>
      <c r="F202" s="27">
        <v>1920</v>
      </c>
    </row>
    <row r="203" spans="1:6 16361:16366" s="12" customFormat="1" ht="15.75" x14ac:dyDescent="0.25">
      <c r="A203" s="35" t="s">
        <v>80</v>
      </c>
      <c r="B203" s="18" t="s">
        <v>70</v>
      </c>
      <c r="C203" s="18" t="s">
        <v>79</v>
      </c>
      <c r="D203" s="18"/>
      <c r="E203" s="19"/>
      <c r="F203" s="20">
        <f>F204+F226+F253+F281</f>
        <v>261590</v>
      </c>
    </row>
    <row r="204" spans="1:6 16361:16366" s="12" customFormat="1" ht="31.5" x14ac:dyDescent="0.25">
      <c r="A204" s="17" t="s">
        <v>509</v>
      </c>
      <c r="B204" s="18" t="s">
        <v>70</v>
      </c>
      <c r="C204" s="18" t="s">
        <v>79</v>
      </c>
      <c r="D204" s="19" t="s">
        <v>231</v>
      </c>
      <c r="E204" s="19"/>
      <c r="F204" s="20">
        <f>F205+F220</f>
        <v>23862</v>
      </c>
    </row>
    <row r="205" spans="1:6 16361:16366" s="12" customFormat="1" ht="31.5" x14ac:dyDescent="0.25">
      <c r="A205" s="21" t="s">
        <v>219</v>
      </c>
      <c r="B205" s="22" t="s">
        <v>70</v>
      </c>
      <c r="C205" s="22" t="s">
        <v>79</v>
      </c>
      <c r="D205" s="51" t="s">
        <v>241</v>
      </c>
      <c r="E205" s="52"/>
      <c r="F205" s="55">
        <f>F207</f>
        <v>23396</v>
      </c>
    </row>
    <row r="206" spans="1:6 16361:16366" s="12" customFormat="1" ht="47.25" x14ac:dyDescent="0.25">
      <c r="A206" s="53" t="s">
        <v>242</v>
      </c>
      <c r="B206" s="18" t="s">
        <v>70</v>
      </c>
      <c r="C206" s="18" t="s">
        <v>79</v>
      </c>
      <c r="D206" s="23" t="s">
        <v>578</v>
      </c>
      <c r="E206" s="54"/>
      <c r="F206" s="56">
        <f>F207</f>
        <v>23396</v>
      </c>
    </row>
    <row r="207" spans="1:6 16361:16366" s="12" customFormat="1" ht="15.75" x14ac:dyDescent="0.25">
      <c r="A207" s="62" t="s">
        <v>224</v>
      </c>
      <c r="B207" s="36" t="s">
        <v>70</v>
      </c>
      <c r="C207" s="36" t="s">
        <v>79</v>
      </c>
      <c r="D207" s="216" t="s">
        <v>579</v>
      </c>
      <c r="E207" s="216"/>
      <c r="F207" s="32">
        <f>F208+F213+F217</f>
        <v>23396</v>
      </c>
    </row>
    <row r="208" spans="1:6 16361:16366" s="12" customFormat="1" ht="47.25" x14ac:dyDescent="0.25">
      <c r="A208" s="212" t="s">
        <v>30</v>
      </c>
      <c r="B208" s="223" t="s">
        <v>70</v>
      </c>
      <c r="C208" s="223" t="s">
        <v>79</v>
      </c>
      <c r="D208" s="215" t="s">
        <v>579</v>
      </c>
      <c r="E208" s="215" t="s">
        <v>31</v>
      </c>
      <c r="F208" s="27">
        <f>F209</f>
        <v>20423</v>
      </c>
    </row>
    <row r="209" spans="1:6" s="12" customFormat="1" ht="15.75" x14ac:dyDescent="0.25">
      <c r="A209" s="212" t="s">
        <v>33</v>
      </c>
      <c r="B209" s="223" t="s">
        <v>70</v>
      </c>
      <c r="C209" s="223" t="s">
        <v>79</v>
      </c>
      <c r="D209" s="215" t="s">
        <v>579</v>
      </c>
      <c r="E209" s="215" t="s">
        <v>32</v>
      </c>
      <c r="F209" s="27">
        <f>F210+F211+F212</f>
        <v>20423</v>
      </c>
    </row>
    <row r="210" spans="1:6" s="12" customFormat="1" ht="15.75" x14ac:dyDescent="0.25">
      <c r="A210" s="211" t="s">
        <v>303</v>
      </c>
      <c r="B210" s="223" t="s">
        <v>70</v>
      </c>
      <c r="C210" s="223" t="s">
        <v>79</v>
      </c>
      <c r="D210" s="215" t="s">
        <v>579</v>
      </c>
      <c r="E210" s="215" t="s">
        <v>146</v>
      </c>
      <c r="F210" s="27">
        <f>12836+107</f>
        <v>12943</v>
      </c>
    </row>
    <row r="211" spans="1:6" s="12" customFormat="1" ht="31.5" x14ac:dyDescent="0.25">
      <c r="A211" s="211" t="s">
        <v>145</v>
      </c>
      <c r="B211" s="223" t="s">
        <v>70</v>
      </c>
      <c r="C211" s="223" t="s">
        <v>79</v>
      </c>
      <c r="D211" s="215" t="s">
        <v>579</v>
      </c>
      <c r="E211" s="215" t="s">
        <v>147</v>
      </c>
      <c r="F211" s="27">
        <f>3001-314</f>
        <v>2687</v>
      </c>
    </row>
    <row r="212" spans="1:6" s="12" customFormat="1" ht="31.5" x14ac:dyDescent="0.25">
      <c r="A212" s="211" t="s">
        <v>238</v>
      </c>
      <c r="B212" s="223" t="s">
        <v>70</v>
      </c>
      <c r="C212" s="223" t="s">
        <v>79</v>
      </c>
      <c r="D212" s="215" t="s">
        <v>579</v>
      </c>
      <c r="E212" s="215" t="s">
        <v>239</v>
      </c>
      <c r="F212" s="27">
        <f>4783+10</f>
        <v>4793</v>
      </c>
    </row>
    <row r="213" spans="1:6" s="12" customFormat="1" ht="15.75" x14ac:dyDescent="0.25">
      <c r="A213" s="212" t="s">
        <v>22</v>
      </c>
      <c r="B213" s="223" t="s">
        <v>70</v>
      </c>
      <c r="C213" s="223" t="s">
        <v>79</v>
      </c>
      <c r="D213" s="215" t="s">
        <v>579</v>
      </c>
      <c r="E213" s="215" t="s">
        <v>15</v>
      </c>
      <c r="F213" s="27">
        <f>F214</f>
        <v>2973</v>
      </c>
    </row>
    <row r="214" spans="1:6" s="12" customFormat="1" ht="31.5" x14ac:dyDescent="0.25">
      <c r="A214" s="212" t="s">
        <v>17</v>
      </c>
      <c r="B214" s="223" t="s">
        <v>70</v>
      </c>
      <c r="C214" s="223" t="s">
        <v>79</v>
      </c>
      <c r="D214" s="215" t="s">
        <v>579</v>
      </c>
      <c r="E214" s="215" t="s">
        <v>16</v>
      </c>
      <c r="F214" s="27">
        <f>F215+F216</f>
        <v>2973</v>
      </c>
    </row>
    <row r="215" spans="1:6" s="12" customFormat="1" ht="31.5" x14ac:dyDescent="0.25">
      <c r="A215" s="220" t="s">
        <v>569</v>
      </c>
      <c r="B215" s="223" t="s">
        <v>70</v>
      </c>
      <c r="C215" s="223" t="s">
        <v>79</v>
      </c>
      <c r="D215" s="215" t="s">
        <v>579</v>
      </c>
      <c r="E215" s="215" t="s">
        <v>570</v>
      </c>
      <c r="F215" s="27">
        <v>1214</v>
      </c>
    </row>
    <row r="216" spans="1:6" s="12" customFormat="1" ht="31.5" x14ac:dyDescent="0.25">
      <c r="A216" s="211" t="s">
        <v>140</v>
      </c>
      <c r="B216" s="223" t="s">
        <v>70</v>
      </c>
      <c r="C216" s="223" t="s">
        <v>79</v>
      </c>
      <c r="D216" s="215" t="s">
        <v>579</v>
      </c>
      <c r="E216" s="215" t="s">
        <v>141</v>
      </c>
      <c r="F216" s="27">
        <f>1749+10</f>
        <v>1759</v>
      </c>
    </row>
    <row r="217" spans="1:6" s="12" customFormat="1" ht="15.75" x14ac:dyDescent="0.25">
      <c r="A217" s="220" t="s">
        <v>13</v>
      </c>
      <c r="B217" s="223" t="s">
        <v>70</v>
      </c>
      <c r="C217" s="223" t="s">
        <v>79</v>
      </c>
      <c r="D217" s="215" t="s">
        <v>579</v>
      </c>
      <c r="E217" s="215" t="s">
        <v>14</v>
      </c>
      <c r="F217" s="27">
        <f>F218</f>
        <v>0</v>
      </c>
    </row>
    <row r="218" spans="1:6" s="12" customFormat="1" ht="15.75" x14ac:dyDescent="0.25">
      <c r="A218" s="211" t="s">
        <v>35</v>
      </c>
      <c r="B218" s="223" t="s">
        <v>70</v>
      </c>
      <c r="C218" s="223" t="s">
        <v>79</v>
      </c>
      <c r="D218" s="215" t="s">
        <v>579</v>
      </c>
      <c r="E218" s="215" t="s">
        <v>34</v>
      </c>
      <c r="F218" s="27">
        <f>F219</f>
        <v>0</v>
      </c>
    </row>
    <row r="219" spans="1:6" s="12" customFormat="1" ht="15.75" x14ac:dyDescent="0.25">
      <c r="A219" s="211" t="s">
        <v>142</v>
      </c>
      <c r="B219" s="29" t="s">
        <v>70</v>
      </c>
      <c r="C219" s="29" t="s">
        <v>79</v>
      </c>
      <c r="D219" s="215" t="s">
        <v>579</v>
      </c>
      <c r="E219" s="215" t="s">
        <v>143</v>
      </c>
      <c r="F219" s="27">
        <v>0</v>
      </c>
    </row>
    <row r="220" spans="1:6" s="12" customFormat="1" ht="15.75" x14ac:dyDescent="0.25">
      <c r="A220" s="21" t="s">
        <v>513</v>
      </c>
      <c r="B220" s="22" t="s">
        <v>70</v>
      </c>
      <c r="C220" s="22" t="s">
        <v>79</v>
      </c>
      <c r="D220" s="51" t="s">
        <v>514</v>
      </c>
      <c r="E220" s="215"/>
      <c r="F220" s="24">
        <f>F221</f>
        <v>466</v>
      </c>
    </row>
    <row r="221" spans="1:6" s="12" customFormat="1" ht="31.5" x14ac:dyDescent="0.25">
      <c r="A221" s="58" t="s">
        <v>511</v>
      </c>
      <c r="B221" s="18" t="s">
        <v>70</v>
      </c>
      <c r="C221" s="18" t="s">
        <v>79</v>
      </c>
      <c r="D221" s="23" t="s">
        <v>512</v>
      </c>
      <c r="E221" s="215"/>
      <c r="F221" s="20">
        <f>F222</f>
        <v>466</v>
      </c>
    </row>
    <row r="222" spans="1:6" s="12" customFormat="1" ht="15.75" x14ac:dyDescent="0.25">
      <c r="A222" s="28" t="s">
        <v>584</v>
      </c>
      <c r="B222" s="223" t="s">
        <v>70</v>
      </c>
      <c r="C222" s="223" t="s">
        <v>79</v>
      </c>
      <c r="D222" s="36" t="s">
        <v>587</v>
      </c>
      <c r="E222" s="216"/>
      <c r="F222" s="32">
        <f>F223</f>
        <v>466</v>
      </c>
    </row>
    <row r="223" spans="1:6" s="12" customFormat="1" ht="15.75" x14ac:dyDescent="0.25">
      <c r="A223" s="211" t="s">
        <v>13</v>
      </c>
      <c r="B223" s="223" t="s">
        <v>70</v>
      </c>
      <c r="C223" s="223" t="s">
        <v>79</v>
      </c>
      <c r="D223" s="223" t="s">
        <v>587</v>
      </c>
      <c r="E223" s="215">
        <v>800</v>
      </c>
      <c r="F223" s="27">
        <f>F224</f>
        <v>466</v>
      </c>
    </row>
    <row r="224" spans="1:6" s="12" customFormat="1" ht="15.75" x14ac:dyDescent="0.25">
      <c r="A224" s="211" t="s">
        <v>35</v>
      </c>
      <c r="B224" s="223" t="s">
        <v>70</v>
      </c>
      <c r="C224" s="223" t="s">
        <v>79</v>
      </c>
      <c r="D224" s="223" t="s">
        <v>587</v>
      </c>
      <c r="E224" s="215">
        <v>850</v>
      </c>
      <c r="F224" s="27">
        <f>F225</f>
        <v>466</v>
      </c>
    </row>
    <row r="225" spans="1:6" s="12" customFormat="1" ht="15.75" x14ac:dyDescent="0.25">
      <c r="A225" s="211" t="s">
        <v>497</v>
      </c>
      <c r="B225" s="223" t="s">
        <v>70</v>
      </c>
      <c r="C225" s="223" t="s">
        <v>79</v>
      </c>
      <c r="D225" s="223" t="s">
        <v>587</v>
      </c>
      <c r="E225" s="215" t="s">
        <v>498</v>
      </c>
      <c r="F225" s="27">
        <v>466</v>
      </c>
    </row>
    <row r="226" spans="1:6" s="12" customFormat="1" ht="47.25" x14ac:dyDescent="0.25">
      <c r="A226" s="17" t="s">
        <v>592</v>
      </c>
      <c r="B226" s="18" t="s">
        <v>59</v>
      </c>
      <c r="C226" s="18" t="s">
        <v>79</v>
      </c>
      <c r="D226" s="19" t="s">
        <v>352</v>
      </c>
      <c r="E226" s="19"/>
      <c r="F226" s="20">
        <f>F227</f>
        <v>44316</v>
      </c>
    </row>
    <row r="227" spans="1:6" s="12" customFormat="1" ht="31.5" x14ac:dyDescent="0.25">
      <c r="A227" s="21" t="s">
        <v>150</v>
      </c>
      <c r="B227" s="22" t="s">
        <v>59</v>
      </c>
      <c r="C227" s="22" t="s">
        <v>79</v>
      </c>
      <c r="D227" s="51" t="s">
        <v>595</v>
      </c>
      <c r="E227" s="19"/>
      <c r="F227" s="20">
        <f>F228</f>
        <v>44316</v>
      </c>
    </row>
    <row r="228" spans="1:6" s="12" customFormat="1" ht="31.5" x14ac:dyDescent="0.25">
      <c r="A228" s="53" t="s">
        <v>240</v>
      </c>
      <c r="B228" s="18" t="s">
        <v>59</v>
      </c>
      <c r="C228" s="18" t="s">
        <v>79</v>
      </c>
      <c r="D228" s="23" t="s">
        <v>596</v>
      </c>
      <c r="E228" s="54"/>
      <c r="F228" s="56">
        <f>F229+F233+F237+F242+F246</f>
        <v>44316</v>
      </c>
    </row>
    <row r="229" spans="1:6" s="12" customFormat="1" ht="31.5" x14ac:dyDescent="0.25">
      <c r="A229" s="28" t="s">
        <v>55</v>
      </c>
      <c r="B229" s="36" t="s">
        <v>59</v>
      </c>
      <c r="C229" s="36" t="s">
        <v>79</v>
      </c>
      <c r="D229" s="30" t="s">
        <v>597</v>
      </c>
      <c r="E229" s="216"/>
      <c r="F229" s="32">
        <f>F230</f>
        <v>779</v>
      </c>
    </row>
    <row r="230" spans="1:6" s="12" customFormat="1" ht="15.75" x14ac:dyDescent="0.25">
      <c r="A230" s="212" t="s">
        <v>22</v>
      </c>
      <c r="B230" s="29" t="s">
        <v>59</v>
      </c>
      <c r="C230" s="223" t="s">
        <v>79</v>
      </c>
      <c r="D230" s="26" t="s">
        <v>597</v>
      </c>
      <c r="E230" s="215" t="s">
        <v>15</v>
      </c>
      <c r="F230" s="27">
        <f>F231</f>
        <v>779</v>
      </c>
    </row>
    <row r="231" spans="1:6" s="12" customFormat="1" ht="31.5" x14ac:dyDescent="0.25">
      <c r="A231" s="212" t="s">
        <v>17</v>
      </c>
      <c r="B231" s="223" t="s">
        <v>70</v>
      </c>
      <c r="C231" s="223" t="s">
        <v>79</v>
      </c>
      <c r="D231" s="26" t="s">
        <v>597</v>
      </c>
      <c r="E231" s="215" t="s">
        <v>16</v>
      </c>
      <c r="F231" s="27">
        <f>F232</f>
        <v>779</v>
      </c>
    </row>
    <row r="232" spans="1:6" s="12" customFormat="1" ht="31.5" x14ac:dyDescent="0.25">
      <c r="A232" s="211" t="s">
        <v>140</v>
      </c>
      <c r="B232" s="223" t="s">
        <v>70</v>
      </c>
      <c r="C232" s="223" t="s">
        <v>79</v>
      </c>
      <c r="D232" s="26" t="s">
        <v>597</v>
      </c>
      <c r="E232" s="215" t="s">
        <v>141</v>
      </c>
      <c r="F232" s="27">
        <v>779</v>
      </c>
    </row>
    <row r="233" spans="1:6" s="12" customFormat="1" ht="15.75" x14ac:dyDescent="0.25">
      <c r="A233" s="28" t="s">
        <v>593</v>
      </c>
      <c r="B233" s="36" t="s">
        <v>70</v>
      </c>
      <c r="C233" s="36" t="s">
        <v>79</v>
      </c>
      <c r="D233" s="30" t="s">
        <v>598</v>
      </c>
      <c r="E233" s="215"/>
      <c r="F233" s="27">
        <f>F234</f>
        <v>5037</v>
      </c>
    </row>
    <row r="234" spans="1:6" s="12" customFormat="1" ht="15.75" x14ac:dyDescent="0.25">
      <c r="A234" s="212" t="s">
        <v>22</v>
      </c>
      <c r="B234" s="223" t="s">
        <v>70</v>
      </c>
      <c r="C234" s="223" t="s">
        <v>79</v>
      </c>
      <c r="D234" s="26" t="s">
        <v>598</v>
      </c>
      <c r="E234" s="215" t="s">
        <v>15</v>
      </c>
      <c r="F234" s="27">
        <f>F235</f>
        <v>5037</v>
      </c>
    </row>
    <row r="235" spans="1:6" s="12" customFormat="1" ht="31.5" x14ac:dyDescent="0.25">
      <c r="A235" s="212" t="s">
        <v>17</v>
      </c>
      <c r="B235" s="29" t="s">
        <v>59</v>
      </c>
      <c r="C235" s="223" t="s">
        <v>79</v>
      </c>
      <c r="D235" s="26" t="s">
        <v>598</v>
      </c>
      <c r="E235" s="215" t="s">
        <v>16</v>
      </c>
      <c r="F235" s="27">
        <f>F236</f>
        <v>5037</v>
      </c>
    </row>
    <row r="236" spans="1:6" s="12" customFormat="1" ht="31.5" x14ac:dyDescent="0.25">
      <c r="A236" s="211" t="s">
        <v>140</v>
      </c>
      <c r="B236" s="223" t="s">
        <v>70</v>
      </c>
      <c r="C236" s="223" t="s">
        <v>79</v>
      </c>
      <c r="D236" s="26" t="s">
        <v>598</v>
      </c>
      <c r="E236" s="215" t="s">
        <v>141</v>
      </c>
      <c r="F236" s="27">
        <v>5037</v>
      </c>
    </row>
    <row r="237" spans="1:6" s="12" customFormat="1" ht="31.5" x14ac:dyDescent="0.25">
      <c r="A237" s="64" t="s">
        <v>594</v>
      </c>
      <c r="B237" s="36" t="s">
        <v>59</v>
      </c>
      <c r="C237" s="36" t="s">
        <v>79</v>
      </c>
      <c r="D237" s="216" t="s">
        <v>603</v>
      </c>
      <c r="E237" s="216"/>
      <c r="F237" s="32">
        <f>F238</f>
        <v>8381</v>
      </c>
    </row>
    <row r="238" spans="1:6" s="12" customFormat="1" ht="15.75" x14ac:dyDescent="0.25">
      <c r="A238" s="221" t="s">
        <v>13</v>
      </c>
      <c r="B238" s="223" t="s">
        <v>70</v>
      </c>
      <c r="C238" s="223" t="s">
        <v>79</v>
      </c>
      <c r="D238" s="215" t="s">
        <v>603</v>
      </c>
      <c r="E238" s="215">
        <v>800</v>
      </c>
      <c r="F238" s="27">
        <f>F239</f>
        <v>8381</v>
      </c>
    </row>
    <row r="239" spans="1:6" s="12" customFormat="1" ht="15.75" x14ac:dyDescent="0.25">
      <c r="A239" s="221" t="s">
        <v>35</v>
      </c>
      <c r="B239" s="29" t="s">
        <v>59</v>
      </c>
      <c r="C239" s="223" t="s">
        <v>79</v>
      </c>
      <c r="D239" s="215" t="s">
        <v>603</v>
      </c>
      <c r="E239" s="215">
        <v>850</v>
      </c>
      <c r="F239" s="27">
        <f>F240+F241</f>
        <v>8381</v>
      </c>
    </row>
    <row r="240" spans="1:6" s="12" customFormat="1" ht="15.75" x14ac:dyDescent="0.25">
      <c r="A240" s="211" t="s">
        <v>148</v>
      </c>
      <c r="B240" s="223" t="s">
        <v>70</v>
      </c>
      <c r="C240" s="223" t="s">
        <v>79</v>
      </c>
      <c r="D240" s="215" t="s">
        <v>603</v>
      </c>
      <c r="E240" s="215" t="s">
        <v>149</v>
      </c>
      <c r="F240" s="27">
        <f>15379-7000</f>
        <v>8379</v>
      </c>
    </row>
    <row r="241" spans="1:8" s="12" customFormat="1" ht="15.75" x14ac:dyDescent="0.25">
      <c r="A241" s="211" t="s">
        <v>497</v>
      </c>
      <c r="B241" s="223" t="s">
        <v>70</v>
      </c>
      <c r="C241" s="223" t="s">
        <v>79</v>
      </c>
      <c r="D241" s="215" t="s">
        <v>603</v>
      </c>
      <c r="E241" s="215" t="s">
        <v>498</v>
      </c>
      <c r="F241" s="27">
        <v>2</v>
      </c>
    </row>
    <row r="242" spans="1:8" s="12" customFormat="1" ht="31.5" x14ac:dyDescent="0.25">
      <c r="A242" s="64" t="s">
        <v>865</v>
      </c>
      <c r="B242" s="36" t="s">
        <v>59</v>
      </c>
      <c r="C242" s="36" t="s">
        <v>79</v>
      </c>
      <c r="D242" s="216" t="s">
        <v>866</v>
      </c>
      <c r="E242" s="216"/>
      <c r="F242" s="32">
        <f>F243</f>
        <v>100</v>
      </c>
    </row>
    <row r="243" spans="1:8" s="12" customFormat="1" ht="15.75" x14ac:dyDescent="0.25">
      <c r="A243" s="221" t="s">
        <v>13</v>
      </c>
      <c r="B243" s="223" t="s">
        <v>70</v>
      </c>
      <c r="C243" s="223" t="s">
        <v>79</v>
      </c>
      <c r="D243" s="215" t="s">
        <v>866</v>
      </c>
      <c r="E243" s="215">
        <v>800</v>
      </c>
      <c r="F243" s="27">
        <f>F244</f>
        <v>100</v>
      </c>
    </row>
    <row r="244" spans="1:8" s="12" customFormat="1" ht="15.75" x14ac:dyDescent="0.25">
      <c r="A244" s="221" t="s">
        <v>35</v>
      </c>
      <c r="B244" s="29" t="s">
        <v>59</v>
      </c>
      <c r="C244" s="223" t="s">
        <v>79</v>
      </c>
      <c r="D244" s="215" t="s">
        <v>866</v>
      </c>
      <c r="E244" s="215">
        <v>850</v>
      </c>
      <c r="F244" s="27">
        <f>F245</f>
        <v>100</v>
      </c>
    </row>
    <row r="245" spans="1:8" s="12" customFormat="1" ht="15.75" x14ac:dyDescent="0.25">
      <c r="A245" s="211" t="s">
        <v>148</v>
      </c>
      <c r="B245" s="223" t="s">
        <v>70</v>
      </c>
      <c r="C245" s="223" t="s">
        <v>79</v>
      </c>
      <c r="D245" s="215" t="s">
        <v>866</v>
      </c>
      <c r="E245" s="215" t="s">
        <v>149</v>
      </c>
      <c r="F245" s="27">
        <v>100</v>
      </c>
    </row>
    <row r="246" spans="1:8" s="12" customFormat="1" ht="15.75" x14ac:dyDescent="0.25">
      <c r="A246" s="28" t="s">
        <v>833</v>
      </c>
      <c r="B246" s="36" t="s">
        <v>59</v>
      </c>
      <c r="C246" s="36" t="s">
        <v>79</v>
      </c>
      <c r="D246" s="30" t="s">
        <v>836</v>
      </c>
      <c r="E246" s="216"/>
      <c r="F246" s="32">
        <f>F247+F250</f>
        <v>30019</v>
      </c>
    </row>
    <row r="247" spans="1:8" s="66" customFormat="1" ht="31.5" x14ac:dyDescent="0.25">
      <c r="A247" s="65" t="s">
        <v>489</v>
      </c>
      <c r="B247" s="223" t="s">
        <v>70</v>
      </c>
      <c r="C247" s="223" t="s">
        <v>79</v>
      </c>
      <c r="D247" s="26" t="s">
        <v>836</v>
      </c>
      <c r="E247" s="215" t="s">
        <v>37</v>
      </c>
      <c r="F247" s="27">
        <f>F248</f>
        <v>19</v>
      </c>
      <c r="G247" s="67"/>
      <c r="H247" s="67"/>
    </row>
    <row r="248" spans="1:8" s="66" customFormat="1" ht="15.75" x14ac:dyDescent="0.25">
      <c r="A248" s="211" t="s">
        <v>834</v>
      </c>
      <c r="B248" s="29" t="s">
        <v>59</v>
      </c>
      <c r="C248" s="223" t="s">
        <v>79</v>
      </c>
      <c r="D248" s="26" t="s">
        <v>836</v>
      </c>
      <c r="E248" s="215" t="s">
        <v>837</v>
      </c>
      <c r="F248" s="27">
        <f>F249</f>
        <v>19</v>
      </c>
      <c r="G248" s="67"/>
      <c r="H248" s="67"/>
    </row>
    <row r="249" spans="1:8" s="68" customFormat="1" ht="31.5" x14ac:dyDescent="0.25">
      <c r="A249" s="211" t="s">
        <v>835</v>
      </c>
      <c r="B249" s="223" t="s">
        <v>70</v>
      </c>
      <c r="C249" s="223" t="s">
        <v>79</v>
      </c>
      <c r="D249" s="26" t="s">
        <v>836</v>
      </c>
      <c r="E249" s="215" t="s">
        <v>838</v>
      </c>
      <c r="F249" s="27">
        <v>19</v>
      </c>
      <c r="G249" s="69"/>
      <c r="H249" s="69"/>
    </row>
    <row r="250" spans="1:8" s="68" customFormat="1" ht="15.75" x14ac:dyDescent="0.25">
      <c r="A250" s="220" t="s">
        <v>13</v>
      </c>
      <c r="B250" s="223" t="s">
        <v>70</v>
      </c>
      <c r="C250" s="223" t="s">
        <v>79</v>
      </c>
      <c r="D250" s="26" t="s">
        <v>836</v>
      </c>
      <c r="E250" s="223" t="s">
        <v>14</v>
      </c>
      <c r="F250" s="222">
        <f>F251</f>
        <v>30000</v>
      </c>
      <c r="G250" s="69"/>
      <c r="H250" s="69"/>
    </row>
    <row r="251" spans="1:8" s="68" customFormat="1" ht="47.25" x14ac:dyDescent="0.25">
      <c r="A251" s="221" t="s">
        <v>479</v>
      </c>
      <c r="B251" s="223" t="s">
        <v>70</v>
      </c>
      <c r="C251" s="223" t="s">
        <v>79</v>
      </c>
      <c r="D251" s="26" t="s">
        <v>836</v>
      </c>
      <c r="E251" s="223" t="s">
        <v>12</v>
      </c>
      <c r="F251" s="222">
        <f>F252</f>
        <v>30000</v>
      </c>
      <c r="G251" s="69"/>
      <c r="H251" s="69"/>
    </row>
    <row r="252" spans="1:8" s="68" customFormat="1" ht="47.25" x14ac:dyDescent="0.25">
      <c r="A252" s="221" t="s">
        <v>897</v>
      </c>
      <c r="B252" s="223" t="s">
        <v>70</v>
      </c>
      <c r="C252" s="223" t="s">
        <v>79</v>
      </c>
      <c r="D252" s="26" t="s">
        <v>836</v>
      </c>
      <c r="E252" s="223" t="s">
        <v>746</v>
      </c>
      <c r="F252" s="222">
        <v>30000</v>
      </c>
      <c r="G252" s="69"/>
      <c r="H252" s="69"/>
    </row>
    <row r="253" spans="1:8" s="66" customFormat="1" ht="47.25" x14ac:dyDescent="0.25">
      <c r="A253" s="17" t="s">
        <v>733</v>
      </c>
      <c r="B253" s="18" t="s">
        <v>59</v>
      </c>
      <c r="C253" s="18" t="s">
        <v>79</v>
      </c>
      <c r="D253" s="19" t="s">
        <v>588</v>
      </c>
      <c r="E253" s="215"/>
      <c r="F253" s="20">
        <f>F254</f>
        <v>170326</v>
      </c>
      <c r="G253" s="67"/>
      <c r="H253" s="67"/>
    </row>
    <row r="254" spans="1:8" s="66" customFormat="1" ht="47.25" x14ac:dyDescent="0.25">
      <c r="A254" s="53" t="s">
        <v>699</v>
      </c>
      <c r="B254" s="18" t="s">
        <v>70</v>
      </c>
      <c r="C254" s="18" t="s">
        <v>79</v>
      </c>
      <c r="D254" s="19" t="s">
        <v>700</v>
      </c>
      <c r="E254" s="215"/>
      <c r="F254" s="20">
        <f>F255</f>
        <v>170326</v>
      </c>
      <c r="G254" s="67"/>
      <c r="H254" s="67"/>
    </row>
    <row r="255" spans="1:8" s="66" customFormat="1" ht="63" x14ac:dyDescent="0.25">
      <c r="A255" s="28" t="s">
        <v>701</v>
      </c>
      <c r="B255" s="22" t="s">
        <v>59</v>
      </c>
      <c r="C255" s="22" t="s">
        <v>79</v>
      </c>
      <c r="D255" s="51" t="s">
        <v>702</v>
      </c>
      <c r="E255" s="52"/>
      <c r="F255" s="55">
        <f>F256+F276</f>
        <v>170326</v>
      </c>
      <c r="G255" s="67"/>
      <c r="H255" s="67"/>
    </row>
    <row r="256" spans="1:8" s="66" customFormat="1" ht="31.5" x14ac:dyDescent="0.25">
      <c r="A256" s="28" t="s">
        <v>54</v>
      </c>
      <c r="B256" s="36" t="s">
        <v>59</v>
      </c>
      <c r="C256" s="36" t="s">
        <v>79</v>
      </c>
      <c r="D256" s="30" t="s">
        <v>703</v>
      </c>
      <c r="E256" s="216"/>
      <c r="F256" s="32">
        <f>F257+F263+F268</f>
        <v>161274</v>
      </c>
      <c r="G256" s="67"/>
      <c r="H256" s="67"/>
    </row>
    <row r="257" spans="1:8" s="66" customFormat="1" ht="15.75" x14ac:dyDescent="0.25">
      <c r="A257" s="28" t="s">
        <v>704</v>
      </c>
      <c r="B257" s="36" t="s">
        <v>70</v>
      </c>
      <c r="C257" s="36" t="s">
        <v>79</v>
      </c>
      <c r="D257" s="30" t="s">
        <v>705</v>
      </c>
      <c r="E257" s="216"/>
      <c r="F257" s="32">
        <f>F258</f>
        <v>24658</v>
      </c>
      <c r="G257" s="67"/>
      <c r="H257" s="67"/>
    </row>
    <row r="258" spans="1:8" s="66" customFormat="1" ht="47.25" x14ac:dyDescent="0.25">
      <c r="A258" s="212" t="s">
        <v>30</v>
      </c>
      <c r="B258" s="223" t="s">
        <v>59</v>
      </c>
      <c r="C258" s="223" t="s">
        <v>79</v>
      </c>
      <c r="D258" s="215" t="s">
        <v>705</v>
      </c>
      <c r="E258" s="215" t="s">
        <v>31</v>
      </c>
      <c r="F258" s="27">
        <f>F259</f>
        <v>24658</v>
      </c>
      <c r="G258" s="67"/>
      <c r="H258" s="67"/>
    </row>
    <row r="259" spans="1:8" s="66" customFormat="1" ht="15.75" x14ac:dyDescent="0.25">
      <c r="A259" s="212" t="s">
        <v>33</v>
      </c>
      <c r="B259" s="223" t="s">
        <v>59</v>
      </c>
      <c r="C259" s="223" t="s">
        <v>79</v>
      </c>
      <c r="D259" s="215" t="s">
        <v>705</v>
      </c>
      <c r="E259" s="215" t="s">
        <v>32</v>
      </c>
      <c r="F259" s="27">
        <f>F260+F261+F262</f>
        <v>24658</v>
      </c>
      <c r="G259" s="67"/>
      <c r="H259" s="67"/>
    </row>
    <row r="260" spans="1:8" s="66" customFormat="1" ht="15.75" x14ac:dyDescent="0.25">
      <c r="A260" s="211" t="s">
        <v>303</v>
      </c>
      <c r="B260" s="223" t="s">
        <v>59</v>
      </c>
      <c r="C260" s="223" t="s">
        <v>79</v>
      </c>
      <c r="D260" s="215" t="s">
        <v>705</v>
      </c>
      <c r="E260" s="215" t="s">
        <v>146</v>
      </c>
      <c r="F260" s="27">
        <f>16391+556+2022</f>
        <v>18969</v>
      </c>
      <c r="G260" s="67"/>
      <c r="H260" s="67"/>
    </row>
    <row r="261" spans="1:8" s="66" customFormat="1" ht="31.5" x14ac:dyDescent="0.25">
      <c r="A261" s="211" t="s">
        <v>145</v>
      </c>
      <c r="B261" s="223" t="s">
        <v>59</v>
      </c>
      <c r="C261" s="223" t="s">
        <v>79</v>
      </c>
      <c r="D261" s="215" t="s">
        <v>705</v>
      </c>
      <c r="E261" s="215" t="s">
        <v>147</v>
      </c>
      <c r="F261" s="27">
        <f>340+81-400</f>
        <v>21</v>
      </c>
      <c r="G261" s="67"/>
      <c r="H261" s="67"/>
    </row>
    <row r="262" spans="1:8" s="66" customFormat="1" ht="31.5" x14ac:dyDescent="0.25">
      <c r="A262" s="211" t="s">
        <v>238</v>
      </c>
      <c r="B262" s="223" t="s">
        <v>59</v>
      </c>
      <c r="C262" s="223" t="s">
        <v>79</v>
      </c>
      <c r="D262" s="215" t="s">
        <v>705</v>
      </c>
      <c r="E262" s="215" t="s">
        <v>239</v>
      </c>
      <c r="F262" s="27">
        <f>4950+168+550</f>
        <v>5668</v>
      </c>
      <c r="G262" s="67"/>
      <c r="H262" s="67"/>
    </row>
    <row r="263" spans="1:8" s="66" customFormat="1" ht="15.75" x14ac:dyDescent="0.25">
      <c r="A263" s="28" t="s">
        <v>706</v>
      </c>
      <c r="B263" s="36" t="s">
        <v>59</v>
      </c>
      <c r="C263" s="36" t="s">
        <v>79</v>
      </c>
      <c r="D263" s="30" t="s">
        <v>707</v>
      </c>
      <c r="E263" s="216"/>
      <c r="F263" s="32">
        <f>F264</f>
        <v>115970</v>
      </c>
      <c r="G263" s="67"/>
      <c r="H263" s="67"/>
    </row>
    <row r="264" spans="1:8" s="66" customFormat="1" ht="47.25" x14ac:dyDescent="0.25">
      <c r="A264" s="212" t="s">
        <v>30</v>
      </c>
      <c r="B264" s="223" t="s">
        <v>59</v>
      </c>
      <c r="C264" s="223" t="s">
        <v>79</v>
      </c>
      <c r="D264" s="215" t="s">
        <v>707</v>
      </c>
      <c r="E264" s="215" t="s">
        <v>31</v>
      </c>
      <c r="F264" s="27">
        <f>F265</f>
        <v>115970</v>
      </c>
      <c r="G264" s="67"/>
      <c r="H264" s="67"/>
    </row>
    <row r="265" spans="1:8" s="66" customFormat="1" ht="15.75" x14ac:dyDescent="0.25">
      <c r="A265" s="212" t="s">
        <v>33</v>
      </c>
      <c r="B265" s="223" t="s">
        <v>59</v>
      </c>
      <c r="C265" s="223" t="s">
        <v>79</v>
      </c>
      <c r="D265" s="215" t="s">
        <v>707</v>
      </c>
      <c r="E265" s="215" t="s">
        <v>32</v>
      </c>
      <c r="F265" s="27">
        <f>F266+F267</f>
        <v>115970</v>
      </c>
      <c r="G265" s="67"/>
      <c r="H265" s="67"/>
    </row>
    <row r="266" spans="1:8" s="66" customFormat="1" ht="15.75" x14ac:dyDescent="0.25">
      <c r="A266" s="211" t="s">
        <v>303</v>
      </c>
      <c r="B266" s="223" t="s">
        <v>59</v>
      </c>
      <c r="C266" s="223" t="s">
        <v>79</v>
      </c>
      <c r="D266" s="215" t="s">
        <v>707</v>
      </c>
      <c r="E266" s="215" t="s">
        <v>146</v>
      </c>
      <c r="F266" s="27">
        <f>86425+335+2629</f>
        <v>89389</v>
      </c>
      <c r="G266" s="67"/>
      <c r="H266" s="67"/>
    </row>
    <row r="267" spans="1:8" s="66" customFormat="1" ht="31.5" x14ac:dyDescent="0.25">
      <c r="A267" s="211" t="s">
        <v>238</v>
      </c>
      <c r="B267" s="223" t="s">
        <v>59</v>
      </c>
      <c r="C267" s="223" t="s">
        <v>79</v>
      </c>
      <c r="D267" s="215" t="s">
        <v>707</v>
      </c>
      <c r="E267" s="70" t="s">
        <v>239</v>
      </c>
      <c r="F267" s="27">
        <f>26100+101+380</f>
        <v>26581</v>
      </c>
      <c r="G267" s="67"/>
      <c r="H267" s="67"/>
    </row>
    <row r="268" spans="1:8" s="66" customFormat="1" ht="15.75" x14ac:dyDescent="0.25">
      <c r="A268" s="28" t="s">
        <v>708</v>
      </c>
      <c r="B268" s="36" t="s">
        <v>59</v>
      </c>
      <c r="C268" s="36" t="s">
        <v>79</v>
      </c>
      <c r="D268" s="30" t="s">
        <v>709</v>
      </c>
      <c r="E268" s="216"/>
      <c r="F268" s="32">
        <f>F269+F273</f>
        <v>20646</v>
      </c>
      <c r="G268" s="67"/>
      <c r="H268" s="67"/>
    </row>
    <row r="269" spans="1:8" s="66" customFormat="1" ht="31.5" x14ac:dyDescent="0.25">
      <c r="A269" s="211" t="s">
        <v>710</v>
      </c>
      <c r="B269" s="223" t="s">
        <v>59</v>
      </c>
      <c r="C269" s="223" t="s">
        <v>79</v>
      </c>
      <c r="D269" s="215" t="s">
        <v>709</v>
      </c>
      <c r="E269" s="215" t="s">
        <v>15</v>
      </c>
      <c r="F269" s="27">
        <f>F270</f>
        <v>20569</v>
      </c>
      <c r="G269" s="67"/>
      <c r="H269" s="67"/>
    </row>
    <row r="270" spans="1:8" s="66" customFormat="1" ht="31.5" x14ac:dyDescent="0.25">
      <c r="A270" s="211" t="s">
        <v>17</v>
      </c>
      <c r="B270" s="223" t="s">
        <v>59</v>
      </c>
      <c r="C270" s="223" t="s">
        <v>79</v>
      </c>
      <c r="D270" s="215" t="s">
        <v>709</v>
      </c>
      <c r="E270" s="215" t="s">
        <v>16</v>
      </c>
      <c r="F270" s="27">
        <f>F271+F272</f>
        <v>20569</v>
      </c>
      <c r="G270" s="67"/>
      <c r="H270" s="67"/>
    </row>
    <row r="271" spans="1:8" s="66" customFormat="1" ht="31.5" x14ac:dyDescent="0.25">
      <c r="A271" s="211" t="s">
        <v>641</v>
      </c>
      <c r="B271" s="223" t="s">
        <v>59</v>
      </c>
      <c r="C271" s="223" t="s">
        <v>79</v>
      </c>
      <c r="D271" s="215" t="s">
        <v>709</v>
      </c>
      <c r="E271" s="122" t="s">
        <v>570</v>
      </c>
      <c r="F271" s="103">
        <f>9310-335-2224</f>
        <v>6751</v>
      </c>
      <c r="G271" s="67"/>
      <c r="H271" s="67"/>
    </row>
    <row r="272" spans="1:8" s="66" customFormat="1" ht="31.5" x14ac:dyDescent="0.25">
      <c r="A272" s="211" t="s">
        <v>140</v>
      </c>
      <c r="B272" s="223" t="s">
        <v>59</v>
      </c>
      <c r="C272" s="223" t="s">
        <v>79</v>
      </c>
      <c r="D272" s="215" t="s">
        <v>709</v>
      </c>
      <c r="E272" s="70" t="s">
        <v>141</v>
      </c>
      <c r="F272" s="27">
        <f>16775-2957</f>
        <v>13818</v>
      </c>
      <c r="G272" s="67"/>
      <c r="H272" s="67"/>
    </row>
    <row r="273" spans="1:8 16367:16370" s="66" customFormat="1" ht="15.75" x14ac:dyDescent="0.25">
      <c r="A273" s="211" t="s">
        <v>13</v>
      </c>
      <c r="B273" s="223" t="s">
        <v>59</v>
      </c>
      <c r="C273" s="223" t="s">
        <v>79</v>
      </c>
      <c r="D273" s="215" t="s">
        <v>709</v>
      </c>
      <c r="E273" s="70" t="s">
        <v>14</v>
      </c>
      <c r="F273" s="27">
        <f>F274</f>
        <v>77</v>
      </c>
      <c r="G273" s="67"/>
      <c r="H273" s="67"/>
    </row>
    <row r="274" spans="1:8 16367:16370" s="66" customFormat="1" ht="15.75" x14ac:dyDescent="0.25">
      <c r="A274" s="212" t="s">
        <v>35</v>
      </c>
      <c r="B274" s="223" t="s">
        <v>59</v>
      </c>
      <c r="C274" s="223" t="s">
        <v>79</v>
      </c>
      <c r="D274" s="215" t="s">
        <v>709</v>
      </c>
      <c r="E274" s="70" t="s">
        <v>34</v>
      </c>
      <c r="F274" s="27">
        <f>F275</f>
        <v>77</v>
      </c>
      <c r="G274" s="67"/>
      <c r="H274" s="67"/>
    </row>
    <row r="275" spans="1:8 16367:16370" s="66" customFormat="1" ht="15.75" x14ac:dyDescent="0.25">
      <c r="A275" s="211" t="s">
        <v>142</v>
      </c>
      <c r="B275" s="223" t="s">
        <v>59</v>
      </c>
      <c r="C275" s="223" t="s">
        <v>79</v>
      </c>
      <c r="D275" s="215" t="s">
        <v>709</v>
      </c>
      <c r="E275" s="70" t="s">
        <v>143</v>
      </c>
      <c r="F275" s="27">
        <v>77</v>
      </c>
      <c r="G275" s="67"/>
      <c r="H275" s="67"/>
    </row>
    <row r="276" spans="1:8 16367:16370" s="66" customFormat="1" ht="31.5" x14ac:dyDescent="0.25">
      <c r="A276" s="28" t="s">
        <v>898</v>
      </c>
      <c r="B276" s="36" t="s">
        <v>59</v>
      </c>
      <c r="C276" s="36" t="s">
        <v>79</v>
      </c>
      <c r="D276" s="30" t="s">
        <v>899</v>
      </c>
      <c r="E276" s="216"/>
      <c r="F276" s="32">
        <f>F277</f>
        <v>9052</v>
      </c>
      <c r="G276" s="67"/>
      <c r="H276" s="67"/>
    </row>
    <row r="277" spans="1:8 16367:16370" s="66" customFormat="1" ht="47.25" x14ac:dyDescent="0.25">
      <c r="A277" s="212" t="s">
        <v>30</v>
      </c>
      <c r="B277" s="223" t="s">
        <v>59</v>
      </c>
      <c r="C277" s="223" t="s">
        <v>79</v>
      </c>
      <c r="D277" s="30" t="s">
        <v>899</v>
      </c>
      <c r="E277" s="215" t="s">
        <v>31</v>
      </c>
      <c r="F277" s="27">
        <f>F278</f>
        <v>9052</v>
      </c>
      <c r="G277" s="67"/>
      <c r="H277" s="67"/>
    </row>
    <row r="278" spans="1:8 16367:16370" s="66" customFormat="1" ht="15.75" x14ac:dyDescent="0.25">
      <c r="A278" s="212" t="s">
        <v>33</v>
      </c>
      <c r="B278" s="223" t="s">
        <v>59</v>
      </c>
      <c r="C278" s="223" t="s">
        <v>79</v>
      </c>
      <c r="D278" s="30" t="s">
        <v>899</v>
      </c>
      <c r="E278" s="215" t="s">
        <v>32</v>
      </c>
      <c r="F278" s="27">
        <f>F279+F280</f>
        <v>9052</v>
      </c>
      <c r="G278" s="67"/>
      <c r="H278" s="67"/>
    </row>
    <row r="279" spans="1:8 16367:16370" s="66" customFormat="1" ht="15.75" x14ac:dyDescent="0.25">
      <c r="A279" s="211" t="s">
        <v>303</v>
      </c>
      <c r="B279" s="223" t="s">
        <v>59</v>
      </c>
      <c r="C279" s="223" t="s">
        <v>79</v>
      </c>
      <c r="D279" s="30" t="s">
        <v>899</v>
      </c>
      <c r="E279" s="215" t="s">
        <v>146</v>
      </c>
      <c r="F279" s="27">
        <v>6952</v>
      </c>
      <c r="G279" s="67"/>
      <c r="H279" s="67"/>
    </row>
    <row r="280" spans="1:8 16367:16370" s="66" customFormat="1" ht="31.5" x14ac:dyDescent="0.25">
      <c r="A280" s="211" t="s">
        <v>238</v>
      </c>
      <c r="B280" s="223" t="s">
        <v>59</v>
      </c>
      <c r="C280" s="223" t="s">
        <v>79</v>
      </c>
      <c r="D280" s="30" t="s">
        <v>899</v>
      </c>
      <c r="E280" s="70" t="s">
        <v>239</v>
      </c>
      <c r="F280" s="27">
        <v>2100</v>
      </c>
      <c r="G280" s="67"/>
      <c r="H280" s="67"/>
    </row>
    <row r="281" spans="1:8 16367:16370" s="66" customFormat="1" ht="15.75" x14ac:dyDescent="0.25">
      <c r="A281" s="35" t="s">
        <v>94</v>
      </c>
      <c r="B281" s="18" t="s">
        <v>70</v>
      </c>
      <c r="C281" s="18" t="s">
        <v>79</v>
      </c>
      <c r="D281" s="18" t="s">
        <v>236</v>
      </c>
      <c r="E281" s="54"/>
      <c r="F281" s="20">
        <f>F282</f>
        <v>23086</v>
      </c>
      <c r="G281" s="67"/>
      <c r="H281" s="67"/>
    </row>
    <row r="282" spans="1:8 16367:16370" s="66" customFormat="1" ht="15.75" x14ac:dyDescent="0.25">
      <c r="A282" s="211" t="s">
        <v>92</v>
      </c>
      <c r="B282" s="223" t="s">
        <v>70</v>
      </c>
      <c r="C282" s="223" t="s">
        <v>79</v>
      </c>
      <c r="D282" s="223" t="s">
        <v>237</v>
      </c>
      <c r="E282" s="70"/>
      <c r="F282" s="27">
        <f>F283+F287+F291</f>
        <v>23086</v>
      </c>
      <c r="G282" s="67"/>
      <c r="H282" s="67"/>
    </row>
    <row r="283" spans="1:8 16367:16370" s="66" customFormat="1" ht="15.75" x14ac:dyDescent="0.25">
      <c r="A283" s="28" t="s">
        <v>793</v>
      </c>
      <c r="B283" s="36" t="s">
        <v>70</v>
      </c>
      <c r="C283" s="36" t="s">
        <v>79</v>
      </c>
      <c r="D283" s="216" t="s">
        <v>811</v>
      </c>
      <c r="E283" s="216"/>
      <c r="F283" s="32">
        <f>F284</f>
        <v>22393</v>
      </c>
      <c r="G283" s="67"/>
      <c r="H283" s="67"/>
    </row>
    <row r="284" spans="1:8 16367:16370" s="66" customFormat="1" ht="15.75" x14ac:dyDescent="0.25">
      <c r="A284" s="221" t="s">
        <v>13</v>
      </c>
      <c r="B284" s="223" t="s">
        <v>70</v>
      </c>
      <c r="C284" s="223" t="s">
        <v>79</v>
      </c>
      <c r="D284" s="215" t="s">
        <v>796</v>
      </c>
      <c r="E284" s="215" t="s">
        <v>14</v>
      </c>
      <c r="F284" s="27">
        <f>F285</f>
        <v>22393</v>
      </c>
      <c r="G284" s="67"/>
      <c r="H284" s="67"/>
    </row>
    <row r="285" spans="1:8 16367:16370" s="66" customFormat="1" ht="15.75" x14ac:dyDescent="0.25">
      <c r="A285" s="211" t="s">
        <v>794</v>
      </c>
      <c r="B285" s="223" t="s">
        <v>70</v>
      </c>
      <c r="C285" s="223" t="s">
        <v>79</v>
      </c>
      <c r="D285" s="215" t="s">
        <v>796</v>
      </c>
      <c r="E285" s="215" t="s">
        <v>797</v>
      </c>
      <c r="F285" s="27">
        <f>F286</f>
        <v>22393</v>
      </c>
      <c r="G285" s="67"/>
      <c r="H285" s="67"/>
    </row>
    <row r="286" spans="1:8 16367:16370" s="66" customFormat="1" ht="15.75" x14ac:dyDescent="0.25">
      <c r="A286" s="211" t="s">
        <v>795</v>
      </c>
      <c r="B286" s="223" t="s">
        <v>70</v>
      </c>
      <c r="C286" s="223" t="s">
        <v>79</v>
      </c>
      <c r="D286" s="215" t="s">
        <v>796</v>
      </c>
      <c r="E286" s="215" t="s">
        <v>798</v>
      </c>
      <c r="F286" s="27">
        <f>19225-80+3248</f>
        <v>22393</v>
      </c>
      <c r="G286" s="67"/>
      <c r="H286" s="67"/>
    </row>
    <row r="287" spans="1:8 16367:16370" s="66" customFormat="1" ht="15.75" x14ac:dyDescent="0.25">
      <c r="A287" s="28" t="s">
        <v>762</v>
      </c>
      <c r="B287" s="223" t="s">
        <v>70</v>
      </c>
      <c r="C287" s="223" t="s">
        <v>79</v>
      </c>
      <c r="D287" s="36" t="s">
        <v>761</v>
      </c>
      <c r="E287" s="215"/>
      <c r="F287" s="32">
        <f>F288</f>
        <v>193</v>
      </c>
      <c r="G287" s="67"/>
      <c r="H287" s="67"/>
    </row>
    <row r="288" spans="1:8 16367:16370" s="12" customFormat="1" ht="15.75" x14ac:dyDescent="0.25">
      <c r="A288" s="211" t="s">
        <v>13</v>
      </c>
      <c r="B288" s="223" t="s">
        <v>70</v>
      </c>
      <c r="C288" s="223" t="s">
        <v>79</v>
      </c>
      <c r="D288" s="223" t="s">
        <v>761</v>
      </c>
      <c r="E288" s="215" t="s">
        <v>14</v>
      </c>
      <c r="F288" s="27">
        <f>F289</f>
        <v>193</v>
      </c>
      <c r="XEM288" s="13"/>
      <c r="XEN288" s="13"/>
      <c r="XEO288" s="2"/>
      <c r="XEP288" s="2"/>
    </row>
    <row r="289" spans="1:16368" s="12" customFormat="1" ht="15.75" x14ac:dyDescent="0.25">
      <c r="A289" s="211" t="s">
        <v>35</v>
      </c>
      <c r="B289" s="223" t="s">
        <v>70</v>
      </c>
      <c r="C289" s="223" t="s">
        <v>79</v>
      </c>
      <c r="D289" s="223" t="s">
        <v>761</v>
      </c>
      <c r="E289" s="215" t="s">
        <v>34</v>
      </c>
      <c r="F289" s="27">
        <f>F290</f>
        <v>193</v>
      </c>
    </row>
    <row r="290" spans="1:16368" s="12" customFormat="1" ht="15.75" x14ac:dyDescent="0.25">
      <c r="A290" s="211" t="s">
        <v>497</v>
      </c>
      <c r="B290" s="223" t="s">
        <v>70</v>
      </c>
      <c r="C290" s="223" t="s">
        <v>79</v>
      </c>
      <c r="D290" s="223" t="s">
        <v>761</v>
      </c>
      <c r="E290" s="215" t="s">
        <v>498</v>
      </c>
      <c r="F290" s="27">
        <v>193</v>
      </c>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c r="BV290" s="66"/>
      <c r="BW290" s="66"/>
      <c r="BX290" s="66"/>
      <c r="BY290" s="66"/>
      <c r="BZ290" s="66"/>
      <c r="CA290" s="66"/>
      <c r="CB290" s="66"/>
      <c r="CC290" s="66"/>
      <c r="CD290" s="66"/>
      <c r="CE290" s="66"/>
      <c r="CF290" s="66"/>
      <c r="CG290" s="66"/>
      <c r="CH290" s="66"/>
      <c r="CI290" s="66"/>
      <c r="CJ290" s="66"/>
      <c r="CK290" s="66"/>
      <c r="CL290" s="66"/>
      <c r="CM290" s="66"/>
      <c r="CN290" s="66"/>
      <c r="CO290" s="66"/>
      <c r="CP290" s="66"/>
      <c r="CQ290" s="66"/>
      <c r="CR290" s="66"/>
      <c r="CS290" s="66"/>
      <c r="CT290" s="66"/>
      <c r="CU290" s="66"/>
      <c r="CV290" s="66"/>
      <c r="CW290" s="66"/>
      <c r="CX290" s="66"/>
      <c r="CY290" s="66"/>
      <c r="CZ290" s="66"/>
      <c r="DA290" s="66"/>
      <c r="DB290" s="66"/>
      <c r="DC290" s="66"/>
      <c r="DD290" s="66"/>
      <c r="DE290" s="66"/>
      <c r="DF290" s="66"/>
      <c r="DG290" s="66"/>
      <c r="DH290" s="66"/>
      <c r="DI290" s="66"/>
      <c r="DJ290" s="66"/>
      <c r="DK290" s="66"/>
      <c r="DL290" s="66"/>
      <c r="DM290" s="66"/>
      <c r="DN290" s="66"/>
      <c r="DO290" s="66"/>
      <c r="DP290" s="66"/>
      <c r="DQ290" s="66"/>
      <c r="DR290" s="66"/>
      <c r="DS290" s="66"/>
      <c r="DT290" s="66"/>
      <c r="DU290" s="66"/>
      <c r="DV290" s="66"/>
      <c r="DW290" s="66"/>
      <c r="DX290" s="66"/>
      <c r="DY290" s="66"/>
      <c r="DZ290" s="66"/>
      <c r="EA290" s="66"/>
      <c r="EB290" s="66"/>
      <c r="EC290" s="66"/>
      <c r="ED290" s="66"/>
      <c r="EE290" s="66"/>
      <c r="EF290" s="66"/>
      <c r="EG290" s="66"/>
      <c r="EH290" s="66"/>
      <c r="EI290" s="66"/>
      <c r="EJ290" s="66"/>
      <c r="EK290" s="66"/>
      <c r="EL290" s="66"/>
      <c r="EM290" s="66"/>
      <c r="EN290" s="66"/>
      <c r="EO290" s="66"/>
      <c r="EP290" s="66"/>
      <c r="EQ290" s="66"/>
      <c r="ER290" s="66"/>
      <c r="ES290" s="66"/>
      <c r="ET290" s="66"/>
      <c r="EU290" s="66"/>
      <c r="EV290" s="66"/>
      <c r="EW290" s="66"/>
      <c r="EX290" s="66"/>
      <c r="EY290" s="66"/>
      <c r="EZ290" s="66"/>
      <c r="FA290" s="66"/>
      <c r="FB290" s="66"/>
      <c r="FC290" s="66"/>
      <c r="FD290" s="66"/>
      <c r="FE290" s="66"/>
      <c r="FF290" s="66"/>
      <c r="FG290" s="66"/>
      <c r="FH290" s="66"/>
      <c r="FI290" s="66"/>
      <c r="FJ290" s="66"/>
      <c r="FK290" s="66"/>
      <c r="FL290" s="66"/>
      <c r="FM290" s="66"/>
      <c r="FN290" s="66"/>
      <c r="FO290" s="66"/>
      <c r="FP290" s="66"/>
      <c r="FQ290" s="66"/>
      <c r="FR290" s="66"/>
      <c r="FS290" s="66"/>
      <c r="FT290" s="66"/>
      <c r="FU290" s="66"/>
      <c r="FV290" s="66"/>
      <c r="FW290" s="66"/>
      <c r="FX290" s="66"/>
      <c r="FY290" s="66"/>
      <c r="FZ290" s="66"/>
      <c r="GA290" s="66"/>
      <c r="GB290" s="66"/>
      <c r="GC290" s="66"/>
      <c r="GD290" s="66"/>
      <c r="GE290" s="66"/>
      <c r="GF290" s="66"/>
      <c r="GG290" s="66"/>
      <c r="GH290" s="66"/>
      <c r="GI290" s="66"/>
      <c r="GJ290" s="66"/>
      <c r="GK290" s="66"/>
      <c r="GL290" s="66"/>
      <c r="GM290" s="66"/>
      <c r="GN290" s="66"/>
      <c r="GO290" s="66"/>
      <c r="GP290" s="66"/>
      <c r="GQ290" s="66"/>
      <c r="GR290" s="66"/>
      <c r="GS290" s="66"/>
      <c r="GT290" s="66"/>
      <c r="GU290" s="66"/>
      <c r="GV290" s="66"/>
      <c r="GW290" s="66"/>
      <c r="GX290" s="66"/>
      <c r="GY290" s="66"/>
      <c r="GZ290" s="66"/>
      <c r="HA290" s="66"/>
      <c r="HB290" s="66"/>
      <c r="HC290" s="66"/>
      <c r="HD290" s="66"/>
      <c r="HE290" s="66"/>
      <c r="HF290" s="66"/>
      <c r="HG290" s="66"/>
      <c r="HH290" s="66"/>
      <c r="HI290" s="66"/>
      <c r="HJ290" s="66"/>
      <c r="HK290" s="66"/>
      <c r="HL290" s="66"/>
      <c r="HM290" s="66"/>
      <c r="HN290" s="66"/>
      <c r="HO290" s="66"/>
      <c r="HP290" s="66"/>
      <c r="HQ290" s="66"/>
      <c r="HR290" s="66"/>
      <c r="HS290" s="66"/>
      <c r="HT290" s="66"/>
      <c r="HU290" s="66"/>
      <c r="HV290" s="66"/>
      <c r="HW290" s="66"/>
      <c r="HX290" s="66"/>
      <c r="HY290" s="66"/>
      <c r="HZ290" s="66"/>
      <c r="IA290" s="66"/>
      <c r="IB290" s="66"/>
      <c r="IC290" s="66"/>
      <c r="ID290" s="66"/>
      <c r="IE290" s="66"/>
      <c r="IF290" s="66"/>
      <c r="IG290" s="66"/>
      <c r="IH290" s="66"/>
      <c r="II290" s="66"/>
      <c r="IJ290" s="66"/>
      <c r="IK290" s="66"/>
      <c r="IL290" s="66"/>
      <c r="IM290" s="66"/>
      <c r="IN290" s="66"/>
      <c r="IO290" s="66"/>
      <c r="IP290" s="66"/>
      <c r="IQ290" s="66"/>
      <c r="IR290" s="66"/>
      <c r="IS290" s="66"/>
      <c r="IT290" s="66"/>
      <c r="IU290" s="66"/>
      <c r="IV290" s="66"/>
      <c r="IW290" s="66"/>
      <c r="IX290" s="66"/>
      <c r="IY290" s="66"/>
      <c r="IZ290" s="66"/>
      <c r="JA290" s="66"/>
      <c r="JB290" s="66"/>
      <c r="JC290" s="66"/>
      <c r="JD290" s="66"/>
      <c r="JE290" s="66"/>
      <c r="JF290" s="66"/>
      <c r="JG290" s="66"/>
      <c r="JH290" s="66"/>
      <c r="JI290" s="66"/>
      <c r="JJ290" s="66"/>
      <c r="JK290" s="66"/>
      <c r="JL290" s="66"/>
      <c r="JM290" s="66"/>
      <c r="JN290" s="66"/>
      <c r="JO290" s="66"/>
      <c r="JP290" s="66"/>
      <c r="JQ290" s="66"/>
      <c r="JR290" s="66"/>
      <c r="JS290" s="66"/>
      <c r="JT290" s="66"/>
      <c r="JU290" s="66"/>
      <c r="JV290" s="66"/>
      <c r="JW290" s="66"/>
      <c r="JX290" s="66"/>
      <c r="JY290" s="66"/>
      <c r="JZ290" s="66"/>
      <c r="KA290" s="66"/>
      <c r="KB290" s="66"/>
      <c r="KC290" s="66"/>
      <c r="KD290" s="66"/>
      <c r="KE290" s="66"/>
      <c r="KF290" s="66"/>
      <c r="KG290" s="66"/>
      <c r="KH290" s="66"/>
      <c r="KI290" s="66"/>
      <c r="KJ290" s="66"/>
      <c r="KK290" s="66"/>
      <c r="KL290" s="66"/>
      <c r="KM290" s="66"/>
      <c r="KN290" s="66"/>
      <c r="KO290" s="66"/>
      <c r="KP290" s="66"/>
      <c r="KQ290" s="66"/>
      <c r="KR290" s="66"/>
      <c r="KS290" s="66"/>
      <c r="KT290" s="66"/>
      <c r="KU290" s="66"/>
      <c r="KV290" s="66"/>
      <c r="KW290" s="66"/>
      <c r="KX290" s="66"/>
      <c r="KY290" s="66"/>
      <c r="KZ290" s="66"/>
      <c r="LA290" s="66"/>
      <c r="LB290" s="66"/>
      <c r="LC290" s="66"/>
      <c r="LD290" s="66"/>
      <c r="LE290" s="66"/>
      <c r="LF290" s="66"/>
      <c r="LG290" s="66"/>
      <c r="LH290" s="66"/>
      <c r="LI290" s="66"/>
      <c r="LJ290" s="66"/>
      <c r="LK290" s="66"/>
      <c r="LL290" s="66"/>
      <c r="LM290" s="66"/>
      <c r="LN290" s="66"/>
      <c r="LO290" s="66"/>
      <c r="LP290" s="66"/>
      <c r="LQ290" s="66"/>
      <c r="LR290" s="66"/>
      <c r="LS290" s="66"/>
      <c r="LT290" s="66"/>
      <c r="LU290" s="66"/>
      <c r="LV290" s="66"/>
      <c r="LW290" s="66"/>
      <c r="LX290" s="66"/>
      <c r="LY290" s="66"/>
      <c r="LZ290" s="66"/>
      <c r="MA290" s="66"/>
      <c r="MB290" s="66"/>
      <c r="MC290" s="66"/>
      <c r="MD290" s="66"/>
      <c r="ME290" s="66"/>
      <c r="MF290" s="66"/>
      <c r="MG290" s="66"/>
      <c r="MH290" s="66"/>
      <c r="MI290" s="66"/>
      <c r="MJ290" s="66"/>
      <c r="MK290" s="66"/>
      <c r="ML290" s="66"/>
      <c r="MM290" s="66"/>
      <c r="MN290" s="66"/>
      <c r="MO290" s="66"/>
      <c r="MP290" s="66"/>
      <c r="MQ290" s="66"/>
      <c r="MR290" s="66"/>
      <c r="MS290" s="66"/>
      <c r="MT290" s="66"/>
      <c r="MU290" s="66"/>
      <c r="MV290" s="66"/>
      <c r="MW290" s="66"/>
      <c r="MX290" s="66"/>
      <c r="MY290" s="66"/>
      <c r="MZ290" s="66"/>
      <c r="NA290" s="66"/>
      <c r="NB290" s="66"/>
      <c r="NC290" s="66"/>
      <c r="ND290" s="66"/>
      <c r="NE290" s="66"/>
      <c r="NF290" s="66"/>
      <c r="NG290" s="66"/>
      <c r="NH290" s="66"/>
      <c r="NI290" s="66"/>
      <c r="NJ290" s="66"/>
      <c r="NK290" s="66"/>
      <c r="NL290" s="66"/>
      <c r="NM290" s="66"/>
      <c r="NN290" s="66"/>
      <c r="NO290" s="66"/>
      <c r="NP290" s="66"/>
      <c r="NQ290" s="66"/>
      <c r="NR290" s="66"/>
      <c r="NS290" s="66"/>
      <c r="NT290" s="66"/>
      <c r="NU290" s="66"/>
      <c r="NV290" s="66"/>
      <c r="NW290" s="66"/>
      <c r="NX290" s="66"/>
      <c r="NY290" s="66"/>
      <c r="NZ290" s="66"/>
      <c r="OA290" s="66"/>
      <c r="OB290" s="66"/>
      <c r="OC290" s="66"/>
      <c r="OD290" s="66"/>
      <c r="OE290" s="66"/>
      <c r="OF290" s="66"/>
      <c r="OG290" s="66"/>
      <c r="OH290" s="66"/>
      <c r="OI290" s="66"/>
      <c r="OJ290" s="66"/>
      <c r="OK290" s="66"/>
      <c r="OL290" s="66"/>
      <c r="OM290" s="66"/>
      <c r="ON290" s="66"/>
      <c r="OO290" s="66"/>
      <c r="OP290" s="66"/>
      <c r="OQ290" s="66"/>
      <c r="OR290" s="66"/>
      <c r="OS290" s="66"/>
      <c r="OT290" s="66"/>
      <c r="OU290" s="66"/>
      <c r="OV290" s="66"/>
      <c r="OW290" s="66"/>
      <c r="OX290" s="66"/>
      <c r="OY290" s="66"/>
      <c r="OZ290" s="66"/>
      <c r="PA290" s="66"/>
      <c r="PB290" s="66"/>
      <c r="PC290" s="66"/>
      <c r="PD290" s="66"/>
      <c r="PE290" s="66"/>
      <c r="PF290" s="66"/>
      <c r="PG290" s="66"/>
      <c r="PH290" s="66"/>
      <c r="PI290" s="66"/>
      <c r="PJ290" s="66"/>
      <c r="PK290" s="66"/>
      <c r="PL290" s="66"/>
      <c r="PM290" s="66"/>
      <c r="PN290" s="66"/>
      <c r="PO290" s="66"/>
      <c r="PP290" s="66"/>
      <c r="PQ290" s="66"/>
      <c r="PR290" s="66"/>
      <c r="PS290" s="66"/>
      <c r="PT290" s="66"/>
      <c r="PU290" s="66"/>
      <c r="PV290" s="66"/>
      <c r="PW290" s="66"/>
      <c r="PX290" s="66"/>
      <c r="PY290" s="66"/>
      <c r="PZ290" s="66"/>
      <c r="QA290" s="66"/>
      <c r="QB290" s="66"/>
      <c r="QC290" s="66"/>
      <c r="QD290" s="66"/>
      <c r="QE290" s="66"/>
      <c r="QF290" s="66"/>
      <c r="QG290" s="66"/>
      <c r="QH290" s="66"/>
      <c r="QI290" s="66"/>
      <c r="QJ290" s="66"/>
      <c r="QK290" s="66"/>
      <c r="QL290" s="66"/>
      <c r="QM290" s="66"/>
      <c r="QN290" s="66"/>
      <c r="QO290" s="66"/>
      <c r="QP290" s="66"/>
      <c r="QQ290" s="66"/>
      <c r="QR290" s="66"/>
      <c r="QS290" s="66"/>
      <c r="QT290" s="66"/>
      <c r="QU290" s="66"/>
      <c r="QV290" s="66"/>
      <c r="QW290" s="66"/>
      <c r="QX290" s="66"/>
      <c r="QY290" s="66"/>
      <c r="QZ290" s="66"/>
      <c r="RA290" s="66"/>
      <c r="RB290" s="66"/>
      <c r="RC290" s="66"/>
      <c r="RD290" s="66"/>
      <c r="RE290" s="66"/>
      <c r="RF290" s="66"/>
      <c r="RG290" s="66"/>
      <c r="RH290" s="66"/>
      <c r="RI290" s="66"/>
      <c r="RJ290" s="66"/>
      <c r="RK290" s="66"/>
      <c r="RL290" s="66"/>
      <c r="RM290" s="66"/>
      <c r="RN290" s="66"/>
      <c r="RO290" s="66"/>
      <c r="RP290" s="66"/>
      <c r="RQ290" s="66"/>
      <c r="RR290" s="66"/>
      <c r="RS290" s="66"/>
      <c r="RT290" s="66"/>
      <c r="RU290" s="66"/>
      <c r="RV290" s="66"/>
      <c r="RW290" s="66"/>
      <c r="RX290" s="66"/>
      <c r="RY290" s="66"/>
      <c r="RZ290" s="66"/>
      <c r="SA290" s="66"/>
      <c r="SB290" s="66"/>
      <c r="SC290" s="66"/>
      <c r="SD290" s="66"/>
      <c r="SE290" s="66"/>
      <c r="SF290" s="66"/>
      <c r="SG290" s="66"/>
      <c r="SH290" s="66"/>
      <c r="SI290" s="66"/>
      <c r="SJ290" s="66"/>
      <c r="SK290" s="66"/>
      <c r="SL290" s="66"/>
      <c r="SM290" s="66"/>
      <c r="SN290" s="66"/>
      <c r="SO290" s="66"/>
      <c r="SP290" s="66"/>
      <c r="SQ290" s="66"/>
      <c r="SR290" s="66"/>
      <c r="SS290" s="66"/>
      <c r="ST290" s="66"/>
      <c r="SU290" s="66"/>
      <c r="SV290" s="66"/>
      <c r="SW290" s="66"/>
      <c r="SX290" s="66"/>
      <c r="SY290" s="66"/>
      <c r="SZ290" s="66"/>
      <c r="TA290" s="66"/>
      <c r="TB290" s="66"/>
      <c r="TC290" s="66"/>
      <c r="TD290" s="66"/>
      <c r="TE290" s="66"/>
      <c r="TF290" s="66"/>
      <c r="TG290" s="66"/>
      <c r="TH290" s="66"/>
      <c r="TI290" s="66"/>
      <c r="TJ290" s="66"/>
      <c r="TK290" s="66"/>
      <c r="TL290" s="66"/>
      <c r="TM290" s="66"/>
      <c r="TN290" s="66"/>
      <c r="TO290" s="66"/>
      <c r="TP290" s="66"/>
      <c r="TQ290" s="66"/>
      <c r="TR290" s="66"/>
      <c r="TS290" s="66"/>
      <c r="TT290" s="66"/>
      <c r="TU290" s="66"/>
      <c r="TV290" s="66"/>
      <c r="TW290" s="66"/>
      <c r="TX290" s="66"/>
      <c r="TY290" s="66"/>
      <c r="TZ290" s="66"/>
      <c r="UA290" s="66"/>
      <c r="UB290" s="66"/>
      <c r="UC290" s="66"/>
      <c r="UD290" s="66"/>
      <c r="UE290" s="66"/>
      <c r="UF290" s="66"/>
      <c r="UG290" s="66"/>
      <c r="UH290" s="66"/>
      <c r="UI290" s="66"/>
      <c r="UJ290" s="66"/>
      <c r="UK290" s="66"/>
      <c r="UL290" s="66"/>
      <c r="UM290" s="66"/>
      <c r="UN290" s="66"/>
      <c r="UO290" s="66"/>
      <c r="UP290" s="66"/>
      <c r="UQ290" s="66"/>
      <c r="UR290" s="66"/>
      <c r="US290" s="66"/>
      <c r="UT290" s="66"/>
      <c r="UU290" s="66"/>
      <c r="UV290" s="66"/>
      <c r="UW290" s="66"/>
      <c r="UX290" s="66"/>
      <c r="UY290" s="66"/>
      <c r="UZ290" s="66"/>
      <c r="VA290" s="66"/>
      <c r="VB290" s="66"/>
      <c r="VC290" s="66"/>
      <c r="VD290" s="66"/>
      <c r="VE290" s="66"/>
      <c r="VF290" s="66"/>
      <c r="VG290" s="66"/>
      <c r="VH290" s="66"/>
      <c r="VI290" s="66"/>
      <c r="VJ290" s="66"/>
      <c r="VK290" s="66"/>
      <c r="VL290" s="66"/>
      <c r="VM290" s="66"/>
      <c r="VN290" s="66"/>
      <c r="VO290" s="66"/>
      <c r="VP290" s="66"/>
      <c r="VQ290" s="66"/>
      <c r="VR290" s="66"/>
      <c r="VS290" s="66"/>
      <c r="VT290" s="66"/>
      <c r="VU290" s="66"/>
      <c r="VV290" s="66"/>
      <c r="VW290" s="66"/>
      <c r="VX290" s="66"/>
      <c r="VY290" s="66"/>
      <c r="VZ290" s="66"/>
      <c r="WA290" s="66"/>
      <c r="WB290" s="66"/>
      <c r="WC290" s="66"/>
      <c r="WD290" s="66"/>
      <c r="WE290" s="66"/>
      <c r="WF290" s="66"/>
      <c r="WG290" s="66"/>
      <c r="WH290" s="66"/>
      <c r="WI290" s="66"/>
      <c r="WJ290" s="66"/>
      <c r="WK290" s="66"/>
      <c r="WL290" s="66"/>
      <c r="WM290" s="66"/>
      <c r="WN290" s="66"/>
      <c r="WO290" s="66"/>
      <c r="WP290" s="66"/>
      <c r="WQ290" s="66"/>
      <c r="WR290" s="66"/>
      <c r="WS290" s="66"/>
      <c r="WT290" s="66"/>
      <c r="WU290" s="66"/>
      <c r="WV290" s="66"/>
      <c r="WW290" s="66"/>
      <c r="WX290" s="66"/>
      <c r="WY290" s="66"/>
      <c r="WZ290" s="66"/>
      <c r="XA290" s="66"/>
      <c r="XB290" s="66"/>
      <c r="XC290" s="66"/>
      <c r="XD290" s="66"/>
      <c r="XE290" s="66"/>
      <c r="XF290" s="66"/>
      <c r="XG290" s="66"/>
      <c r="XH290" s="66"/>
      <c r="XI290" s="66"/>
      <c r="XJ290" s="66"/>
      <c r="XK290" s="66"/>
      <c r="XL290" s="66"/>
      <c r="XM290" s="66"/>
      <c r="XN290" s="66"/>
      <c r="XO290" s="66"/>
      <c r="XP290" s="66"/>
      <c r="XQ290" s="66"/>
      <c r="XR290" s="66"/>
      <c r="XS290" s="66"/>
      <c r="XT290" s="66"/>
      <c r="XU290" s="66"/>
      <c r="XV290" s="66"/>
      <c r="XW290" s="66"/>
      <c r="XX290" s="66"/>
      <c r="XY290" s="66"/>
      <c r="XZ290" s="66"/>
      <c r="YA290" s="66"/>
      <c r="YB290" s="66"/>
      <c r="YC290" s="66"/>
      <c r="YD290" s="66"/>
      <c r="YE290" s="66"/>
      <c r="YF290" s="66"/>
      <c r="YG290" s="66"/>
      <c r="YH290" s="66"/>
      <c r="YI290" s="66"/>
      <c r="YJ290" s="66"/>
      <c r="YK290" s="66"/>
      <c r="YL290" s="66"/>
      <c r="YM290" s="66"/>
      <c r="YN290" s="66"/>
      <c r="YO290" s="66"/>
      <c r="YP290" s="66"/>
      <c r="YQ290" s="66"/>
      <c r="YR290" s="66"/>
      <c r="YS290" s="66"/>
      <c r="YT290" s="66"/>
      <c r="YU290" s="66"/>
      <c r="YV290" s="66"/>
      <c r="YW290" s="66"/>
      <c r="YX290" s="66"/>
      <c r="YY290" s="66"/>
      <c r="YZ290" s="66"/>
      <c r="ZA290" s="66"/>
      <c r="ZB290" s="66"/>
      <c r="ZC290" s="66"/>
      <c r="ZD290" s="66"/>
      <c r="ZE290" s="66"/>
      <c r="ZF290" s="66"/>
      <c r="ZG290" s="66"/>
      <c r="ZH290" s="66"/>
      <c r="ZI290" s="66"/>
      <c r="ZJ290" s="66"/>
      <c r="ZK290" s="66"/>
      <c r="ZL290" s="66"/>
      <c r="ZM290" s="66"/>
      <c r="ZN290" s="66"/>
      <c r="ZO290" s="66"/>
      <c r="ZP290" s="66"/>
      <c r="ZQ290" s="66"/>
      <c r="ZR290" s="66"/>
      <c r="ZS290" s="66"/>
      <c r="ZT290" s="66"/>
      <c r="ZU290" s="66"/>
      <c r="ZV290" s="66"/>
      <c r="ZW290" s="66"/>
      <c r="ZX290" s="66"/>
      <c r="ZY290" s="66"/>
      <c r="ZZ290" s="66"/>
      <c r="AAA290" s="66"/>
      <c r="AAB290" s="66"/>
      <c r="AAC290" s="66"/>
      <c r="AAD290" s="66"/>
      <c r="AAE290" s="66"/>
      <c r="AAF290" s="66"/>
      <c r="AAG290" s="66"/>
      <c r="AAH290" s="66"/>
      <c r="AAI290" s="66"/>
      <c r="AAJ290" s="66"/>
      <c r="AAK290" s="66"/>
      <c r="AAL290" s="66"/>
      <c r="AAM290" s="66"/>
      <c r="AAN290" s="66"/>
      <c r="AAO290" s="66"/>
      <c r="AAP290" s="66"/>
      <c r="AAQ290" s="66"/>
      <c r="AAR290" s="66"/>
      <c r="AAS290" s="66"/>
      <c r="AAT290" s="66"/>
      <c r="AAU290" s="66"/>
      <c r="AAV290" s="66"/>
      <c r="AAW290" s="66"/>
      <c r="AAX290" s="66"/>
      <c r="AAY290" s="66"/>
      <c r="AAZ290" s="66"/>
      <c r="ABA290" s="66"/>
      <c r="ABB290" s="66"/>
      <c r="ABC290" s="66"/>
      <c r="ABD290" s="66"/>
      <c r="ABE290" s="66"/>
      <c r="ABF290" s="66"/>
      <c r="ABG290" s="66"/>
      <c r="ABH290" s="66"/>
      <c r="ABI290" s="66"/>
      <c r="ABJ290" s="66"/>
      <c r="ABK290" s="66"/>
      <c r="ABL290" s="66"/>
      <c r="ABM290" s="66"/>
      <c r="ABN290" s="66"/>
      <c r="ABO290" s="66"/>
      <c r="ABP290" s="66"/>
      <c r="ABQ290" s="66"/>
      <c r="ABR290" s="66"/>
      <c r="ABS290" s="66"/>
      <c r="ABT290" s="66"/>
      <c r="ABU290" s="66"/>
      <c r="ABV290" s="66"/>
      <c r="ABW290" s="66"/>
      <c r="ABX290" s="66"/>
      <c r="ABY290" s="66"/>
      <c r="ABZ290" s="66"/>
      <c r="ACA290" s="66"/>
      <c r="ACB290" s="66"/>
      <c r="ACC290" s="66"/>
      <c r="ACD290" s="66"/>
      <c r="ACE290" s="66"/>
      <c r="ACF290" s="66"/>
      <c r="ACG290" s="66"/>
      <c r="ACH290" s="66"/>
      <c r="ACI290" s="66"/>
      <c r="ACJ290" s="66"/>
      <c r="ACK290" s="66"/>
      <c r="ACL290" s="66"/>
      <c r="ACM290" s="66"/>
      <c r="ACN290" s="66"/>
      <c r="ACO290" s="66"/>
      <c r="ACP290" s="66"/>
      <c r="ACQ290" s="66"/>
      <c r="ACR290" s="66"/>
      <c r="ACS290" s="66"/>
      <c r="ACT290" s="66"/>
      <c r="ACU290" s="66"/>
      <c r="ACV290" s="66"/>
      <c r="ACW290" s="66"/>
      <c r="ACX290" s="66"/>
      <c r="ACY290" s="66"/>
      <c r="ACZ290" s="66"/>
      <c r="ADA290" s="66"/>
      <c r="ADB290" s="66"/>
      <c r="ADC290" s="66"/>
      <c r="ADD290" s="66"/>
      <c r="ADE290" s="66"/>
      <c r="ADF290" s="66"/>
      <c r="ADG290" s="66"/>
      <c r="ADH290" s="66"/>
      <c r="ADI290" s="66"/>
      <c r="ADJ290" s="66"/>
      <c r="ADK290" s="66"/>
      <c r="ADL290" s="66"/>
      <c r="ADM290" s="66"/>
      <c r="ADN290" s="66"/>
      <c r="ADO290" s="66"/>
      <c r="ADP290" s="66"/>
      <c r="ADQ290" s="66"/>
      <c r="ADR290" s="66"/>
      <c r="ADS290" s="66"/>
      <c r="ADT290" s="66"/>
      <c r="ADU290" s="66"/>
      <c r="ADV290" s="66"/>
      <c r="ADW290" s="66"/>
      <c r="ADX290" s="66"/>
      <c r="ADY290" s="66"/>
      <c r="ADZ290" s="66"/>
      <c r="AEA290" s="66"/>
      <c r="AEB290" s="66"/>
      <c r="AEC290" s="66"/>
      <c r="AED290" s="66"/>
      <c r="AEE290" s="66"/>
      <c r="AEF290" s="66"/>
      <c r="AEG290" s="66"/>
      <c r="AEH290" s="66"/>
      <c r="AEI290" s="66"/>
      <c r="AEJ290" s="66"/>
      <c r="AEK290" s="66"/>
      <c r="AEL290" s="66"/>
      <c r="AEM290" s="66"/>
      <c r="AEN290" s="66"/>
      <c r="AEO290" s="66"/>
      <c r="AEP290" s="66"/>
      <c r="AEQ290" s="66"/>
      <c r="AER290" s="66"/>
      <c r="AES290" s="66"/>
      <c r="AET290" s="66"/>
      <c r="AEU290" s="66"/>
      <c r="AEV290" s="66"/>
      <c r="AEW290" s="66"/>
      <c r="AEX290" s="66"/>
      <c r="AEY290" s="66"/>
      <c r="AEZ290" s="66"/>
      <c r="AFA290" s="66"/>
      <c r="AFB290" s="66"/>
      <c r="AFC290" s="66"/>
      <c r="AFD290" s="66"/>
      <c r="AFE290" s="66"/>
      <c r="AFF290" s="66"/>
      <c r="AFG290" s="66"/>
      <c r="AFH290" s="66"/>
      <c r="AFI290" s="66"/>
      <c r="AFJ290" s="66"/>
      <c r="AFK290" s="66"/>
      <c r="AFL290" s="66"/>
      <c r="AFM290" s="66"/>
      <c r="AFN290" s="66"/>
      <c r="AFO290" s="66"/>
      <c r="AFP290" s="66"/>
      <c r="AFQ290" s="66"/>
      <c r="AFR290" s="66"/>
      <c r="AFS290" s="66"/>
      <c r="AFT290" s="66"/>
      <c r="AFU290" s="66"/>
      <c r="AFV290" s="66"/>
      <c r="AFW290" s="66"/>
      <c r="AFX290" s="66"/>
      <c r="AFY290" s="66"/>
      <c r="AFZ290" s="66"/>
      <c r="AGA290" s="66"/>
      <c r="AGB290" s="66"/>
      <c r="AGC290" s="66"/>
      <c r="AGD290" s="66"/>
      <c r="AGE290" s="66"/>
      <c r="AGF290" s="66"/>
      <c r="AGG290" s="66"/>
      <c r="AGH290" s="66"/>
      <c r="AGI290" s="66"/>
      <c r="AGJ290" s="66"/>
      <c r="AGK290" s="66"/>
      <c r="AGL290" s="66"/>
      <c r="AGM290" s="66"/>
      <c r="AGN290" s="66"/>
      <c r="AGO290" s="66"/>
      <c r="AGP290" s="66"/>
      <c r="AGQ290" s="66"/>
      <c r="AGR290" s="66"/>
      <c r="AGS290" s="66"/>
      <c r="AGT290" s="66"/>
      <c r="AGU290" s="66"/>
      <c r="AGV290" s="66"/>
      <c r="AGW290" s="66"/>
      <c r="AGX290" s="66"/>
      <c r="AGY290" s="66"/>
      <c r="AGZ290" s="66"/>
      <c r="AHA290" s="66"/>
      <c r="AHB290" s="66"/>
      <c r="AHC290" s="66"/>
      <c r="AHD290" s="66"/>
      <c r="AHE290" s="66"/>
      <c r="AHF290" s="66"/>
      <c r="AHG290" s="66"/>
      <c r="AHH290" s="66"/>
      <c r="AHI290" s="66"/>
      <c r="AHJ290" s="66"/>
      <c r="AHK290" s="66"/>
      <c r="AHL290" s="66"/>
      <c r="AHM290" s="66"/>
      <c r="AHN290" s="66"/>
      <c r="AHO290" s="66"/>
      <c r="AHP290" s="66"/>
      <c r="AHQ290" s="66"/>
      <c r="AHR290" s="66"/>
      <c r="AHS290" s="66"/>
      <c r="AHT290" s="66"/>
      <c r="AHU290" s="66"/>
      <c r="AHV290" s="66"/>
      <c r="AHW290" s="66"/>
      <c r="AHX290" s="66"/>
      <c r="AHY290" s="66"/>
      <c r="AHZ290" s="66"/>
      <c r="AIA290" s="66"/>
      <c r="AIB290" s="66"/>
      <c r="AIC290" s="66"/>
      <c r="AID290" s="66"/>
      <c r="AIE290" s="66"/>
      <c r="AIF290" s="66"/>
      <c r="AIG290" s="66"/>
      <c r="AIH290" s="66"/>
      <c r="AII290" s="66"/>
      <c r="AIJ290" s="66"/>
      <c r="AIK290" s="66"/>
      <c r="AIL290" s="66"/>
      <c r="AIM290" s="66"/>
      <c r="AIN290" s="66"/>
      <c r="AIO290" s="66"/>
      <c r="AIP290" s="66"/>
      <c r="AIQ290" s="66"/>
      <c r="AIR290" s="66"/>
      <c r="AIS290" s="66"/>
      <c r="AIT290" s="66"/>
      <c r="AIU290" s="66"/>
      <c r="AIV290" s="66"/>
      <c r="AIW290" s="66"/>
      <c r="AIX290" s="66"/>
      <c r="AIY290" s="66"/>
      <c r="AIZ290" s="66"/>
      <c r="AJA290" s="66"/>
      <c r="AJB290" s="66"/>
      <c r="AJC290" s="66"/>
      <c r="AJD290" s="66"/>
      <c r="AJE290" s="66"/>
      <c r="AJF290" s="66"/>
      <c r="AJG290" s="66"/>
      <c r="AJH290" s="66"/>
      <c r="AJI290" s="66"/>
      <c r="AJJ290" s="66"/>
      <c r="AJK290" s="66"/>
      <c r="AJL290" s="66"/>
      <c r="AJM290" s="66"/>
      <c r="AJN290" s="66"/>
      <c r="AJO290" s="66"/>
      <c r="AJP290" s="66"/>
      <c r="AJQ290" s="66"/>
      <c r="AJR290" s="66"/>
      <c r="AJS290" s="66"/>
      <c r="AJT290" s="66"/>
      <c r="AJU290" s="66"/>
      <c r="AJV290" s="66"/>
      <c r="AJW290" s="66"/>
      <c r="AJX290" s="66"/>
      <c r="AJY290" s="66"/>
      <c r="AJZ290" s="66"/>
      <c r="AKA290" s="66"/>
      <c r="AKB290" s="66"/>
      <c r="AKC290" s="66"/>
      <c r="AKD290" s="66"/>
      <c r="AKE290" s="66"/>
      <c r="AKF290" s="66"/>
      <c r="AKG290" s="66"/>
      <c r="AKH290" s="66"/>
      <c r="AKI290" s="66"/>
      <c r="AKJ290" s="66"/>
      <c r="AKK290" s="66"/>
      <c r="AKL290" s="66"/>
      <c r="AKM290" s="66"/>
      <c r="AKN290" s="66"/>
      <c r="AKO290" s="66"/>
      <c r="AKP290" s="66"/>
      <c r="AKQ290" s="66"/>
      <c r="AKR290" s="66"/>
      <c r="AKS290" s="66"/>
      <c r="AKT290" s="66"/>
      <c r="AKU290" s="66"/>
      <c r="AKV290" s="66"/>
      <c r="AKW290" s="66"/>
      <c r="AKX290" s="66"/>
      <c r="AKY290" s="66"/>
      <c r="AKZ290" s="66"/>
      <c r="ALA290" s="66"/>
      <c r="ALB290" s="66"/>
      <c r="ALC290" s="66"/>
      <c r="ALD290" s="66"/>
      <c r="ALE290" s="66"/>
      <c r="ALF290" s="66"/>
      <c r="ALG290" s="66"/>
      <c r="ALH290" s="66"/>
      <c r="ALI290" s="66"/>
      <c r="ALJ290" s="66"/>
      <c r="ALK290" s="66"/>
      <c r="ALL290" s="66"/>
      <c r="ALM290" s="66"/>
      <c r="ALN290" s="66"/>
      <c r="ALO290" s="66"/>
      <c r="ALP290" s="66"/>
      <c r="ALQ290" s="66"/>
      <c r="ALR290" s="66"/>
      <c r="ALS290" s="66"/>
      <c r="ALT290" s="66"/>
      <c r="ALU290" s="66"/>
      <c r="ALV290" s="66"/>
      <c r="ALW290" s="66"/>
      <c r="ALX290" s="66"/>
      <c r="ALY290" s="66"/>
      <c r="ALZ290" s="66"/>
      <c r="AMA290" s="66"/>
      <c r="AMB290" s="66"/>
      <c r="AMC290" s="66"/>
      <c r="AMD290" s="66"/>
      <c r="AME290" s="66"/>
      <c r="AMF290" s="66"/>
      <c r="AMG290" s="66"/>
      <c r="AMH290" s="66"/>
      <c r="AMI290" s="66"/>
      <c r="AMJ290" s="66"/>
      <c r="AMK290" s="66"/>
      <c r="AML290" s="66"/>
      <c r="AMM290" s="66"/>
      <c r="AMN290" s="66"/>
      <c r="AMO290" s="66"/>
      <c r="AMP290" s="66"/>
      <c r="AMQ290" s="66"/>
      <c r="AMR290" s="66"/>
      <c r="AMS290" s="66"/>
      <c r="AMT290" s="66"/>
      <c r="AMU290" s="66"/>
      <c r="AMV290" s="66"/>
      <c r="AMW290" s="66"/>
      <c r="AMX290" s="66"/>
      <c r="AMY290" s="66"/>
      <c r="AMZ290" s="66"/>
      <c r="ANA290" s="66"/>
      <c r="ANB290" s="66"/>
      <c r="ANC290" s="66"/>
      <c r="AND290" s="66"/>
      <c r="ANE290" s="66"/>
      <c r="ANF290" s="66"/>
      <c r="ANG290" s="66"/>
      <c r="ANH290" s="66"/>
      <c r="ANI290" s="66"/>
      <c r="ANJ290" s="66"/>
      <c r="ANK290" s="66"/>
      <c r="ANL290" s="66"/>
      <c r="ANM290" s="66"/>
      <c r="ANN290" s="66"/>
      <c r="ANO290" s="66"/>
      <c r="ANP290" s="66"/>
      <c r="ANQ290" s="66"/>
      <c r="ANR290" s="66"/>
      <c r="ANS290" s="66"/>
      <c r="ANT290" s="66"/>
      <c r="ANU290" s="66"/>
      <c r="ANV290" s="66"/>
      <c r="ANW290" s="66"/>
      <c r="ANX290" s="66"/>
      <c r="ANY290" s="66"/>
      <c r="ANZ290" s="66"/>
      <c r="AOA290" s="66"/>
      <c r="AOB290" s="66"/>
      <c r="AOC290" s="66"/>
      <c r="AOD290" s="66"/>
      <c r="AOE290" s="66"/>
      <c r="AOF290" s="66"/>
      <c r="AOG290" s="66"/>
      <c r="AOH290" s="66"/>
      <c r="AOI290" s="66"/>
      <c r="AOJ290" s="66"/>
      <c r="AOK290" s="66"/>
      <c r="AOL290" s="66"/>
      <c r="AOM290" s="66"/>
      <c r="AON290" s="66"/>
      <c r="AOO290" s="66"/>
      <c r="AOP290" s="66"/>
      <c r="AOQ290" s="66"/>
      <c r="AOR290" s="66"/>
      <c r="AOS290" s="66"/>
      <c r="AOT290" s="66"/>
      <c r="AOU290" s="66"/>
      <c r="AOV290" s="66"/>
      <c r="AOW290" s="66"/>
      <c r="AOX290" s="66"/>
      <c r="AOY290" s="66"/>
      <c r="AOZ290" s="66"/>
      <c r="APA290" s="66"/>
      <c r="APB290" s="66"/>
      <c r="APC290" s="66"/>
      <c r="APD290" s="66"/>
      <c r="APE290" s="66"/>
      <c r="APF290" s="66"/>
      <c r="APG290" s="66"/>
      <c r="APH290" s="66"/>
      <c r="API290" s="66"/>
      <c r="APJ290" s="66"/>
      <c r="APK290" s="66"/>
      <c r="APL290" s="66"/>
      <c r="APM290" s="66"/>
      <c r="APN290" s="66"/>
      <c r="APO290" s="66"/>
      <c r="APP290" s="66"/>
      <c r="APQ290" s="66"/>
      <c r="APR290" s="66"/>
      <c r="APS290" s="66"/>
      <c r="APT290" s="66"/>
      <c r="APU290" s="66"/>
      <c r="APV290" s="66"/>
      <c r="APW290" s="66"/>
      <c r="APX290" s="66"/>
      <c r="APY290" s="66"/>
      <c r="APZ290" s="66"/>
      <c r="AQA290" s="66"/>
      <c r="AQB290" s="66"/>
      <c r="AQC290" s="66"/>
      <c r="AQD290" s="66"/>
      <c r="AQE290" s="66"/>
      <c r="AQF290" s="66"/>
      <c r="AQG290" s="66"/>
      <c r="AQH290" s="66"/>
      <c r="AQI290" s="66"/>
      <c r="AQJ290" s="66"/>
      <c r="AQK290" s="66"/>
      <c r="AQL290" s="66"/>
      <c r="AQM290" s="66"/>
      <c r="AQN290" s="66"/>
      <c r="AQO290" s="66"/>
      <c r="AQP290" s="66"/>
      <c r="AQQ290" s="66"/>
      <c r="AQR290" s="66"/>
      <c r="AQS290" s="66"/>
      <c r="AQT290" s="66"/>
      <c r="AQU290" s="66"/>
      <c r="AQV290" s="66"/>
      <c r="AQW290" s="66"/>
      <c r="AQX290" s="66"/>
      <c r="AQY290" s="66"/>
      <c r="AQZ290" s="66"/>
      <c r="ARA290" s="66"/>
      <c r="ARB290" s="66"/>
      <c r="ARC290" s="66"/>
      <c r="ARD290" s="66"/>
      <c r="ARE290" s="66"/>
      <c r="ARF290" s="66"/>
      <c r="ARG290" s="66"/>
      <c r="ARH290" s="66"/>
      <c r="ARI290" s="66"/>
      <c r="ARJ290" s="66"/>
      <c r="ARK290" s="66"/>
      <c r="ARL290" s="66"/>
      <c r="ARM290" s="66"/>
      <c r="ARN290" s="66"/>
      <c r="ARO290" s="66"/>
      <c r="ARP290" s="66"/>
      <c r="ARQ290" s="66"/>
      <c r="ARR290" s="66"/>
      <c r="ARS290" s="66"/>
      <c r="ART290" s="66"/>
      <c r="ARU290" s="66"/>
      <c r="ARV290" s="66"/>
      <c r="ARW290" s="66"/>
      <c r="ARX290" s="66"/>
      <c r="ARY290" s="66"/>
      <c r="ARZ290" s="66"/>
      <c r="ASA290" s="66"/>
      <c r="ASB290" s="66"/>
      <c r="ASC290" s="66"/>
      <c r="ASD290" s="66"/>
      <c r="ASE290" s="66"/>
      <c r="ASF290" s="66"/>
      <c r="ASG290" s="66"/>
      <c r="ASH290" s="66"/>
      <c r="ASI290" s="66"/>
      <c r="ASJ290" s="66"/>
      <c r="ASK290" s="66"/>
      <c r="ASL290" s="66"/>
      <c r="ASM290" s="66"/>
      <c r="ASN290" s="66"/>
      <c r="ASO290" s="66"/>
      <c r="ASP290" s="66"/>
      <c r="ASQ290" s="66"/>
      <c r="ASR290" s="66"/>
      <c r="ASS290" s="66"/>
      <c r="AST290" s="66"/>
      <c r="ASU290" s="66"/>
      <c r="ASV290" s="66"/>
      <c r="ASW290" s="66"/>
      <c r="ASX290" s="66"/>
      <c r="ASY290" s="66"/>
      <c r="ASZ290" s="66"/>
      <c r="ATA290" s="66"/>
      <c r="ATB290" s="66"/>
      <c r="ATC290" s="66"/>
      <c r="ATD290" s="66"/>
      <c r="ATE290" s="66"/>
      <c r="ATF290" s="66"/>
      <c r="ATG290" s="66"/>
      <c r="ATH290" s="66"/>
      <c r="ATI290" s="66"/>
      <c r="ATJ290" s="66"/>
      <c r="ATK290" s="66"/>
      <c r="ATL290" s="66"/>
      <c r="ATM290" s="66"/>
      <c r="ATN290" s="66"/>
      <c r="ATO290" s="66"/>
      <c r="ATP290" s="66"/>
      <c r="ATQ290" s="66"/>
      <c r="ATR290" s="66"/>
      <c r="ATS290" s="66"/>
      <c r="ATT290" s="66"/>
      <c r="ATU290" s="66"/>
      <c r="ATV290" s="66"/>
      <c r="ATW290" s="66"/>
      <c r="ATX290" s="66"/>
      <c r="ATY290" s="66"/>
      <c r="ATZ290" s="66"/>
      <c r="AUA290" s="66"/>
      <c r="AUB290" s="66"/>
      <c r="AUC290" s="66"/>
      <c r="AUD290" s="66"/>
      <c r="AUE290" s="66"/>
      <c r="AUF290" s="66"/>
      <c r="AUG290" s="66"/>
      <c r="AUH290" s="66"/>
      <c r="AUI290" s="66"/>
      <c r="AUJ290" s="66"/>
      <c r="AUK290" s="66"/>
      <c r="AUL290" s="66"/>
      <c r="AUM290" s="66"/>
      <c r="AUN290" s="66"/>
      <c r="AUO290" s="66"/>
      <c r="AUP290" s="66"/>
      <c r="AUQ290" s="66"/>
      <c r="AUR290" s="66"/>
      <c r="AUS290" s="66"/>
      <c r="AUT290" s="66"/>
      <c r="AUU290" s="66"/>
      <c r="AUV290" s="66"/>
      <c r="AUW290" s="66"/>
      <c r="AUX290" s="66"/>
      <c r="AUY290" s="66"/>
      <c r="AUZ290" s="66"/>
      <c r="AVA290" s="66"/>
      <c r="AVB290" s="66"/>
      <c r="AVC290" s="66"/>
      <c r="AVD290" s="66"/>
      <c r="AVE290" s="66"/>
      <c r="AVF290" s="66"/>
      <c r="AVG290" s="66"/>
      <c r="AVH290" s="66"/>
      <c r="AVI290" s="66"/>
      <c r="AVJ290" s="66"/>
      <c r="AVK290" s="66"/>
      <c r="AVL290" s="66"/>
      <c r="AVM290" s="66"/>
      <c r="AVN290" s="66"/>
      <c r="AVO290" s="66"/>
      <c r="AVP290" s="66"/>
      <c r="AVQ290" s="66"/>
      <c r="AVR290" s="66"/>
      <c r="AVS290" s="66"/>
      <c r="AVT290" s="66"/>
      <c r="AVU290" s="66"/>
      <c r="AVV290" s="66"/>
      <c r="AVW290" s="66"/>
      <c r="AVX290" s="66"/>
      <c r="AVY290" s="66"/>
      <c r="AVZ290" s="66"/>
      <c r="AWA290" s="66"/>
      <c r="AWB290" s="66"/>
      <c r="AWC290" s="66"/>
      <c r="AWD290" s="66"/>
      <c r="AWE290" s="66"/>
      <c r="AWF290" s="66"/>
      <c r="AWG290" s="66"/>
      <c r="AWH290" s="66"/>
      <c r="AWI290" s="66"/>
      <c r="AWJ290" s="66"/>
      <c r="AWK290" s="66"/>
      <c r="AWL290" s="66"/>
      <c r="AWM290" s="66"/>
      <c r="AWN290" s="66"/>
      <c r="AWO290" s="66"/>
      <c r="AWP290" s="66"/>
      <c r="AWQ290" s="66"/>
      <c r="AWR290" s="66"/>
      <c r="AWS290" s="66"/>
      <c r="AWT290" s="66"/>
      <c r="AWU290" s="66"/>
      <c r="AWV290" s="66"/>
      <c r="AWW290" s="66"/>
      <c r="AWX290" s="66"/>
      <c r="AWY290" s="66"/>
      <c r="AWZ290" s="66"/>
      <c r="AXA290" s="66"/>
      <c r="AXB290" s="66"/>
      <c r="AXC290" s="66"/>
      <c r="AXD290" s="66"/>
      <c r="AXE290" s="66"/>
      <c r="AXF290" s="66"/>
      <c r="AXG290" s="66"/>
      <c r="AXH290" s="66"/>
      <c r="AXI290" s="66"/>
      <c r="AXJ290" s="66"/>
      <c r="AXK290" s="66"/>
      <c r="AXL290" s="66"/>
      <c r="AXM290" s="66"/>
      <c r="AXN290" s="66"/>
      <c r="AXO290" s="66"/>
      <c r="AXP290" s="66"/>
      <c r="AXQ290" s="66"/>
      <c r="AXR290" s="66"/>
      <c r="AXS290" s="66"/>
      <c r="AXT290" s="66"/>
      <c r="AXU290" s="66"/>
      <c r="AXV290" s="66"/>
      <c r="AXW290" s="66"/>
      <c r="AXX290" s="66"/>
      <c r="AXY290" s="66"/>
      <c r="AXZ290" s="66"/>
      <c r="AYA290" s="66"/>
      <c r="AYB290" s="66"/>
      <c r="AYC290" s="66"/>
      <c r="AYD290" s="66"/>
      <c r="AYE290" s="66"/>
      <c r="AYF290" s="66"/>
      <c r="AYG290" s="66"/>
      <c r="AYH290" s="66"/>
      <c r="AYI290" s="66"/>
      <c r="AYJ290" s="66"/>
      <c r="AYK290" s="66"/>
      <c r="AYL290" s="66"/>
      <c r="AYM290" s="66"/>
      <c r="AYN290" s="66"/>
      <c r="AYO290" s="66"/>
      <c r="AYP290" s="66"/>
      <c r="AYQ290" s="66"/>
      <c r="AYR290" s="66"/>
      <c r="AYS290" s="66"/>
      <c r="AYT290" s="66"/>
      <c r="AYU290" s="66"/>
      <c r="AYV290" s="66"/>
      <c r="AYW290" s="66"/>
      <c r="AYX290" s="66"/>
      <c r="AYY290" s="66"/>
      <c r="AYZ290" s="66"/>
      <c r="AZA290" s="66"/>
      <c r="AZB290" s="66"/>
      <c r="AZC290" s="66"/>
      <c r="AZD290" s="66"/>
      <c r="AZE290" s="66"/>
      <c r="AZF290" s="66"/>
      <c r="AZG290" s="66"/>
      <c r="AZH290" s="66"/>
      <c r="AZI290" s="66"/>
      <c r="AZJ290" s="66"/>
      <c r="AZK290" s="66"/>
      <c r="AZL290" s="66"/>
      <c r="AZM290" s="66"/>
      <c r="AZN290" s="66"/>
      <c r="AZO290" s="66"/>
      <c r="AZP290" s="66"/>
      <c r="AZQ290" s="66"/>
      <c r="AZR290" s="66"/>
      <c r="AZS290" s="66"/>
      <c r="AZT290" s="66"/>
      <c r="AZU290" s="66"/>
      <c r="AZV290" s="66"/>
      <c r="AZW290" s="66"/>
      <c r="AZX290" s="66"/>
      <c r="AZY290" s="66"/>
      <c r="AZZ290" s="66"/>
      <c r="BAA290" s="66"/>
      <c r="BAB290" s="66"/>
      <c r="BAC290" s="66"/>
      <c r="BAD290" s="66"/>
      <c r="BAE290" s="66"/>
      <c r="BAF290" s="66"/>
      <c r="BAG290" s="66"/>
      <c r="BAH290" s="66"/>
      <c r="BAI290" s="66"/>
      <c r="BAJ290" s="66"/>
      <c r="BAK290" s="66"/>
      <c r="BAL290" s="66"/>
      <c r="BAM290" s="66"/>
      <c r="BAN290" s="66"/>
      <c r="BAO290" s="66"/>
      <c r="BAP290" s="66"/>
      <c r="BAQ290" s="66"/>
      <c r="BAR290" s="66"/>
      <c r="BAS290" s="66"/>
      <c r="BAT290" s="66"/>
      <c r="BAU290" s="66"/>
      <c r="BAV290" s="66"/>
      <c r="BAW290" s="66"/>
      <c r="BAX290" s="66"/>
      <c r="BAY290" s="66"/>
      <c r="BAZ290" s="66"/>
      <c r="BBA290" s="66"/>
      <c r="BBB290" s="66"/>
      <c r="BBC290" s="66"/>
      <c r="BBD290" s="66"/>
      <c r="BBE290" s="66"/>
      <c r="BBF290" s="66"/>
      <c r="BBG290" s="66"/>
      <c r="BBH290" s="66"/>
      <c r="BBI290" s="66"/>
      <c r="BBJ290" s="66"/>
      <c r="BBK290" s="66"/>
      <c r="BBL290" s="66"/>
      <c r="BBM290" s="66"/>
      <c r="BBN290" s="66"/>
      <c r="BBO290" s="66"/>
      <c r="BBP290" s="66"/>
      <c r="BBQ290" s="66"/>
      <c r="BBR290" s="66"/>
      <c r="BBS290" s="66"/>
      <c r="BBT290" s="66"/>
      <c r="BBU290" s="66"/>
      <c r="BBV290" s="66"/>
      <c r="BBW290" s="66"/>
      <c r="BBX290" s="66"/>
      <c r="BBY290" s="66"/>
      <c r="BBZ290" s="66"/>
      <c r="BCA290" s="66"/>
      <c r="BCB290" s="66"/>
      <c r="BCC290" s="66"/>
      <c r="BCD290" s="66"/>
      <c r="BCE290" s="66"/>
      <c r="BCF290" s="66"/>
      <c r="BCG290" s="66"/>
      <c r="BCH290" s="66"/>
      <c r="BCI290" s="66"/>
      <c r="BCJ290" s="66"/>
      <c r="BCK290" s="66"/>
      <c r="BCL290" s="66"/>
      <c r="BCM290" s="66"/>
      <c r="BCN290" s="66"/>
      <c r="BCO290" s="66"/>
      <c r="BCP290" s="66"/>
      <c r="BCQ290" s="66"/>
      <c r="BCR290" s="66"/>
      <c r="BCS290" s="66"/>
      <c r="BCT290" s="66"/>
      <c r="BCU290" s="66"/>
      <c r="BCV290" s="66"/>
      <c r="BCW290" s="66"/>
      <c r="BCX290" s="66"/>
      <c r="BCY290" s="66"/>
      <c r="BCZ290" s="66"/>
      <c r="BDA290" s="66"/>
      <c r="BDB290" s="66"/>
      <c r="BDC290" s="66"/>
      <c r="BDD290" s="66"/>
      <c r="BDE290" s="66"/>
      <c r="BDF290" s="66"/>
      <c r="BDG290" s="66"/>
      <c r="BDH290" s="66"/>
      <c r="BDI290" s="66"/>
      <c r="BDJ290" s="66"/>
      <c r="BDK290" s="66"/>
      <c r="BDL290" s="66"/>
      <c r="BDM290" s="66"/>
      <c r="BDN290" s="66"/>
      <c r="BDO290" s="66"/>
      <c r="BDP290" s="66"/>
      <c r="BDQ290" s="66"/>
      <c r="BDR290" s="66"/>
      <c r="BDS290" s="66"/>
      <c r="BDT290" s="66"/>
      <c r="BDU290" s="66"/>
      <c r="BDV290" s="66"/>
      <c r="BDW290" s="66"/>
      <c r="BDX290" s="66"/>
      <c r="BDY290" s="66"/>
      <c r="BDZ290" s="66"/>
      <c r="BEA290" s="66"/>
      <c r="BEB290" s="66"/>
      <c r="BEC290" s="66"/>
      <c r="BED290" s="66"/>
      <c r="BEE290" s="66"/>
      <c r="BEF290" s="66"/>
      <c r="BEG290" s="66"/>
      <c r="BEH290" s="66"/>
      <c r="BEI290" s="66"/>
      <c r="BEJ290" s="66"/>
      <c r="BEK290" s="66"/>
      <c r="BEL290" s="66"/>
      <c r="BEM290" s="66"/>
      <c r="BEN290" s="66"/>
      <c r="BEO290" s="66"/>
      <c r="BEP290" s="66"/>
      <c r="BEQ290" s="66"/>
      <c r="BER290" s="66"/>
      <c r="BES290" s="66"/>
      <c r="BET290" s="66"/>
      <c r="BEU290" s="66"/>
      <c r="BEV290" s="66"/>
      <c r="BEW290" s="66"/>
      <c r="BEX290" s="66"/>
      <c r="BEY290" s="66"/>
      <c r="BEZ290" s="66"/>
      <c r="BFA290" s="66"/>
      <c r="BFB290" s="66"/>
      <c r="BFC290" s="66"/>
      <c r="BFD290" s="66"/>
      <c r="BFE290" s="66"/>
      <c r="BFF290" s="66"/>
      <c r="BFG290" s="66"/>
      <c r="BFH290" s="66"/>
      <c r="BFI290" s="66"/>
      <c r="BFJ290" s="66"/>
      <c r="BFK290" s="66"/>
      <c r="BFL290" s="66"/>
      <c r="BFM290" s="66"/>
      <c r="BFN290" s="66"/>
      <c r="BFO290" s="66"/>
      <c r="BFP290" s="66"/>
      <c r="BFQ290" s="66"/>
      <c r="BFR290" s="66"/>
      <c r="BFS290" s="66"/>
      <c r="BFT290" s="66"/>
      <c r="BFU290" s="66"/>
      <c r="BFV290" s="66"/>
      <c r="BFW290" s="66"/>
      <c r="BFX290" s="66"/>
      <c r="BFY290" s="66"/>
      <c r="BFZ290" s="66"/>
      <c r="BGA290" s="66"/>
      <c r="BGB290" s="66"/>
      <c r="BGC290" s="66"/>
      <c r="BGD290" s="66"/>
      <c r="BGE290" s="66"/>
      <c r="BGF290" s="66"/>
      <c r="BGG290" s="66"/>
      <c r="BGH290" s="66"/>
      <c r="BGI290" s="66"/>
      <c r="BGJ290" s="66"/>
      <c r="BGK290" s="66"/>
      <c r="BGL290" s="66"/>
      <c r="BGM290" s="66"/>
      <c r="BGN290" s="66"/>
      <c r="BGO290" s="66"/>
      <c r="BGP290" s="66"/>
      <c r="BGQ290" s="66"/>
      <c r="BGR290" s="66"/>
      <c r="BGS290" s="66"/>
      <c r="BGT290" s="66"/>
      <c r="BGU290" s="66"/>
      <c r="BGV290" s="66"/>
      <c r="BGW290" s="66"/>
      <c r="BGX290" s="66"/>
      <c r="BGY290" s="66"/>
      <c r="BGZ290" s="66"/>
      <c r="BHA290" s="66"/>
      <c r="BHB290" s="66"/>
      <c r="BHC290" s="66"/>
      <c r="BHD290" s="66"/>
      <c r="BHE290" s="66"/>
      <c r="BHF290" s="66"/>
      <c r="BHG290" s="66"/>
      <c r="BHH290" s="66"/>
      <c r="BHI290" s="66"/>
      <c r="BHJ290" s="66"/>
      <c r="BHK290" s="66"/>
      <c r="BHL290" s="66"/>
      <c r="BHM290" s="66"/>
      <c r="BHN290" s="66"/>
      <c r="BHO290" s="66"/>
      <c r="BHP290" s="66"/>
      <c r="BHQ290" s="66"/>
      <c r="BHR290" s="66"/>
      <c r="BHS290" s="66"/>
      <c r="BHT290" s="66"/>
      <c r="BHU290" s="66"/>
      <c r="BHV290" s="66"/>
      <c r="BHW290" s="66"/>
      <c r="BHX290" s="66"/>
      <c r="BHY290" s="66"/>
      <c r="BHZ290" s="66"/>
      <c r="BIA290" s="66"/>
      <c r="BIB290" s="66"/>
      <c r="BIC290" s="66"/>
      <c r="BID290" s="66"/>
      <c r="BIE290" s="66"/>
      <c r="BIF290" s="66"/>
      <c r="BIG290" s="66"/>
      <c r="BIH290" s="66"/>
      <c r="BII290" s="66"/>
      <c r="BIJ290" s="66"/>
      <c r="BIK290" s="66"/>
      <c r="BIL290" s="66"/>
      <c r="BIM290" s="66"/>
      <c r="BIN290" s="66"/>
      <c r="BIO290" s="66"/>
      <c r="BIP290" s="66"/>
      <c r="BIQ290" s="66"/>
      <c r="BIR290" s="66"/>
      <c r="BIS290" s="66"/>
      <c r="BIT290" s="66"/>
      <c r="BIU290" s="66"/>
      <c r="BIV290" s="66"/>
      <c r="BIW290" s="66"/>
      <c r="BIX290" s="66"/>
      <c r="BIY290" s="66"/>
      <c r="BIZ290" s="66"/>
      <c r="BJA290" s="66"/>
      <c r="BJB290" s="66"/>
      <c r="BJC290" s="66"/>
      <c r="BJD290" s="66"/>
      <c r="BJE290" s="66"/>
      <c r="BJF290" s="66"/>
      <c r="BJG290" s="66"/>
      <c r="BJH290" s="66"/>
      <c r="BJI290" s="66"/>
      <c r="BJJ290" s="66"/>
      <c r="BJK290" s="66"/>
      <c r="BJL290" s="66"/>
      <c r="BJM290" s="66"/>
      <c r="BJN290" s="66"/>
      <c r="BJO290" s="66"/>
      <c r="BJP290" s="66"/>
      <c r="BJQ290" s="66"/>
      <c r="BJR290" s="66"/>
      <c r="BJS290" s="66"/>
      <c r="BJT290" s="66"/>
      <c r="BJU290" s="66"/>
      <c r="BJV290" s="66"/>
      <c r="BJW290" s="66"/>
      <c r="BJX290" s="66"/>
      <c r="BJY290" s="66"/>
      <c r="BJZ290" s="66"/>
      <c r="BKA290" s="66"/>
      <c r="BKB290" s="66"/>
      <c r="BKC290" s="66"/>
      <c r="BKD290" s="66"/>
      <c r="BKE290" s="66"/>
      <c r="BKF290" s="66"/>
      <c r="BKG290" s="66"/>
      <c r="BKH290" s="66"/>
      <c r="BKI290" s="66"/>
      <c r="BKJ290" s="66"/>
      <c r="BKK290" s="66"/>
      <c r="BKL290" s="66"/>
      <c r="BKM290" s="66"/>
      <c r="BKN290" s="66"/>
      <c r="BKO290" s="66"/>
      <c r="BKP290" s="66"/>
      <c r="BKQ290" s="66"/>
      <c r="BKR290" s="66"/>
      <c r="BKS290" s="66"/>
      <c r="BKT290" s="66"/>
      <c r="BKU290" s="66"/>
      <c r="BKV290" s="66"/>
      <c r="BKW290" s="66"/>
      <c r="BKX290" s="66"/>
      <c r="BKY290" s="66"/>
      <c r="BKZ290" s="66"/>
      <c r="BLA290" s="66"/>
      <c r="BLB290" s="66"/>
      <c r="BLC290" s="66"/>
      <c r="BLD290" s="66"/>
      <c r="BLE290" s="66"/>
      <c r="BLF290" s="66"/>
      <c r="BLG290" s="66"/>
      <c r="BLH290" s="66"/>
      <c r="BLI290" s="66"/>
      <c r="BLJ290" s="66"/>
      <c r="BLK290" s="66"/>
      <c r="BLL290" s="66"/>
      <c r="BLM290" s="66"/>
      <c r="BLN290" s="66"/>
      <c r="BLO290" s="66"/>
      <c r="BLP290" s="66"/>
      <c r="BLQ290" s="66"/>
      <c r="BLR290" s="66"/>
      <c r="BLS290" s="66"/>
      <c r="BLT290" s="66"/>
      <c r="BLU290" s="66"/>
      <c r="BLV290" s="66"/>
      <c r="BLW290" s="66"/>
      <c r="BLX290" s="66"/>
      <c r="BLY290" s="66"/>
      <c r="BLZ290" s="66"/>
      <c r="BMA290" s="66"/>
      <c r="BMB290" s="66"/>
      <c r="BMC290" s="66"/>
      <c r="BMD290" s="66"/>
      <c r="BME290" s="66"/>
      <c r="BMF290" s="66"/>
      <c r="BMG290" s="66"/>
      <c r="BMH290" s="66"/>
      <c r="BMI290" s="66"/>
      <c r="BMJ290" s="66"/>
      <c r="BMK290" s="66"/>
      <c r="BML290" s="66"/>
      <c r="BMM290" s="66"/>
      <c r="BMN290" s="66"/>
      <c r="BMO290" s="66"/>
      <c r="BMP290" s="66"/>
      <c r="BMQ290" s="66"/>
      <c r="BMR290" s="66"/>
      <c r="BMS290" s="66"/>
      <c r="BMT290" s="66"/>
      <c r="BMU290" s="66"/>
      <c r="BMV290" s="66"/>
      <c r="BMW290" s="66"/>
      <c r="BMX290" s="66"/>
      <c r="BMY290" s="66"/>
      <c r="BMZ290" s="66"/>
      <c r="BNA290" s="66"/>
      <c r="BNB290" s="66"/>
      <c r="BNC290" s="66"/>
      <c r="BND290" s="66"/>
      <c r="BNE290" s="66"/>
      <c r="BNF290" s="66"/>
      <c r="BNG290" s="66"/>
      <c r="BNH290" s="66"/>
      <c r="BNI290" s="66"/>
      <c r="BNJ290" s="66"/>
      <c r="BNK290" s="66"/>
      <c r="BNL290" s="66"/>
      <c r="BNM290" s="66"/>
      <c r="BNN290" s="66"/>
      <c r="BNO290" s="66"/>
      <c r="BNP290" s="66"/>
      <c r="BNQ290" s="66"/>
      <c r="BNR290" s="66"/>
      <c r="BNS290" s="66"/>
      <c r="BNT290" s="66"/>
      <c r="BNU290" s="66"/>
      <c r="BNV290" s="66"/>
      <c r="BNW290" s="66"/>
      <c r="BNX290" s="66"/>
      <c r="BNY290" s="66"/>
      <c r="BNZ290" s="66"/>
      <c r="BOA290" s="66"/>
      <c r="BOB290" s="66"/>
      <c r="BOC290" s="66"/>
      <c r="BOD290" s="66"/>
      <c r="BOE290" s="66"/>
      <c r="BOF290" s="66"/>
      <c r="BOG290" s="66"/>
      <c r="BOH290" s="66"/>
      <c r="BOI290" s="66"/>
      <c r="BOJ290" s="66"/>
      <c r="BOK290" s="66"/>
      <c r="BOL290" s="66"/>
      <c r="BOM290" s="66"/>
      <c r="BON290" s="66"/>
      <c r="BOO290" s="66"/>
      <c r="BOP290" s="66"/>
      <c r="BOQ290" s="66"/>
      <c r="BOR290" s="66"/>
      <c r="BOS290" s="66"/>
      <c r="BOT290" s="66"/>
      <c r="BOU290" s="66"/>
      <c r="BOV290" s="66"/>
      <c r="BOW290" s="66"/>
      <c r="BOX290" s="66"/>
      <c r="BOY290" s="66"/>
      <c r="BOZ290" s="66"/>
      <c r="BPA290" s="66"/>
      <c r="BPB290" s="66"/>
      <c r="BPC290" s="66"/>
      <c r="BPD290" s="66"/>
      <c r="BPE290" s="66"/>
      <c r="BPF290" s="66"/>
      <c r="BPG290" s="66"/>
      <c r="BPH290" s="66"/>
      <c r="BPI290" s="66"/>
      <c r="BPJ290" s="66"/>
      <c r="BPK290" s="66"/>
      <c r="BPL290" s="66"/>
      <c r="BPM290" s="66"/>
      <c r="BPN290" s="66"/>
      <c r="BPO290" s="66"/>
      <c r="BPP290" s="66"/>
      <c r="BPQ290" s="66"/>
      <c r="BPR290" s="66"/>
      <c r="BPS290" s="66"/>
      <c r="BPT290" s="66"/>
      <c r="BPU290" s="66"/>
      <c r="BPV290" s="66"/>
      <c r="BPW290" s="66"/>
      <c r="BPX290" s="66"/>
      <c r="BPY290" s="66"/>
      <c r="BPZ290" s="66"/>
      <c r="BQA290" s="66"/>
      <c r="BQB290" s="66"/>
      <c r="BQC290" s="66"/>
      <c r="BQD290" s="66"/>
      <c r="BQE290" s="66"/>
      <c r="BQF290" s="66"/>
      <c r="BQG290" s="66"/>
      <c r="BQH290" s="66"/>
      <c r="BQI290" s="66"/>
      <c r="BQJ290" s="66"/>
      <c r="BQK290" s="66"/>
      <c r="BQL290" s="66"/>
      <c r="BQM290" s="66"/>
      <c r="BQN290" s="66"/>
      <c r="BQO290" s="66"/>
      <c r="BQP290" s="66"/>
      <c r="BQQ290" s="66"/>
      <c r="BQR290" s="66"/>
      <c r="BQS290" s="66"/>
      <c r="BQT290" s="66"/>
      <c r="BQU290" s="66"/>
      <c r="BQV290" s="66"/>
      <c r="BQW290" s="66"/>
      <c r="BQX290" s="66"/>
      <c r="BQY290" s="66"/>
      <c r="BQZ290" s="66"/>
      <c r="BRA290" s="66"/>
      <c r="BRB290" s="66"/>
      <c r="BRC290" s="66"/>
      <c r="BRD290" s="66"/>
      <c r="BRE290" s="66"/>
      <c r="BRF290" s="66"/>
      <c r="BRG290" s="66"/>
      <c r="BRH290" s="66"/>
      <c r="BRI290" s="66"/>
      <c r="BRJ290" s="66"/>
      <c r="BRK290" s="66"/>
      <c r="BRL290" s="66"/>
      <c r="BRM290" s="66"/>
      <c r="BRN290" s="66"/>
      <c r="BRO290" s="66"/>
      <c r="BRP290" s="66"/>
      <c r="BRQ290" s="66"/>
      <c r="BRR290" s="66"/>
      <c r="BRS290" s="66"/>
      <c r="BRT290" s="66"/>
      <c r="BRU290" s="66"/>
      <c r="BRV290" s="66"/>
      <c r="BRW290" s="66"/>
      <c r="BRX290" s="66"/>
      <c r="BRY290" s="66"/>
      <c r="BRZ290" s="66"/>
      <c r="BSA290" s="66"/>
      <c r="BSB290" s="66"/>
      <c r="BSC290" s="66"/>
      <c r="BSD290" s="66"/>
      <c r="BSE290" s="66"/>
      <c r="BSF290" s="66"/>
      <c r="BSG290" s="66"/>
      <c r="BSH290" s="66"/>
      <c r="BSI290" s="66"/>
      <c r="BSJ290" s="66"/>
      <c r="BSK290" s="66"/>
      <c r="BSL290" s="66"/>
      <c r="BSM290" s="66"/>
      <c r="BSN290" s="66"/>
      <c r="BSO290" s="66"/>
      <c r="BSP290" s="66"/>
      <c r="BSQ290" s="66"/>
      <c r="BSR290" s="66"/>
      <c r="BSS290" s="66"/>
      <c r="BST290" s="66"/>
      <c r="BSU290" s="66"/>
      <c r="BSV290" s="66"/>
      <c r="BSW290" s="66"/>
      <c r="BSX290" s="66"/>
      <c r="BSY290" s="66"/>
      <c r="BSZ290" s="66"/>
      <c r="BTA290" s="66"/>
      <c r="BTB290" s="66"/>
      <c r="BTC290" s="66"/>
      <c r="BTD290" s="66"/>
      <c r="BTE290" s="66"/>
      <c r="BTF290" s="66"/>
      <c r="BTG290" s="66"/>
      <c r="BTH290" s="66"/>
      <c r="BTI290" s="66"/>
      <c r="BTJ290" s="66"/>
      <c r="BTK290" s="66"/>
      <c r="BTL290" s="66"/>
      <c r="BTM290" s="66"/>
      <c r="BTN290" s="66"/>
      <c r="BTO290" s="66"/>
      <c r="BTP290" s="66"/>
      <c r="BTQ290" s="66"/>
      <c r="BTR290" s="66"/>
      <c r="BTS290" s="66"/>
      <c r="BTT290" s="66"/>
      <c r="BTU290" s="66"/>
      <c r="BTV290" s="66"/>
      <c r="BTW290" s="66"/>
      <c r="BTX290" s="66"/>
      <c r="BTY290" s="66"/>
      <c r="BTZ290" s="66"/>
      <c r="BUA290" s="66"/>
      <c r="BUB290" s="66"/>
      <c r="BUC290" s="66"/>
      <c r="BUD290" s="66"/>
      <c r="BUE290" s="66"/>
      <c r="BUF290" s="66"/>
      <c r="BUG290" s="66"/>
      <c r="BUH290" s="66"/>
      <c r="BUI290" s="66"/>
      <c r="BUJ290" s="66"/>
      <c r="BUK290" s="66"/>
      <c r="BUL290" s="66"/>
      <c r="BUM290" s="66"/>
      <c r="BUN290" s="66"/>
      <c r="BUO290" s="66"/>
      <c r="BUP290" s="66"/>
      <c r="BUQ290" s="66"/>
      <c r="BUR290" s="66"/>
      <c r="BUS290" s="66"/>
      <c r="BUT290" s="66"/>
      <c r="BUU290" s="66"/>
      <c r="BUV290" s="66"/>
      <c r="BUW290" s="66"/>
      <c r="BUX290" s="66"/>
      <c r="BUY290" s="66"/>
      <c r="BUZ290" s="66"/>
      <c r="BVA290" s="66"/>
      <c r="BVB290" s="66"/>
      <c r="BVC290" s="66"/>
      <c r="BVD290" s="66"/>
      <c r="BVE290" s="66"/>
      <c r="BVF290" s="66"/>
      <c r="BVG290" s="66"/>
      <c r="BVH290" s="66"/>
      <c r="BVI290" s="66"/>
      <c r="BVJ290" s="66"/>
      <c r="BVK290" s="66"/>
      <c r="BVL290" s="66"/>
      <c r="BVM290" s="66"/>
      <c r="BVN290" s="66"/>
      <c r="BVO290" s="66"/>
      <c r="BVP290" s="66"/>
      <c r="BVQ290" s="66"/>
      <c r="BVR290" s="66"/>
      <c r="BVS290" s="66"/>
      <c r="BVT290" s="66"/>
      <c r="BVU290" s="66"/>
      <c r="BVV290" s="66"/>
      <c r="BVW290" s="66"/>
      <c r="BVX290" s="66"/>
      <c r="BVY290" s="66"/>
      <c r="BVZ290" s="66"/>
      <c r="BWA290" s="66"/>
      <c r="BWB290" s="66"/>
      <c r="BWC290" s="66"/>
      <c r="BWD290" s="66"/>
      <c r="BWE290" s="66"/>
      <c r="BWF290" s="66"/>
      <c r="BWG290" s="66"/>
      <c r="BWH290" s="66"/>
      <c r="BWI290" s="66"/>
      <c r="BWJ290" s="66"/>
      <c r="BWK290" s="66"/>
      <c r="BWL290" s="66"/>
      <c r="BWM290" s="66"/>
      <c r="BWN290" s="66"/>
      <c r="BWO290" s="66"/>
      <c r="BWP290" s="66"/>
      <c r="BWQ290" s="66"/>
      <c r="BWR290" s="66"/>
      <c r="BWS290" s="66"/>
      <c r="BWT290" s="66"/>
      <c r="BWU290" s="66"/>
      <c r="BWV290" s="66"/>
      <c r="BWW290" s="66"/>
      <c r="BWX290" s="66"/>
      <c r="BWY290" s="66"/>
      <c r="BWZ290" s="66"/>
      <c r="BXA290" s="66"/>
      <c r="BXB290" s="66"/>
      <c r="BXC290" s="66"/>
      <c r="BXD290" s="66"/>
      <c r="BXE290" s="66"/>
      <c r="BXF290" s="66"/>
      <c r="BXG290" s="66"/>
      <c r="BXH290" s="66"/>
      <c r="BXI290" s="66"/>
      <c r="BXJ290" s="66"/>
      <c r="BXK290" s="66"/>
      <c r="BXL290" s="66"/>
      <c r="BXM290" s="66"/>
      <c r="BXN290" s="66"/>
      <c r="BXO290" s="66"/>
      <c r="BXP290" s="66"/>
      <c r="BXQ290" s="66"/>
      <c r="BXR290" s="66"/>
      <c r="BXS290" s="66"/>
      <c r="BXT290" s="66"/>
      <c r="BXU290" s="66"/>
      <c r="BXV290" s="66"/>
      <c r="BXW290" s="66"/>
      <c r="BXX290" s="66"/>
      <c r="BXY290" s="66"/>
      <c r="BXZ290" s="66"/>
      <c r="BYA290" s="66"/>
      <c r="BYB290" s="66"/>
      <c r="BYC290" s="66"/>
      <c r="BYD290" s="66"/>
      <c r="BYE290" s="66"/>
      <c r="BYF290" s="66"/>
      <c r="BYG290" s="66"/>
      <c r="BYH290" s="66"/>
      <c r="BYI290" s="66"/>
      <c r="BYJ290" s="66"/>
      <c r="BYK290" s="66"/>
      <c r="BYL290" s="66"/>
      <c r="BYM290" s="66"/>
      <c r="BYN290" s="66"/>
      <c r="BYO290" s="66"/>
      <c r="BYP290" s="66"/>
      <c r="BYQ290" s="66"/>
      <c r="BYR290" s="66"/>
      <c r="BYS290" s="66"/>
      <c r="BYT290" s="66"/>
      <c r="BYU290" s="66"/>
      <c r="BYV290" s="66"/>
      <c r="BYW290" s="66"/>
      <c r="BYX290" s="66"/>
      <c r="BYY290" s="66"/>
      <c r="BYZ290" s="66"/>
      <c r="BZA290" s="66"/>
      <c r="BZB290" s="66"/>
      <c r="BZC290" s="66"/>
      <c r="BZD290" s="66"/>
      <c r="BZE290" s="66"/>
      <c r="BZF290" s="66"/>
      <c r="BZG290" s="66"/>
      <c r="BZH290" s="66"/>
      <c r="BZI290" s="66"/>
      <c r="BZJ290" s="66"/>
      <c r="BZK290" s="66"/>
      <c r="BZL290" s="66"/>
      <c r="BZM290" s="66"/>
      <c r="BZN290" s="66"/>
      <c r="BZO290" s="66"/>
      <c r="BZP290" s="66"/>
      <c r="BZQ290" s="66"/>
      <c r="BZR290" s="66"/>
      <c r="BZS290" s="66"/>
      <c r="BZT290" s="66"/>
      <c r="BZU290" s="66"/>
      <c r="BZV290" s="66"/>
      <c r="BZW290" s="66"/>
      <c r="BZX290" s="66"/>
      <c r="BZY290" s="66"/>
      <c r="BZZ290" s="66"/>
      <c r="CAA290" s="66"/>
      <c r="CAB290" s="66"/>
      <c r="CAC290" s="66"/>
      <c r="CAD290" s="66"/>
      <c r="CAE290" s="66"/>
      <c r="CAF290" s="66"/>
      <c r="CAG290" s="66"/>
      <c r="CAH290" s="66"/>
      <c r="CAI290" s="66"/>
      <c r="CAJ290" s="66"/>
      <c r="CAK290" s="66"/>
      <c r="CAL290" s="66"/>
      <c r="CAM290" s="66"/>
      <c r="CAN290" s="66"/>
      <c r="CAO290" s="66"/>
      <c r="CAP290" s="66"/>
      <c r="CAQ290" s="66"/>
      <c r="CAR290" s="66"/>
      <c r="CAS290" s="66"/>
      <c r="CAT290" s="66"/>
      <c r="CAU290" s="66"/>
      <c r="CAV290" s="66"/>
      <c r="CAW290" s="66"/>
      <c r="CAX290" s="66"/>
      <c r="CAY290" s="66"/>
      <c r="CAZ290" s="66"/>
      <c r="CBA290" s="66"/>
      <c r="CBB290" s="66"/>
      <c r="CBC290" s="66"/>
      <c r="CBD290" s="66"/>
      <c r="CBE290" s="66"/>
      <c r="CBF290" s="66"/>
      <c r="CBG290" s="66"/>
      <c r="CBH290" s="66"/>
      <c r="CBI290" s="66"/>
      <c r="CBJ290" s="66"/>
      <c r="CBK290" s="66"/>
      <c r="CBL290" s="66"/>
      <c r="CBM290" s="66"/>
      <c r="CBN290" s="66"/>
      <c r="CBO290" s="66"/>
      <c r="CBP290" s="66"/>
      <c r="CBQ290" s="66"/>
      <c r="CBR290" s="66"/>
      <c r="CBS290" s="66"/>
      <c r="CBT290" s="66"/>
      <c r="CBU290" s="66"/>
      <c r="CBV290" s="66"/>
      <c r="CBW290" s="66"/>
      <c r="CBX290" s="66"/>
      <c r="CBY290" s="66"/>
      <c r="CBZ290" s="66"/>
      <c r="CCA290" s="66"/>
      <c r="CCB290" s="66"/>
      <c r="CCC290" s="66"/>
      <c r="CCD290" s="66"/>
      <c r="CCE290" s="66"/>
      <c r="CCF290" s="66"/>
      <c r="CCG290" s="66"/>
      <c r="CCH290" s="66"/>
      <c r="CCI290" s="66"/>
      <c r="CCJ290" s="66"/>
      <c r="CCK290" s="66"/>
      <c r="CCL290" s="66"/>
      <c r="CCM290" s="66"/>
      <c r="CCN290" s="66"/>
      <c r="CCO290" s="66"/>
      <c r="CCP290" s="66"/>
      <c r="CCQ290" s="66"/>
      <c r="CCR290" s="66"/>
      <c r="CCS290" s="66"/>
      <c r="CCT290" s="66"/>
      <c r="CCU290" s="66"/>
      <c r="CCV290" s="66"/>
      <c r="CCW290" s="66"/>
      <c r="CCX290" s="66"/>
      <c r="CCY290" s="66"/>
      <c r="CCZ290" s="66"/>
      <c r="CDA290" s="66"/>
      <c r="CDB290" s="66"/>
      <c r="CDC290" s="66"/>
      <c r="CDD290" s="66"/>
      <c r="CDE290" s="66"/>
      <c r="CDF290" s="66"/>
      <c r="CDG290" s="66"/>
      <c r="CDH290" s="66"/>
      <c r="CDI290" s="66"/>
      <c r="CDJ290" s="66"/>
      <c r="CDK290" s="66"/>
      <c r="CDL290" s="66"/>
      <c r="CDM290" s="66"/>
      <c r="CDN290" s="66"/>
      <c r="CDO290" s="66"/>
      <c r="CDP290" s="66"/>
      <c r="CDQ290" s="66"/>
      <c r="CDR290" s="66"/>
      <c r="CDS290" s="66"/>
      <c r="CDT290" s="66"/>
      <c r="CDU290" s="66"/>
      <c r="CDV290" s="66"/>
      <c r="CDW290" s="66"/>
      <c r="CDX290" s="66"/>
      <c r="CDY290" s="66"/>
      <c r="CDZ290" s="66"/>
      <c r="CEA290" s="66"/>
      <c r="CEB290" s="66"/>
      <c r="CEC290" s="66"/>
      <c r="CED290" s="66"/>
      <c r="CEE290" s="66"/>
      <c r="CEF290" s="66"/>
      <c r="CEG290" s="66"/>
      <c r="CEH290" s="66"/>
      <c r="CEI290" s="66"/>
      <c r="CEJ290" s="66"/>
      <c r="CEK290" s="66"/>
      <c r="CEL290" s="66"/>
      <c r="CEM290" s="66"/>
      <c r="CEN290" s="66"/>
      <c r="CEO290" s="66"/>
      <c r="CEP290" s="66"/>
      <c r="CEQ290" s="66"/>
      <c r="CER290" s="66"/>
      <c r="CES290" s="66"/>
      <c r="CET290" s="66"/>
      <c r="CEU290" s="66"/>
      <c r="CEV290" s="66"/>
      <c r="CEW290" s="66"/>
      <c r="CEX290" s="66"/>
      <c r="CEY290" s="66"/>
      <c r="CEZ290" s="66"/>
      <c r="CFA290" s="66"/>
      <c r="CFB290" s="66"/>
      <c r="CFC290" s="66"/>
      <c r="CFD290" s="66"/>
      <c r="CFE290" s="66"/>
      <c r="CFF290" s="66"/>
      <c r="CFG290" s="66"/>
      <c r="CFH290" s="66"/>
      <c r="CFI290" s="66"/>
      <c r="CFJ290" s="66"/>
      <c r="CFK290" s="66"/>
      <c r="CFL290" s="66"/>
      <c r="CFM290" s="66"/>
      <c r="CFN290" s="66"/>
      <c r="CFO290" s="66"/>
      <c r="CFP290" s="66"/>
      <c r="CFQ290" s="66"/>
      <c r="CFR290" s="66"/>
      <c r="CFS290" s="66"/>
      <c r="CFT290" s="66"/>
      <c r="CFU290" s="66"/>
      <c r="CFV290" s="66"/>
      <c r="CFW290" s="66"/>
      <c r="CFX290" s="66"/>
      <c r="CFY290" s="66"/>
      <c r="CFZ290" s="66"/>
      <c r="CGA290" s="66"/>
      <c r="CGB290" s="66"/>
      <c r="CGC290" s="66"/>
      <c r="CGD290" s="66"/>
      <c r="CGE290" s="66"/>
      <c r="CGF290" s="66"/>
      <c r="CGG290" s="66"/>
      <c r="CGH290" s="66"/>
      <c r="CGI290" s="66"/>
      <c r="CGJ290" s="66"/>
      <c r="CGK290" s="66"/>
      <c r="CGL290" s="66"/>
      <c r="CGM290" s="66"/>
      <c r="CGN290" s="66"/>
      <c r="CGO290" s="66"/>
      <c r="CGP290" s="66"/>
      <c r="CGQ290" s="66"/>
      <c r="CGR290" s="66"/>
      <c r="CGS290" s="66"/>
      <c r="CGT290" s="66"/>
      <c r="CGU290" s="66"/>
      <c r="CGV290" s="66"/>
      <c r="CGW290" s="66"/>
      <c r="CGX290" s="66"/>
      <c r="CGY290" s="66"/>
      <c r="CGZ290" s="66"/>
      <c r="CHA290" s="66"/>
      <c r="CHB290" s="66"/>
      <c r="CHC290" s="66"/>
      <c r="CHD290" s="66"/>
      <c r="CHE290" s="66"/>
      <c r="CHF290" s="66"/>
      <c r="CHG290" s="66"/>
      <c r="CHH290" s="66"/>
      <c r="CHI290" s="66"/>
      <c r="CHJ290" s="66"/>
      <c r="CHK290" s="66"/>
      <c r="CHL290" s="66"/>
      <c r="CHM290" s="66"/>
      <c r="CHN290" s="66"/>
      <c r="CHO290" s="66"/>
      <c r="CHP290" s="66"/>
      <c r="CHQ290" s="66"/>
      <c r="CHR290" s="66"/>
      <c r="CHS290" s="66"/>
      <c r="CHT290" s="66"/>
      <c r="CHU290" s="66"/>
      <c r="CHV290" s="66"/>
      <c r="CHW290" s="66"/>
      <c r="CHX290" s="66"/>
      <c r="CHY290" s="66"/>
      <c r="CHZ290" s="66"/>
      <c r="CIA290" s="66"/>
      <c r="CIB290" s="66"/>
      <c r="CIC290" s="66"/>
      <c r="CID290" s="66"/>
      <c r="CIE290" s="66"/>
      <c r="CIF290" s="66"/>
      <c r="CIG290" s="66"/>
      <c r="CIH290" s="66"/>
      <c r="CII290" s="66"/>
      <c r="CIJ290" s="66"/>
      <c r="CIK290" s="66"/>
      <c r="CIL290" s="66"/>
      <c r="CIM290" s="66"/>
      <c r="CIN290" s="66"/>
      <c r="CIO290" s="66"/>
      <c r="CIP290" s="66"/>
      <c r="CIQ290" s="66"/>
      <c r="CIR290" s="66"/>
      <c r="CIS290" s="66"/>
      <c r="CIT290" s="66"/>
      <c r="CIU290" s="66"/>
      <c r="CIV290" s="66"/>
      <c r="CIW290" s="66"/>
      <c r="CIX290" s="66"/>
      <c r="CIY290" s="66"/>
      <c r="CIZ290" s="66"/>
      <c r="CJA290" s="66"/>
      <c r="CJB290" s="66"/>
      <c r="CJC290" s="66"/>
      <c r="CJD290" s="66"/>
      <c r="CJE290" s="66"/>
      <c r="CJF290" s="66"/>
      <c r="CJG290" s="66"/>
      <c r="CJH290" s="66"/>
      <c r="CJI290" s="66"/>
      <c r="CJJ290" s="66"/>
      <c r="CJK290" s="66"/>
      <c r="CJL290" s="66"/>
      <c r="CJM290" s="66"/>
      <c r="CJN290" s="66"/>
      <c r="CJO290" s="66"/>
      <c r="CJP290" s="66"/>
      <c r="CJQ290" s="66"/>
      <c r="CJR290" s="66"/>
      <c r="CJS290" s="66"/>
      <c r="CJT290" s="66"/>
      <c r="CJU290" s="66"/>
      <c r="CJV290" s="66"/>
      <c r="CJW290" s="66"/>
      <c r="CJX290" s="66"/>
      <c r="CJY290" s="66"/>
      <c r="CJZ290" s="66"/>
      <c r="CKA290" s="66"/>
      <c r="CKB290" s="66"/>
      <c r="CKC290" s="66"/>
      <c r="CKD290" s="66"/>
      <c r="CKE290" s="66"/>
      <c r="CKF290" s="66"/>
      <c r="CKG290" s="66"/>
      <c r="CKH290" s="66"/>
      <c r="CKI290" s="66"/>
      <c r="CKJ290" s="66"/>
      <c r="CKK290" s="66"/>
      <c r="CKL290" s="66"/>
      <c r="CKM290" s="66"/>
      <c r="CKN290" s="66"/>
      <c r="CKO290" s="66"/>
      <c r="CKP290" s="66"/>
      <c r="CKQ290" s="66"/>
      <c r="CKR290" s="66"/>
      <c r="CKS290" s="66"/>
      <c r="CKT290" s="66"/>
      <c r="CKU290" s="66"/>
      <c r="CKV290" s="66"/>
      <c r="CKW290" s="66"/>
      <c r="CKX290" s="66"/>
      <c r="CKY290" s="66"/>
      <c r="CKZ290" s="66"/>
      <c r="CLA290" s="66"/>
      <c r="CLB290" s="66"/>
      <c r="CLC290" s="66"/>
      <c r="CLD290" s="66"/>
      <c r="CLE290" s="66"/>
      <c r="CLF290" s="66"/>
      <c r="CLG290" s="66"/>
      <c r="CLH290" s="66"/>
      <c r="CLI290" s="66"/>
      <c r="CLJ290" s="66"/>
      <c r="CLK290" s="66"/>
      <c r="CLL290" s="66"/>
      <c r="CLM290" s="66"/>
      <c r="CLN290" s="66"/>
      <c r="CLO290" s="66"/>
      <c r="CLP290" s="66"/>
      <c r="CLQ290" s="66"/>
      <c r="CLR290" s="66"/>
      <c r="CLS290" s="66"/>
      <c r="CLT290" s="66"/>
      <c r="CLU290" s="66"/>
      <c r="CLV290" s="66"/>
      <c r="CLW290" s="66"/>
      <c r="CLX290" s="66"/>
      <c r="CLY290" s="66"/>
      <c r="CLZ290" s="66"/>
      <c r="CMA290" s="66"/>
      <c r="CMB290" s="66"/>
      <c r="CMC290" s="66"/>
      <c r="CMD290" s="66"/>
      <c r="CME290" s="66"/>
      <c r="CMF290" s="66"/>
      <c r="CMG290" s="66"/>
      <c r="CMH290" s="66"/>
      <c r="CMI290" s="66"/>
      <c r="CMJ290" s="66"/>
      <c r="CMK290" s="66"/>
      <c r="CML290" s="66"/>
      <c r="CMM290" s="66"/>
      <c r="CMN290" s="66"/>
      <c r="CMO290" s="66"/>
      <c r="CMP290" s="66"/>
      <c r="CMQ290" s="66"/>
      <c r="CMR290" s="66"/>
      <c r="CMS290" s="66"/>
      <c r="CMT290" s="66"/>
      <c r="CMU290" s="66"/>
      <c r="CMV290" s="66"/>
      <c r="CMW290" s="66"/>
      <c r="CMX290" s="66"/>
      <c r="CMY290" s="66"/>
      <c r="CMZ290" s="66"/>
      <c r="CNA290" s="66"/>
      <c r="CNB290" s="66"/>
      <c r="CNC290" s="66"/>
      <c r="CND290" s="66"/>
      <c r="CNE290" s="66"/>
      <c r="CNF290" s="66"/>
      <c r="CNG290" s="66"/>
      <c r="CNH290" s="66"/>
      <c r="CNI290" s="66"/>
      <c r="CNJ290" s="66"/>
      <c r="CNK290" s="66"/>
      <c r="CNL290" s="66"/>
      <c r="CNM290" s="66"/>
      <c r="CNN290" s="66"/>
      <c r="CNO290" s="66"/>
      <c r="CNP290" s="66"/>
      <c r="CNQ290" s="66"/>
      <c r="CNR290" s="66"/>
      <c r="CNS290" s="66"/>
      <c r="CNT290" s="66"/>
      <c r="CNU290" s="66"/>
      <c r="CNV290" s="66"/>
      <c r="CNW290" s="66"/>
      <c r="CNX290" s="66"/>
      <c r="CNY290" s="66"/>
      <c r="CNZ290" s="66"/>
      <c r="COA290" s="66"/>
      <c r="COB290" s="66"/>
      <c r="COC290" s="66"/>
      <c r="COD290" s="66"/>
      <c r="COE290" s="66"/>
      <c r="COF290" s="66"/>
      <c r="COG290" s="66"/>
      <c r="COH290" s="66"/>
      <c r="COI290" s="66"/>
      <c r="COJ290" s="66"/>
      <c r="COK290" s="66"/>
      <c r="COL290" s="66"/>
      <c r="COM290" s="66"/>
      <c r="CON290" s="66"/>
      <c r="COO290" s="66"/>
      <c r="COP290" s="66"/>
      <c r="COQ290" s="66"/>
      <c r="COR290" s="66"/>
      <c r="COS290" s="66"/>
      <c r="COT290" s="66"/>
      <c r="COU290" s="66"/>
      <c r="COV290" s="66"/>
      <c r="COW290" s="66"/>
      <c r="COX290" s="66"/>
      <c r="COY290" s="66"/>
      <c r="COZ290" s="66"/>
      <c r="CPA290" s="66"/>
      <c r="CPB290" s="66"/>
      <c r="CPC290" s="66"/>
      <c r="CPD290" s="66"/>
      <c r="CPE290" s="66"/>
      <c r="CPF290" s="66"/>
      <c r="CPG290" s="66"/>
      <c r="CPH290" s="66"/>
      <c r="CPI290" s="66"/>
      <c r="CPJ290" s="66"/>
      <c r="CPK290" s="66"/>
      <c r="CPL290" s="66"/>
      <c r="CPM290" s="66"/>
      <c r="CPN290" s="66"/>
      <c r="CPO290" s="66"/>
      <c r="CPP290" s="66"/>
      <c r="CPQ290" s="66"/>
      <c r="CPR290" s="66"/>
      <c r="CPS290" s="66"/>
      <c r="CPT290" s="66"/>
      <c r="CPU290" s="66"/>
      <c r="CPV290" s="66"/>
      <c r="CPW290" s="66"/>
      <c r="CPX290" s="66"/>
      <c r="CPY290" s="66"/>
      <c r="CPZ290" s="66"/>
      <c r="CQA290" s="66"/>
      <c r="CQB290" s="66"/>
      <c r="CQC290" s="66"/>
      <c r="CQD290" s="66"/>
      <c r="CQE290" s="66"/>
      <c r="CQF290" s="66"/>
      <c r="CQG290" s="66"/>
      <c r="CQH290" s="66"/>
      <c r="CQI290" s="66"/>
      <c r="CQJ290" s="66"/>
      <c r="CQK290" s="66"/>
      <c r="CQL290" s="66"/>
      <c r="CQM290" s="66"/>
      <c r="CQN290" s="66"/>
      <c r="CQO290" s="66"/>
      <c r="CQP290" s="66"/>
      <c r="CQQ290" s="66"/>
      <c r="CQR290" s="66"/>
      <c r="CQS290" s="66"/>
      <c r="CQT290" s="66"/>
      <c r="CQU290" s="66"/>
      <c r="CQV290" s="66"/>
      <c r="CQW290" s="66"/>
      <c r="CQX290" s="66"/>
      <c r="CQY290" s="66"/>
      <c r="CQZ290" s="66"/>
      <c r="CRA290" s="66"/>
      <c r="CRB290" s="66"/>
      <c r="CRC290" s="66"/>
      <c r="CRD290" s="66"/>
      <c r="CRE290" s="66"/>
      <c r="CRF290" s="66"/>
      <c r="CRG290" s="66"/>
      <c r="CRH290" s="66"/>
      <c r="CRI290" s="66"/>
      <c r="CRJ290" s="66"/>
      <c r="CRK290" s="66"/>
      <c r="CRL290" s="66"/>
      <c r="CRM290" s="66"/>
      <c r="CRN290" s="66"/>
      <c r="CRO290" s="66"/>
      <c r="CRP290" s="66"/>
      <c r="CRQ290" s="66"/>
      <c r="CRR290" s="66"/>
      <c r="CRS290" s="66"/>
      <c r="CRT290" s="66"/>
      <c r="CRU290" s="66"/>
      <c r="CRV290" s="66"/>
      <c r="CRW290" s="66"/>
      <c r="CRX290" s="66"/>
      <c r="CRY290" s="66"/>
      <c r="CRZ290" s="66"/>
      <c r="CSA290" s="66"/>
      <c r="CSB290" s="66"/>
      <c r="CSC290" s="66"/>
      <c r="CSD290" s="66"/>
      <c r="CSE290" s="66"/>
      <c r="CSF290" s="66"/>
      <c r="CSG290" s="66"/>
      <c r="CSH290" s="66"/>
      <c r="CSI290" s="66"/>
      <c r="CSJ290" s="66"/>
      <c r="CSK290" s="66"/>
      <c r="CSL290" s="66"/>
      <c r="CSM290" s="66"/>
      <c r="CSN290" s="66"/>
      <c r="CSO290" s="66"/>
      <c r="CSP290" s="66"/>
      <c r="CSQ290" s="66"/>
      <c r="CSR290" s="66"/>
      <c r="CSS290" s="66"/>
      <c r="CST290" s="66"/>
      <c r="CSU290" s="66"/>
      <c r="CSV290" s="66"/>
      <c r="CSW290" s="66"/>
      <c r="CSX290" s="66"/>
      <c r="CSY290" s="66"/>
      <c r="CSZ290" s="66"/>
      <c r="CTA290" s="66"/>
      <c r="CTB290" s="66"/>
      <c r="CTC290" s="66"/>
      <c r="CTD290" s="66"/>
      <c r="CTE290" s="66"/>
      <c r="CTF290" s="66"/>
      <c r="CTG290" s="66"/>
      <c r="CTH290" s="66"/>
      <c r="CTI290" s="66"/>
      <c r="CTJ290" s="66"/>
      <c r="CTK290" s="66"/>
      <c r="CTL290" s="66"/>
      <c r="CTM290" s="66"/>
      <c r="CTN290" s="66"/>
      <c r="CTO290" s="66"/>
      <c r="CTP290" s="66"/>
      <c r="CTQ290" s="66"/>
      <c r="CTR290" s="66"/>
      <c r="CTS290" s="66"/>
      <c r="CTT290" s="66"/>
      <c r="CTU290" s="66"/>
      <c r="CTV290" s="66"/>
      <c r="CTW290" s="66"/>
      <c r="CTX290" s="66"/>
      <c r="CTY290" s="66"/>
      <c r="CTZ290" s="66"/>
      <c r="CUA290" s="66"/>
      <c r="CUB290" s="66"/>
      <c r="CUC290" s="66"/>
      <c r="CUD290" s="66"/>
      <c r="CUE290" s="66"/>
      <c r="CUF290" s="66"/>
      <c r="CUG290" s="66"/>
      <c r="CUH290" s="66"/>
      <c r="CUI290" s="66"/>
      <c r="CUJ290" s="66"/>
      <c r="CUK290" s="66"/>
      <c r="CUL290" s="66"/>
      <c r="CUM290" s="66"/>
      <c r="CUN290" s="66"/>
      <c r="CUO290" s="66"/>
      <c r="CUP290" s="66"/>
      <c r="CUQ290" s="66"/>
      <c r="CUR290" s="66"/>
      <c r="CUS290" s="66"/>
      <c r="CUT290" s="66"/>
      <c r="CUU290" s="66"/>
      <c r="CUV290" s="66"/>
      <c r="CUW290" s="66"/>
      <c r="CUX290" s="66"/>
      <c r="CUY290" s="66"/>
      <c r="CUZ290" s="66"/>
      <c r="CVA290" s="66"/>
      <c r="CVB290" s="66"/>
      <c r="CVC290" s="66"/>
      <c r="CVD290" s="66"/>
      <c r="CVE290" s="66"/>
      <c r="CVF290" s="66"/>
      <c r="CVG290" s="66"/>
      <c r="CVH290" s="66"/>
      <c r="CVI290" s="66"/>
      <c r="CVJ290" s="66"/>
      <c r="CVK290" s="66"/>
      <c r="CVL290" s="66"/>
      <c r="CVM290" s="66"/>
      <c r="CVN290" s="66"/>
      <c r="CVO290" s="66"/>
      <c r="CVP290" s="66"/>
      <c r="CVQ290" s="66"/>
      <c r="CVR290" s="66"/>
      <c r="CVS290" s="66"/>
      <c r="CVT290" s="66"/>
      <c r="CVU290" s="66"/>
      <c r="CVV290" s="66"/>
      <c r="CVW290" s="66"/>
      <c r="CVX290" s="66"/>
      <c r="CVY290" s="66"/>
      <c r="CVZ290" s="66"/>
      <c r="CWA290" s="66"/>
      <c r="CWB290" s="66"/>
      <c r="CWC290" s="66"/>
      <c r="CWD290" s="66"/>
      <c r="CWE290" s="66"/>
      <c r="CWF290" s="66"/>
      <c r="CWG290" s="66"/>
      <c r="CWH290" s="66"/>
      <c r="CWI290" s="66"/>
      <c r="CWJ290" s="66"/>
      <c r="CWK290" s="66"/>
      <c r="CWL290" s="66"/>
      <c r="CWM290" s="66"/>
      <c r="CWN290" s="66"/>
      <c r="CWO290" s="66"/>
      <c r="CWP290" s="66"/>
      <c r="CWQ290" s="66"/>
      <c r="CWR290" s="66"/>
      <c r="CWS290" s="66"/>
      <c r="CWT290" s="66"/>
      <c r="CWU290" s="66"/>
      <c r="CWV290" s="66"/>
      <c r="CWW290" s="66"/>
      <c r="CWX290" s="66"/>
      <c r="CWY290" s="66"/>
      <c r="CWZ290" s="66"/>
      <c r="CXA290" s="66"/>
      <c r="CXB290" s="66"/>
      <c r="CXC290" s="66"/>
      <c r="CXD290" s="66"/>
      <c r="CXE290" s="66"/>
      <c r="CXF290" s="66"/>
      <c r="CXG290" s="66"/>
      <c r="CXH290" s="66"/>
      <c r="CXI290" s="66"/>
      <c r="CXJ290" s="66"/>
      <c r="CXK290" s="66"/>
      <c r="CXL290" s="66"/>
      <c r="CXM290" s="66"/>
      <c r="CXN290" s="66"/>
      <c r="CXO290" s="66"/>
      <c r="CXP290" s="66"/>
      <c r="CXQ290" s="66"/>
      <c r="CXR290" s="66"/>
      <c r="CXS290" s="66"/>
      <c r="CXT290" s="66"/>
      <c r="CXU290" s="66"/>
      <c r="CXV290" s="66"/>
      <c r="CXW290" s="66"/>
      <c r="CXX290" s="66"/>
      <c r="CXY290" s="66"/>
      <c r="CXZ290" s="66"/>
      <c r="CYA290" s="66"/>
      <c r="CYB290" s="66"/>
      <c r="CYC290" s="66"/>
      <c r="CYD290" s="66"/>
      <c r="CYE290" s="66"/>
      <c r="CYF290" s="66"/>
      <c r="CYG290" s="66"/>
      <c r="CYH290" s="66"/>
      <c r="CYI290" s="66"/>
      <c r="CYJ290" s="66"/>
      <c r="CYK290" s="66"/>
      <c r="CYL290" s="66"/>
      <c r="CYM290" s="66"/>
      <c r="CYN290" s="66"/>
      <c r="CYO290" s="66"/>
      <c r="CYP290" s="66"/>
      <c r="CYQ290" s="66"/>
      <c r="CYR290" s="66"/>
      <c r="CYS290" s="66"/>
      <c r="CYT290" s="66"/>
      <c r="CYU290" s="66"/>
      <c r="CYV290" s="66"/>
      <c r="CYW290" s="66"/>
      <c r="CYX290" s="66"/>
      <c r="CYY290" s="66"/>
      <c r="CYZ290" s="66"/>
      <c r="CZA290" s="66"/>
      <c r="CZB290" s="66"/>
      <c r="CZC290" s="66"/>
      <c r="CZD290" s="66"/>
      <c r="CZE290" s="66"/>
      <c r="CZF290" s="66"/>
      <c r="CZG290" s="66"/>
      <c r="CZH290" s="66"/>
      <c r="CZI290" s="66"/>
      <c r="CZJ290" s="66"/>
      <c r="CZK290" s="66"/>
      <c r="CZL290" s="66"/>
      <c r="CZM290" s="66"/>
      <c r="CZN290" s="66"/>
      <c r="CZO290" s="66"/>
      <c r="CZP290" s="66"/>
      <c r="CZQ290" s="66"/>
      <c r="CZR290" s="66"/>
      <c r="CZS290" s="66"/>
      <c r="CZT290" s="66"/>
      <c r="CZU290" s="66"/>
      <c r="CZV290" s="66"/>
      <c r="CZW290" s="66"/>
      <c r="CZX290" s="66"/>
      <c r="CZY290" s="66"/>
      <c r="CZZ290" s="66"/>
      <c r="DAA290" s="66"/>
      <c r="DAB290" s="66"/>
      <c r="DAC290" s="66"/>
      <c r="DAD290" s="66"/>
      <c r="DAE290" s="66"/>
      <c r="DAF290" s="66"/>
      <c r="DAG290" s="66"/>
      <c r="DAH290" s="66"/>
      <c r="DAI290" s="66"/>
      <c r="DAJ290" s="66"/>
      <c r="DAK290" s="66"/>
      <c r="DAL290" s="66"/>
      <c r="DAM290" s="66"/>
      <c r="DAN290" s="66"/>
      <c r="DAO290" s="66"/>
      <c r="DAP290" s="66"/>
      <c r="DAQ290" s="66"/>
      <c r="DAR290" s="66"/>
      <c r="DAS290" s="66"/>
      <c r="DAT290" s="66"/>
      <c r="DAU290" s="66"/>
      <c r="DAV290" s="66"/>
      <c r="DAW290" s="66"/>
      <c r="DAX290" s="66"/>
      <c r="DAY290" s="66"/>
      <c r="DAZ290" s="66"/>
      <c r="DBA290" s="66"/>
      <c r="DBB290" s="66"/>
      <c r="DBC290" s="66"/>
      <c r="DBD290" s="66"/>
      <c r="DBE290" s="66"/>
      <c r="DBF290" s="66"/>
      <c r="DBG290" s="66"/>
      <c r="DBH290" s="66"/>
      <c r="DBI290" s="66"/>
      <c r="DBJ290" s="66"/>
      <c r="DBK290" s="66"/>
      <c r="DBL290" s="66"/>
      <c r="DBM290" s="66"/>
      <c r="DBN290" s="66"/>
      <c r="DBO290" s="66"/>
      <c r="DBP290" s="66"/>
      <c r="DBQ290" s="66"/>
      <c r="DBR290" s="66"/>
      <c r="DBS290" s="66"/>
      <c r="DBT290" s="66"/>
      <c r="DBU290" s="66"/>
      <c r="DBV290" s="66"/>
      <c r="DBW290" s="66"/>
      <c r="DBX290" s="66"/>
      <c r="DBY290" s="66"/>
      <c r="DBZ290" s="66"/>
      <c r="DCA290" s="66"/>
      <c r="DCB290" s="66"/>
      <c r="DCC290" s="66"/>
      <c r="DCD290" s="66"/>
      <c r="DCE290" s="66"/>
      <c r="DCF290" s="66"/>
      <c r="DCG290" s="66"/>
      <c r="DCH290" s="66"/>
      <c r="DCI290" s="66"/>
      <c r="DCJ290" s="66"/>
      <c r="DCK290" s="66"/>
      <c r="DCL290" s="66"/>
      <c r="DCM290" s="66"/>
      <c r="DCN290" s="66"/>
      <c r="DCO290" s="66"/>
      <c r="DCP290" s="66"/>
      <c r="DCQ290" s="66"/>
      <c r="DCR290" s="66"/>
      <c r="DCS290" s="66"/>
      <c r="DCT290" s="66"/>
      <c r="DCU290" s="66"/>
      <c r="DCV290" s="66"/>
      <c r="DCW290" s="66"/>
      <c r="DCX290" s="66"/>
      <c r="DCY290" s="66"/>
      <c r="DCZ290" s="66"/>
      <c r="DDA290" s="66"/>
      <c r="DDB290" s="66"/>
      <c r="DDC290" s="66"/>
      <c r="DDD290" s="66"/>
      <c r="DDE290" s="66"/>
      <c r="DDF290" s="66"/>
      <c r="DDG290" s="66"/>
      <c r="DDH290" s="66"/>
      <c r="DDI290" s="66"/>
      <c r="DDJ290" s="66"/>
      <c r="DDK290" s="66"/>
      <c r="DDL290" s="66"/>
      <c r="DDM290" s="66"/>
      <c r="DDN290" s="66"/>
      <c r="DDO290" s="66"/>
      <c r="DDP290" s="66"/>
      <c r="DDQ290" s="66"/>
      <c r="DDR290" s="66"/>
      <c r="DDS290" s="66"/>
      <c r="DDT290" s="66"/>
      <c r="DDU290" s="66"/>
      <c r="DDV290" s="66"/>
      <c r="DDW290" s="66"/>
      <c r="DDX290" s="66"/>
      <c r="DDY290" s="66"/>
      <c r="DDZ290" s="66"/>
      <c r="DEA290" s="66"/>
      <c r="DEB290" s="66"/>
      <c r="DEC290" s="66"/>
      <c r="DED290" s="66"/>
      <c r="DEE290" s="66"/>
      <c r="DEF290" s="66"/>
      <c r="DEG290" s="66"/>
      <c r="DEH290" s="66"/>
      <c r="DEI290" s="66"/>
      <c r="DEJ290" s="66"/>
      <c r="DEK290" s="66"/>
      <c r="DEL290" s="66"/>
      <c r="DEM290" s="66"/>
      <c r="DEN290" s="66"/>
      <c r="DEO290" s="66"/>
      <c r="DEP290" s="66"/>
      <c r="DEQ290" s="66"/>
      <c r="DER290" s="66"/>
      <c r="DES290" s="66"/>
      <c r="DET290" s="66"/>
      <c r="DEU290" s="66"/>
      <c r="DEV290" s="66"/>
      <c r="DEW290" s="66"/>
      <c r="DEX290" s="66"/>
      <c r="DEY290" s="66"/>
      <c r="DEZ290" s="66"/>
      <c r="DFA290" s="66"/>
      <c r="DFB290" s="66"/>
      <c r="DFC290" s="66"/>
      <c r="DFD290" s="66"/>
      <c r="DFE290" s="66"/>
      <c r="DFF290" s="66"/>
      <c r="DFG290" s="66"/>
      <c r="DFH290" s="66"/>
      <c r="DFI290" s="66"/>
      <c r="DFJ290" s="66"/>
      <c r="DFK290" s="66"/>
      <c r="DFL290" s="66"/>
      <c r="DFM290" s="66"/>
      <c r="DFN290" s="66"/>
      <c r="DFO290" s="66"/>
      <c r="DFP290" s="66"/>
      <c r="DFQ290" s="66"/>
      <c r="DFR290" s="66"/>
      <c r="DFS290" s="66"/>
      <c r="DFT290" s="66"/>
      <c r="DFU290" s="66"/>
      <c r="DFV290" s="66"/>
      <c r="DFW290" s="66"/>
      <c r="DFX290" s="66"/>
      <c r="DFY290" s="66"/>
      <c r="DFZ290" s="66"/>
      <c r="DGA290" s="66"/>
      <c r="DGB290" s="66"/>
      <c r="DGC290" s="66"/>
      <c r="DGD290" s="66"/>
      <c r="DGE290" s="66"/>
      <c r="DGF290" s="66"/>
      <c r="DGG290" s="66"/>
      <c r="DGH290" s="66"/>
      <c r="DGI290" s="66"/>
      <c r="DGJ290" s="66"/>
      <c r="DGK290" s="66"/>
      <c r="DGL290" s="66"/>
      <c r="DGM290" s="66"/>
      <c r="DGN290" s="66"/>
      <c r="DGO290" s="66"/>
      <c r="DGP290" s="66"/>
      <c r="DGQ290" s="66"/>
      <c r="DGR290" s="66"/>
      <c r="DGS290" s="66"/>
      <c r="DGT290" s="66"/>
      <c r="DGU290" s="66"/>
      <c r="DGV290" s="66"/>
      <c r="DGW290" s="66"/>
      <c r="DGX290" s="66"/>
      <c r="DGY290" s="66"/>
      <c r="DGZ290" s="66"/>
      <c r="DHA290" s="66"/>
      <c r="DHB290" s="66"/>
      <c r="DHC290" s="66"/>
      <c r="DHD290" s="66"/>
      <c r="DHE290" s="66"/>
      <c r="DHF290" s="66"/>
      <c r="DHG290" s="66"/>
      <c r="DHH290" s="66"/>
      <c r="DHI290" s="66"/>
      <c r="DHJ290" s="66"/>
      <c r="DHK290" s="66"/>
      <c r="DHL290" s="66"/>
      <c r="DHM290" s="66"/>
      <c r="DHN290" s="66"/>
      <c r="DHO290" s="66"/>
      <c r="DHP290" s="66"/>
      <c r="DHQ290" s="66"/>
      <c r="DHR290" s="66"/>
      <c r="DHS290" s="66"/>
      <c r="DHT290" s="66"/>
      <c r="DHU290" s="66"/>
      <c r="DHV290" s="66"/>
      <c r="DHW290" s="66"/>
      <c r="DHX290" s="66"/>
      <c r="DHY290" s="66"/>
      <c r="DHZ290" s="66"/>
      <c r="DIA290" s="66"/>
      <c r="DIB290" s="66"/>
      <c r="DIC290" s="66"/>
      <c r="DID290" s="66"/>
      <c r="DIE290" s="66"/>
      <c r="DIF290" s="66"/>
      <c r="DIG290" s="66"/>
      <c r="DIH290" s="66"/>
      <c r="DII290" s="66"/>
      <c r="DIJ290" s="66"/>
      <c r="DIK290" s="66"/>
      <c r="DIL290" s="66"/>
      <c r="DIM290" s="66"/>
      <c r="DIN290" s="66"/>
      <c r="DIO290" s="66"/>
      <c r="DIP290" s="66"/>
      <c r="DIQ290" s="66"/>
      <c r="DIR290" s="66"/>
      <c r="DIS290" s="66"/>
      <c r="DIT290" s="66"/>
      <c r="DIU290" s="66"/>
      <c r="DIV290" s="66"/>
      <c r="DIW290" s="66"/>
      <c r="DIX290" s="66"/>
      <c r="DIY290" s="66"/>
      <c r="DIZ290" s="66"/>
      <c r="DJA290" s="66"/>
      <c r="DJB290" s="66"/>
      <c r="DJC290" s="66"/>
      <c r="DJD290" s="66"/>
      <c r="DJE290" s="66"/>
      <c r="DJF290" s="66"/>
      <c r="DJG290" s="66"/>
      <c r="DJH290" s="66"/>
      <c r="DJI290" s="66"/>
      <c r="DJJ290" s="66"/>
      <c r="DJK290" s="66"/>
      <c r="DJL290" s="66"/>
      <c r="DJM290" s="66"/>
      <c r="DJN290" s="66"/>
      <c r="DJO290" s="66"/>
      <c r="DJP290" s="66"/>
      <c r="DJQ290" s="66"/>
      <c r="DJR290" s="66"/>
      <c r="DJS290" s="66"/>
      <c r="DJT290" s="66"/>
      <c r="DJU290" s="66"/>
      <c r="DJV290" s="66"/>
      <c r="DJW290" s="66"/>
      <c r="DJX290" s="66"/>
      <c r="DJY290" s="66"/>
      <c r="DJZ290" s="66"/>
      <c r="DKA290" s="66"/>
      <c r="DKB290" s="66"/>
      <c r="DKC290" s="66"/>
      <c r="DKD290" s="66"/>
      <c r="DKE290" s="66"/>
      <c r="DKF290" s="66"/>
      <c r="DKG290" s="66"/>
      <c r="DKH290" s="66"/>
      <c r="DKI290" s="66"/>
      <c r="DKJ290" s="66"/>
      <c r="DKK290" s="66"/>
      <c r="DKL290" s="66"/>
      <c r="DKM290" s="66"/>
      <c r="DKN290" s="66"/>
      <c r="DKO290" s="66"/>
      <c r="DKP290" s="66"/>
      <c r="DKQ290" s="66"/>
      <c r="DKR290" s="66"/>
      <c r="DKS290" s="66"/>
      <c r="DKT290" s="66"/>
      <c r="DKU290" s="66"/>
      <c r="DKV290" s="66"/>
      <c r="DKW290" s="66"/>
      <c r="DKX290" s="66"/>
      <c r="DKY290" s="66"/>
      <c r="DKZ290" s="66"/>
      <c r="DLA290" s="66"/>
      <c r="DLB290" s="66"/>
      <c r="DLC290" s="66"/>
      <c r="DLD290" s="66"/>
      <c r="DLE290" s="66"/>
      <c r="DLF290" s="66"/>
      <c r="DLG290" s="66"/>
      <c r="DLH290" s="66"/>
      <c r="DLI290" s="66"/>
      <c r="DLJ290" s="66"/>
      <c r="DLK290" s="66"/>
      <c r="DLL290" s="66"/>
      <c r="DLM290" s="66"/>
      <c r="DLN290" s="66"/>
      <c r="DLO290" s="66"/>
      <c r="DLP290" s="66"/>
      <c r="DLQ290" s="66"/>
      <c r="DLR290" s="66"/>
      <c r="DLS290" s="66"/>
      <c r="DLT290" s="66"/>
      <c r="DLU290" s="66"/>
      <c r="DLV290" s="66"/>
      <c r="DLW290" s="66"/>
      <c r="DLX290" s="66"/>
      <c r="DLY290" s="66"/>
      <c r="DLZ290" s="66"/>
      <c r="DMA290" s="66"/>
      <c r="DMB290" s="66"/>
      <c r="DMC290" s="66"/>
      <c r="DMD290" s="66"/>
      <c r="DME290" s="66"/>
      <c r="DMF290" s="66"/>
      <c r="DMG290" s="66"/>
      <c r="DMH290" s="66"/>
      <c r="DMI290" s="66"/>
      <c r="DMJ290" s="66"/>
      <c r="DMK290" s="66"/>
      <c r="DML290" s="66"/>
      <c r="DMM290" s="66"/>
      <c r="DMN290" s="66"/>
      <c r="DMO290" s="66"/>
      <c r="DMP290" s="66"/>
      <c r="DMQ290" s="66"/>
      <c r="DMR290" s="66"/>
      <c r="DMS290" s="66"/>
      <c r="DMT290" s="66"/>
      <c r="DMU290" s="66"/>
      <c r="DMV290" s="66"/>
      <c r="DMW290" s="66"/>
      <c r="DMX290" s="66"/>
      <c r="DMY290" s="66"/>
      <c r="DMZ290" s="66"/>
      <c r="DNA290" s="66"/>
      <c r="DNB290" s="66"/>
      <c r="DNC290" s="66"/>
      <c r="DND290" s="66"/>
      <c r="DNE290" s="66"/>
      <c r="DNF290" s="66"/>
      <c r="DNG290" s="66"/>
      <c r="DNH290" s="66"/>
      <c r="DNI290" s="66"/>
      <c r="DNJ290" s="66"/>
      <c r="DNK290" s="66"/>
      <c r="DNL290" s="66"/>
      <c r="DNM290" s="66"/>
      <c r="DNN290" s="66"/>
      <c r="DNO290" s="66"/>
      <c r="DNP290" s="66"/>
      <c r="DNQ290" s="66"/>
      <c r="DNR290" s="66"/>
      <c r="DNS290" s="66"/>
      <c r="DNT290" s="66"/>
      <c r="DNU290" s="66"/>
      <c r="DNV290" s="66"/>
      <c r="DNW290" s="66"/>
      <c r="DNX290" s="66"/>
      <c r="DNY290" s="66"/>
      <c r="DNZ290" s="66"/>
      <c r="DOA290" s="66"/>
      <c r="DOB290" s="66"/>
      <c r="DOC290" s="66"/>
      <c r="DOD290" s="66"/>
      <c r="DOE290" s="66"/>
      <c r="DOF290" s="66"/>
      <c r="DOG290" s="66"/>
      <c r="DOH290" s="66"/>
      <c r="DOI290" s="66"/>
      <c r="DOJ290" s="66"/>
      <c r="DOK290" s="66"/>
      <c r="DOL290" s="66"/>
      <c r="DOM290" s="66"/>
      <c r="DON290" s="66"/>
      <c r="DOO290" s="66"/>
      <c r="DOP290" s="66"/>
      <c r="DOQ290" s="66"/>
      <c r="DOR290" s="66"/>
      <c r="DOS290" s="66"/>
      <c r="DOT290" s="66"/>
      <c r="DOU290" s="66"/>
      <c r="DOV290" s="66"/>
      <c r="DOW290" s="66"/>
      <c r="DOX290" s="66"/>
      <c r="DOY290" s="66"/>
      <c r="DOZ290" s="66"/>
      <c r="DPA290" s="66"/>
      <c r="DPB290" s="66"/>
      <c r="DPC290" s="66"/>
      <c r="DPD290" s="66"/>
      <c r="DPE290" s="66"/>
      <c r="DPF290" s="66"/>
      <c r="DPG290" s="66"/>
      <c r="DPH290" s="66"/>
      <c r="DPI290" s="66"/>
      <c r="DPJ290" s="66"/>
      <c r="DPK290" s="66"/>
      <c r="DPL290" s="66"/>
      <c r="DPM290" s="66"/>
      <c r="DPN290" s="66"/>
      <c r="DPO290" s="66"/>
      <c r="DPP290" s="66"/>
      <c r="DPQ290" s="66"/>
      <c r="DPR290" s="66"/>
      <c r="DPS290" s="66"/>
      <c r="DPT290" s="66"/>
      <c r="DPU290" s="66"/>
      <c r="DPV290" s="66"/>
      <c r="DPW290" s="66"/>
      <c r="DPX290" s="66"/>
      <c r="DPY290" s="66"/>
      <c r="DPZ290" s="66"/>
      <c r="DQA290" s="66"/>
      <c r="DQB290" s="66"/>
      <c r="DQC290" s="66"/>
      <c r="DQD290" s="66"/>
      <c r="DQE290" s="66"/>
      <c r="DQF290" s="66"/>
      <c r="DQG290" s="66"/>
      <c r="DQH290" s="66"/>
      <c r="DQI290" s="66"/>
      <c r="DQJ290" s="66"/>
      <c r="DQK290" s="66"/>
      <c r="DQL290" s="66"/>
      <c r="DQM290" s="66"/>
      <c r="DQN290" s="66"/>
      <c r="DQO290" s="66"/>
      <c r="DQP290" s="66"/>
      <c r="DQQ290" s="66"/>
      <c r="DQR290" s="66"/>
      <c r="DQS290" s="66"/>
      <c r="DQT290" s="66"/>
      <c r="DQU290" s="66"/>
      <c r="DQV290" s="66"/>
      <c r="DQW290" s="66"/>
      <c r="DQX290" s="66"/>
      <c r="DQY290" s="66"/>
      <c r="DQZ290" s="66"/>
      <c r="DRA290" s="66"/>
      <c r="DRB290" s="66"/>
      <c r="DRC290" s="66"/>
      <c r="DRD290" s="66"/>
      <c r="DRE290" s="66"/>
      <c r="DRF290" s="66"/>
      <c r="DRG290" s="66"/>
      <c r="DRH290" s="66"/>
      <c r="DRI290" s="66"/>
      <c r="DRJ290" s="66"/>
      <c r="DRK290" s="66"/>
      <c r="DRL290" s="66"/>
      <c r="DRM290" s="66"/>
      <c r="DRN290" s="66"/>
      <c r="DRO290" s="66"/>
      <c r="DRP290" s="66"/>
      <c r="DRQ290" s="66"/>
      <c r="DRR290" s="66"/>
      <c r="DRS290" s="66"/>
      <c r="DRT290" s="66"/>
      <c r="DRU290" s="66"/>
      <c r="DRV290" s="66"/>
      <c r="DRW290" s="66"/>
      <c r="DRX290" s="66"/>
      <c r="DRY290" s="66"/>
      <c r="DRZ290" s="66"/>
      <c r="DSA290" s="66"/>
      <c r="DSB290" s="66"/>
      <c r="DSC290" s="66"/>
      <c r="DSD290" s="66"/>
      <c r="DSE290" s="66"/>
      <c r="DSF290" s="66"/>
      <c r="DSG290" s="66"/>
      <c r="DSH290" s="66"/>
      <c r="DSI290" s="66"/>
      <c r="DSJ290" s="66"/>
      <c r="DSK290" s="66"/>
      <c r="DSL290" s="66"/>
      <c r="DSM290" s="66"/>
      <c r="DSN290" s="66"/>
      <c r="DSO290" s="66"/>
      <c r="DSP290" s="66"/>
      <c r="DSQ290" s="66"/>
      <c r="DSR290" s="66"/>
      <c r="DSS290" s="66"/>
      <c r="DST290" s="66"/>
      <c r="DSU290" s="66"/>
      <c r="DSV290" s="66"/>
      <c r="DSW290" s="66"/>
      <c r="DSX290" s="66"/>
      <c r="DSY290" s="66"/>
      <c r="DSZ290" s="66"/>
      <c r="DTA290" s="66"/>
      <c r="DTB290" s="66"/>
      <c r="DTC290" s="66"/>
      <c r="DTD290" s="66"/>
      <c r="DTE290" s="66"/>
      <c r="DTF290" s="66"/>
      <c r="DTG290" s="66"/>
      <c r="DTH290" s="66"/>
      <c r="DTI290" s="66"/>
      <c r="DTJ290" s="66"/>
      <c r="DTK290" s="66"/>
      <c r="DTL290" s="66"/>
      <c r="DTM290" s="66"/>
      <c r="DTN290" s="66"/>
      <c r="DTO290" s="66"/>
      <c r="DTP290" s="66"/>
      <c r="DTQ290" s="66"/>
      <c r="DTR290" s="66"/>
      <c r="DTS290" s="66"/>
      <c r="DTT290" s="66"/>
      <c r="DTU290" s="66"/>
      <c r="DTV290" s="66"/>
      <c r="DTW290" s="66"/>
      <c r="DTX290" s="66"/>
      <c r="DTY290" s="66"/>
      <c r="DTZ290" s="66"/>
      <c r="DUA290" s="66"/>
      <c r="DUB290" s="66"/>
      <c r="DUC290" s="66"/>
      <c r="DUD290" s="66"/>
      <c r="DUE290" s="66"/>
      <c r="DUF290" s="66"/>
      <c r="DUG290" s="66"/>
      <c r="DUH290" s="66"/>
      <c r="DUI290" s="66"/>
      <c r="DUJ290" s="66"/>
      <c r="DUK290" s="66"/>
      <c r="DUL290" s="66"/>
      <c r="DUM290" s="66"/>
      <c r="DUN290" s="66"/>
      <c r="DUO290" s="66"/>
      <c r="DUP290" s="66"/>
      <c r="DUQ290" s="66"/>
      <c r="DUR290" s="66"/>
      <c r="DUS290" s="66"/>
      <c r="DUT290" s="66"/>
      <c r="DUU290" s="66"/>
      <c r="DUV290" s="66"/>
      <c r="DUW290" s="66"/>
      <c r="DUX290" s="66"/>
      <c r="DUY290" s="66"/>
      <c r="DUZ290" s="66"/>
      <c r="DVA290" s="66"/>
      <c r="DVB290" s="66"/>
      <c r="DVC290" s="66"/>
      <c r="DVD290" s="66"/>
      <c r="DVE290" s="66"/>
      <c r="DVF290" s="66"/>
      <c r="DVG290" s="66"/>
      <c r="DVH290" s="66"/>
      <c r="DVI290" s="66"/>
      <c r="DVJ290" s="66"/>
      <c r="DVK290" s="66"/>
      <c r="DVL290" s="66"/>
      <c r="DVM290" s="66"/>
      <c r="DVN290" s="66"/>
      <c r="DVO290" s="66"/>
      <c r="DVP290" s="66"/>
      <c r="DVQ290" s="66"/>
      <c r="DVR290" s="66"/>
      <c r="DVS290" s="66"/>
      <c r="DVT290" s="66"/>
      <c r="DVU290" s="66"/>
      <c r="DVV290" s="66"/>
      <c r="DVW290" s="66"/>
      <c r="DVX290" s="66"/>
      <c r="DVY290" s="66"/>
      <c r="DVZ290" s="66"/>
      <c r="DWA290" s="66"/>
      <c r="DWB290" s="66"/>
      <c r="DWC290" s="66"/>
      <c r="DWD290" s="66"/>
      <c r="DWE290" s="66"/>
      <c r="DWF290" s="66"/>
      <c r="DWG290" s="66"/>
      <c r="DWH290" s="66"/>
      <c r="DWI290" s="66"/>
      <c r="DWJ290" s="66"/>
      <c r="DWK290" s="66"/>
      <c r="DWL290" s="66"/>
      <c r="DWM290" s="66"/>
      <c r="DWN290" s="66"/>
      <c r="DWO290" s="66"/>
      <c r="DWP290" s="66"/>
      <c r="DWQ290" s="66"/>
      <c r="DWR290" s="66"/>
      <c r="DWS290" s="66"/>
      <c r="DWT290" s="66"/>
      <c r="DWU290" s="66"/>
      <c r="DWV290" s="66"/>
      <c r="DWW290" s="66"/>
      <c r="DWX290" s="66"/>
      <c r="DWY290" s="66"/>
      <c r="DWZ290" s="66"/>
      <c r="DXA290" s="66"/>
      <c r="DXB290" s="66"/>
      <c r="DXC290" s="66"/>
      <c r="DXD290" s="66"/>
      <c r="DXE290" s="66"/>
      <c r="DXF290" s="66"/>
      <c r="DXG290" s="66"/>
      <c r="DXH290" s="66"/>
      <c r="DXI290" s="66"/>
      <c r="DXJ290" s="66"/>
      <c r="DXK290" s="66"/>
      <c r="DXL290" s="66"/>
      <c r="DXM290" s="66"/>
      <c r="DXN290" s="66"/>
      <c r="DXO290" s="66"/>
      <c r="DXP290" s="66"/>
      <c r="DXQ290" s="66"/>
      <c r="DXR290" s="66"/>
      <c r="DXS290" s="66"/>
      <c r="DXT290" s="66"/>
      <c r="DXU290" s="66"/>
      <c r="DXV290" s="66"/>
      <c r="DXW290" s="66"/>
      <c r="DXX290" s="66"/>
      <c r="DXY290" s="66"/>
      <c r="DXZ290" s="66"/>
      <c r="DYA290" s="66"/>
      <c r="DYB290" s="66"/>
      <c r="DYC290" s="66"/>
      <c r="DYD290" s="66"/>
      <c r="DYE290" s="66"/>
      <c r="DYF290" s="66"/>
      <c r="DYG290" s="66"/>
      <c r="DYH290" s="66"/>
      <c r="DYI290" s="66"/>
      <c r="DYJ290" s="66"/>
      <c r="DYK290" s="66"/>
      <c r="DYL290" s="66"/>
      <c r="DYM290" s="66"/>
      <c r="DYN290" s="66"/>
      <c r="DYO290" s="66"/>
      <c r="DYP290" s="66"/>
      <c r="DYQ290" s="66"/>
      <c r="DYR290" s="66"/>
      <c r="DYS290" s="66"/>
      <c r="DYT290" s="66"/>
      <c r="DYU290" s="66"/>
      <c r="DYV290" s="66"/>
      <c r="DYW290" s="66"/>
      <c r="DYX290" s="66"/>
      <c r="DYY290" s="66"/>
      <c r="DYZ290" s="66"/>
      <c r="DZA290" s="66"/>
      <c r="DZB290" s="66"/>
      <c r="DZC290" s="66"/>
      <c r="DZD290" s="66"/>
      <c r="DZE290" s="66"/>
      <c r="DZF290" s="66"/>
      <c r="DZG290" s="66"/>
      <c r="DZH290" s="66"/>
      <c r="DZI290" s="66"/>
      <c r="DZJ290" s="66"/>
      <c r="DZK290" s="66"/>
      <c r="DZL290" s="66"/>
      <c r="DZM290" s="66"/>
      <c r="DZN290" s="66"/>
      <c r="DZO290" s="66"/>
      <c r="DZP290" s="66"/>
      <c r="DZQ290" s="66"/>
      <c r="DZR290" s="66"/>
      <c r="DZS290" s="66"/>
      <c r="DZT290" s="66"/>
      <c r="DZU290" s="66"/>
      <c r="DZV290" s="66"/>
      <c r="DZW290" s="66"/>
      <c r="DZX290" s="66"/>
      <c r="DZY290" s="66"/>
      <c r="DZZ290" s="66"/>
      <c r="EAA290" s="66"/>
      <c r="EAB290" s="66"/>
      <c r="EAC290" s="66"/>
      <c r="EAD290" s="66"/>
      <c r="EAE290" s="66"/>
      <c r="EAF290" s="66"/>
      <c r="EAG290" s="66"/>
      <c r="EAH290" s="66"/>
      <c r="EAI290" s="66"/>
      <c r="EAJ290" s="66"/>
      <c r="EAK290" s="66"/>
      <c r="EAL290" s="66"/>
      <c r="EAM290" s="66"/>
      <c r="EAN290" s="66"/>
      <c r="EAO290" s="66"/>
      <c r="EAP290" s="66"/>
      <c r="EAQ290" s="66"/>
      <c r="EAR290" s="66"/>
      <c r="EAS290" s="66"/>
      <c r="EAT290" s="66"/>
      <c r="EAU290" s="66"/>
      <c r="EAV290" s="66"/>
      <c r="EAW290" s="66"/>
      <c r="EAX290" s="66"/>
      <c r="EAY290" s="66"/>
      <c r="EAZ290" s="66"/>
      <c r="EBA290" s="66"/>
      <c r="EBB290" s="66"/>
      <c r="EBC290" s="66"/>
      <c r="EBD290" s="66"/>
      <c r="EBE290" s="66"/>
      <c r="EBF290" s="66"/>
      <c r="EBG290" s="66"/>
      <c r="EBH290" s="66"/>
      <c r="EBI290" s="66"/>
      <c r="EBJ290" s="66"/>
      <c r="EBK290" s="66"/>
      <c r="EBL290" s="66"/>
      <c r="EBM290" s="66"/>
      <c r="EBN290" s="66"/>
      <c r="EBO290" s="66"/>
      <c r="EBP290" s="66"/>
      <c r="EBQ290" s="66"/>
      <c r="EBR290" s="66"/>
      <c r="EBS290" s="66"/>
      <c r="EBT290" s="66"/>
      <c r="EBU290" s="66"/>
      <c r="EBV290" s="66"/>
      <c r="EBW290" s="66"/>
      <c r="EBX290" s="66"/>
      <c r="EBY290" s="66"/>
      <c r="EBZ290" s="66"/>
      <c r="ECA290" s="66"/>
      <c r="ECB290" s="66"/>
      <c r="ECC290" s="66"/>
      <c r="ECD290" s="66"/>
      <c r="ECE290" s="66"/>
      <c r="ECF290" s="66"/>
      <c r="ECG290" s="66"/>
      <c r="ECH290" s="66"/>
      <c r="ECI290" s="66"/>
      <c r="ECJ290" s="66"/>
      <c r="ECK290" s="66"/>
      <c r="ECL290" s="66"/>
      <c r="ECM290" s="66"/>
      <c r="ECN290" s="66"/>
      <c r="ECO290" s="66"/>
      <c r="ECP290" s="66"/>
      <c r="ECQ290" s="66"/>
      <c r="ECR290" s="66"/>
      <c r="ECS290" s="66"/>
      <c r="ECT290" s="66"/>
      <c r="ECU290" s="66"/>
      <c r="ECV290" s="66"/>
      <c r="ECW290" s="66"/>
      <c r="ECX290" s="66"/>
      <c r="ECY290" s="66"/>
      <c r="ECZ290" s="66"/>
      <c r="EDA290" s="66"/>
      <c r="EDB290" s="66"/>
      <c r="EDC290" s="66"/>
      <c r="EDD290" s="66"/>
      <c r="EDE290" s="66"/>
      <c r="EDF290" s="66"/>
      <c r="EDG290" s="66"/>
      <c r="EDH290" s="66"/>
      <c r="EDI290" s="66"/>
      <c r="EDJ290" s="66"/>
      <c r="EDK290" s="66"/>
      <c r="EDL290" s="66"/>
      <c r="EDM290" s="66"/>
      <c r="EDN290" s="66"/>
      <c r="EDO290" s="66"/>
      <c r="EDP290" s="66"/>
      <c r="EDQ290" s="66"/>
      <c r="EDR290" s="66"/>
      <c r="EDS290" s="66"/>
      <c r="EDT290" s="66"/>
      <c r="EDU290" s="66"/>
      <c r="EDV290" s="66"/>
      <c r="EDW290" s="66"/>
      <c r="EDX290" s="66"/>
      <c r="EDY290" s="66"/>
      <c r="EDZ290" s="66"/>
      <c r="EEA290" s="66"/>
      <c r="EEB290" s="66"/>
      <c r="EEC290" s="66"/>
      <c r="EED290" s="66"/>
      <c r="EEE290" s="66"/>
      <c r="EEF290" s="66"/>
      <c r="EEG290" s="66"/>
      <c r="EEH290" s="66"/>
      <c r="EEI290" s="66"/>
      <c r="EEJ290" s="66"/>
      <c r="EEK290" s="66"/>
      <c r="EEL290" s="66"/>
      <c r="EEM290" s="66"/>
      <c r="EEN290" s="66"/>
      <c r="EEO290" s="66"/>
      <c r="EEP290" s="66"/>
      <c r="EEQ290" s="66"/>
      <c r="EER290" s="66"/>
      <c r="EES290" s="66"/>
      <c r="EET290" s="66"/>
      <c r="EEU290" s="66"/>
      <c r="EEV290" s="66"/>
      <c r="EEW290" s="66"/>
      <c r="EEX290" s="66"/>
      <c r="EEY290" s="66"/>
      <c r="EEZ290" s="66"/>
      <c r="EFA290" s="66"/>
      <c r="EFB290" s="66"/>
      <c r="EFC290" s="66"/>
      <c r="EFD290" s="66"/>
      <c r="EFE290" s="66"/>
      <c r="EFF290" s="66"/>
      <c r="EFG290" s="66"/>
      <c r="EFH290" s="66"/>
      <c r="EFI290" s="66"/>
      <c r="EFJ290" s="66"/>
      <c r="EFK290" s="66"/>
      <c r="EFL290" s="66"/>
      <c r="EFM290" s="66"/>
      <c r="EFN290" s="66"/>
      <c r="EFO290" s="66"/>
      <c r="EFP290" s="66"/>
      <c r="EFQ290" s="66"/>
      <c r="EFR290" s="66"/>
      <c r="EFS290" s="66"/>
      <c r="EFT290" s="66"/>
      <c r="EFU290" s="66"/>
      <c r="EFV290" s="66"/>
      <c r="EFW290" s="66"/>
      <c r="EFX290" s="66"/>
      <c r="EFY290" s="66"/>
      <c r="EFZ290" s="66"/>
      <c r="EGA290" s="66"/>
      <c r="EGB290" s="66"/>
      <c r="EGC290" s="66"/>
      <c r="EGD290" s="66"/>
      <c r="EGE290" s="66"/>
      <c r="EGF290" s="66"/>
      <c r="EGG290" s="66"/>
      <c r="EGH290" s="66"/>
      <c r="EGI290" s="66"/>
      <c r="EGJ290" s="66"/>
      <c r="EGK290" s="66"/>
      <c r="EGL290" s="66"/>
      <c r="EGM290" s="66"/>
      <c r="EGN290" s="66"/>
      <c r="EGO290" s="66"/>
      <c r="EGP290" s="66"/>
      <c r="EGQ290" s="66"/>
      <c r="EGR290" s="66"/>
      <c r="EGS290" s="66"/>
      <c r="EGT290" s="66"/>
      <c r="EGU290" s="66"/>
      <c r="EGV290" s="66"/>
      <c r="EGW290" s="66"/>
      <c r="EGX290" s="66"/>
      <c r="EGY290" s="66"/>
      <c r="EGZ290" s="66"/>
      <c r="EHA290" s="66"/>
      <c r="EHB290" s="66"/>
      <c r="EHC290" s="66"/>
      <c r="EHD290" s="66"/>
      <c r="EHE290" s="66"/>
      <c r="EHF290" s="66"/>
      <c r="EHG290" s="66"/>
      <c r="EHH290" s="66"/>
      <c r="EHI290" s="66"/>
      <c r="EHJ290" s="66"/>
      <c r="EHK290" s="66"/>
      <c r="EHL290" s="66"/>
      <c r="EHM290" s="66"/>
      <c r="EHN290" s="66"/>
      <c r="EHO290" s="66"/>
      <c r="EHP290" s="66"/>
      <c r="EHQ290" s="66"/>
      <c r="EHR290" s="66"/>
      <c r="EHS290" s="66"/>
      <c r="EHT290" s="66"/>
      <c r="EHU290" s="66"/>
      <c r="EHV290" s="66"/>
      <c r="EHW290" s="66"/>
      <c r="EHX290" s="66"/>
      <c r="EHY290" s="66"/>
      <c r="EHZ290" s="66"/>
      <c r="EIA290" s="66"/>
      <c r="EIB290" s="66"/>
      <c r="EIC290" s="66"/>
      <c r="EID290" s="66"/>
      <c r="EIE290" s="66"/>
      <c r="EIF290" s="66"/>
      <c r="EIG290" s="66"/>
      <c r="EIH290" s="66"/>
      <c r="EII290" s="66"/>
      <c r="EIJ290" s="66"/>
      <c r="EIK290" s="66"/>
      <c r="EIL290" s="66"/>
      <c r="EIM290" s="66"/>
      <c r="EIN290" s="66"/>
      <c r="EIO290" s="66"/>
      <c r="EIP290" s="66"/>
      <c r="EIQ290" s="66"/>
      <c r="EIR290" s="66"/>
      <c r="EIS290" s="66"/>
      <c r="EIT290" s="66"/>
      <c r="EIU290" s="66"/>
      <c r="EIV290" s="66"/>
      <c r="EIW290" s="66"/>
      <c r="EIX290" s="66"/>
      <c r="EIY290" s="66"/>
      <c r="EIZ290" s="66"/>
      <c r="EJA290" s="66"/>
      <c r="EJB290" s="66"/>
      <c r="EJC290" s="66"/>
      <c r="EJD290" s="66"/>
      <c r="EJE290" s="66"/>
      <c r="EJF290" s="66"/>
      <c r="EJG290" s="66"/>
      <c r="EJH290" s="66"/>
      <c r="EJI290" s="66"/>
      <c r="EJJ290" s="66"/>
      <c r="EJK290" s="66"/>
      <c r="EJL290" s="66"/>
      <c r="EJM290" s="66"/>
      <c r="EJN290" s="66"/>
      <c r="EJO290" s="66"/>
      <c r="EJP290" s="66"/>
      <c r="EJQ290" s="66"/>
      <c r="EJR290" s="66"/>
      <c r="EJS290" s="66"/>
      <c r="EJT290" s="66"/>
      <c r="EJU290" s="66"/>
      <c r="EJV290" s="66"/>
      <c r="EJW290" s="66"/>
      <c r="EJX290" s="66"/>
      <c r="EJY290" s="66"/>
      <c r="EJZ290" s="66"/>
      <c r="EKA290" s="66"/>
      <c r="EKB290" s="66"/>
      <c r="EKC290" s="66"/>
      <c r="EKD290" s="66"/>
      <c r="EKE290" s="66"/>
      <c r="EKF290" s="66"/>
      <c r="EKG290" s="66"/>
      <c r="EKH290" s="66"/>
      <c r="EKI290" s="66"/>
      <c r="EKJ290" s="66"/>
      <c r="EKK290" s="66"/>
      <c r="EKL290" s="66"/>
      <c r="EKM290" s="66"/>
      <c r="EKN290" s="66"/>
      <c r="EKO290" s="66"/>
      <c r="EKP290" s="66"/>
      <c r="EKQ290" s="66"/>
      <c r="EKR290" s="66"/>
      <c r="EKS290" s="66"/>
      <c r="EKT290" s="66"/>
      <c r="EKU290" s="66"/>
      <c r="EKV290" s="66"/>
      <c r="EKW290" s="66"/>
      <c r="EKX290" s="66"/>
      <c r="EKY290" s="66"/>
      <c r="EKZ290" s="66"/>
      <c r="ELA290" s="66"/>
      <c r="ELB290" s="66"/>
      <c r="ELC290" s="66"/>
      <c r="ELD290" s="66"/>
      <c r="ELE290" s="66"/>
      <c r="ELF290" s="66"/>
      <c r="ELG290" s="66"/>
      <c r="ELH290" s="66"/>
      <c r="ELI290" s="66"/>
      <c r="ELJ290" s="66"/>
      <c r="ELK290" s="66"/>
      <c r="ELL290" s="66"/>
      <c r="ELM290" s="66"/>
      <c r="ELN290" s="66"/>
      <c r="ELO290" s="66"/>
      <c r="ELP290" s="66"/>
      <c r="ELQ290" s="66"/>
      <c r="ELR290" s="66"/>
      <c r="ELS290" s="66"/>
      <c r="ELT290" s="66"/>
      <c r="ELU290" s="66"/>
      <c r="ELV290" s="66"/>
      <c r="ELW290" s="66"/>
      <c r="ELX290" s="66"/>
      <c r="ELY290" s="66"/>
      <c r="ELZ290" s="66"/>
      <c r="EMA290" s="66"/>
      <c r="EMB290" s="66"/>
      <c r="EMC290" s="66"/>
      <c r="EMD290" s="66"/>
      <c r="EME290" s="66"/>
      <c r="EMF290" s="66"/>
      <c r="EMG290" s="66"/>
      <c r="EMH290" s="66"/>
      <c r="EMI290" s="66"/>
      <c r="EMJ290" s="66"/>
      <c r="EMK290" s="66"/>
      <c r="EML290" s="66"/>
      <c r="EMM290" s="66"/>
      <c r="EMN290" s="66"/>
      <c r="EMO290" s="66"/>
      <c r="EMP290" s="66"/>
      <c r="EMQ290" s="66"/>
      <c r="EMR290" s="66"/>
      <c r="EMS290" s="66"/>
      <c r="EMT290" s="66"/>
      <c r="EMU290" s="66"/>
      <c r="EMV290" s="66"/>
      <c r="EMW290" s="66"/>
      <c r="EMX290" s="66"/>
      <c r="EMY290" s="66"/>
      <c r="EMZ290" s="66"/>
      <c r="ENA290" s="66"/>
      <c r="ENB290" s="66"/>
      <c r="ENC290" s="66"/>
      <c r="END290" s="66"/>
      <c r="ENE290" s="66"/>
      <c r="ENF290" s="66"/>
      <c r="ENG290" s="66"/>
      <c r="ENH290" s="66"/>
      <c r="ENI290" s="66"/>
      <c r="ENJ290" s="66"/>
      <c r="ENK290" s="66"/>
      <c r="ENL290" s="66"/>
      <c r="ENM290" s="66"/>
      <c r="ENN290" s="66"/>
      <c r="ENO290" s="66"/>
      <c r="ENP290" s="66"/>
      <c r="ENQ290" s="66"/>
      <c r="ENR290" s="66"/>
      <c r="ENS290" s="66"/>
      <c r="ENT290" s="66"/>
      <c r="ENU290" s="66"/>
      <c r="ENV290" s="66"/>
      <c r="ENW290" s="66"/>
      <c r="ENX290" s="66"/>
      <c r="ENY290" s="66"/>
      <c r="ENZ290" s="66"/>
      <c r="EOA290" s="66"/>
      <c r="EOB290" s="66"/>
      <c r="EOC290" s="66"/>
      <c r="EOD290" s="66"/>
      <c r="EOE290" s="66"/>
      <c r="EOF290" s="66"/>
      <c r="EOG290" s="66"/>
      <c r="EOH290" s="66"/>
      <c r="EOI290" s="66"/>
      <c r="EOJ290" s="66"/>
      <c r="EOK290" s="66"/>
      <c r="EOL290" s="66"/>
      <c r="EOM290" s="66"/>
      <c r="EON290" s="66"/>
      <c r="EOO290" s="66"/>
      <c r="EOP290" s="66"/>
      <c r="EOQ290" s="66"/>
      <c r="EOR290" s="66"/>
      <c r="EOS290" s="66"/>
      <c r="EOT290" s="66"/>
      <c r="EOU290" s="66"/>
      <c r="EOV290" s="66"/>
      <c r="EOW290" s="66"/>
      <c r="EOX290" s="66"/>
      <c r="EOY290" s="66"/>
      <c r="EOZ290" s="66"/>
      <c r="EPA290" s="66"/>
      <c r="EPB290" s="66"/>
      <c r="EPC290" s="66"/>
      <c r="EPD290" s="66"/>
      <c r="EPE290" s="66"/>
      <c r="EPF290" s="66"/>
      <c r="EPG290" s="66"/>
      <c r="EPH290" s="66"/>
      <c r="EPI290" s="66"/>
      <c r="EPJ290" s="66"/>
      <c r="EPK290" s="66"/>
      <c r="EPL290" s="66"/>
      <c r="EPM290" s="66"/>
      <c r="EPN290" s="66"/>
      <c r="EPO290" s="66"/>
      <c r="EPP290" s="66"/>
      <c r="EPQ290" s="66"/>
      <c r="EPR290" s="66"/>
      <c r="EPS290" s="66"/>
      <c r="EPT290" s="66"/>
      <c r="EPU290" s="66"/>
      <c r="EPV290" s="66"/>
      <c r="EPW290" s="66"/>
      <c r="EPX290" s="66"/>
      <c r="EPY290" s="66"/>
      <c r="EPZ290" s="66"/>
      <c r="EQA290" s="66"/>
      <c r="EQB290" s="66"/>
      <c r="EQC290" s="66"/>
      <c r="EQD290" s="66"/>
      <c r="EQE290" s="66"/>
      <c r="EQF290" s="66"/>
      <c r="EQG290" s="66"/>
      <c r="EQH290" s="66"/>
      <c r="EQI290" s="66"/>
      <c r="EQJ290" s="66"/>
      <c r="EQK290" s="66"/>
      <c r="EQL290" s="66"/>
      <c r="EQM290" s="66"/>
      <c r="EQN290" s="66"/>
      <c r="EQO290" s="66"/>
      <c r="EQP290" s="66"/>
      <c r="EQQ290" s="66"/>
      <c r="EQR290" s="66"/>
      <c r="EQS290" s="66"/>
      <c r="EQT290" s="66"/>
      <c r="EQU290" s="66"/>
      <c r="EQV290" s="66"/>
      <c r="EQW290" s="66"/>
      <c r="EQX290" s="66"/>
      <c r="EQY290" s="66"/>
      <c r="EQZ290" s="66"/>
      <c r="ERA290" s="66"/>
      <c r="ERB290" s="66"/>
      <c r="ERC290" s="66"/>
      <c r="ERD290" s="66"/>
      <c r="ERE290" s="66"/>
      <c r="ERF290" s="66"/>
      <c r="ERG290" s="66"/>
      <c r="ERH290" s="66"/>
      <c r="ERI290" s="66"/>
      <c r="ERJ290" s="66"/>
      <c r="ERK290" s="66"/>
      <c r="ERL290" s="66"/>
      <c r="ERM290" s="66"/>
      <c r="ERN290" s="66"/>
      <c r="ERO290" s="66"/>
      <c r="ERP290" s="66"/>
      <c r="ERQ290" s="66"/>
      <c r="ERR290" s="66"/>
      <c r="ERS290" s="66"/>
      <c r="ERT290" s="66"/>
      <c r="ERU290" s="66"/>
      <c r="ERV290" s="66"/>
      <c r="ERW290" s="66"/>
      <c r="ERX290" s="66"/>
      <c r="ERY290" s="66"/>
      <c r="ERZ290" s="66"/>
      <c r="ESA290" s="66"/>
      <c r="ESB290" s="66"/>
      <c r="ESC290" s="66"/>
      <c r="ESD290" s="66"/>
      <c r="ESE290" s="66"/>
      <c r="ESF290" s="66"/>
      <c r="ESG290" s="66"/>
      <c r="ESH290" s="66"/>
      <c r="ESI290" s="66"/>
      <c r="ESJ290" s="66"/>
      <c r="ESK290" s="66"/>
      <c r="ESL290" s="66"/>
      <c r="ESM290" s="66"/>
      <c r="ESN290" s="66"/>
      <c r="ESO290" s="66"/>
      <c r="ESP290" s="66"/>
      <c r="ESQ290" s="66"/>
      <c r="ESR290" s="66"/>
      <c r="ESS290" s="66"/>
      <c r="EST290" s="66"/>
      <c r="ESU290" s="66"/>
      <c r="ESV290" s="66"/>
      <c r="ESW290" s="66"/>
      <c r="ESX290" s="66"/>
      <c r="ESY290" s="66"/>
      <c r="ESZ290" s="66"/>
      <c r="ETA290" s="66"/>
      <c r="ETB290" s="66"/>
      <c r="ETC290" s="66"/>
      <c r="ETD290" s="66"/>
      <c r="ETE290" s="66"/>
      <c r="ETF290" s="66"/>
      <c r="ETG290" s="66"/>
      <c r="ETH290" s="66"/>
      <c r="ETI290" s="66"/>
      <c r="ETJ290" s="66"/>
      <c r="ETK290" s="66"/>
      <c r="ETL290" s="66"/>
      <c r="ETM290" s="66"/>
      <c r="ETN290" s="66"/>
      <c r="ETO290" s="66"/>
      <c r="ETP290" s="66"/>
      <c r="ETQ290" s="66"/>
      <c r="ETR290" s="66"/>
      <c r="ETS290" s="66"/>
      <c r="ETT290" s="66"/>
      <c r="ETU290" s="66"/>
      <c r="ETV290" s="66"/>
      <c r="ETW290" s="66"/>
      <c r="ETX290" s="66"/>
      <c r="ETY290" s="66"/>
      <c r="ETZ290" s="66"/>
      <c r="EUA290" s="66"/>
      <c r="EUB290" s="66"/>
      <c r="EUC290" s="66"/>
      <c r="EUD290" s="66"/>
      <c r="EUE290" s="66"/>
      <c r="EUF290" s="66"/>
      <c r="EUG290" s="66"/>
      <c r="EUH290" s="66"/>
      <c r="EUI290" s="66"/>
      <c r="EUJ290" s="66"/>
      <c r="EUK290" s="66"/>
      <c r="EUL290" s="66"/>
      <c r="EUM290" s="66"/>
      <c r="EUN290" s="66"/>
      <c r="EUO290" s="66"/>
      <c r="EUP290" s="66"/>
      <c r="EUQ290" s="66"/>
      <c r="EUR290" s="66"/>
      <c r="EUS290" s="66"/>
      <c r="EUT290" s="66"/>
      <c r="EUU290" s="66"/>
      <c r="EUV290" s="66"/>
      <c r="EUW290" s="66"/>
      <c r="EUX290" s="66"/>
      <c r="EUY290" s="66"/>
      <c r="EUZ290" s="66"/>
      <c r="EVA290" s="66"/>
      <c r="EVB290" s="66"/>
      <c r="EVC290" s="66"/>
      <c r="EVD290" s="66"/>
      <c r="EVE290" s="66"/>
      <c r="EVF290" s="66"/>
      <c r="EVG290" s="66"/>
      <c r="EVH290" s="66"/>
      <c r="EVI290" s="66"/>
      <c r="EVJ290" s="66"/>
      <c r="EVK290" s="66"/>
      <c r="EVL290" s="66"/>
      <c r="EVM290" s="66"/>
      <c r="EVN290" s="66"/>
      <c r="EVO290" s="66"/>
      <c r="EVP290" s="66"/>
      <c r="EVQ290" s="66"/>
      <c r="EVR290" s="66"/>
      <c r="EVS290" s="66"/>
      <c r="EVT290" s="66"/>
      <c r="EVU290" s="66"/>
      <c r="EVV290" s="66"/>
      <c r="EVW290" s="66"/>
      <c r="EVX290" s="66"/>
      <c r="EVY290" s="66"/>
      <c r="EVZ290" s="66"/>
      <c r="EWA290" s="66"/>
      <c r="EWB290" s="66"/>
      <c r="EWC290" s="66"/>
      <c r="EWD290" s="66"/>
      <c r="EWE290" s="66"/>
      <c r="EWF290" s="66"/>
      <c r="EWG290" s="66"/>
      <c r="EWH290" s="66"/>
      <c r="EWI290" s="66"/>
      <c r="EWJ290" s="66"/>
      <c r="EWK290" s="66"/>
      <c r="EWL290" s="66"/>
      <c r="EWM290" s="66"/>
      <c r="EWN290" s="66"/>
      <c r="EWO290" s="66"/>
      <c r="EWP290" s="66"/>
      <c r="EWQ290" s="66"/>
      <c r="EWR290" s="66"/>
      <c r="EWS290" s="66"/>
      <c r="EWT290" s="66"/>
      <c r="EWU290" s="66"/>
      <c r="EWV290" s="66"/>
      <c r="EWW290" s="66"/>
      <c r="EWX290" s="66"/>
      <c r="EWY290" s="66"/>
      <c r="EWZ290" s="66"/>
      <c r="EXA290" s="66"/>
      <c r="EXB290" s="66"/>
      <c r="EXC290" s="66"/>
      <c r="EXD290" s="66"/>
      <c r="EXE290" s="66"/>
      <c r="EXF290" s="66"/>
      <c r="EXG290" s="66"/>
      <c r="EXH290" s="66"/>
      <c r="EXI290" s="66"/>
      <c r="EXJ290" s="66"/>
      <c r="EXK290" s="66"/>
      <c r="EXL290" s="66"/>
      <c r="EXM290" s="66"/>
      <c r="EXN290" s="66"/>
      <c r="EXO290" s="66"/>
      <c r="EXP290" s="66"/>
      <c r="EXQ290" s="66"/>
      <c r="EXR290" s="66"/>
      <c r="EXS290" s="66"/>
      <c r="EXT290" s="66"/>
      <c r="EXU290" s="66"/>
      <c r="EXV290" s="66"/>
      <c r="EXW290" s="66"/>
      <c r="EXX290" s="66"/>
      <c r="EXY290" s="66"/>
      <c r="EXZ290" s="66"/>
      <c r="EYA290" s="66"/>
      <c r="EYB290" s="66"/>
      <c r="EYC290" s="66"/>
      <c r="EYD290" s="66"/>
      <c r="EYE290" s="66"/>
      <c r="EYF290" s="66"/>
      <c r="EYG290" s="66"/>
      <c r="EYH290" s="66"/>
      <c r="EYI290" s="66"/>
      <c r="EYJ290" s="66"/>
      <c r="EYK290" s="66"/>
      <c r="EYL290" s="66"/>
      <c r="EYM290" s="66"/>
      <c r="EYN290" s="66"/>
      <c r="EYO290" s="66"/>
      <c r="EYP290" s="66"/>
      <c r="EYQ290" s="66"/>
      <c r="EYR290" s="66"/>
      <c r="EYS290" s="66"/>
      <c r="EYT290" s="66"/>
      <c r="EYU290" s="66"/>
      <c r="EYV290" s="66"/>
      <c r="EYW290" s="66"/>
      <c r="EYX290" s="66"/>
      <c r="EYY290" s="66"/>
      <c r="EYZ290" s="66"/>
      <c r="EZA290" s="66"/>
      <c r="EZB290" s="66"/>
      <c r="EZC290" s="66"/>
      <c r="EZD290" s="66"/>
      <c r="EZE290" s="66"/>
      <c r="EZF290" s="66"/>
      <c r="EZG290" s="66"/>
      <c r="EZH290" s="66"/>
      <c r="EZI290" s="66"/>
      <c r="EZJ290" s="66"/>
      <c r="EZK290" s="66"/>
      <c r="EZL290" s="66"/>
      <c r="EZM290" s="66"/>
      <c r="EZN290" s="66"/>
      <c r="EZO290" s="66"/>
      <c r="EZP290" s="66"/>
      <c r="EZQ290" s="66"/>
      <c r="EZR290" s="66"/>
      <c r="EZS290" s="66"/>
      <c r="EZT290" s="66"/>
      <c r="EZU290" s="66"/>
      <c r="EZV290" s="66"/>
      <c r="EZW290" s="66"/>
      <c r="EZX290" s="66"/>
      <c r="EZY290" s="66"/>
      <c r="EZZ290" s="66"/>
      <c r="FAA290" s="66"/>
      <c r="FAB290" s="66"/>
      <c r="FAC290" s="66"/>
      <c r="FAD290" s="66"/>
      <c r="FAE290" s="66"/>
      <c r="FAF290" s="66"/>
      <c r="FAG290" s="66"/>
      <c r="FAH290" s="66"/>
      <c r="FAI290" s="66"/>
      <c r="FAJ290" s="66"/>
      <c r="FAK290" s="66"/>
      <c r="FAL290" s="66"/>
      <c r="FAM290" s="66"/>
      <c r="FAN290" s="66"/>
      <c r="FAO290" s="66"/>
      <c r="FAP290" s="66"/>
      <c r="FAQ290" s="66"/>
      <c r="FAR290" s="66"/>
      <c r="FAS290" s="66"/>
      <c r="FAT290" s="66"/>
      <c r="FAU290" s="66"/>
      <c r="FAV290" s="66"/>
      <c r="FAW290" s="66"/>
      <c r="FAX290" s="66"/>
      <c r="FAY290" s="66"/>
      <c r="FAZ290" s="66"/>
      <c r="FBA290" s="66"/>
      <c r="FBB290" s="66"/>
      <c r="FBC290" s="66"/>
      <c r="FBD290" s="66"/>
      <c r="FBE290" s="66"/>
      <c r="FBF290" s="66"/>
      <c r="FBG290" s="66"/>
      <c r="FBH290" s="66"/>
      <c r="FBI290" s="66"/>
      <c r="FBJ290" s="66"/>
      <c r="FBK290" s="66"/>
      <c r="FBL290" s="66"/>
      <c r="FBM290" s="66"/>
      <c r="FBN290" s="66"/>
      <c r="FBO290" s="66"/>
      <c r="FBP290" s="66"/>
      <c r="FBQ290" s="66"/>
      <c r="FBR290" s="66"/>
      <c r="FBS290" s="66"/>
      <c r="FBT290" s="66"/>
      <c r="FBU290" s="66"/>
      <c r="FBV290" s="66"/>
      <c r="FBW290" s="66"/>
      <c r="FBX290" s="66"/>
      <c r="FBY290" s="66"/>
      <c r="FBZ290" s="66"/>
      <c r="FCA290" s="66"/>
      <c r="FCB290" s="66"/>
      <c r="FCC290" s="66"/>
      <c r="FCD290" s="66"/>
      <c r="FCE290" s="66"/>
      <c r="FCF290" s="66"/>
      <c r="FCG290" s="66"/>
      <c r="FCH290" s="66"/>
      <c r="FCI290" s="66"/>
      <c r="FCJ290" s="66"/>
      <c r="FCK290" s="66"/>
      <c r="FCL290" s="66"/>
      <c r="FCM290" s="66"/>
      <c r="FCN290" s="66"/>
      <c r="FCO290" s="66"/>
      <c r="FCP290" s="66"/>
      <c r="FCQ290" s="66"/>
      <c r="FCR290" s="66"/>
      <c r="FCS290" s="66"/>
      <c r="FCT290" s="66"/>
      <c r="FCU290" s="66"/>
      <c r="FCV290" s="66"/>
      <c r="FCW290" s="66"/>
      <c r="FCX290" s="66"/>
      <c r="FCY290" s="66"/>
      <c r="FCZ290" s="66"/>
      <c r="FDA290" s="66"/>
      <c r="FDB290" s="66"/>
      <c r="FDC290" s="66"/>
      <c r="FDD290" s="66"/>
      <c r="FDE290" s="66"/>
      <c r="FDF290" s="66"/>
      <c r="FDG290" s="66"/>
      <c r="FDH290" s="66"/>
      <c r="FDI290" s="66"/>
      <c r="FDJ290" s="66"/>
      <c r="FDK290" s="66"/>
      <c r="FDL290" s="66"/>
      <c r="FDM290" s="66"/>
      <c r="FDN290" s="66"/>
      <c r="FDO290" s="66"/>
      <c r="FDP290" s="66"/>
      <c r="FDQ290" s="66"/>
      <c r="FDR290" s="66"/>
      <c r="FDS290" s="66"/>
      <c r="FDT290" s="66"/>
      <c r="FDU290" s="66"/>
      <c r="FDV290" s="66"/>
      <c r="FDW290" s="66"/>
      <c r="FDX290" s="66"/>
      <c r="FDY290" s="66"/>
      <c r="FDZ290" s="66"/>
      <c r="FEA290" s="66"/>
      <c r="FEB290" s="66"/>
      <c r="FEC290" s="66"/>
      <c r="FED290" s="66"/>
      <c r="FEE290" s="66"/>
      <c r="FEF290" s="66"/>
      <c r="FEG290" s="66"/>
      <c r="FEH290" s="66"/>
      <c r="FEI290" s="66"/>
      <c r="FEJ290" s="66"/>
      <c r="FEK290" s="66"/>
      <c r="FEL290" s="66"/>
      <c r="FEM290" s="66"/>
      <c r="FEN290" s="66"/>
      <c r="FEO290" s="66"/>
      <c r="FEP290" s="66"/>
      <c r="FEQ290" s="66"/>
      <c r="FER290" s="66"/>
      <c r="FES290" s="66"/>
      <c r="FET290" s="66"/>
      <c r="FEU290" s="66"/>
      <c r="FEV290" s="66"/>
      <c r="FEW290" s="66"/>
      <c r="FEX290" s="66"/>
      <c r="FEY290" s="66"/>
      <c r="FEZ290" s="66"/>
      <c r="FFA290" s="66"/>
      <c r="FFB290" s="66"/>
      <c r="FFC290" s="66"/>
      <c r="FFD290" s="66"/>
      <c r="FFE290" s="66"/>
      <c r="FFF290" s="66"/>
      <c r="FFG290" s="66"/>
      <c r="FFH290" s="66"/>
      <c r="FFI290" s="66"/>
      <c r="FFJ290" s="66"/>
      <c r="FFK290" s="66"/>
      <c r="FFL290" s="66"/>
      <c r="FFM290" s="66"/>
      <c r="FFN290" s="66"/>
      <c r="FFO290" s="66"/>
      <c r="FFP290" s="66"/>
      <c r="FFQ290" s="66"/>
      <c r="FFR290" s="66"/>
      <c r="FFS290" s="66"/>
      <c r="FFT290" s="66"/>
      <c r="FFU290" s="66"/>
      <c r="FFV290" s="66"/>
      <c r="FFW290" s="66"/>
      <c r="FFX290" s="66"/>
      <c r="FFY290" s="66"/>
      <c r="FFZ290" s="66"/>
      <c r="FGA290" s="66"/>
      <c r="FGB290" s="66"/>
      <c r="FGC290" s="66"/>
      <c r="FGD290" s="66"/>
      <c r="FGE290" s="66"/>
      <c r="FGF290" s="66"/>
      <c r="FGG290" s="66"/>
      <c r="FGH290" s="66"/>
      <c r="FGI290" s="66"/>
      <c r="FGJ290" s="66"/>
      <c r="FGK290" s="66"/>
      <c r="FGL290" s="66"/>
      <c r="FGM290" s="66"/>
      <c r="FGN290" s="66"/>
      <c r="FGO290" s="66"/>
      <c r="FGP290" s="66"/>
      <c r="FGQ290" s="66"/>
      <c r="FGR290" s="66"/>
      <c r="FGS290" s="66"/>
      <c r="FGT290" s="66"/>
      <c r="FGU290" s="66"/>
      <c r="FGV290" s="66"/>
      <c r="FGW290" s="66"/>
      <c r="FGX290" s="66"/>
      <c r="FGY290" s="66"/>
      <c r="FGZ290" s="66"/>
      <c r="FHA290" s="66"/>
      <c r="FHB290" s="66"/>
      <c r="FHC290" s="66"/>
      <c r="FHD290" s="66"/>
      <c r="FHE290" s="66"/>
      <c r="FHF290" s="66"/>
      <c r="FHG290" s="66"/>
      <c r="FHH290" s="66"/>
      <c r="FHI290" s="66"/>
      <c r="FHJ290" s="66"/>
      <c r="FHK290" s="66"/>
      <c r="FHL290" s="66"/>
      <c r="FHM290" s="66"/>
      <c r="FHN290" s="66"/>
      <c r="FHO290" s="66"/>
      <c r="FHP290" s="66"/>
      <c r="FHQ290" s="66"/>
      <c r="FHR290" s="66"/>
      <c r="FHS290" s="66"/>
      <c r="FHT290" s="66"/>
      <c r="FHU290" s="66"/>
      <c r="FHV290" s="66"/>
      <c r="FHW290" s="66"/>
      <c r="FHX290" s="66"/>
      <c r="FHY290" s="66"/>
      <c r="FHZ290" s="66"/>
      <c r="FIA290" s="66"/>
      <c r="FIB290" s="66"/>
      <c r="FIC290" s="66"/>
      <c r="FID290" s="66"/>
      <c r="FIE290" s="66"/>
      <c r="FIF290" s="66"/>
      <c r="FIG290" s="66"/>
      <c r="FIH290" s="66"/>
      <c r="FII290" s="66"/>
      <c r="FIJ290" s="66"/>
      <c r="FIK290" s="66"/>
      <c r="FIL290" s="66"/>
      <c r="FIM290" s="66"/>
      <c r="FIN290" s="66"/>
      <c r="FIO290" s="66"/>
      <c r="FIP290" s="66"/>
      <c r="FIQ290" s="66"/>
      <c r="FIR290" s="66"/>
      <c r="FIS290" s="66"/>
      <c r="FIT290" s="66"/>
      <c r="FIU290" s="66"/>
      <c r="FIV290" s="66"/>
      <c r="FIW290" s="66"/>
      <c r="FIX290" s="66"/>
      <c r="FIY290" s="66"/>
      <c r="FIZ290" s="66"/>
      <c r="FJA290" s="66"/>
      <c r="FJB290" s="66"/>
      <c r="FJC290" s="66"/>
      <c r="FJD290" s="66"/>
      <c r="FJE290" s="66"/>
      <c r="FJF290" s="66"/>
      <c r="FJG290" s="66"/>
      <c r="FJH290" s="66"/>
      <c r="FJI290" s="66"/>
      <c r="FJJ290" s="66"/>
      <c r="FJK290" s="66"/>
      <c r="FJL290" s="66"/>
      <c r="FJM290" s="66"/>
      <c r="FJN290" s="66"/>
      <c r="FJO290" s="66"/>
      <c r="FJP290" s="66"/>
      <c r="FJQ290" s="66"/>
      <c r="FJR290" s="66"/>
      <c r="FJS290" s="66"/>
      <c r="FJT290" s="66"/>
      <c r="FJU290" s="66"/>
      <c r="FJV290" s="66"/>
      <c r="FJW290" s="66"/>
      <c r="FJX290" s="66"/>
      <c r="FJY290" s="66"/>
      <c r="FJZ290" s="66"/>
      <c r="FKA290" s="66"/>
      <c r="FKB290" s="66"/>
      <c r="FKC290" s="66"/>
      <c r="FKD290" s="66"/>
      <c r="FKE290" s="66"/>
      <c r="FKF290" s="66"/>
      <c r="FKG290" s="66"/>
      <c r="FKH290" s="66"/>
      <c r="FKI290" s="66"/>
      <c r="FKJ290" s="66"/>
      <c r="FKK290" s="66"/>
      <c r="FKL290" s="66"/>
      <c r="FKM290" s="66"/>
      <c r="FKN290" s="66"/>
      <c r="FKO290" s="66"/>
      <c r="FKP290" s="66"/>
      <c r="FKQ290" s="66"/>
      <c r="FKR290" s="66"/>
      <c r="FKS290" s="66"/>
      <c r="FKT290" s="66"/>
      <c r="FKU290" s="66"/>
      <c r="FKV290" s="66"/>
      <c r="FKW290" s="66"/>
      <c r="FKX290" s="66"/>
      <c r="FKY290" s="66"/>
      <c r="FKZ290" s="66"/>
      <c r="FLA290" s="66"/>
      <c r="FLB290" s="66"/>
      <c r="FLC290" s="66"/>
      <c r="FLD290" s="66"/>
      <c r="FLE290" s="66"/>
      <c r="FLF290" s="66"/>
      <c r="FLG290" s="66"/>
      <c r="FLH290" s="66"/>
      <c r="FLI290" s="66"/>
      <c r="FLJ290" s="66"/>
      <c r="FLK290" s="66"/>
      <c r="FLL290" s="66"/>
      <c r="FLM290" s="66"/>
      <c r="FLN290" s="66"/>
      <c r="FLO290" s="66"/>
      <c r="FLP290" s="66"/>
      <c r="FLQ290" s="66"/>
      <c r="FLR290" s="66"/>
      <c r="FLS290" s="66"/>
      <c r="FLT290" s="66"/>
      <c r="FLU290" s="66"/>
      <c r="FLV290" s="66"/>
      <c r="FLW290" s="66"/>
      <c r="FLX290" s="66"/>
      <c r="FLY290" s="66"/>
      <c r="FLZ290" s="66"/>
      <c r="FMA290" s="66"/>
      <c r="FMB290" s="66"/>
      <c r="FMC290" s="66"/>
      <c r="FMD290" s="66"/>
      <c r="FME290" s="66"/>
      <c r="FMF290" s="66"/>
      <c r="FMG290" s="66"/>
      <c r="FMH290" s="66"/>
      <c r="FMI290" s="66"/>
      <c r="FMJ290" s="66"/>
      <c r="FMK290" s="66"/>
      <c r="FML290" s="66"/>
      <c r="FMM290" s="66"/>
      <c r="FMN290" s="66"/>
      <c r="FMO290" s="66"/>
      <c r="FMP290" s="66"/>
      <c r="FMQ290" s="66"/>
      <c r="FMR290" s="66"/>
      <c r="FMS290" s="66"/>
      <c r="FMT290" s="66"/>
      <c r="FMU290" s="66"/>
      <c r="FMV290" s="66"/>
      <c r="FMW290" s="66"/>
      <c r="FMX290" s="66"/>
      <c r="FMY290" s="66"/>
      <c r="FMZ290" s="66"/>
      <c r="FNA290" s="66"/>
      <c r="FNB290" s="66"/>
      <c r="FNC290" s="66"/>
      <c r="FND290" s="66"/>
      <c r="FNE290" s="66"/>
      <c r="FNF290" s="66"/>
      <c r="FNG290" s="66"/>
      <c r="FNH290" s="66"/>
      <c r="FNI290" s="66"/>
      <c r="FNJ290" s="66"/>
      <c r="FNK290" s="66"/>
      <c r="FNL290" s="66"/>
      <c r="FNM290" s="66"/>
      <c r="FNN290" s="66"/>
      <c r="FNO290" s="66"/>
      <c r="FNP290" s="66"/>
      <c r="FNQ290" s="66"/>
      <c r="FNR290" s="66"/>
      <c r="FNS290" s="66"/>
      <c r="FNT290" s="66"/>
      <c r="FNU290" s="66"/>
      <c r="FNV290" s="66"/>
      <c r="FNW290" s="66"/>
      <c r="FNX290" s="66"/>
      <c r="FNY290" s="66"/>
      <c r="FNZ290" s="66"/>
      <c r="FOA290" s="66"/>
      <c r="FOB290" s="66"/>
      <c r="FOC290" s="66"/>
      <c r="FOD290" s="66"/>
      <c r="FOE290" s="66"/>
      <c r="FOF290" s="66"/>
      <c r="FOG290" s="66"/>
      <c r="FOH290" s="66"/>
      <c r="FOI290" s="66"/>
      <c r="FOJ290" s="66"/>
      <c r="FOK290" s="66"/>
      <c r="FOL290" s="66"/>
      <c r="FOM290" s="66"/>
      <c r="FON290" s="66"/>
      <c r="FOO290" s="66"/>
      <c r="FOP290" s="66"/>
      <c r="FOQ290" s="66"/>
      <c r="FOR290" s="66"/>
      <c r="FOS290" s="66"/>
      <c r="FOT290" s="66"/>
      <c r="FOU290" s="66"/>
      <c r="FOV290" s="66"/>
      <c r="FOW290" s="66"/>
      <c r="FOX290" s="66"/>
      <c r="FOY290" s="66"/>
      <c r="FOZ290" s="66"/>
      <c r="FPA290" s="66"/>
      <c r="FPB290" s="66"/>
      <c r="FPC290" s="66"/>
      <c r="FPD290" s="66"/>
      <c r="FPE290" s="66"/>
      <c r="FPF290" s="66"/>
      <c r="FPG290" s="66"/>
      <c r="FPH290" s="66"/>
      <c r="FPI290" s="66"/>
      <c r="FPJ290" s="66"/>
      <c r="FPK290" s="66"/>
      <c r="FPL290" s="66"/>
      <c r="FPM290" s="66"/>
      <c r="FPN290" s="66"/>
      <c r="FPO290" s="66"/>
      <c r="FPP290" s="66"/>
      <c r="FPQ290" s="66"/>
      <c r="FPR290" s="66"/>
      <c r="FPS290" s="66"/>
      <c r="FPT290" s="66"/>
      <c r="FPU290" s="66"/>
      <c r="FPV290" s="66"/>
      <c r="FPW290" s="66"/>
      <c r="FPX290" s="66"/>
      <c r="FPY290" s="66"/>
      <c r="FPZ290" s="66"/>
      <c r="FQA290" s="66"/>
      <c r="FQB290" s="66"/>
      <c r="FQC290" s="66"/>
      <c r="FQD290" s="66"/>
      <c r="FQE290" s="66"/>
      <c r="FQF290" s="66"/>
      <c r="FQG290" s="66"/>
      <c r="FQH290" s="66"/>
      <c r="FQI290" s="66"/>
      <c r="FQJ290" s="66"/>
      <c r="FQK290" s="66"/>
      <c r="FQL290" s="66"/>
      <c r="FQM290" s="66"/>
      <c r="FQN290" s="66"/>
      <c r="FQO290" s="66"/>
      <c r="FQP290" s="66"/>
      <c r="FQQ290" s="66"/>
      <c r="FQR290" s="66"/>
      <c r="FQS290" s="66"/>
      <c r="FQT290" s="66"/>
      <c r="FQU290" s="66"/>
      <c r="FQV290" s="66"/>
      <c r="FQW290" s="66"/>
      <c r="FQX290" s="66"/>
      <c r="FQY290" s="66"/>
      <c r="FQZ290" s="66"/>
      <c r="FRA290" s="66"/>
      <c r="FRB290" s="66"/>
      <c r="FRC290" s="66"/>
      <c r="FRD290" s="66"/>
      <c r="FRE290" s="66"/>
      <c r="FRF290" s="66"/>
      <c r="FRG290" s="66"/>
      <c r="FRH290" s="66"/>
      <c r="FRI290" s="66"/>
      <c r="FRJ290" s="66"/>
      <c r="FRK290" s="66"/>
      <c r="FRL290" s="66"/>
      <c r="FRM290" s="66"/>
      <c r="FRN290" s="66"/>
      <c r="FRO290" s="66"/>
      <c r="FRP290" s="66"/>
      <c r="FRQ290" s="66"/>
      <c r="FRR290" s="66"/>
      <c r="FRS290" s="66"/>
      <c r="FRT290" s="66"/>
      <c r="FRU290" s="66"/>
      <c r="FRV290" s="66"/>
      <c r="FRW290" s="66"/>
      <c r="FRX290" s="66"/>
      <c r="FRY290" s="66"/>
      <c r="FRZ290" s="66"/>
      <c r="FSA290" s="66"/>
      <c r="FSB290" s="66"/>
      <c r="FSC290" s="66"/>
      <c r="FSD290" s="66"/>
      <c r="FSE290" s="66"/>
      <c r="FSF290" s="66"/>
      <c r="FSG290" s="66"/>
      <c r="FSH290" s="66"/>
      <c r="FSI290" s="66"/>
      <c r="FSJ290" s="66"/>
      <c r="FSK290" s="66"/>
      <c r="FSL290" s="66"/>
      <c r="FSM290" s="66"/>
      <c r="FSN290" s="66"/>
      <c r="FSO290" s="66"/>
      <c r="FSP290" s="66"/>
      <c r="FSQ290" s="66"/>
      <c r="FSR290" s="66"/>
      <c r="FSS290" s="66"/>
      <c r="FST290" s="66"/>
      <c r="FSU290" s="66"/>
      <c r="FSV290" s="66"/>
      <c r="FSW290" s="66"/>
      <c r="FSX290" s="66"/>
      <c r="FSY290" s="66"/>
      <c r="FSZ290" s="66"/>
      <c r="FTA290" s="66"/>
      <c r="FTB290" s="66"/>
      <c r="FTC290" s="66"/>
      <c r="FTD290" s="66"/>
      <c r="FTE290" s="66"/>
      <c r="FTF290" s="66"/>
      <c r="FTG290" s="66"/>
      <c r="FTH290" s="66"/>
      <c r="FTI290" s="66"/>
      <c r="FTJ290" s="66"/>
      <c r="FTK290" s="66"/>
      <c r="FTL290" s="66"/>
      <c r="FTM290" s="66"/>
      <c r="FTN290" s="66"/>
      <c r="FTO290" s="66"/>
      <c r="FTP290" s="66"/>
      <c r="FTQ290" s="66"/>
      <c r="FTR290" s="66"/>
      <c r="FTS290" s="66"/>
      <c r="FTT290" s="66"/>
      <c r="FTU290" s="66"/>
      <c r="FTV290" s="66"/>
      <c r="FTW290" s="66"/>
      <c r="FTX290" s="66"/>
      <c r="FTY290" s="66"/>
      <c r="FTZ290" s="66"/>
      <c r="FUA290" s="66"/>
      <c r="FUB290" s="66"/>
      <c r="FUC290" s="66"/>
      <c r="FUD290" s="66"/>
      <c r="FUE290" s="66"/>
      <c r="FUF290" s="66"/>
      <c r="FUG290" s="66"/>
      <c r="FUH290" s="66"/>
      <c r="FUI290" s="66"/>
      <c r="FUJ290" s="66"/>
      <c r="FUK290" s="66"/>
      <c r="FUL290" s="66"/>
      <c r="FUM290" s="66"/>
      <c r="FUN290" s="66"/>
      <c r="FUO290" s="66"/>
      <c r="FUP290" s="66"/>
      <c r="FUQ290" s="66"/>
      <c r="FUR290" s="66"/>
      <c r="FUS290" s="66"/>
      <c r="FUT290" s="66"/>
      <c r="FUU290" s="66"/>
      <c r="FUV290" s="66"/>
      <c r="FUW290" s="66"/>
      <c r="FUX290" s="66"/>
      <c r="FUY290" s="66"/>
      <c r="FUZ290" s="66"/>
      <c r="FVA290" s="66"/>
      <c r="FVB290" s="66"/>
      <c r="FVC290" s="66"/>
      <c r="FVD290" s="66"/>
      <c r="FVE290" s="66"/>
      <c r="FVF290" s="66"/>
      <c r="FVG290" s="66"/>
      <c r="FVH290" s="66"/>
      <c r="FVI290" s="66"/>
      <c r="FVJ290" s="66"/>
      <c r="FVK290" s="66"/>
      <c r="FVL290" s="66"/>
      <c r="FVM290" s="66"/>
      <c r="FVN290" s="66"/>
      <c r="FVO290" s="66"/>
      <c r="FVP290" s="66"/>
      <c r="FVQ290" s="66"/>
      <c r="FVR290" s="66"/>
      <c r="FVS290" s="66"/>
      <c r="FVT290" s="66"/>
      <c r="FVU290" s="66"/>
      <c r="FVV290" s="66"/>
      <c r="FVW290" s="66"/>
      <c r="FVX290" s="66"/>
      <c r="FVY290" s="66"/>
      <c r="FVZ290" s="66"/>
      <c r="FWA290" s="66"/>
      <c r="FWB290" s="66"/>
      <c r="FWC290" s="66"/>
      <c r="FWD290" s="66"/>
      <c r="FWE290" s="66"/>
      <c r="FWF290" s="66"/>
      <c r="FWG290" s="66"/>
      <c r="FWH290" s="66"/>
      <c r="FWI290" s="66"/>
      <c r="FWJ290" s="66"/>
      <c r="FWK290" s="66"/>
      <c r="FWL290" s="66"/>
      <c r="FWM290" s="66"/>
      <c r="FWN290" s="66"/>
      <c r="FWO290" s="66"/>
      <c r="FWP290" s="66"/>
      <c r="FWQ290" s="66"/>
      <c r="FWR290" s="66"/>
      <c r="FWS290" s="66"/>
      <c r="FWT290" s="66"/>
      <c r="FWU290" s="66"/>
      <c r="FWV290" s="66"/>
      <c r="FWW290" s="66"/>
      <c r="FWX290" s="66"/>
      <c r="FWY290" s="66"/>
      <c r="FWZ290" s="66"/>
      <c r="FXA290" s="66"/>
      <c r="FXB290" s="66"/>
      <c r="FXC290" s="66"/>
      <c r="FXD290" s="66"/>
      <c r="FXE290" s="66"/>
      <c r="FXF290" s="66"/>
      <c r="FXG290" s="66"/>
      <c r="FXH290" s="66"/>
      <c r="FXI290" s="66"/>
      <c r="FXJ290" s="66"/>
      <c r="FXK290" s="66"/>
      <c r="FXL290" s="66"/>
      <c r="FXM290" s="66"/>
      <c r="FXN290" s="66"/>
      <c r="FXO290" s="66"/>
      <c r="FXP290" s="66"/>
      <c r="FXQ290" s="66"/>
      <c r="FXR290" s="66"/>
      <c r="FXS290" s="66"/>
      <c r="FXT290" s="66"/>
      <c r="FXU290" s="66"/>
      <c r="FXV290" s="66"/>
      <c r="FXW290" s="66"/>
      <c r="FXX290" s="66"/>
      <c r="FXY290" s="66"/>
      <c r="FXZ290" s="66"/>
      <c r="FYA290" s="66"/>
      <c r="FYB290" s="66"/>
      <c r="FYC290" s="66"/>
      <c r="FYD290" s="66"/>
      <c r="FYE290" s="66"/>
      <c r="FYF290" s="66"/>
      <c r="FYG290" s="66"/>
      <c r="FYH290" s="66"/>
      <c r="FYI290" s="66"/>
      <c r="FYJ290" s="66"/>
      <c r="FYK290" s="66"/>
      <c r="FYL290" s="66"/>
      <c r="FYM290" s="66"/>
      <c r="FYN290" s="66"/>
      <c r="FYO290" s="66"/>
      <c r="FYP290" s="66"/>
      <c r="FYQ290" s="66"/>
      <c r="FYR290" s="66"/>
      <c r="FYS290" s="66"/>
      <c r="FYT290" s="66"/>
      <c r="FYU290" s="66"/>
      <c r="FYV290" s="66"/>
      <c r="FYW290" s="66"/>
      <c r="FYX290" s="66"/>
      <c r="FYY290" s="66"/>
      <c r="FYZ290" s="66"/>
      <c r="FZA290" s="66"/>
      <c r="FZB290" s="66"/>
      <c r="FZC290" s="66"/>
      <c r="FZD290" s="66"/>
      <c r="FZE290" s="66"/>
      <c r="FZF290" s="66"/>
      <c r="FZG290" s="66"/>
      <c r="FZH290" s="66"/>
      <c r="FZI290" s="66"/>
      <c r="FZJ290" s="66"/>
      <c r="FZK290" s="66"/>
      <c r="FZL290" s="66"/>
      <c r="FZM290" s="66"/>
      <c r="FZN290" s="66"/>
      <c r="FZO290" s="66"/>
      <c r="FZP290" s="66"/>
      <c r="FZQ290" s="66"/>
      <c r="FZR290" s="66"/>
      <c r="FZS290" s="66"/>
      <c r="FZT290" s="66"/>
      <c r="FZU290" s="66"/>
      <c r="FZV290" s="66"/>
      <c r="FZW290" s="66"/>
      <c r="FZX290" s="66"/>
      <c r="FZY290" s="66"/>
      <c r="FZZ290" s="66"/>
      <c r="GAA290" s="66"/>
      <c r="GAB290" s="66"/>
      <c r="GAC290" s="66"/>
      <c r="GAD290" s="66"/>
      <c r="GAE290" s="66"/>
      <c r="GAF290" s="66"/>
      <c r="GAG290" s="66"/>
      <c r="GAH290" s="66"/>
      <c r="GAI290" s="66"/>
      <c r="GAJ290" s="66"/>
      <c r="GAK290" s="66"/>
      <c r="GAL290" s="66"/>
      <c r="GAM290" s="66"/>
      <c r="GAN290" s="66"/>
      <c r="GAO290" s="66"/>
      <c r="GAP290" s="66"/>
      <c r="GAQ290" s="66"/>
      <c r="GAR290" s="66"/>
      <c r="GAS290" s="66"/>
      <c r="GAT290" s="66"/>
      <c r="GAU290" s="66"/>
      <c r="GAV290" s="66"/>
      <c r="GAW290" s="66"/>
      <c r="GAX290" s="66"/>
      <c r="GAY290" s="66"/>
      <c r="GAZ290" s="66"/>
      <c r="GBA290" s="66"/>
      <c r="GBB290" s="66"/>
      <c r="GBC290" s="66"/>
      <c r="GBD290" s="66"/>
      <c r="GBE290" s="66"/>
      <c r="GBF290" s="66"/>
      <c r="GBG290" s="66"/>
      <c r="GBH290" s="66"/>
      <c r="GBI290" s="66"/>
      <c r="GBJ290" s="66"/>
      <c r="GBK290" s="66"/>
      <c r="GBL290" s="66"/>
      <c r="GBM290" s="66"/>
      <c r="GBN290" s="66"/>
      <c r="GBO290" s="66"/>
      <c r="GBP290" s="66"/>
      <c r="GBQ290" s="66"/>
      <c r="GBR290" s="66"/>
      <c r="GBS290" s="66"/>
      <c r="GBT290" s="66"/>
      <c r="GBU290" s="66"/>
      <c r="GBV290" s="66"/>
      <c r="GBW290" s="66"/>
      <c r="GBX290" s="66"/>
      <c r="GBY290" s="66"/>
      <c r="GBZ290" s="66"/>
      <c r="GCA290" s="66"/>
      <c r="GCB290" s="66"/>
      <c r="GCC290" s="66"/>
      <c r="GCD290" s="66"/>
      <c r="GCE290" s="66"/>
      <c r="GCF290" s="66"/>
      <c r="GCG290" s="66"/>
      <c r="GCH290" s="66"/>
      <c r="GCI290" s="66"/>
      <c r="GCJ290" s="66"/>
      <c r="GCK290" s="66"/>
      <c r="GCL290" s="66"/>
      <c r="GCM290" s="66"/>
      <c r="GCN290" s="66"/>
      <c r="GCO290" s="66"/>
      <c r="GCP290" s="66"/>
      <c r="GCQ290" s="66"/>
      <c r="GCR290" s="66"/>
      <c r="GCS290" s="66"/>
      <c r="GCT290" s="66"/>
      <c r="GCU290" s="66"/>
      <c r="GCV290" s="66"/>
      <c r="GCW290" s="66"/>
      <c r="GCX290" s="66"/>
      <c r="GCY290" s="66"/>
      <c r="GCZ290" s="66"/>
      <c r="GDA290" s="66"/>
      <c r="GDB290" s="66"/>
      <c r="GDC290" s="66"/>
      <c r="GDD290" s="66"/>
      <c r="GDE290" s="66"/>
      <c r="GDF290" s="66"/>
      <c r="GDG290" s="66"/>
      <c r="GDH290" s="66"/>
      <c r="GDI290" s="66"/>
      <c r="GDJ290" s="66"/>
      <c r="GDK290" s="66"/>
      <c r="GDL290" s="66"/>
      <c r="GDM290" s="66"/>
      <c r="GDN290" s="66"/>
      <c r="GDO290" s="66"/>
      <c r="GDP290" s="66"/>
      <c r="GDQ290" s="66"/>
      <c r="GDR290" s="66"/>
      <c r="GDS290" s="66"/>
      <c r="GDT290" s="66"/>
      <c r="GDU290" s="66"/>
      <c r="GDV290" s="66"/>
      <c r="GDW290" s="66"/>
      <c r="GDX290" s="66"/>
      <c r="GDY290" s="66"/>
      <c r="GDZ290" s="66"/>
      <c r="GEA290" s="66"/>
      <c r="GEB290" s="66"/>
      <c r="GEC290" s="66"/>
      <c r="GED290" s="66"/>
      <c r="GEE290" s="66"/>
      <c r="GEF290" s="66"/>
      <c r="GEG290" s="66"/>
      <c r="GEH290" s="66"/>
      <c r="GEI290" s="66"/>
      <c r="GEJ290" s="66"/>
      <c r="GEK290" s="66"/>
      <c r="GEL290" s="66"/>
      <c r="GEM290" s="66"/>
      <c r="GEN290" s="66"/>
      <c r="GEO290" s="66"/>
      <c r="GEP290" s="66"/>
      <c r="GEQ290" s="66"/>
      <c r="GER290" s="66"/>
      <c r="GES290" s="66"/>
      <c r="GET290" s="66"/>
      <c r="GEU290" s="66"/>
      <c r="GEV290" s="66"/>
      <c r="GEW290" s="66"/>
      <c r="GEX290" s="66"/>
      <c r="GEY290" s="66"/>
      <c r="GEZ290" s="66"/>
      <c r="GFA290" s="66"/>
      <c r="GFB290" s="66"/>
      <c r="GFC290" s="66"/>
      <c r="GFD290" s="66"/>
      <c r="GFE290" s="66"/>
      <c r="GFF290" s="66"/>
      <c r="GFG290" s="66"/>
      <c r="GFH290" s="66"/>
      <c r="GFI290" s="66"/>
      <c r="GFJ290" s="66"/>
      <c r="GFK290" s="66"/>
      <c r="GFL290" s="66"/>
      <c r="GFM290" s="66"/>
      <c r="GFN290" s="66"/>
      <c r="GFO290" s="66"/>
      <c r="GFP290" s="66"/>
      <c r="GFQ290" s="66"/>
      <c r="GFR290" s="66"/>
      <c r="GFS290" s="66"/>
      <c r="GFT290" s="66"/>
      <c r="GFU290" s="66"/>
      <c r="GFV290" s="66"/>
      <c r="GFW290" s="66"/>
      <c r="GFX290" s="66"/>
      <c r="GFY290" s="66"/>
      <c r="GFZ290" s="66"/>
      <c r="GGA290" s="66"/>
      <c r="GGB290" s="66"/>
      <c r="GGC290" s="66"/>
      <c r="GGD290" s="66"/>
      <c r="GGE290" s="66"/>
      <c r="GGF290" s="66"/>
      <c r="GGG290" s="66"/>
      <c r="GGH290" s="66"/>
      <c r="GGI290" s="66"/>
      <c r="GGJ290" s="66"/>
      <c r="GGK290" s="66"/>
      <c r="GGL290" s="66"/>
      <c r="GGM290" s="66"/>
      <c r="GGN290" s="66"/>
      <c r="GGO290" s="66"/>
      <c r="GGP290" s="66"/>
      <c r="GGQ290" s="66"/>
      <c r="GGR290" s="66"/>
      <c r="GGS290" s="66"/>
      <c r="GGT290" s="66"/>
      <c r="GGU290" s="66"/>
      <c r="GGV290" s="66"/>
      <c r="GGW290" s="66"/>
      <c r="GGX290" s="66"/>
      <c r="GGY290" s="66"/>
      <c r="GGZ290" s="66"/>
      <c r="GHA290" s="66"/>
      <c r="GHB290" s="66"/>
      <c r="GHC290" s="66"/>
      <c r="GHD290" s="66"/>
      <c r="GHE290" s="66"/>
      <c r="GHF290" s="66"/>
      <c r="GHG290" s="66"/>
      <c r="GHH290" s="66"/>
      <c r="GHI290" s="66"/>
      <c r="GHJ290" s="66"/>
      <c r="GHK290" s="66"/>
      <c r="GHL290" s="66"/>
      <c r="GHM290" s="66"/>
      <c r="GHN290" s="66"/>
      <c r="GHO290" s="66"/>
      <c r="GHP290" s="66"/>
      <c r="GHQ290" s="66"/>
      <c r="GHR290" s="66"/>
      <c r="GHS290" s="66"/>
      <c r="GHT290" s="66"/>
      <c r="GHU290" s="66"/>
      <c r="GHV290" s="66"/>
      <c r="GHW290" s="66"/>
      <c r="GHX290" s="66"/>
      <c r="GHY290" s="66"/>
      <c r="GHZ290" s="66"/>
      <c r="GIA290" s="66"/>
      <c r="GIB290" s="66"/>
      <c r="GIC290" s="66"/>
      <c r="GID290" s="66"/>
      <c r="GIE290" s="66"/>
      <c r="GIF290" s="66"/>
      <c r="GIG290" s="66"/>
      <c r="GIH290" s="66"/>
      <c r="GII290" s="66"/>
      <c r="GIJ290" s="66"/>
      <c r="GIK290" s="66"/>
      <c r="GIL290" s="66"/>
      <c r="GIM290" s="66"/>
      <c r="GIN290" s="66"/>
      <c r="GIO290" s="66"/>
      <c r="GIP290" s="66"/>
      <c r="GIQ290" s="66"/>
      <c r="GIR290" s="66"/>
      <c r="GIS290" s="66"/>
      <c r="GIT290" s="66"/>
      <c r="GIU290" s="66"/>
      <c r="GIV290" s="66"/>
      <c r="GIW290" s="66"/>
      <c r="GIX290" s="66"/>
      <c r="GIY290" s="66"/>
      <c r="GIZ290" s="66"/>
      <c r="GJA290" s="66"/>
      <c r="GJB290" s="66"/>
      <c r="GJC290" s="66"/>
      <c r="GJD290" s="66"/>
      <c r="GJE290" s="66"/>
      <c r="GJF290" s="66"/>
      <c r="GJG290" s="66"/>
      <c r="GJH290" s="66"/>
      <c r="GJI290" s="66"/>
      <c r="GJJ290" s="66"/>
      <c r="GJK290" s="66"/>
      <c r="GJL290" s="66"/>
      <c r="GJM290" s="66"/>
      <c r="GJN290" s="66"/>
      <c r="GJO290" s="66"/>
      <c r="GJP290" s="66"/>
      <c r="GJQ290" s="66"/>
      <c r="GJR290" s="66"/>
      <c r="GJS290" s="66"/>
      <c r="GJT290" s="66"/>
      <c r="GJU290" s="66"/>
      <c r="GJV290" s="66"/>
      <c r="GJW290" s="66"/>
      <c r="GJX290" s="66"/>
      <c r="GJY290" s="66"/>
      <c r="GJZ290" s="66"/>
      <c r="GKA290" s="66"/>
      <c r="GKB290" s="66"/>
      <c r="GKC290" s="66"/>
      <c r="GKD290" s="66"/>
      <c r="GKE290" s="66"/>
      <c r="GKF290" s="66"/>
      <c r="GKG290" s="66"/>
      <c r="GKH290" s="66"/>
      <c r="GKI290" s="66"/>
      <c r="GKJ290" s="66"/>
      <c r="GKK290" s="66"/>
      <c r="GKL290" s="66"/>
      <c r="GKM290" s="66"/>
      <c r="GKN290" s="66"/>
      <c r="GKO290" s="66"/>
      <c r="GKP290" s="66"/>
      <c r="GKQ290" s="66"/>
      <c r="GKR290" s="66"/>
      <c r="GKS290" s="66"/>
      <c r="GKT290" s="66"/>
      <c r="GKU290" s="66"/>
      <c r="GKV290" s="66"/>
      <c r="GKW290" s="66"/>
      <c r="GKX290" s="66"/>
      <c r="GKY290" s="66"/>
      <c r="GKZ290" s="66"/>
      <c r="GLA290" s="66"/>
      <c r="GLB290" s="66"/>
      <c r="GLC290" s="66"/>
      <c r="GLD290" s="66"/>
      <c r="GLE290" s="66"/>
      <c r="GLF290" s="66"/>
      <c r="GLG290" s="66"/>
      <c r="GLH290" s="66"/>
      <c r="GLI290" s="66"/>
      <c r="GLJ290" s="66"/>
      <c r="GLK290" s="66"/>
      <c r="GLL290" s="66"/>
      <c r="GLM290" s="66"/>
      <c r="GLN290" s="66"/>
      <c r="GLO290" s="66"/>
      <c r="GLP290" s="66"/>
      <c r="GLQ290" s="66"/>
      <c r="GLR290" s="66"/>
      <c r="GLS290" s="66"/>
      <c r="GLT290" s="66"/>
      <c r="GLU290" s="66"/>
      <c r="GLV290" s="66"/>
      <c r="GLW290" s="66"/>
      <c r="GLX290" s="66"/>
      <c r="GLY290" s="66"/>
      <c r="GLZ290" s="66"/>
      <c r="GMA290" s="66"/>
      <c r="GMB290" s="66"/>
      <c r="GMC290" s="66"/>
      <c r="GMD290" s="66"/>
      <c r="GME290" s="66"/>
      <c r="GMF290" s="66"/>
      <c r="GMG290" s="66"/>
      <c r="GMH290" s="66"/>
      <c r="GMI290" s="66"/>
      <c r="GMJ290" s="66"/>
      <c r="GMK290" s="66"/>
      <c r="GML290" s="66"/>
      <c r="GMM290" s="66"/>
      <c r="GMN290" s="66"/>
      <c r="GMO290" s="66"/>
      <c r="GMP290" s="66"/>
      <c r="GMQ290" s="66"/>
      <c r="GMR290" s="66"/>
      <c r="GMS290" s="66"/>
      <c r="GMT290" s="66"/>
      <c r="GMU290" s="66"/>
      <c r="GMV290" s="66"/>
      <c r="GMW290" s="66"/>
      <c r="GMX290" s="66"/>
      <c r="GMY290" s="66"/>
      <c r="GMZ290" s="66"/>
      <c r="GNA290" s="66"/>
      <c r="GNB290" s="66"/>
      <c r="GNC290" s="66"/>
      <c r="GND290" s="66"/>
      <c r="GNE290" s="66"/>
      <c r="GNF290" s="66"/>
      <c r="GNG290" s="66"/>
      <c r="GNH290" s="66"/>
      <c r="GNI290" s="66"/>
      <c r="GNJ290" s="66"/>
      <c r="GNK290" s="66"/>
      <c r="GNL290" s="66"/>
      <c r="GNM290" s="66"/>
      <c r="GNN290" s="66"/>
      <c r="GNO290" s="66"/>
      <c r="GNP290" s="66"/>
      <c r="GNQ290" s="66"/>
      <c r="GNR290" s="66"/>
      <c r="GNS290" s="66"/>
      <c r="GNT290" s="66"/>
      <c r="GNU290" s="66"/>
      <c r="GNV290" s="66"/>
      <c r="GNW290" s="66"/>
      <c r="GNX290" s="66"/>
      <c r="GNY290" s="66"/>
      <c r="GNZ290" s="66"/>
      <c r="GOA290" s="66"/>
      <c r="GOB290" s="66"/>
      <c r="GOC290" s="66"/>
      <c r="GOD290" s="66"/>
      <c r="GOE290" s="66"/>
      <c r="GOF290" s="66"/>
      <c r="GOG290" s="66"/>
      <c r="GOH290" s="66"/>
      <c r="GOI290" s="66"/>
      <c r="GOJ290" s="66"/>
      <c r="GOK290" s="66"/>
      <c r="GOL290" s="66"/>
      <c r="GOM290" s="66"/>
      <c r="GON290" s="66"/>
      <c r="GOO290" s="66"/>
      <c r="GOP290" s="66"/>
      <c r="GOQ290" s="66"/>
      <c r="GOR290" s="66"/>
      <c r="GOS290" s="66"/>
      <c r="GOT290" s="66"/>
      <c r="GOU290" s="66"/>
      <c r="GOV290" s="66"/>
      <c r="GOW290" s="66"/>
      <c r="GOX290" s="66"/>
      <c r="GOY290" s="66"/>
      <c r="GOZ290" s="66"/>
      <c r="GPA290" s="66"/>
      <c r="GPB290" s="66"/>
      <c r="GPC290" s="66"/>
      <c r="GPD290" s="66"/>
      <c r="GPE290" s="66"/>
      <c r="GPF290" s="66"/>
      <c r="GPG290" s="66"/>
      <c r="GPH290" s="66"/>
      <c r="GPI290" s="66"/>
      <c r="GPJ290" s="66"/>
      <c r="GPK290" s="66"/>
      <c r="GPL290" s="66"/>
      <c r="GPM290" s="66"/>
      <c r="GPN290" s="66"/>
      <c r="GPO290" s="66"/>
      <c r="GPP290" s="66"/>
      <c r="GPQ290" s="66"/>
      <c r="GPR290" s="66"/>
      <c r="GPS290" s="66"/>
      <c r="GPT290" s="66"/>
      <c r="GPU290" s="66"/>
      <c r="GPV290" s="66"/>
      <c r="GPW290" s="66"/>
      <c r="GPX290" s="66"/>
      <c r="GPY290" s="66"/>
      <c r="GPZ290" s="66"/>
      <c r="GQA290" s="66"/>
      <c r="GQB290" s="66"/>
      <c r="GQC290" s="66"/>
      <c r="GQD290" s="66"/>
      <c r="GQE290" s="66"/>
      <c r="GQF290" s="66"/>
      <c r="GQG290" s="66"/>
      <c r="GQH290" s="66"/>
      <c r="GQI290" s="66"/>
      <c r="GQJ290" s="66"/>
      <c r="GQK290" s="66"/>
      <c r="GQL290" s="66"/>
      <c r="GQM290" s="66"/>
      <c r="GQN290" s="66"/>
      <c r="GQO290" s="66"/>
      <c r="GQP290" s="66"/>
      <c r="GQQ290" s="66"/>
      <c r="GQR290" s="66"/>
      <c r="GQS290" s="66"/>
      <c r="GQT290" s="66"/>
      <c r="GQU290" s="66"/>
      <c r="GQV290" s="66"/>
      <c r="GQW290" s="66"/>
      <c r="GQX290" s="66"/>
      <c r="GQY290" s="66"/>
      <c r="GQZ290" s="66"/>
      <c r="GRA290" s="66"/>
      <c r="GRB290" s="66"/>
      <c r="GRC290" s="66"/>
      <c r="GRD290" s="66"/>
      <c r="GRE290" s="66"/>
      <c r="GRF290" s="66"/>
      <c r="GRG290" s="66"/>
      <c r="GRH290" s="66"/>
      <c r="GRI290" s="66"/>
      <c r="GRJ290" s="66"/>
      <c r="GRK290" s="66"/>
      <c r="GRL290" s="66"/>
      <c r="GRM290" s="66"/>
      <c r="GRN290" s="66"/>
      <c r="GRO290" s="66"/>
      <c r="GRP290" s="66"/>
      <c r="GRQ290" s="66"/>
      <c r="GRR290" s="66"/>
      <c r="GRS290" s="66"/>
      <c r="GRT290" s="66"/>
      <c r="GRU290" s="66"/>
      <c r="GRV290" s="66"/>
      <c r="GRW290" s="66"/>
      <c r="GRX290" s="66"/>
      <c r="GRY290" s="66"/>
      <c r="GRZ290" s="66"/>
      <c r="GSA290" s="66"/>
      <c r="GSB290" s="66"/>
      <c r="GSC290" s="66"/>
      <c r="GSD290" s="66"/>
      <c r="GSE290" s="66"/>
      <c r="GSF290" s="66"/>
      <c r="GSG290" s="66"/>
      <c r="GSH290" s="66"/>
      <c r="GSI290" s="66"/>
      <c r="GSJ290" s="66"/>
      <c r="GSK290" s="66"/>
      <c r="GSL290" s="66"/>
      <c r="GSM290" s="66"/>
      <c r="GSN290" s="66"/>
      <c r="GSO290" s="66"/>
      <c r="GSP290" s="66"/>
      <c r="GSQ290" s="66"/>
      <c r="GSR290" s="66"/>
      <c r="GSS290" s="66"/>
      <c r="GST290" s="66"/>
      <c r="GSU290" s="66"/>
      <c r="GSV290" s="66"/>
      <c r="GSW290" s="66"/>
      <c r="GSX290" s="66"/>
      <c r="GSY290" s="66"/>
      <c r="GSZ290" s="66"/>
      <c r="GTA290" s="66"/>
      <c r="GTB290" s="66"/>
      <c r="GTC290" s="66"/>
      <c r="GTD290" s="66"/>
      <c r="GTE290" s="66"/>
      <c r="GTF290" s="66"/>
      <c r="GTG290" s="66"/>
      <c r="GTH290" s="66"/>
      <c r="GTI290" s="66"/>
      <c r="GTJ290" s="66"/>
      <c r="GTK290" s="66"/>
      <c r="GTL290" s="66"/>
      <c r="GTM290" s="66"/>
      <c r="GTN290" s="66"/>
      <c r="GTO290" s="66"/>
      <c r="GTP290" s="66"/>
      <c r="GTQ290" s="66"/>
      <c r="GTR290" s="66"/>
      <c r="GTS290" s="66"/>
      <c r="GTT290" s="66"/>
      <c r="GTU290" s="66"/>
      <c r="GTV290" s="66"/>
      <c r="GTW290" s="66"/>
      <c r="GTX290" s="66"/>
      <c r="GTY290" s="66"/>
      <c r="GTZ290" s="66"/>
      <c r="GUA290" s="66"/>
      <c r="GUB290" s="66"/>
      <c r="GUC290" s="66"/>
      <c r="GUD290" s="66"/>
      <c r="GUE290" s="66"/>
      <c r="GUF290" s="66"/>
      <c r="GUG290" s="66"/>
      <c r="GUH290" s="66"/>
      <c r="GUI290" s="66"/>
      <c r="GUJ290" s="66"/>
      <c r="GUK290" s="66"/>
      <c r="GUL290" s="66"/>
      <c r="GUM290" s="66"/>
      <c r="GUN290" s="66"/>
      <c r="GUO290" s="66"/>
      <c r="GUP290" s="66"/>
      <c r="GUQ290" s="66"/>
      <c r="GUR290" s="66"/>
      <c r="GUS290" s="66"/>
      <c r="GUT290" s="66"/>
      <c r="GUU290" s="66"/>
      <c r="GUV290" s="66"/>
      <c r="GUW290" s="66"/>
      <c r="GUX290" s="66"/>
      <c r="GUY290" s="66"/>
      <c r="GUZ290" s="66"/>
      <c r="GVA290" s="66"/>
      <c r="GVB290" s="66"/>
      <c r="GVC290" s="66"/>
      <c r="GVD290" s="66"/>
      <c r="GVE290" s="66"/>
      <c r="GVF290" s="66"/>
      <c r="GVG290" s="66"/>
      <c r="GVH290" s="66"/>
      <c r="GVI290" s="66"/>
      <c r="GVJ290" s="66"/>
      <c r="GVK290" s="66"/>
      <c r="GVL290" s="66"/>
      <c r="GVM290" s="66"/>
      <c r="GVN290" s="66"/>
      <c r="GVO290" s="66"/>
      <c r="GVP290" s="66"/>
      <c r="GVQ290" s="66"/>
      <c r="GVR290" s="66"/>
      <c r="GVS290" s="66"/>
      <c r="GVT290" s="66"/>
      <c r="GVU290" s="66"/>
      <c r="GVV290" s="66"/>
      <c r="GVW290" s="66"/>
      <c r="GVX290" s="66"/>
      <c r="GVY290" s="66"/>
      <c r="GVZ290" s="66"/>
      <c r="GWA290" s="66"/>
      <c r="GWB290" s="66"/>
      <c r="GWC290" s="66"/>
      <c r="GWD290" s="66"/>
      <c r="GWE290" s="66"/>
      <c r="GWF290" s="66"/>
      <c r="GWG290" s="66"/>
      <c r="GWH290" s="66"/>
      <c r="GWI290" s="66"/>
      <c r="GWJ290" s="66"/>
      <c r="GWK290" s="66"/>
      <c r="GWL290" s="66"/>
      <c r="GWM290" s="66"/>
      <c r="GWN290" s="66"/>
      <c r="GWO290" s="66"/>
      <c r="GWP290" s="66"/>
      <c r="GWQ290" s="66"/>
      <c r="GWR290" s="66"/>
      <c r="GWS290" s="66"/>
      <c r="GWT290" s="66"/>
      <c r="GWU290" s="66"/>
      <c r="GWV290" s="66"/>
      <c r="GWW290" s="66"/>
      <c r="GWX290" s="66"/>
      <c r="GWY290" s="66"/>
      <c r="GWZ290" s="66"/>
      <c r="GXA290" s="66"/>
      <c r="GXB290" s="66"/>
      <c r="GXC290" s="66"/>
      <c r="GXD290" s="66"/>
      <c r="GXE290" s="66"/>
      <c r="GXF290" s="66"/>
      <c r="GXG290" s="66"/>
      <c r="GXH290" s="66"/>
      <c r="GXI290" s="66"/>
      <c r="GXJ290" s="66"/>
      <c r="GXK290" s="66"/>
      <c r="GXL290" s="66"/>
      <c r="GXM290" s="66"/>
      <c r="GXN290" s="66"/>
      <c r="GXO290" s="66"/>
      <c r="GXP290" s="66"/>
      <c r="GXQ290" s="66"/>
      <c r="GXR290" s="66"/>
      <c r="GXS290" s="66"/>
      <c r="GXT290" s="66"/>
      <c r="GXU290" s="66"/>
      <c r="GXV290" s="66"/>
      <c r="GXW290" s="66"/>
      <c r="GXX290" s="66"/>
      <c r="GXY290" s="66"/>
      <c r="GXZ290" s="66"/>
      <c r="GYA290" s="66"/>
      <c r="GYB290" s="66"/>
      <c r="GYC290" s="66"/>
      <c r="GYD290" s="66"/>
      <c r="GYE290" s="66"/>
      <c r="GYF290" s="66"/>
      <c r="GYG290" s="66"/>
      <c r="GYH290" s="66"/>
      <c r="GYI290" s="66"/>
      <c r="GYJ290" s="66"/>
      <c r="GYK290" s="66"/>
      <c r="GYL290" s="66"/>
      <c r="GYM290" s="66"/>
      <c r="GYN290" s="66"/>
      <c r="GYO290" s="66"/>
      <c r="GYP290" s="66"/>
      <c r="GYQ290" s="66"/>
      <c r="GYR290" s="66"/>
      <c r="GYS290" s="66"/>
      <c r="GYT290" s="66"/>
      <c r="GYU290" s="66"/>
      <c r="GYV290" s="66"/>
      <c r="GYW290" s="66"/>
      <c r="GYX290" s="66"/>
      <c r="GYY290" s="66"/>
      <c r="GYZ290" s="66"/>
      <c r="GZA290" s="66"/>
      <c r="GZB290" s="66"/>
      <c r="GZC290" s="66"/>
      <c r="GZD290" s="66"/>
      <c r="GZE290" s="66"/>
      <c r="GZF290" s="66"/>
      <c r="GZG290" s="66"/>
      <c r="GZH290" s="66"/>
      <c r="GZI290" s="66"/>
      <c r="GZJ290" s="66"/>
      <c r="GZK290" s="66"/>
      <c r="GZL290" s="66"/>
      <c r="GZM290" s="66"/>
      <c r="GZN290" s="66"/>
      <c r="GZO290" s="66"/>
      <c r="GZP290" s="66"/>
      <c r="GZQ290" s="66"/>
      <c r="GZR290" s="66"/>
      <c r="GZS290" s="66"/>
      <c r="GZT290" s="66"/>
      <c r="GZU290" s="66"/>
      <c r="GZV290" s="66"/>
      <c r="GZW290" s="66"/>
      <c r="GZX290" s="66"/>
      <c r="GZY290" s="66"/>
      <c r="GZZ290" s="66"/>
      <c r="HAA290" s="66"/>
      <c r="HAB290" s="66"/>
      <c r="HAC290" s="66"/>
      <c r="HAD290" s="66"/>
      <c r="HAE290" s="66"/>
      <c r="HAF290" s="66"/>
      <c r="HAG290" s="66"/>
      <c r="HAH290" s="66"/>
      <c r="HAI290" s="66"/>
      <c r="HAJ290" s="66"/>
      <c r="HAK290" s="66"/>
      <c r="HAL290" s="66"/>
      <c r="HAM290" s="66"/>
      <c r="HAN290" s="66"/>
      <c r="HAO290" s="66"/>
      <c r="HAP290" s="66"/>
      <c r="HAQ290" s="66"/>
      <c r="HAR290" s="66"/>
      <c r="HAS290" s="66"/>
      <c r="HAT290" s="66"/>
      <c r="HAU290" s="66"/>
      <c r="HAV290" s="66"/>
      <c r="HAW290" s="66"/>
      <c r="HAX290" s="66"/>
      <c r="HAY290" s="66"/>
      <c r="HAZ290" s="66"/>
      <c r="HBA290" s="66"/>
      <c r="HBB290" s="66"/>
      <c r="HBC290" s="66"/>
      <c r="HBD290" s="66"/>
      <c r="HBE290" s="66"/>
      <c r="HBF290" s="66"/>
      <c r="HBG290" s="66"/>
      <c r="HBH290" s="66"/>
      <c r="HBI290" s="66"/>
      <c r="HBJ290" s="66"/>
      <c r="HBK290" s="66"/>
      <c r="HBL290" s="66"/>
      <c r="HBM290" s="66"/>
      <c r="HBN290" s="66"/>
      <c r="HBO290" s="66"/>
      <c r="HBP290" s="66"/>
      <c r="HBQ290" s="66"/>
      <c r="HBR290" s="66"/>
      <c r="HBS290" s="66"/>
      <c r="HBT290" s="66"/>
      <c r="HBU290" s="66"/>
      <c r="HBV290" s="66"/>
      <c r="HBW290" s="66"/>
      <c r="HBX290" s="66"/>
      <c r="HBY290" s="66"/>
      <c r="HBZ290" s="66"/>
      <c r="HCA290" s="66"/>
      <c r="HCB290" s="66"/>
      <c r="HCC290" s="66"/>
      <c r="HCD290" s="66"/>
      <c r="HCE290" s="66"/>
      <c r="HCF290" s="66"/>
      <c r="HCG290" s="66"/>
      <c r="HCH290" s="66"/>
      <c r="HCI290" s="66"/>
      <c r="HCJ290" s="66"/>
      <c r="HCK290" s="66"/>
      <c r="HCL290" s="66"/>
      <c r="HCM290" s="66"/>
      <c r="HCN290" s="66"/>
      <c r="HCO290" s="66"/>
      <c r="HCP290" s="66"/>
      <c r="HCQ290" s="66"/>
      <c r="HCR290" s="66"/>
      <c r="HCS290" s="66"/>
      <c r="HCT290" s="66"/>
      <c r="HCU290" s="66"/>
      <c r="HCV290" s="66"/>
      <c r="HCW290" s="66"/>
      <c r="HCX290" s="66"/>
      <c r="HCY290" s="66"/>
      <c r="HCZ290" s="66"/>
      <c r="HDA290" s="66"/>
      <c r="HDB290" s="66"/>
      <c r="HDC290" s="66"/>
      <c r="HDD290" s="66"/>
      <c r="HDE290" s="66"/>
      <c r="HDF290" s="66"/>
      <c r="HDG290" s="66"/>
      <c r="HDH290" s="66"/>
      <c r="HDI290" s="66"/>
      <c r="HDJ290" s="66"/>
      <c r="HDK290" s="66"/>
      <c r="HDL290" s="66"/>
      <c r="HDM290" s="66"/>
      <c r="HDN290" s="66"/>
      <c r="HDO290" s="66"/>
      <c r="HDP290" s="66"/>
      <c r="HDQ290" s="66"/>
      <c r="HDR290" s="66"/>
      <c r="HDS290" s="66"/>
      <c r="HDT290" s="66"/>
      <c r="HDU290" s="66"/>
      <c r="HDV290" s="66"/>
      <c r="HDW290" s="66"/>
      <c r="HDX290" s="66"/>
      <c r="HDY290" s="66"/>
      <c r="HDZ290" s="66"/>
      <c r="HEA290" s="66"/>
      <c r="HEB290" s="66"/>
      <c r="HEC290" s="66"/>
      <c r="HED290" s="66"/>
      <c r="HEE290" s="66"/>
      <c r="HEF290" s="66"/>
      <c r="HEG290" s="66"/>
      <c r="HEH290" s="66"/>
      <c r="HEI290" s="66"/>
      <c r="HEJ290" s="66"/>
      <c r="HEK290" s="66"/>
      <c r="HEL290" s="66"/>
      <c r="HEM290" s="66"/>
      <c r="HEN290" s="66"/>
      <c r="HEO290" s="66"/>
      <c r="HEP290" s="66"/>
      <c r="HEQ290" s="66"/>
      <c r="HER290" s="66"/>
      <c r="HES290" s="66"/>
      <c r="HET290" s="66"/>
      <c r="HEU290" s="66"/>
      <c r="HEV290" s="66"/>
      <c r="HEW290" s="66"/>
      <c r="HEX290" s="66"/>
      <c r="HEY290" s="66"/>
      <c r="HEZ290" s="66"/>
      <c r="HFA290" s="66"/>
      <c r="HFB290" s="66"/>
      <c r="HFC290" s="66"/>
      <c r="HFD290" s="66"/>
      <c r="HFE290" s="66"/>
      <c r="HFF290" s="66"/>
      <c r="HFG290" s="66"/>
      <c r="HFH290" s="66"/>
      <c r="HFI290" s="66"/>
      <c r="HFJ290" s="66"/>
      <c r="HFK290" s="66"/>
      <c r="HFL290" s="66"/>
      <c r="HFM290" s="66"/>
      <c r="HFN290" s="66"/>
      <c r="HFO290" s="66"/>
      <c r="HFP290" s="66"/>
      <c r="HFQ290" s="66"/>
      <c r="HFR290" s="66"/>
      <c r="HFS290" s="66"/>
      <c r="HFT290" s="66"/>
      <c r="HFU290" s="66"/>
      <c r="HFV290" s="66"/>
      <c r="HFW290" s="66"/>
      <c r="HFX290" s="66"/>
      <c r="HFY290" s="66"/>
      <c r="HFZ290" s="66"/>
      <c r="HGA290" s="66"/>
      <c r="HGB290" s="66"/>
      <c r="HGC290" s="66"/>
      <c r="HGD290" s="66"/>
      <c r="HGE290" s="66"/>
      <c r="HGF290" s="66"/>
      <c r="HGG290" s="66"/>
      <c r="HGH290" s="66"/>
      <c r="HGI290" s="66"/>
      <c r="HGJ290" s="66"/>
      <c r="HGK290" s="66"/>
      <c r="HGL290" s="66"/>
      <c r="HGM290" s="66"/>
      <c r="HGN290" s="66"/>
      <c r="HGO290" s="66"/>
      <c r="HGP290" s="66"/>
      <c r="HGQ290" s="66"/>
      <c r="HGR290" s="66"/>
      <c r="HGS290" s="66"/>
      <c r="HGT290" s="66"/>
      <c r="HGU290" s="66"/>
      <c r="HGV290" s="66"/>
      <c r="HGW290" s="66"/>
      <c r="HGX290" s="66"/>
      <c r="HGY290" s="66"/>
      <c r="HGZ290" s="66"/>
      <c r="HHA290" s="66"/>
      <c r="HHB290" s="66"/>
      <c r="HHC290" s="66"/>
      <c r="HHD290" s="66"/>
      <c r="HHE290" s="66"/>
      <c r="HHF290" s="66"/>
      <c r="HHG290" s="66"/>
      <c r="HHH290" s="66"/>
      <c r="HHI290" s="66"/>
      <c r="HHJ290" s="66"/>
      <c r="HHK290" s="66"/>
      <c r="HHL290" s="66"/>
      <c r="HHM290" s="66"/>
      <c r="HHN290" s="66"/>
      <c r="HHO290" s="66"/>
      <c r="HHP290" s="66"/>
      <c r="HHQ290" s="66"/>
      <c r="HHR290" s="66"/>
      <c r="HHS290" s="66"/>
      <c r="HHT290" s="66"/>
      <c r="HHU290" s="66"/>
      <c r="HHV290" s="66"/>
      <c r="HHW290" s="66"/>
      <c r="HHX290" s="66"/>
      <c r="HHY290" s="66"/>
      <c r="HHZ290" s="66"/>
      <c r="HIA290" s="66"/>
      <c r="HIB290" s="66"/>
      <c r="HIC290" s="66"/>
      <c r="HID290" s="66"/>
      <c r="HIE290" s="66"/>
      <c r="HIF290" s="66"/>
      <c r="HIG290" s="66"/>
      <c r="HIH290" s="66"/>
      <c r="HII290" s="66"/>
      <c r="HIJ290" s="66"/>
      <c r="HIK290" s="66"/>
      <c r="HIL290" s="66"/>
      <c r="HIM290" s="66"/>
      <c r="HIN290" s="66"/>
      <c r="HIO290" s="66"/>
      <c r="HIP290" s="66"/>
      <c r="HIQ290" s="66"/>
      <c r="HIR290" s="66"/>
      <c r="HIS290" s="66"/>
      <c r="HIT290" s="66"/>
      <c r="HIU290" s="66"/>
      <c r="HIV290" s="66"/>
      <c r="HIW290" s="66"/>
      <c r="HIX290" s="66"/>
      <c r="HIY290" s="66"/>
      <c r="HIZ290" s="66"/>
      <c r="HJA290" s="66"/>
      <c r="HJB290" s="66"/>
      <c r="HJC290" s="66"/>
      <c r="HJD290" s="66"/>
      <c r="HJE290" s="66"/>
      <c r="HJF290" s="66"/>
      <c r="HJG290" s="66"/>
      <c r="HJH290" s="66"/>
      <c r="HJI290" s="66"/>
      <c r="HJJ290" s="66"/>
      <c r="HJK290" s="66"/>
      <c r="HJL290" s="66"/>
      <c r="HJM290" s="66"/>
      <c r="HJN290" s="66"/>
      <c r="HJO290" s="66"/>
      <c r="HJP290" s="66"/>
      <c r="HJQ290" s="66"/>
      <c r="HJR290" s="66"/>
      <c r="HJS290" s="66"/>
      <c r="HJT290" s="66"/>
      <c r="HJU290" s="66"/>
      <c r="HJV290" s="66"/>
      <c r="HJW290" s="66"/>
      <c r="HJX290" s="66"/>
      <c r="HJY290" s="66"/>
      <c r="HJZ290" s="66"/>
      <c r="HKA290" s="66"/>
      <c r="HKB290" s="66"/>
      <c r="HKC290" s="66"/>
      <c r="HKD290" s="66"/>
      <c r="HKE290" s="66"/>
      <c r="HKF290" s="66"/>
      <c r="HKG290" s="66"/>
      <c r="HKH290" s="66"/>
      <c r="HKI290" s="66"/>
      <c r="HKJ290" s="66"/>
      <c r="HKK290" s="66"/>
      <c r="HKL290" s="66"/>
      <c r="HKM290" s="66"/>
      <c r="HKN290" s="66"/>
      <c r="HKO290" s="66"/>
      <c r="HKP290" s="66"/>
      <c r="HKQ290" s="66"/>
      <c r="HKR290" s="66"/>
      <c r="HKS290" s="66"/>
      <c r="HKT290" s="66"/>
      <c r="HKU290" s="66"/>
      <c r="HKV290" s="66"/>
      <c r="HKW290" s="66"/>
      <c r="HKX290" s="66"/>
      <c r="HKY290" s="66"/>
      <c r="HKZ290" s="66"/>
      <c r="HLA290" s="66"/>
      <c r="HLB290" s="66"/>
      <c r="HLC290" s="66"/>
      <c r="HLD290" s="66"/>
      <c r="HLE290" s="66"/>
      <c r="HLF290" s="66"/>
      <c r="HLG290" s="66"/>
      <c r="HLH290" s="66"/>
      <c r="HLI290" s="66"/>
      <c r="HLJ290" s="66"/>
      <c r="HLK290" s="66"/>
      <c r="HLL290" s="66"/>
      <c r="HLM290" s="66"/>
      <c r="HLN290" s="66"/>
      <c r="HLO290" s="66"/>
      <c r="HLP290" s="66"/>
      <c r="HLQ290" s="66"/>
      <c r="HLR290" s="66"/>
      <c r="HLS290" s="66"/>
      <c r="HLT290" s="66"/>
      <c r="HLU290" s="66"/>
      <c r="HLV290" s="66"/>
      <c r="HLW290" s="66"/>
      <c r="HLX290" s="66"/>
      <c r="HLY290" s="66"/>
      <c r="HLZ290" s="66"/>
      <c r="HMA290" s="66"/>
      <c r="HMB290" s="66"/>
      <c r="HMC290" s="66"/>
      <c r="HMD290" s="66"/>
      <c r="HME290" s="66"/>
      <c r="HMF290" s="66"/>
      <c r="HMG290" s="66"/>
      <c r="HMH290" s="66"/>
      <c r="HMI290" s="66"/>
      <c r="HMJ290" s="66"/>
      <c r="HMK290" s="66"/>
      <c r="HML290" s="66"/>
      <c r="HMM290" s="66"/>
      <c r="HMN290" s="66"/>
      <c r="HMO290" s="66"/>
      <c r="HMP290" s="66"/>
      <c r="HMQ290" s="66"/>
      <c r="HMR290" s="66"/>
      <c r="HMS290" s="66"/>
      <c r="HMT290" s="66"/>
      <c r="HMU290" s="66"/>
      <c r="HMV290" s="66"/>
      <c r="HMW290" s="66"/>
      <c r="HMX290" s="66"/>
      <c r="HMY290" s="66"/>
      <c r="HMZ290" s="66"/>
      <c r="HNA290" s="66"/>
      <c r="HNB290" s="66"/>
      <c r="HNC290" s="66"/>
      <c r="HND290" s="66"/>
      <c r="HNE290" s="66"/>
      <c r="HNF290" s="66"/>
      <c r="HNG290" s="66"/>
      <c r="HNH290" s="66"/>
      <c r="HNI290" s="66"/>
      <c r="HNJ290" s="66"/>
      <c r="HNK290" s="66"/>
      <c r="HNL290" s="66"/>
      <c r="HNM290" s="66"/>
      <c r="HNN290" s="66"/>
      <c r="HNO290" s="66"/>
      <c r="HNP290" s="66"/>
      <c r="HNQ290" s="66"/>
      <c r="HNR290" s="66"/>
      <c r="HNS290" s="66"/>
      <c r="HNT290" s="66"/>
      <c r="HNU290" s="66"/>
      <c r="HNV290" s="66"/>
      <c r="HNW290" s="66"/>
      <c r="HNX290" s="66"/>
      <c r="HNY290" s="66"/>
      <c r="HNZ290" s="66"/>
      <c r="HOA290" s="66"/>
      <c r="HOB290" s="66"/>
      <c r="HOC290" s="66"/>
      <c r="HOD290" s="66"/>
      <c r="HOE290" s="66"/>
      <c r="HOF290" s="66"/>
      <c r="HOG290" s="66"/>
      <c r="HOH290" s="66"/>
      <c r="HOI290" s="66"/>
      <c r="HOJ290" s="66"/>
      <c r="HOK290" s="66"/>
      <c r="HOL290" s="66"/>
      <c r="HOM290" s="66"/>
      <c r="HON290" s="66"/>
      <c r="HOO290" s="66"/>
      <c r="HOP290" s="66"/>
      <c r="HOQ290" s="66"/>
      <c r="HOR290" s="66"/>
      <c r="HOS290" s="66"/>
      <c r="HOT290" s="66"/>
      <c r="HOU290" s="66"/>
      <c r="HOV290" s="66"/>
      <c r="HOW290" s="66"/>
      <c r="HOX290" s="66"/>
      <c r="HOY290" s="66"/>
      <c r="HOZ290" s="66"/>
      <c r="HPA290" s="66"/>
      <c r="HPB290" s="66"/>
      <c r="HPC290" s="66"/>
      <c r="HPD290" s="66"/>
      <c r="HPE290" s="66"/>
      <c r="HPF290" s="66"/>
      <c r="HPG290" s="66"/>
      <c r="HPH290" s="66"/>
      <c r="HPI290" s="66"/>
      <c r="HPJ290" s="66"/>
      <c r="HPK290" s="66"/>
      <c r="HPL290" s="66"/>
      <c r="HPM290" s="66"/>
      <c r="HPN290" s="66"/>
      <c r="HPO290" s="66"/>
      <c r="HPP290" s="66"/>
      <c r="HPQ290" s="66"/>
      <c r="HPR290" s="66"/>
      <c r="HPS290" s="66"/>
      <c r="HPT290" s="66"/>
      <c r="HPU290" s="66"/>
      <c r="HPV290" s="66"/>
      <c r="HPW290" s="66"/>
      <c r="HPX290" s="66"/>
      <c r="HPY290" s="66"/>
      <c r="HPZ290" s="66"/>
      <c r="HQA290" s="66"/>
      <c r="HQB290" s="66"/>
      <c r="HQC290" s="66"/>
      <c r="HQD290" s="66"/>
      <c r="HQE290" s="66"/>
      <c r="HQF290" s="66"/>
      <c r="HQG290" s="66"/>
      <c r="HQH290" s="66"/>
      <c r="HQI290" s="66"/>
      <c r="HQJ290" s="66"/>
      <c r="HQK290" s="66"/>
      <c r="HQL290" s="66"/>
      <c r="HQM290" s="66"/>
      <c r="HQN290" s="66"/>
      <c r="HQO290" s="66"/>
      <c r="HQP290" s="66"/>
      <c r="HQQ290" s="66"/>
      <c r="HQR290" s="66"/>
      <c r="HQS290" s="66"/>
      <c r="HQT290" s="66"/>
      <c r="HQU290" s="66"/>
      <c r="HQV290" s="66"/>
      <c r="HQW290" s="66"/>
      <c r="HQX290" s="66"/>
      <c r="HQY290" s="66"/>
      <c r="HQZ290" s="66"/>
      <c r="HRA290" s="66"/>
      <c r="HRB290" s="66"/>
      <c r="HRC290" s="66"/>
      <c r="HRD290" s="66"/>
      <c r="HRE290" s="66"/>
      <c r="HRF290" s="66"/>
      <c r="HRG290" s="66"/>
      <c r="HRH290" s="66"/>
      <c r="HRI290" s="66"/>
      <c r="HRJ290" s="66"/>
      <c r="HRK290" s="66"/>
      <c r="HRL290" s="66"/>
      <c r="HRM290" s="66"/>
      <c r="HRN290" s="66"/>
      <c r="HRO290" s="66"/>
      <c r="HRP290" s="66"/>
      <c r="HRQ290" s="66"/>
      <c r="HRR290" s="66"/>
      <c r="HRS290" s="66"/>
      <c r="HRT290" s="66"/>
      <c r="HRU290" s="66"/>
      <c r="HRV290" s="66"/>
      <c r="HRW290" s="66"/>
      <c r="HRX290" s="66"/>
      <c r="HRY290" s="66"/>
      <c r="HRZ290" s="66"/>
      <c r="HSA290" s="66"/>
      <c r="HSB290" s="66"/>
      <c r="HSC290" s="66"/>
      <c r="HSD290" s="66"/>
      <c r="HSE290" s="66"/>
      <c r="HSF290" s="66"/>
      <c r="HSG290" s="66"/>
      <c r="HSH290" s="66"/>
      <c r="HSI290" s="66"/>
      <c r="HSJ290" s="66"/>
      <c r="HSK290" s="66"/>
      <c r="HSL290" s="66"/>
      <c r="HSM290" s="66"/>
      <c r="HSN290" s="66"/>
      <c r="HSO290" s="66"/>
      <c r="HSP290" s="66"/>
      <c r="HSQ290" s="66"/>
      <c r="HSR290" s="66"/>
      <c r="HSS290" s="66"/>
      <c r="HST290" s="66"/>
      <c r="HSU290" s="66"/>
      <c r="HSV290" s="66"/>
      <c r="HSW290" s="66"/>
      <c r="HSX290" s="66"/>
      <c r="HSY290" s="66"/>
      <c r="HSZ290" s="66"/>
      <c r="HTA290" s="66"/>
      <c r="HTB290" s="66"/>
      <c r="HTC290" s="66"/>
      <c r="HTD290" s="66"/>
      <c r="HTE290" s="66"/>
      <c r="HTF290" s="66"/>
      <c r="HTG290" s="66"/>
      <c r="HTH290" s="66"/>
      <c r="HTI290" s="66"/>
      <c r="HTJ290" s="66"/>
      <c r="HTK290" s="66"/>
      <c r="HTL290" s="66"/>
      <c r="HTM290" s="66"/>
      <c r="HTN290" s="66"/>
      <c r="HTO290" s="66"/>
      <c r="HTP290" s="66"/>
      <c r="HTQ290" s="66"/>
      <c r="HTR290" s="66"/>
      <c r="HTS290" s="66"/>
      <c r="HTT290" s="66"/>
      <c r="HTU290" s="66"/>
      <c r="HTV290" s="66"/>
      <c r="HTW290" s="66"/>
      <c r="HTX290" s="66"/>
      <c r="HTY290" s="66"/>
      <c r="HTZ290" s="66"/>
      <c r="HUA290" s="66"/>
      <c r="HUB290" s="66"/>
      <c r="HUC290" s="66"/>
      <c r="HUD290" s="66"/>
      <c r="HUE290" s="66"/>
      <c r="HUF290" s="66"/>
      <c r="HUG290" s="66"/>
      <c r="HUH290" s="66"/>
      <c r="HUI290" s="66"/>
      <c r="HUJ290" s="66"/>
      <c r="HUK290" s="66"/>
      <c r="HUL290" s="66"/>
      <c r="HUM290" s="66"/>
      <c r="HUN290" s="66"/>
      <c r="HUO290" s="66"/>
      <c r="HUP290" s="66"/>
      <c r="HUQ290" s="66"/>
      <c r="HUR290" s="66"/>
      <c r="HUS290" s="66"/>
      <c r="HUT290" s="66"/>
      <c r="HUU290" s="66"/>
      <c r="HUV290" s="66"/>
      <c r="HUW290" s="66"/>
      <c r="HUX290" s="66"/>
      <c r="HUY290" s="66"/>
      <c r="HUZ290" s="66"/>
      <c r="HVA290" s="66"/>
      <c r="HVB290" s="66"/>
      <c r="HVC290" s="66"/>
      <c r="HVD290" s="66"/>
      <c r="HVE290" s="66"/>
      <c r="HVF290" s="66"/>
      <c r="HVG290" s="66"/>
      <c r="HVH290" s="66"/>
      <c r="HVI290" s="66"/>
      <c r="HVJ290" s="66"/>
      <c r="HVK290" s="66"/>
      <c r="HVL290" s="66"/>
      <c r="HVM290" s="66"/>
      <c r="HVN290" s="66"/>
      <c r="HVO290" s="66"/>
      <c r="HVP290" s="66"/>
      <c r="HVQ290" s="66"/>
      <c r="HVR290" s="66"/>
      <c r="HVS290" s="66"/>
      <c r="HVT290" s="66"/>
      <c r="HVU290" s="66"/>
      <c r="HVV290" s="66"/>
      <c r="HVW290" s="66"/>
      <c r="HVX290" s="66"/>
      <c r="HVY290" s="66"/>
      <c r="HVZ290" s="66"/>
      <c r="HWA290" s="66"/>
      <c r="HWB290" s="66"/>
      <c r="HWC290" s="66"/>
      <c r="HWD290" s="66"/>
      <c r="HWE290" s="66"/>
      <c r="HWF290" s="66"/>
      <c r="HWG290" s="66"/>
      <c r="HWH290" s="66"/>
      <c r="HWI290" s="66"/>
      <c r="HWJ290" s="66"/>
      <c r="HWK290" s="66"/>
      <c r="HWL290" s="66"/>
      <c r="HWM290" s="66"/>
      <c r="HWN290" s="66"/>
      <c r="HWO290" s="66"/>
      <c r="HWP290" s="66"/>
      <c r="HWQ290" s="66"/>
      <c r="HWR290" s="66"/>
      <c r="HWS290" s="66"/>
      <c r="HWT290" s="66"/>
      <c r="HWU290" s="66"/>
      <c r="HWV290" s="66"/>
      <c r="HWW290" s="66"/>
      <c r="HWX290" s="66"/>
      <c r="HWY290" s="66"/>
      <c r="HWZ290" s="66"/>
      <c r="HXA290" s="66"/>
      <c r="HXB290" s="66"/>
      <c r="HXC290" s="66"/>
      <c r="HXD290" s="66"/>
      <c r="HXE290" s="66"/>
      <c r="HXF290" s="66"/>
      <c r="HXG290" s="66"/>
      <c r="HXH290" s="66"/>
      <c r="HXI290" s="66"/>
      <c r="HXJ290" s="66"/>
      <c r="HXK290" s="66"/>
      <c r="HXL290" s="66"/>
      <c r="HXM290" s="66"/>
      <c r="HXN290" s="66"/>
      <c r="HXO290" s="66"/>
      <c r="HXP290" s="66"/>
      <c r="HXQ290" s="66"/>
      <c r="HXR290" s="66"/>
      <c r="HXS290" s="66"/>
      <c r="HXT290" s="66"/>
      <c r="HXU290" s="66"/>
      <c r="HXV290" s="66"/>
      <c r="HXW290" s="66"/>
      <c r="HXX290" s="66"/>
      <c r="HXY290" s="66"/>
      <c r="HXZ290" s="66"/>
      <c r="HYA290" s="66"/>
      <c r="HYB290" s="66"/>
      <c r="HYC290" s="66"/>
      <c r="HYD290" s="66"/>
      <c r="HYE290" s="66"/>
      <c r="HYF290" s="66"/>
      <c r="HYG290" s="66"/>
      <c r="HYH290" s="66"/>
      <c r="HYI290" s="66"/>
      <c r="HYJ290" s="66"/>
      <c r="HYK290" s="66"/>
      <c r="HYL290" s="66"/>
      <c r="HYM290" s="66"/>
      <c r="HYN290" s="66"/>
      <c r="HYO290" s="66"/>
      <c r="HYP290" s="66"/>
      <c r="HYQ290" s="66"/>
      <c r="HYR290" s="66"/>
      <c r="HYS290" s="66"/>
      <c r="HYT290" s="66"/>
      <c r="HYU290" s="66"/>
      <c r="HYV290" s="66"/>
      <c r="HYW290" s="66"/>
      <c r="HYX290" s="66"/>
      <c r="HYY290" s="66"/>
      <c r="HYZ290" s="66"/>
      <c r="HZA290" s="66"/>
      <c r="HZB290" s="66"/>
      <c r="HZC290" s="66"/>
      <c r="HZD290" s="66"/>
      <c r="HZE290" s="66"/>
      <c r="HZF290" s="66"/>
      <c r="HZG290" s="66"/>
      <c r="HZH290" s="66"/>
      <c r="HZI290" s="66"/>
      <c r="HZJ290" s="66"/>
      <c r="HZK290" s="66"/>
      <c r="HZL290" s="66"/>
      <c r="HZM290" s="66"/>
      <c r="HZN290" s="66"/>
      <c r="HZO290" s="66"/>
      <c r="HZP290" s="66"/>
      <c r="HZQ290" s="66"/>
      <c r="HZR290" s="66"/>
      <c r="HZS290" s="66"/>
      <c r="HZT290" s="66"/>
      <c r="HZU290" s="66"/>
      <c r="HZV290" s="66"/>
      <c r="HZW290" s="66"/>
      <c r="HZX290" s="66"/>
      <c r="HZY290" s="66"/>
      <c r="HZZ290" s="66"/>
      <c r="IAA290" s="66"/>
      <c r="IAB290" s="66"/>
      <c r="IAC290" s="66"/>
      <c r="IAD290" s="66"/>
      <c r="IAE290" s="66"/>
      <c r="IAF290" s="66"/>
      <c r="IAG290" s="66"/>
      <c r="IAH290" s="66"/>
      <c r="IAI290" s="66"/>
      <c r="IAJ290" s="66"/>
      <c r="IAK290" s="66"/>
      <c r="IAL290" s="66"/>
      <c r="IAM290" s="66"/>
      <c r="IAN290" s="66"/>
      <c r="IAO290" s="66"/>
      <c r="IAP290" s="66"/>
      <c r="IAQ290" s="66"/>
      <c r="IAR290" s="66"/>
      <c r="IAS290" s="66"/>
      <c r="IAT290" s="66"/>
      <c r="IAU290" s="66"/>
      <c r="IAV290" s="66"/>
      <c r="IAW290" s="66"/>
      <c r="IAX290" s="66"/>
      <c r="IAY290" s="66"/>
      <c r="IAZ290" s="66"/>
      <c r="IBA290" s="66"/>
      <c r="IBB290" s="66"/>
      <c r="IBC290" s="66"/>
      <c r="IBD290" s="66"/>
      <c r="IBE290" s="66"/>
      <c r="IBF290" s="66"/>
      <c r="IBG290" s="66"/>
      <c r="IBH290" s="66"/>
      <c r="IBI290" s="66"/>
      <c r="IBJ290" s="66"/>
      <c r="IBK290" s="66"/>
      <c r="IBL290" s="66"/>
      <c r="IBM290" s="66"/>
      <c r="IBN290" s="66"/>
      <c r="IBO290" s="66"/>
      <c r="IBP290" s="66"/>
      <c r="IBQ290" s="66"/>
      <c r="IBR290" s="66"/>
      <c r="IBS290" s="66"/>
      <c r="IBT290" s="66"/>
      <c r="IBU290" s="66"/>
      <c r="IBV290" s="66"/>
      <c r="IBW290" s="66"/>
      <c r="IBX290" s="66"/>
      <c r="IBY290" s="66"/>
      <c r="IBZ290" s="66"/>
      <c r="ICA290" s="66"/>
      <c r="ICB290" s="66"/>
      <c r="ICC290" s="66"/>
      <c r="ICD290" s="66"/>
      <c r="ICE290" s="66"/>
      <c r="ICF290" s="66"/>
      <c r="ICG290" s="66"/>
      <c r="ICH290" s="66"/>
      <c r="ICI290" s="66"/>
      <c r="ICJ290" s="66"/>
      <c r="ICK290" s="66"/>
      <c r="ICL290" s="66"/>
      <c r="ICM290" s="66"/>
      <c r="ICN290" s="66"/>
      <c r="ICO290" s="66"/>
      <c r="ICP290" s="66"/>
      <c r="ICQ290" s="66"/>
      <c r="ICR290" s="66"/>
      <c r="ICS290" s="66"/>
      <c r="ICT290" s="66"/>
      <c r="ICU290" s="66"/>
      <c r="ICV290" s="66"/>
      <c r="ICW290" s="66"/>
      <c r="ICX290" s="66"/>
      <c r="ICY290" s="66"/>
      <c r="ICZ290" s="66"/>
      <c r="IDA290" s="66"/>
      <c r="IDB290" s="66"/>
      <c r="IDC290" s="66"/>
      <c r="IDD290" s="66"/>
      <c r="IDE290" s="66"/>
      <c r="IDF290" s="66"/>
      <c r="IDG290" s="66"/>
      <c r="IDH290" s="66"/>
      <c r="IDI290" s="66"/>
      <c r="IDJ290" s="66"/>
      <c r="IDK290" s="66"/>
      <c r="IDL290" s="66"/>
      <c r="IDM290" s="66"/>
      <c r="IDN290" s="66"/>
      <c r="IDO290" s="66"/>
      <c r="IDP290" s="66"/>
      <c r="IDQ290" s="66"/>
      <c r="IDR290" s="66"/>
      <c r="IDS290" s="66"/>
      <c r="IDT290" s="66"/>
      <c r="IDU290" s="66"/>
      <c r="IDV290" s="66"/>
      <c r="IDW290" s="66"/>
      <c r="IDX290" s="66"/>
      <c r="IDY290" s="66"/>
      <c r="IDZ290" s="66"/>
      <c r="IEA290" s="66"/>
      <c r="IEB290" s="66"/>
      <c r="IEC290" s="66"/>
      <c r="IED290" s="66"/>
      <c r="IEE290" s="66"/>
      <c r="IEF290" s="66"/>
      <c r="IEG290" s="66"/>
      <c r="IEH290" s="66"/>
      <c r="IEI290" s="66"/>
      <c r="IEJ290" s="66"/>
      <c r="IEK290" s="66"/>
      <c r="IEL290" s="66"/>
      <c r="IEM290" s="66"/>
      <c r="IEN290" s="66"/>
      <c r="IEO290" s="66"/>
      <c r="IEP290" s="66"/>
      <c r="IEQ290" s="66"/>
      <c r="IER290" s="66"/>
      <c r="IES290" s="66"/>
      <c r="IET290" s="66"/>
      <c r="IEU290" s="66"/>
      <c r="IEV290" s="66"/>
      <c r="IEW290" s="66"/>
      <c r="IEX290" s="66"/>
      <c r="IEY290" s="66"/>
      <c r="IEZ290" s="66"/>
      <c r="IFA290" s="66"/>
      <c r="IFB290" s="66"/>
      <c r="IFC290" s="66"/>
      <c r="IFD290" s="66"/>
      <c r="IFE290" s="66"/>
      <c r="IFF290" s="66"/>
      <c r="IFG290" s="66"/>
      <c r="IFH290" s="66"/>
      <c r="IFI290" s="66"/>
      <c r="IFJ290" s="66"/>
      <c r="IFK290" s="66"/>
      <c r="IFL290" s="66"/>
      <c r="IFM290" s="66"/>
      <c r="IFN290" s="66"/>
      <c r="IFO290" s="66"/>
      <c r="IFP290" s="66"/>
      <c r="IFQ290" s="66"/>
      <c r="IFR290" s="66"/>
      <c r="IFS290" s="66"/>
      <c r="IFT290" s="66"/>
      <c r="IFU290" s="66"/>
      <c r="IFV290" s="66"/>
      <c r="IFW290" s="66"/>
      <c r="IFX290" s="66"/>
      <c r="IFY290" s="66"/>
      <c r="IFZ290" s="66"/>
      <c r="IGA290" s="66"/>
      <c r="IGB290" s="66"/>
      <c r="IGC290" s="66"/>
      <c r="IGD290" s="66"/>
      <c r="IGE290" s="66"/>
      <c r="IGF290" s="66"/>
      <c r="IGG290" s="66"/>
      <c r="IGH290" s="66"/>
      <c r="IGI290" s="66"/>
      <c r="IGJ290" s="66"/>
      <c r="IGK290" s="66"/>
      <c r="IGL290" s="66"/>
      <c r="IGM290" s="66"/>
      <c r="IGN290" s="66"/>
      <c r="IGO290" s="66"/>
      <c r="IGP290" s="66"/>
      <c r="IGQ290" s="66"/>
      <c r="IGR290" s="66"/>
      <c r="IGS290" s="66"/>
      <c r="IGT290" s="66"/>
      <c r="IGU290" s="66"/>
      <c r="IGV290" s="66"/>
      <c r="IGW290" s="66"/>
      <c r="IGX290" s="66"/>
      <c r="IGY290" s="66"/>
      <c r="IGZ290" s="66"/>
      <c r="IHA290" s="66"/>
      <c r="IHB290" s="66"/>
      <c r="IHC290" s="66"/>
      <c r="IHD290" s="66"/>
      <c r="IHE290" s="66"/>
      <c r="IHF290" s="66"/>
      <c r="IHG290" s="66"/>
      <c r="IHH290" s="66"/>
      <c r="IHI290" s="66"/>
      <c r="IHJ290" s="66"/>
      <c r="IHK290" s="66"/>
      <c r="IHL290" s="66"/>
      <c r="IHM290" s="66"/>
      <c r="IHN290" s="66"/>
      <c r="IHO290" s="66"/>
      <c r="IHP290" s="66"/>
      <c r="IHQ290" s="66"/>
      <c r="IHR290" s="66"/>
      <c r="IHS290" s="66"/>
      <c r="IHT290" s="66"/>
      <c r="IHU290" s="66"/>
      <c r="IHV290" s="66"/>
      <c r="IHW290" s="66"/>
      <c r="IHX290" s="66"/>
      <c r="IHY290" s="66"/>
      <c r="IHZ290" s="66"/>
      <c r="IIA290" s="66"/>
      <c r="IIB290" s="66"/>
      <c r="IIC290" s="66"/>
      <c r="IID290" s="66"/>
      <c r="IIE290" s="66"/>
      <c r="IIF290" s="66"/>
      <c r="IIG290" s="66"/>
      <c r="IIH290" s="66"/>
      <c r="III290" s="66"/>
      <c r="IIJ290" s="66"/>
      <c r="IIK290" s="66"/>
      <c r="IIL290" s="66"/>
      <c r="IIM290" s="66"/>
      <c r="IIN290" s="66"/>
      <c r="IIO290" s="66"/>
      <c r="IIP290" s="66"/>
      <c r="IIQ290" s="66"/>
      <c r="IIR290" s="66"/>
      <c r="IIS290" s="66"/>
      <c r="IIT290" s="66"/>
      <c r="IIU290" s="66"/>
      <c r="IIV290" s="66"/>
      <c r="IIW290" s="66"/>
      <c r="IIX290" s="66"/>
      <c r="IIY290" s="66"/>
      <c r="IIZ290" s="66"/>
      <c r="IJA290" s="66"/>
      <c r="IJB290" s="66"/>
      <c r="IJC290" s="66"/>
      <c r="IJD290" s="66"/>
      <c r="IJE290" s="66"/>
      <c r="IJF290" s="66"/>
      <c r="IJG290" s="66"/>
      <c r="IJH290" s="66"/>
      <c r="IJI290" s="66"/>
      <c r="IJJ290" s="66"/>
      <c r="IJK290" s="66"/>
      <c r="IJL290" s="66"/>
      <c r="IJM290" s="66"/>
      <c r="IJN290" s="66"/>
      <c r="IJO290" s="66"/>
      <c r="IJP290" s="66"/>
      <c r="IJQ290" s="66"/>
      <c r="IJR290" s="66"/>
      <c r="IJS290" s="66"/>
      <c r="IJT290" s="66"/>
      <c r="IJU290" s="66"/>
      <c r="IJV290" s="66"/>
      <c r="IJW290" s="66"/>
      <c r="IJX290" s="66"/>
      <c r="IJY290" s="66"/>
      <c r="IJZ290" s="66"/>
      <c r="IKA290" s="66"/>
      <c r="IKB290" s="66"/>
      <c r="IKC290" s="66"/>
      <c r="IKD290" s="66"/>
      <c r="IKE290" s="66"/>
      <c r="IKF290" s="66"/>
      <c r="IKG290" s="66"/>
      <c r="IKH290" s="66"/>
      <c r="IKI290" s="66"/>
      <c r="IKJ290" s="66"/>
      <c r="IKK290" s="66"/>
      <c r="IKL290" s="66"/>
      <c r="IKM290" s="66"/>
      <c r="IKN290" s="66"/>
      <c r="IKO290" s="66"/>
      <c r="IKP290" s="66"/>
      <c r="IKQ290" s="66"/>
      <c r="IKR290" s="66"/>
      <c r="IKS290" s="66"/>
      <c r="IKT290" s="66"/>
      <c r="IKU290" s="66"/>
      <c r="IKV290" s="66"/>
      <c r="IKW290" s="66"/>
      <c r="IKX290" s="66"/>
      <c r="IKY290" s="66"/>
      <c r="IKZ290" s="66"/>
      <c r="ILA290" s="66"/>
      <c r="ILB290" s="66"/>
      <c r="ILC290" s="66"/>
      <c r="ILD290" s="66"/>
      <c r="ILE290" s="66"/>
      <c r="ILF290" s="66"/>
      <c r="ILG290" s="66"/>
      <c r="ILH290" s="66"/>
      <c r="ILI290" s="66"/>
      <c r="ILJ290" s="66"/>
      <c r="ILK290" s="66"/>
      <c r="ILL290" s="66"/>
      <c r="ILM290" s="66"/>
      <c r="ILN290" s="66"/>
      <c r="ILO290" s="66"/>
      <c r="ILP290" s="66"/>
      <c r="ILQ290" s="66"/>
      <c r="ILR290" s="66"/>
      <c r="ILS290" s="66"/>
      <c r="ILT290" s="66"/>
      <c r="ILU290" s="66"/>
      <c r="ILV290" s="66"/>
      <c r="ILW290" s="66"/>
      <c r="ILX290" s="66"/>
      <c r="ILY290" s="66"/>
      <c r="ILZ290" s="66"/>
      <c r="IMA290" s="66"/>
      <c r="IMB290" s="66"/>
      <c r="IMC290" s="66"/>
      <c r="IMD290" s="66"/>
      <c r="IME290" s="66"/>
      <c r="IMF290" s="66"/>
      <c r="IMG290" s="66"/>
      <c r="IMH290" s="66"/>
      <c r="IMI290" s="66"/>
      <c r="IMJ290" s="66"/>
      <c r="IMK290" s="66"/>
      <c r="IML290" s="66"/>
      <c r="IMM290" s="66"/>
      <c r="IMN290" s="66"/>
      <c r="IMO290" s="66"/>
      <c r="IMP290" s="66"/>
      <c r="IMQ290" s="66"/>
      <c r="IMR290" s="66"/>
      <c r="IMS290" s="66"/>
      <c r="IMT290" s="66"/>
      <c r="IMU290" s="66"/>
      <c r="IMV290" s="66"/>
      <c r="IMW290" s="66"/>
      <c r="IMX290" s="66"/>
      <c r="IMY290" s="66"/>
      <c r="IMZ290" s="66"/>
      <c r="INA290" s="66"/>
      <c r="INB290" s="66"/>
      <c r="INC290" s="66"/>
      <c r="IND290" s="66"/>
      <c r="INE290" s="66"/>
      <c r="INF290" s="66"/>
      <c r="ING290" s="66"/>
      <c r="INH290" s="66"/>
      <c r="INI290" s="66"/>
      <c r="INJ290" s="66"/>
      <c r="INK290" s="66"/>
      <c r="INL290" s="66"/>
      <c r="INM290" s="66"/>
      <c r="INN290" s="66"/>
      <c r="INO290" s="66"/>
      <c r="INP290" s="66"/>
      <c r="INQ290" s="66"/>
      <c r="INR290" s="66"/>
      <c r="INS290" s="66"/>
      <c r="INT290" s="66"/>
      <c r="INU290" s="66"/>
      <c r="INV290" s="66"/>
      <c r="INW290" s="66"/>
      <c r="INX290" s="66"/>
      <c r="INY290" s="66"/>
      <c r="INZ290" s="66"/>
      <c r="IOA290" s="66"/>
      <c r="IOB290" s="66"/>
      <c r="IOC290" s="66"/>
      <c r="IOD290" s="66"/>
      <c r="IOE290" s="66"/>
      <c r="IOF290" s="66"/>
      <c r="IOG290" s="66"/>
      <c r="IOH290" s="66"/>
      <c r="IOI290" s="66"/>
      <c r="IOJ290" s="66"/>
      <c r="IOK290" s="66"/>
      <c r="IOL290" s="66"/>
      <c r="IOM290" s="66"/>
      <c r="ION290" s="66"/>
      <c r="IOO290" s="66"/>
      <c r="IOP290" s="66"/>
      <c r="IOQ290" s="66"/>
      <c r="IOR290" s="66"/>
      <c r="IOS290" s="66"/>
      <c r="IOT290" s="66"/>
      <c r="IOU290" s="66"/>
      <c r="IOV290" s="66"/>
      <c r="IOW290" s="66"/>
      <c r="IOX290" s="66"/>
      <c r="IOY290" s="66"/>
      <c r="IOZ290" s="66"/>
      <c r="IPA290" s="66"/>
      <c r="IPB290" s="66"/>
      <c r="IPC290" s="66"/>
      <c r="IPD290" s="66"/>
      <c r="IPE290" s="66"/>
      <c r="IPF290" s="66"/>
      <c r="IPG290" s="66"/>
      <c r="IPH290" s="66"/>
      <c r="IPI290" s="66"/>
      <c r="IPJ290" s="66"/>
      <c r="IPK290" s="66"/>
      <c r="IPL290" s="66"/>
      <c r="IPM290" s="66"/>
      <c r="IPN290" s="66"/>
      <c r="IPO290" s="66"/>
      <c r="IPP290" s="66"/>
      <c r="IPQ290" s="66"/>
      <c r="IPR290" s="66"/>
      <c r="IPS290" s="66"/>
      <c r="IPT290" s="66"/>
      <c r="IPU290" s="66"/>
      <c r="IPV290" s="66"/>
      <c r="IPW290" s="66"/>
      <c r="IPX290" s="66"/>
      <c r="IPY290" s="66"/>
      <c r="IPZ290" s="66"/>
      <c r="IQA290" s="66"/>
      <c r="IQB290" s="66"/>
      <c r="IQC290" s="66"/>
      <c r="IQD290" s="66"/>
      <c r="IQE290" s="66"/>
      <c r="IQF290" s="66"/>
      <c r="IQG290" s="66"/>
      <c r="IQH290" s="66"/>
      <c r="IQI290" s="66"/>
      <c r="IQJ290" s="66"/>
      <c r="IQK290" s="66"/>
      <c r="IQL290" s="66"/>
      <c r="IQM290" s="66"/>
      <c r="IQN290" s="66"/>
      <c r="IQO290" s="66"/>
      <c r="IQP290" s="66"/>
      <c r="IQQ290" s="66"/>
      <c r="IQR290" s="66"/>
      <c r="IQS290" s="66"/>
      <c r="IQT290" s="66"/>
      <c r="IQU290" s="66"/>
      <c r="IQV290" s="66"/>
      <c r="IQW290" s="66"/>
      <c r="IQX290" s="66"/>
      <c r="IQY290" s="66"/>
      <c r="IQZ290" s="66"/>
      <c r="IRA290" s="66"/>
      <c r="IRB290" s="66"/>
      <c r="IRC290" s="66"/>
      <c r="IRD290" s="66"/>
      <c r="IRE290" s="66"/>
      <c r="IRF290" s="66"/>
      <c r="IRG290" s="66"/>
      <c r="IRH290" s="66"/>
      <c r="IRI290" s="66"/>
      <c r="IRJ290" s="66"/>
      <c r="IRK290" s="66"/>
      <c r="IRL290" s="66"/>
      <c r="IRM290" s="66"/>
      <c r="IRN290" s="66"/>
      <c r="IRO290" s="66"/>
      <c r="IRP290" s="66"/>
      <c r="IRQ290" s="66"/>
      <c r="IRR290" s="66"/>
      <c r="IRS290" s="66"/>
      <c r="IRT290" s="66"/>
      <c r="IRU290" s="66"/>
      <c r="IRV290" s="66"/>
      <c r="IRW290" s="66"/>
      <c r="IRX290" s="66"/>
      <c r="IRY290" s="66"/>
      <c r="IRZ290" s="66"/>
      <c r="ISA290" s="66"/>
      <c r="ISB290" s="66"/>
      <c r="ISC290" s="66"/>
      <c r="ISD290" s="66"/>
      <c r="ISE290" s="66"/>
      <c r="ISF290" s="66"/>
      <c r="ISG290" s="66"/>
      <c r="ISH290" s="66"/>
      <c r="ISI290" s="66"/>
      <c r="ISJ290" s="66"/>
      <c r="ISK290" s="66"/>
      <c r="ISL290" s="66"/>
      <c r="ISM290" s="66"/>
      <c r="ISN290" s="66"/>
      <c r="ISO290" s="66"/>
      <c r="ISP290" s="66"/>
      <c r="ISQ290" s="66"/>
      <c r="ISR290" s="66"/>
      <c r="ISS290" s="66"/>
      <c r="IST290" s="66"/>
      <c r="ISU290" s="66"/>
      <c r="ISV290" s="66"/>
      <c r="ISW290" s="66"/>
      <c r="ISX290" s="66"/>
      <c r="ISY290" s="66"/>
      <c r="ISZ290" s="66"/>
      <c r="ITA290" s="66"/>
      <c r="ITB290" s="66"/>
      <c r="ITC290" s="66"/>
      <c r="ITD290" s="66"/>
      <c r="ITE290" s="66"/>
      <c r="ITF290" s="66"/>
      <c r="ITG290" s="66"/>
      <c r="ITH290" s="66"/>
      <c r="ITI290" s="66"/>
      <c r="ITJ290" s="66"/>
      <c r="ITK290" s="66"/>
      <c r="ITL290" s="66"/>
      <c r="ITM290" s="66"/>
      <c r="ITN290" s="66"/>
      <c r="ITO290" s="66"/>
      <c r="ITP290" s="66"/>
      <c r="ITQ290" s="66"/>
      <c r="ITR290" s="66"/>
      <c r="ITS290" s="66"/>
      <c r="ITT290" s="66"/>
      <c r="ITU290" s="66"/>
      <c r="ITV290" s="66"/>
      <c r="ITW290" s="66"/>
      <c r="ITX290" s="66"/>
      <c r="ITY290" s="66"/>
      <c r="ITZ290" s="66"/>
      <c r="IUA290" s="66"/>
      <c r="IUB290" s="66"/>
      <c r="IUC290" s="66"/>
      <c r="IUD290" s="66"/>
      <c r="IUE290" s="66"/>
      <c r="IUF290" s="66"/>
      <c r="IUG290" s="66"/>
      <c r="IUH290" s="66"/>
      <c r="IUI290" s="66"/>
      <c r="IUJ290" s="66"/>
      <c r="IUK290" s="66"/>
      <c r="IUL290" s="66"/>
      <c r="IUM290" s="66"/>
      <c r="IUN290" s="66"/>
      <c r="IUO290" s="66"/>
      <c r="IUP290" s="66"/>
      <c r="IUQ290" s="66"/>
      <c r="IUR290" s="66"/>
      <c r="IUS290" s="66"/>
      <c r="IUT290" s="66"/>
      <c r="IUU290" s="66"/>
      <c r="IUV290" s="66"/>
      <c r="IUW290" s="66"/>
      <c r="IUX290" s="66"/>
      <c r="IUY290" s="66"/>
      <c r="IUZ290" s="66"/>
      <c r="IVA290" s="66"/>
      <c r="IVB290" s="66"/>
      <c r="IVC290" s="66"/>
      <c r="IVD290" s="66"/>
      <c r="IVE290" s="66"/>
      <c r="IVF290" s="66"/>
      <c r="IVG290" s="66"/>
      <c r="IVH290" s="66"/>
      <c r="IVI290" s="66"/>
      <c r="IVJ290" s="66"/>
      <c r="IVK290" s="66"/>
      <c r="IVL290" s="66"/>
      <c r="IVM290" s="66"/>
      <c r="IVN290" s="66"/>
      <c r="IVO290" s="66"/>
      <c r="IVP290" s="66"/>
      <c r="IVQ290" s="66"/>
      <c r="IVR290" s="66"/>
      <c r="IVS290" s="66"/>
      <c r="IVT290" s="66"/>
      <c r="IVU290" s="66"/>
      <c r="IVV290" s="66"/>
      <c r="IVW290" s="66"/>
      <c r="IVX290" s="66"/>
      <c r="IVY290" s="66"/>
      <c r="IVZ290" s="66"/>
      <c r="IWA290" s="66"/>
      <c r="IWB290" s="66"/>
      <c r="IWC290" s="66"/>
      <c r="IWD290" s="66"/>
      <c r="IWE290" s="66"/>
      <c r="IWF290" s="66"/>
      <c r="IWG290" s="66"/>
      <c r="IWH290" s="66"/>
      <c r="IWI290" s="66"/>
      <c r="IWJ290" s="66"/>
      <c r="IWK290" s="66"/>
      <c r="IWL290" s="66"/>
      <c r="IWM290" s="66"/>
      <c r="IWN290" s="66"/>
      <c r="IWO290" s="66"/>
      <c r="IWP290" s="66"/>
      <c r="IWQ290" s="66"/>
      <c r="IWR290" s="66"/>
      <c r="IWS290" s="66"/>
      <c r="IWT290" s="66"/>
      <c r="IWU290" s="66"/>
      <c r="IWV290" s="66"/>
      <c r="IWW290" s="66"/>
      <c r="IWX290" s="66"/>
      <c r="IWY290" s="66"/>
      <c r="IWZ290" s="66"/>
      <c r="IXA290" s="66"/>
      <c r="IXB290" s="66"/>
      <c r="IXC290" s="66"/>
      <c r="IXD290" s="66"/>
      <c r="IXE290" s="66"/>
      <c r="IXF290" s="66"/>
      <c r="IXG290" s="66"/>
      <c r="IXH290" s="66"/>
      <c r="IXI290" s="66"/>
      <c r="IXJ290" s="66"/>
      <c r="IXK290" s="66"/>
      <c r="IXL290" s="66"/>
      <c r="IXM290" s="66"/>
      <c r="IXN290" s="66"/>
      <c r="IXO290" s="66"/>
      <c r="IXP290" s="66"/>
      <c r="IXQ290" s="66"/>
      <c r="IXR290" s="66"/>
      <c r="IXS290" s="66"/>
      <c r="IXT290" s="66"/>
      <c r="IXU290" s="66"/>
      <c r="IXV290" s="66"/>
      <c r="IXW290" s="66"/>
      <c r="IXX290" s="66"/>
      <c r="IXY290" s="66"/>
      <c r="IXZ290" s="66"/>
      <c r="IYA290" s="66"/>
      <c r="IYB290" s="66"/>
      <c r="IYC290" s="66"/>
      <c r="IYD290" s="66"/>
      <c r="IYE290" s="66"/>
      <c r="IYF290" s="66"/>
      <c r="IYG290" s="66"/>
      <c r="IYH290" s="66"/>
      <c r="IYI290" s="66"/>
      <c r="IYJ290" s="66"/>
      <c r="IYK290" s="66"/>
      <c r="IYL290" s="66"/>
      <c r="IYM290" s="66"/>
      <c r="IYN290" s="66"/>
      <c r="IYO290" s="66"/>
      <c r="IYP290" s="66"/>
      <c r="IYQ290" s="66"/>
      <c r="IYR290" s="66"/>
      <c r="IYS290" s="66"/>
      <c r="IYT290" s="66"/>
      <c r="IYU290" s="66"/>
      <c r="IYV290" s="66"/>
      <c r="IYW290" s="66"/>
      <c r="IYX290" s="66"/>
      <c r="IYY290" s="66"/>
      <c r="IYZ290" s="66"/>
      <c r="IZA290" s="66"/>
      <c r="IZB290" s="66"/>
      <c r="IZC290" s="66"/>
      <c r="IZD290" s="66"/>
      <c r="IZE290" s="66"/>
      <c r="IZF290" s="66"/>
      <c r="IZG290" s="66"/>
      <c r="IZH290" s="66"/>
      <c r="IZI290" s="66"/>
      <c r="IZJ290" s="66"/>
      <c r="IZK290" s="66"/>
      <c r="IZL290" s="66"/>
      <c r="IZM290" s="66"/>
      <c r="IZN290" s="66"/>
      <c r="IZO290" s="66"/>
      <c r="IZP290" s="66"/>
      <c r="IZQ290" s="66"/>
      <c r="IZR290" s="66"/>
      <c r="IZS290" s="66"/>
      <c r="IZT290" s="66"/>
      <c r="IZU290" s="66"/>
      <c r="IZV290" s="66"/>
      <c r="IZW290" s="66"/>
      <c r="IZX290" s="66"/>
      <c r="IZY290" s="66"/>
      <c r="IZZ290" s="66"/>
      <c r="JAA290" s="66"/>
      <c r="JAB290" s="66"/>
      <c r="JAC290" s="66"/>
      <c r="JAD290" s="66"/>
      <c r="JAE290" s="66"/>
      <c r="JAF290" s="66"/>
      <c r="JAG290" s="66"/>
      <c r="JAH290" s="66"/>
      <c r="JAI290" s="66"/>
      <c r="JAJ290" s="66"/>
      <c r="JAK290" s="66"/>
      <c r="JAL290" s="66"/>
      <c r="JAM290" s="66"/>
      <c r="JAN290" s="66"/>
      <c r="JAO290" s="66"/>
      <c r="JAP290" s="66"/>
      <c r="JAQ290" s="66"/>
      <c r="JAR290" s="66"/>
      <c r="JAS290" s="66"/>
      <c r="JAT290" s="66"/>
      <c r="JAU290" s="66"/>
      <c r="JAV290" s="66"/>
      <c r="JAW290" s="66"/>
      <c r="JAX290" s="66"/>
      <c r="JAY290" s="66"/>
      <c r="JAZ290" s="66"/>
      <c r="JBA290" s="66"/>
      <c r="JBB290" s="66"/>
      <c r="JBC290" s="66"/>
      <c r="JBD290" s="66"/>
      <c r="JBE290" s="66"/>
      <c r="JBF290" s="66"/>
      <c r="JBG290" s="66"/>
      <c r="JBH290" s="66"/>
      <c r="JBI290" s="66"/>
      <c r="JBJ290" s="66"/>
      <c r="JBK290" s="66"/>
      <c r="JBL290" s="66"/>
      <c r="JBM290" s="66"/>
      <c r="JBN290" s="66"/>
      <c r="JBO290" s="66"/>
      <c r="JBP290" s="66"/>
      <c r="JBQ290" s="66"/>
      <c r="JBR290" s="66"/>
      <c r="JBS290" s="66"/>
      <c r="JBT290" s="66"/>
      <c r="JBU290" s="66"/>
      <c r="JBV290" s="66"/>
      <c r="JBW290" s="66"/>
      <c r="JBX290" s="66"/>
      <c r="JBY290" s="66"/>
      <c r="JBZ290" s="66"/>
      <c r="JCA290" s="66"/>
      <c r="JCB290" s="66"/>
      <c r="JCC290" s="66"/>
      <c r="JCD290" s="66"/>
      <c r="JCE290" s="66"/>
      <c r="JCF290" s="66"/>
      <c r="JCG290" s="66"/>
      <c r="JCH290" s="66"/>
      <c r="JCI290" s="66"/>
      <c r="JCJ290" s="66"/>
      <c r="JCK290" s="66"/>
      <c r="JCL290" s="66"/>
      <c r="JCM290" s="66"/>
      <c r="JCN290" s="66"/>
      <c r="JCO290" s="66"/>
      <c r="JCP290" s="66"/>
      <c r="JCQ290" s="66"/>
      <c r="JCR290" s="66"/>
      <c r="JCS290" s="66"/>
      <c r="JCT290" s="66"/>
      <c r="JCU290" s="66"/>
      <c r="JCV290" s="66"/>
      <c r="JCW290" s="66"/>
      <c r="JCX290" s="66"/>
      <c r="JCY290" s="66"/>
      <c r="JCZ290" s="66"/>
      <c r="JDA290" s="66"/>
      <c r="JDB290" s="66"/>
      <c r="JDC290" s="66"/>
      <c r="JDD290" s="66"/>
      <c r="JDE290" s="66"/>
      <c r="JDF290" s="66"/>
      <c r="JDG290" s="66"/>
      <c r="JDH290" s="66"/>
      <c r="JDI290" s="66"/>
      <c r="JDJ290" s="66"/>
      <c r="JDK290" s="66"/>
      <c r="JDL290" s="66"/>
      <c r="JDM290" s="66"/>
      <c r="JDN290" s="66"/>
      <c r="JDO290" s="66"/>
      <c r="JDP290" s="66"/>
      <c r="JDQ290" s="66"/>
      <c r="JDR290" s="66"/>
      <c r="JDS290" s="66"/>
      <c r="JDT290" s="66"/>
      <c r="JDU290" s="66"/>
      <c r="JDV290" s="66"/>
      <c r="JDW290" s="66"/>
      <c r="JDX290" s="66"/>
      <c r="JDY290" s="66"/>
      <c r="JDZ290" s="66"/>
      <c r="JEA290" s="66"/>
      <c r="JEB290" s="66"/>
      <c r="JEC290" s="66"/>
      <c r="JED290" s="66"/>
      <c r="JEE290" s="66"/>
      <c r="JEF290" s="66"/>
      <c r="JEG290" s="66"/>
      <c r="JEH290" s="66"/>
      <c r="JEI290" s="66"/>
      <c r="JEJ290" s="66"/>
      <c r="JEK290" s="66"/>
      <c r="JEL290" s="66"/>
      <c r="JEM290" s="66"/>
      <c r="JEN290" s="66"/>
      <c r="JEO290" s="66"/>
      <c r="JEP290" s="66"/>
      <c r="JEQ290" s="66"/>
      <c r="JER290" s="66"/>
      <c r="JES290" s="66"/>
      <c r="JET290" s="66"/>
      <c r="JEU290" s="66"/>
      <c r="JEV290" s="66"/>
      <c r="JEW290" s="66"/>
      <c r="JEX290" s="66"/>
      <c r="JEY290" s="66"/>
      <c r="JEZ290" s="66"/>
      <c r="JFA290" s="66"/>
      <c r="JFB290" s="66"/>
      <c r="JFC290" s="66"/>
      <c r="JFD290" s="66"/>
      <c r="JFE290" s="66"/>
      <c r="JFF290" s="66"/>
      <c r="JFG290" s="66"/>
      <c r="JFH290" s="66"/>
      <c r="JFI290" s="66"/>
      <c r="JFJ290" s="66"/>
      <c r="JFK290" s="66"/>
      <c r="JFL290" s="66"/>
      <c r="JFM290" s="66"/>
      <c r="JFN290" s="66"/>
      <c r="JFO290" s="66"/>
      <c r="JFP290" s="66"/>
      <c r="JFQ290" s="66"/>
      <c r="JFR290" s="66"/>
      <c r="JFS290" s="66"/>
      <c r="JFT290" s="66"/>
      <c r="JFU290" s="66"/>
      <c r="JFV290" s="66"/>
      <c r="JFW290" s="66"/>
      <c r="JFX290" s="66"/>
      <c r="JFY290" s="66"/>
      <c r="JFZ290" s="66"/>
      <c r="JGA290" s="66"/>
      <c r="JGB290" s="66"/>
      <c r="JGC290" s="66"/>
      <c r="JGD290" s="66"/>
      <c r="JGE290" s="66"/>
      <c r="JGF290" s="66"/>
      <c r="JGG290" s="66"/>
      <c r="JGH290" s="66"/>
      <c r="JGI290" s="66"/>
      <c r="JGJ290" s="66"/>
      <c r="JGK290" s="66"/>
      <c r="JGL290" s="66"/>
      <c r="JGM290" s="66"/>
      <c r="JGN290" s="66"/>
      <c r="JGO290" s="66"/>
      <c r="JGP290" s="66"/>
      <c r="JGQ290" s="66"/>
      <c r="JGR290" s="66"/>
      <c r="JGS290" s="66"/>
      <c r="JGT290" s="66"/>
      <c r="JGU290" s="66"/>
      <c r="JGV290" s="66"/>
      <c r="JGW290" s="66"/>
      <c r="JGX290" s="66"/>
      <c r="JGY290" s="66"/>
      <c r="JGZ290" s="66"/>
      <c r="JHA290" s="66"/>
      <c r="JHB290" s="66"/>
      <c r="JHC290" s="66"/>
      <c r="JHD290" s="66"/>
      <c r="JHE290" s="66"/>
      <c r="JHF290" s="66"/>
      <c r="JHG290" s="66"/>
      <c r="JHH290" s="66"/>
      <c r="JHI290" s="66"/>
      <c r="JHJ290" s="66"/>
      <c r="JHK290" s="66"/>
      <c r="JHL290" s="66"/>
      <c r="JHM290" s="66"/>
      <c r="JHN290" s="66"/>
      <c r="JHO290" s="66"/>
      <c r="JHP290" s="66"/>
      <c r="JHQ290" s="66"/>
      <c r="JHR290" s="66"/>
      <c r="JHS290" s="66"/>
      <c r="JHT290" s="66"/>
      <c r="JHU290" s="66"/>
      <c r="JHV290" s="66"/>
      <c r="JHW290" s="66"/>
      <c r="JHX290" s="66"/>
      <c r="JHY290" s="66"/>
      <c r="JHZ290" s="66"/>
      <c r="JIA290" s="66"/>
      <c r="JIB290" s="66"/>
      <c r="JIC290" s="66"/>
      <c r="JID290" s="66"/>
      <c r="JIE290" s="66"/>
      <c r="JIF290" s="66"/>
      <c r="JIG290" s="66"/>
      <c r="JIH290" s="66"/>
      <c r="JII290" s="66"/>
      <c r="JIJ290" s="66"/>
      <c r="JIK290" s="66"/>
      <c r="JIL290" s="66"/>
      <c r="JIM290" s="66"/>
      <c r="JIN290" s="66"/>
      <c r="JIO290" s="66"/>
      <c r="JIP290" s="66"/>
      <c r="JIQ290" s="66"/>
      <c r="JIR290" s="66"/>
      <c r="JIS290" s="66"/>
      <c r="JIT290" s="66"/>
      <c r="JIU290" s="66"/>
      <c r="JIV290" s="66"/>
      <c r="JIW290" s="66"/>
      <c r="JIX290" s="66"/>
      <c r="JIY290" s="66"/>
      <c r="JIZ290" s="66"/>
      <c r="JJA290" s="66"/>
      <c r="JJB290" s="66"/>
      <c r="JJC290" s="66"/>
      <c r="JJD290" s="66"/>
      <c r="JJE290" s="66"/>
      <c r="JJF290" s="66"/>
      <c r="JJG290" s="66"/>
      <c r="JJH290" s="66"/>
      <c r="JJI290" s="66"/>
      <c r="JJJ290" s="66"/>
      <c r="JJK290" s="66"/>
      <c r="JJL290" s="66"/>
      <c r="JJM290" s="66"/>
      <c r="JJN290" s="66"/>
      <c r="JJO290" s="66"/>
      <c r="JJP290" s="66"/>
      <c r="JJQ290" s="66"/>
      <c r="JJR290" s="66"/>
      <c r="JJS290" s="66"/>
      <c r="JJT290" s="66"/>
      <c r="JJU290" s="66"/>
      <c r="JJV290" s="66"/>
      <c r="JJW290" s="66"/>
      <c r="JJX290" s="66"/>
      <c r="JJY290" s="66"/>
      <c r="JJZ290" s="66"/>
      <c r="JKA290" s="66"/>
      <c r="JKB290" s="66"/>
      <c r="JKC290" s="66"/>
      <c r="JKD290" s="66"/>
      <c r="JKE290" s="66"/>
      <c r="JKF290" s="66"/>
      <c r="JKG290" s="66"/>
      <c r="JKH290" s="66"/>
      <c r="JKI290" s="66"/>
      <c r="JKJ290" s="66"/>
      <c r="JKK290" s="66"/>
      <c r="JKL290" s="66"/>
      <c r="JKM290" s="66"/>
      <c r="JKN290" s="66"/>
      <c r="JKO290" s="66"/>
      <c r="JKP290" s="66"/>
      <c r="JKQ290" s="66"/>
      <c r="JKR290" s="66"/>
      <c r="JKS290" s="66"/>
      <c r="JKT290" s="66"/>
      <c r="JKU290" s="66"/>
      <c r="JKV290" s="66"/>
      <c r="JKW290" s="66"/>
      <c r="JKX290" s="66"/>
      <c r="JKY290" s="66"/>
      <c r="JKZ290" s="66"/>
      <c r="JLA290" s="66"/>
      <c r="JLB290" s="66"/>
      <c r="JLC290" s="66"/>
      <c r="JLD290" s="66"/>
      <c r="JLE290" s="66"/>
      <c r="JLF290" s="66"/>
      <c r="JLG290" s="66"/>
      <c r="JLH290" s="66"/>
      <c r="JLI290" s="66"/>
      <c r="JLJ290" s="66"/>
      <c r="JLK290" s="66"/>
      <c r="JLL290" s="66"/>
      <c r="JLM290" s="66"/>
      <c r="JLN290" s="66"/>
      <c r="JLO290" s="66"/>
      <c r="JLP290" s="66"/>
      <c r="JLQ290" s="66"/>
      <c r="JLR290" s="66"/>
      <c r="JLS290" s="66"/>
      <c r="JLT290" s="66"/>
      <c r="JLU290" s="66"/>
      <c r="JLV290" s="66"/>
      <c r="JLW290" s="66"/>
      <c r="JLX290" s="66"/>
      <c r="JLY290" s="66"/>
      <c r="JLZ290" s="66"/>
      <c r="JMA290" s="66"/>
      <c r="JMB290" s="66"/>
      <c r="JMC290" s="66"/>
      <c r="JMD290" s="66"/>
      <c r="JME290" s="66"/>
      <c r="JMF290" s="66"/>
      <c r="JMG290" s="66"/>
      <c r="JMH290" s="66"/>
      <c r="JMI290" s="66"/>
      <c r="JMJ290" s="66"/>
      <c r="JMK290" s="66"/>
      <c r="JML290" s="66"/>
      <c r="JMM290" s="66"/>
      <c r="JMN290" s="66"/>
      <c r="JMO290" s="66"/>
      <c r="JMP290" s="66"/>
      <c r="JMQ290" s="66"/>
      <c r="JMR290" s="66"/>
      <c r="JMS290" s="66"/>
      <c r="JMT290" s="66"/>
      <c r="JMU290" s="66"/>
      <c r="JMV290" s="66"/>
      <c r="JMW290" s="66"/>
      <c r="JMX290" s="66"/>
      <c r="JMY290" s="66"/>
      <c r="JMZ290" s="66"/>
      <c r="JNA290" s="66"/>
      <c r="JNB290" s="66"/>
      <c r="JNC290" s="66"/>
      <c r="JND290" s="66"/>
      <c r="JNE290" s="66"/>
      <c r="JNF290" s="66"/>
      <c r="JNG290" s="66"/>
      <c r="JNH290" s="66"/>
      <c r="JNI290" s="66"/>
      <c r="JNJ290" s="66"/>
      <c r="JNK290" s="66"/>
      <c r="JNL290" s="66"/>
      <c r="JNM290" s="66"/>
      <c r="JNN290" s="66"/>
      <c r="JNO290" s="66"/>
      <c r="JNP290" s="66"/>
      <c r="JNQ290" s="66"/>
      <c r="JNR290" s="66"/>
      <c r="JNS290" s="66"/>
      <c r="JNT290" s="66"/>
      <c r="JNU290" s="66"/>
      <c r="JNV290" s="66"/>
      <c r="JNW290" s="66"/>
      <c r="JNX290" s="66"/>
      <c r="JNY290" s="66"/>
      <c r="JNZ290" s="66"/>
      <c r="JOA290" s="66"/>
      <c r="JOB290" s="66"/>
      <c r="JOC290" s="66"/>
      <c r="JOD290" s="66"/>
      <c r="JOE290" s="66"/>
      <c r="JOF290" s="66"/>
      <c r="JOG290" s="66"/>
      <c r="JOH290" s="66"/>
      <c r="JOI290" s="66"/>
      <c r="JOJ290" s="66"/>
      <c r="JOK290" s="66"/>
      <c r="JOL290" s="66"/>
      <c r="JOM290" s="66"/>
      <c r="JON290" s="66"/>
      <c r="JOO290" s="66"/>
      <c r="JOP290" s="66"/>
      <c r="JOQ290" s="66"/>
      <c r="JOR290" s="66"/>
      <c r="JOS290" s="66"/>
      <c r="JOT290" s="66"/>
      <c r="JOU290" s="66"/>
      <c r="JOV290" s="66"/>
      <c r="JOW290" s="66"/>
      <c r="JOX290" s="66"/>
      <c r="JOY290" s="66"/>
      <c r="JOZ290" s="66"/>
      <c r="JPA290" s="66"/>
      <c r="JPB290" s="66"/>
      <c r="JPC290" s="66"/>
      <c r="JPD290" s="66"/>
      <c r="JPE290" s="66"/>
      <c r="JPF290" s="66"/>
      <c r="JPG290" s="66"/>
      <c r="JPH290" s="66"/>
      <c r="JPI290" s="66"/>
      <c r="JPJ290" s="66"/>
      <c r="JPK290" s="66"/>
      <c r="JPL290" s="66"/>
      <c r="JPM290" s="66"/>
      <c r="JPN290" s="66"/>
      <c r="JPO290" s="66"/>
      <c r="JPP290" s="66"/>
      <c r="JPQ290" s="66"/>
      <c r="JPR290" s="66"/>
      <c r="JPS290" s="66"/>
      <c r="JPT290" s="66"/>
      <c r="JPU290" s="66"/>
      <c r="JPV290" s="66"/>
      <c r="JPW290" s="66"/>
      <c r="JPX290" s="66"/>
      <c r="JPY290" s="66"/>
      <c r="JPZ290" s="66"/>
      <c r="JQA290" s="66"/>
      <c r="JQB290" s="66"/>
      <c r="JQC290" s="66"/>
      <c r="JQD290" s="66"/>
      <c r="JQE290" s="66"/>
      <c r="JQF290" s="66"/>
      <c r="JQG290" s="66"/>
      <c r="JQH290" s="66"/>
      <c r="JQI290" s="66"/>
      <c r="JQJ290" s="66"/>
      <c r="JQK290" s="66"/>
      <c r="JQL290" s="66"/>
      <c r="JQM290" s="66"/>
      <c r="JQN290" s="66"/>
      <c r="JQO290" s="66"/>
      <c r="JQP290" s="66"/>
      <c r="JQQ290" s="66"/>
      <c r="JQR290" s="66"/>
      <c r="JQS290" s="66"/>
      <c r="JQT290" s="66"/>
      <c r="JQU290" s="66"/>
      <c r="JQV290" s="66"/>
      <c r="JQW290" s="66"/>
      <c r="JQX290" s="66"/>
      <c r="JQY290" s="66"/>
      <c r="JQZ290" s="66"/>
      <c r="JRA290" s="66"/>
      <c r="JRB290" s="66"/>
      <c r="JRC290" s="66"/>
      <c r="JRD290" s="66"/>
      <c r="JRE290" s="66"/>
      <c r="JRF290" s="66"/>
      <c r="JRG290" s="66"/>
      <c r="JRH290" s="66"/>
      <c r="JRI290" s="66"/>
      <c r="JRJ290" s="66"/>
      <c r="JRK290" s="66"/>
      <c r="JRL290" s="66"/>
      <c r="JRM290" s="66"/>
      <c r="JRN290" s="66"/>
      <c r="JRO290" s="66"/>
      <c r="JRP290" s="66"/>
      <c r="JRQ290" s="66"/>
      <c r="JRR290" s="66"/>
      <c r="JRS290" s="66"/>
      <c r="JRT290" s="66"/>
      <c r="JRU290" s="66"/>
      <c r="JRV290" s="66"/>
      <c r="JRW290" s="66"/>
      <c r="JRX290" s="66"/>
      <c r="JRY290" s="66"/>
      <c r="JRZ290" s="66"/>
      <c r="JSA290" s="66"/>
      <c r="JSB290" s="66"/>
      <c r="JSC290" s="66"/>
      <c r="JSD290" s="66"/>
      <c r="JSE290" s="66"/>
      <c r="JSF290" s="66"/>
      <c r="JSG290" s="66"/>
      <c r="JSH290" s="66"/>
      <c r="JSI290" s="66"/>
      <c r="JSJ290" s="66"/>
      <c r="JSK290" s="66"/>
      <c r="JSL290" s="66"/>
      <c r="JSM290" s="66"/>
      <c r="JSN290" s="66"/>
      <c r="JSO290" s="66"/>
      <c r="JSP290" s="66"/>
      <c r="JSQ290" s="66"/>
      <c r="JSR290" s="66"/>
      <c r="JSS290" s="66"/>
      <c r="JST290" s="66"/>
      <c r="JSU290" s="66"/>
      <c r="JSV290" s="66"/>
      <c r="JSW290" s="66"/>
      <c r="JSX290" s="66"/>
      <c r="JSY290" s="66"/>
      <c r="JSZ290" s="66"/>
      <c r="JTA290" s="66"/>
      <c r="JTB290" s="66"/>
      <c r="JTC290" s="66"/>
      <c r="JTD290" s="66"/>
      <c r="JTE290" s="66"/>
      <c r="JTF290" s="66"/>
      <c r="JTG290" s="66"/>
      <c r="JTH290" s="66"/>
      <c r="JTI290" s="66"/>
      <c r="JTJ290" s="66"/>
      <c r="JTK290" s="66"/>
      <c r="JTL290" s="66"/>
      <c r="JTM290" s="66"/>
      <c r="JTN290" s="66"/>
      <c r="JTO290" s="66"/>
      <c r="JTP290" s="66"/>
      <c r="JTQ290" s="66"/>
      <c r="JTR290" s="66"/>
      <c r="JTS290" s="66"/>
      <c r="JTT290" s="66"/>
      <c r="JTU290" s="66"/>
      <c r="JTV290" s="66"/>
      <c r="JTW290" s="66"/>
      <c r="JTX290" s="66"/>
      <c r="JTY290" s="66"/>
      <c r="JTZ290" s="66"/>
      <c r="JUA290" s="66"/>
      <c r="JUB290" s="66"/>
      <c r="JUC290" s="66"/>
      <c r="JUD290" s="66"/>
      <c r="JUE290" s="66"/>
      <c r="JUF290" s="66"/>
      <c r="JUG290" s="66"/>
      <c r="JUH290" s="66"/>
      <c r="JUI290" s="66"/>
      <c r="JUJ290" s="66"/>
      <c r="JUK290" s="66"/>
      <c r="JUL290" s="66"/>
      <c r="JUM290" s="66"/>
      <c r="JUN290" s="66"/>
      <c r="JUO290" s="66"/>
      <c r="JUP290" s="66"/>
      <c r="JUQ290" s="66"/>
      <c r="JUR290" s="66"/>
      <c r="JUS290" s="66"/>
      <c r="JUT290" s="66"/>
      <c r="JUU290" s="66"/>
      <c r="JUV290" s="66"/>
      <c r="JUW290" s="66"/>
      <c r="JUX290" s="66"/>
      <c r="JUY290" s="66"/>
      <c r="JUZ290" s="66"/>
      <c r="JVA290" s="66"/>
      <c r="JVB290" s="66"/>
      <c r="JVC290" s="66"/>
      <c r="JVD290" s="66"/>
      <c r="JVE290" s="66"/>
      <c r="JVF290" s="66"/>
      <c r="JVG290" s="66"/>
      <c r="JVH290" s="66"/>
      <c r="JVI290" s="66"/>
      <c r="JVJ290" s="66"/>
      <c r="JVK290" s="66"/>
      <c r="JVL290" s="66"/>
      <c r="JVM290" s="66"/>
      <c r="JVN290" s="66"/>
      <c r="JVO290" s="66"/>
      <c r="JVP290" s="66"/>
      <c r="JVQ290" s="66"/>
      <c r="JVR290" s="66"/>
      <c r="JVS290" s="66"/>
      <c r="JVT290" s="66"/>
      <c r="JVU290" s="66"/>
      <c r="JVV290" s="66"/>
      <c r="JVW290" s="66"/>
      <c r="JVX290" s="66"/>
      <c r="JVY290" s="66"/>
      <c r="JVZ290" s="66"/>
      <c r="JWA290" s="66"/>
      <c r="JWB290" s="66"/>
      <c r="JWC290" s="66"/>
      <c r="JWD290" s="66"/>
      <c r="JWE290" s="66"/>
      <c r="JWF290" s="66"/>
      <c r="JWG290" s="66"/>
      <c r="JWH290" s="66"/>
      <c r="JWI290" s="66"/>
      <c r="JWJ290" s="66"/>
      <c r="JWK290" s="66"/>
      <c r="JWL290" s="66"/>
      <c r="JWM290" s="66"/>
      <c r="JWN290" s="66"/>
      <c r="JWO290" s="66"/>
      <c r="JWP290" s="66"/>
      <c r="JWQ290" s="66"/>
      <c r="JWR290" s="66"/>
      <c r="JWS290" s="66"/>
      <c r="JWT290" s="66"/>
      <c r="JWU290" s="66"/>
      <c r="JWV290" s="66"/>
      <c r="JWW290" s="66"/>
      <c r="JWX290" s="66"/>
      <c r="JWY290" s="66"/>
      <c r="JWZ290" s="66"/>
      <c r="JXA290" s="66"/>
      <c r="JXB290" s="66"/>
      <c r="JXC290" s="66"/>
      <c r="JXD290" s="66"/>
      <c r="JXE290" s="66"/>
      <c r="JXF290" s="66"/>
      <c r="JXG290" s="66"/>
      <c r="JXH290" s="66"/>
      <c r="JXI290" s="66"/>
      <c r="JXJ290" s="66"/>
      <c r="JXK290" s="66"/>
      <c r="JXL290" s="66"/>
      <c r="JXM290" s="66"/>
      <c r="JXN290" s="66"/>
      <c r="JXO290" s="66"/>
      <c r="JXP290" s="66"/>
      <c r="JXQ290" s="66"/>
      <c r="JXR290" s="66"/>
      <c r="JXS290" s="66"/>
      <c r="JXT290" s="66"/>
      <c r="JXU290" s="66"/>
      <c r="JXV290" s="66"/>
      <c r="JXW290" s="66"/>
      <c r="JXX290" s="66"/>
      <c r="JXY290" s="66"/>
      <c r="JXZ290" s="66"/>
      <c r="JYA290" s="66"/>
      <c r="JYB290" s="66"/>
      <c r="JYC290" s="66"/>
      <c r="JYD290" s="66"/>
      <c r="JYE290" s="66"/>
      <c r="JYF290" s="66"/>
      <c r="JYG290" s="66"/>
      <c r="JYH290" s="66"/>
      <c r="JYI290" s="66"/>
      <c r="JYJ290" s="66"/>
      <c r="JYK290" s="66"/>
      <c r="JYL290" s="66"/>
      <c r="JYM290" s="66"/>
      <c r="JYN290" s="66"/>
      <c r="JYO290" s="66"/>
      <c r="JYP290" s="66"/>
      <c r="JYQ290" s="66"/>
      <c r="JYR290" s="66"/>
      <c r="JYS290" s="66"/>
      <c r="JYT290" s="66"/>
      <c r="JYU290" s="66"/>
      <c r="JYV290" s="66"/>
      <c r="JYW290" s="66"/>
      <c r="JYX290" s="66"/>
      <c r="JYY290" s="66"/>
      <c r="JYZ290" s="66"/>
      <c r="JZA290" s="66"/>
      <c r="JZB290" s="66"/>
      <c r="JZC290" s="66"/>
      <c r="JZD290" s="66"/>
      <c r="JZE290" s="66"/>
      <c r="JZF290" s="66"/>
      <c r="JZG290" s="66"/>
      <c r="JZH290" s="66"/>
      <c r="JZI290" s="66"/>
      <c r="JZJ290" s="66"/>
      <c r="JZK290" s="66"/>
      <c r="JZL290" s="66"/>
      <c r="JZM290" s="66"/>
      <c r="JZN290" s="66"/>
      <c r="JZO290" s="66"/>
      <c r="JZP290" s="66"/>
      <c r="JZQ290" s="66"/>
      <c r="JZR290" s="66"/>
      <c r="JZS290" s="66"/>
      <c r="JZT290" s="66"/>
      <c r="JZU290" s="66"/>
      <c r="JZV290" s="66"/>
      <c r="JZW290" s="66"/>
      <c r="JZX290" s="66"/>
      <c r="JZY290" s="66"/>
      <c r="JZZ290" s="66"/>
      <c r="KAA290" s="66"/>
      <c r="KAB290" s="66"/>
      <c r="KAC290" s="66"/>
      <c r="KAD290" s="66"/>
      <c r="KAE290" s="66"/>
      <c r="KAF290" s="66"/>
      <c r="KAG290" s="66"/>
      <c r="KAH290" s="66"/>
      <c r="KAI290" s="66"/>
      <c r="KAJ290" s="66"/>
      <c r="KAK290" s="66"/>
      <c r="KAL290" s="66"/>
      <c r="KAM290" s="66"/>
      <c r="KAN290" s="66"/>
      <c r="KAO290" s="66"/>
      <c r="KAP290" s="66"/>
      <c r="KAQ290" s="66"/>
      <c r="KAR290" s="66"/>
      <c r="KAS290" s="66"/>
      <c r="KAT290" s="66"/>
      <c r="KAU290" s="66"/>
      <c r="KAV290" s="66"/>
      <c r="KAW290" s="66"/>
      <c r="KAX290" s="66"/>
      <c r="KAY290" s="66"/>
      <c r="KAZ290" s="66"/>
      <c r="KBA290" s="66"/>
      <c r="KBB290" s="66"/>
      <c r="KBC290" s="66"/>
      <c r="KBD290" s="66"/>
      <c r="KBE290" s="66"/>
      <c r="KBF290" s="66"/>
      <c r="KBG290" s="66"/>
      <c r="KBH290" s="66"/>
      <c r="KBI290" s="66"/>
      <c r="KBJ290" s="66"/>
      <c r="KBK290" s="66"/>
      <c r="KBL290" s="66"/>
      <c r="KBM290" s="66"/>
      <c r="KBN290" s="66"/>
      <c r="KBO290" s="66"/>
      <c r="KBP290" s="66"/>
      <c r="KBQ290" s="66"/>
      <c r="KBR290" s="66"/>
      <c r="KBS290" s="66"/>
      <c r="KBT290" s="66"/>
      <c r="KBU290" s="66"/>
      <c r="KBV290" s="66"/>
      <c r="KBW290" s="66"/>
      <c r="KBX290" s="66"/>
      <c r="KBY290" s="66"/>
      <c r="KBZ290" s="66"/>
      <c r="KCA290" s="66"/>
      <c r="KCB290" s="66"/>
      <c r="KCC290" s="66"/>
      <c r="KCD290" s="66"/>
      <c r="KCE290" s="66"/>
      <c r="KCF290" s="66"/>
      <c r="KCG290" s="66"/>
      <c r="KCH290" s="66"/>
      <c r="KCI290" s="66"/>
      <c r="KCJ290" s="66"/>
      <c r="KCK290" s="66"/>
      <c r="KCL290" s="66"/>
      <c r="KCM290" s="66"/>
      <c r="KCN290" s="66"/>
      <c r="KCO290" s="66"/>
      <c r="KCP290" s="66"/>
      <c r="KCQ290" s="66"/>
      <c r="KCR290" s="66"/>
      <c r="KCS290" s="66"/>
      <c r="KCT290" s="66"/>
      <c r="KCU290" s="66"/>
      <c r="KCV290" s="66"/>
      <c r="KCW290" s="66"/>
      <c r="KCX290" s="66"/>
      <c r="KCY290" s="66"/>
      <c r="KCZ290" s="66"/>
      <c r="KDA290" s="66"/>
      <c r="KDB290" s="66"/>
      <c r="KDC290" s="66"/>
      <c r="KDD290" s="66"/>
      <c r="KDE290" s="66"/>
      <c r="KDF290" s="66"/>
      <c r="KDG290" s="66"/>
      <c r="KDH290" s="66"/>
      <c r="KDI290" s="66"/>
      <c r="KDJ290" s="66"/>
      <c r="KDK290" s="66"/>
      <c r="KDL290" s="66"/>
      <c r="KDM290" s="66"/>
      <c r="KDN290" s="66"/>
      <c r="KDO290" s="66"/>
      <c r="KDP290" s="66"/>
      <c r="KDQ290" s="66"/>
      <c r="KDR290" s="66"/>
      <c r="KDS290" s="66"/>
      <c r="KDT290" s="66"/>
      <c r="KDU290" s="66"/>
      <c r="KDV290" s="66"/>
      <c r="KDW290" s="66"/>
      <c r="KDX290" s="66"/>
      <c r="KDY290" s="66"/>
      <c r="KDZ290" s="66"/>
      <c r="KEA290" s="66"/>
      <c r="KEB290" s="66"/>
      <c r="KEC290" s="66"/>
      <c r="KED290" s="66"/>
      <c r="KEE290" s="66"/>
      <c r="KEF290" s="66"/>
      <c r="KEG290" s="66"/>
      <c r="KEH290" s="66"/>
      <c r="KEI290" s="66"/>
      <c r="KEJ290" s="66"/>
      <c r="KEK290" s="66"/>
      <c r="KEL290" s="66"/>
      <c r="KEM290" s="66"/>
      <c r="KEN290" s="66"/>
      <c r="KEO290" s="66"/>
      <c r="KEP290" s="66"/>
      <c r="KEQ290" s="66"/>
      <c r="KER290" s="66"/>
      <c r="KES290" s="66"/>
      <c r="KET290" s="66"/>
      <c r="KEU290" s="66"/>
      <c r="KEV290" s="66"/>
      <c r="KEW290" s="66"/>
      <c r="KEX290" s="66"/>
      <c r="KEY290" s="66"/>
      <c r="KEZ290" s="66"/>
      <c r="KFA290" s="66"/>
      <c r="KFB290" s="66"/>
      <c r="KFC290" s="66"/>
      <c r="KFD290" s="66"/>
      <c r="KFE290" s="66"/>
      <c r="KFF290" s="66"/>
      <c r="KFG290" s="66"/>
      <c r="KFH290" s="66"/>
      <c r="KFI290" s="66"/>
      <c r="KFJ290" s="66"/>
      <c r="KFK290" s="66"/>
      <c r="KFL290" s="66"/>
      <c r="KFM290" s="66"/>
      <c r="KFN290" s="66"/>
      <c r="KFO290" s="66"/>
      <c r="KFP290" s="66"/>
      <c r="KFQ290" s="66"/>
      <c r="KFR290" s="66"/>
      <c r="KFS290" s="66"/>
      <c r="KFT290" s="66"/>
      <c r="KFU290" s="66"/>
      <c r="KFV290" s="66"/>
      <c r="KFW290" s="66"/>
      <c r="KFX290" s="66"/>
      <c r="KFY290" s="66"/>
      <c r="KFZ290" s="66"/>
      <c r="KGA290" s="66"/>
      <c r="KGB290" s="66"/>
      <c r="KGC290" s="66"/>
      <c r="KGD290" s="66"/>
      <c r="KGE290" s="66"/>
      <c r="KGF290" s="66"/>
      <c r="KGG290" s="66"/>
      <c r="KGH290" s="66"/>
      <c r="KGI290" s="66"/>
      <c r="KGJ290" s="66"/>
      <c r="KGK290" s="66"/>
      <c r="KGL290" s="66"/>
      <c r="KGM290" s="66"/>
      <c r="KGN290" s="66"/>
      <c r="KGO290" s="66"/>
      <c r="KGP290" s="66"/>
      <c r="KGQ290" s="66"/>
      <c r="KGR290" s="66"/>
      <c r="KGS290" s="66"/>
      <c r="KGT290" s="66"/>
      <c r="KGU290" s="66"/>
      <c r="KGV290" s="66"/>
      <c r="KGW290" s="66"/>
      <c r="KGX290" s="66"/>
      <c r="KGY290" s="66"/>
      <c r="KGZ290" s="66"/>
      <c r="KHA290" s="66"/>
      <c r="KHB290" s="66"/>
      <c r="KHC290" s="66"/>
      <c r="KHD290" s="66"/>
      <c r="KHE290" s="66"/>
      <c r="KHF290" s="66"/>
      <c r="KHG290" s="66"/>
      <c r="KHH290" s="66"/>
      <c r="KHI290" s="66"/>
      <c r="KHJ290" s="66"/>
      <c r="KHK290" s="66"/>
      <c r="KHL290" s="66"/>
      <c r="KHM290" s="66"/>
      <c r="KHN290" s="66"/>
      <c r="KHO290" s="66"/>
      <c r="KHP290" s="66"/>
      <c r="KHQ290" s="66"/>
      <c r="KHR290" s="66"/>
      <c r="KHS290" s="66"/>
      <c r="KHT290" s="66"/>
      <c r="KHU290" s="66"/>
      <c r="KHV290" s="66"/>
      <c r="KHW290" s="66"/>
      <c r="KHX290" s="66"/>
      <c r="KHY290" s="66"/>
      <c r="KHZ290" s="66"/>
      <c r="KIA290" s="66"/>
      <c r="KIB290" s="66"/>
      <c r="KIC290" s="66"/>
      <c r="KID290" s="66"/>
      <c r="KIE290" s="66"/>
      <c r="KIF290" s="66"/>
      <c r="KIG290" s="66"/>
      <c r="KIH290" s="66"/>
      <c r="KII290" s="66"/>
      <c r="KIJ290" s="66"/>
      <c r="KIK290" s="66"/>
      <c r="KIL290" s="66"/>
      <c r="KIM290" s="66"/>
      <c r="KIN290" s="66"/>
      <c r="KIO290" s="66"/>
      <c r="KIP290" s="66"/>
      <c r="KIQ290" s="66"/>
      <c r="KIR290" s="66"/>
      <c r="KIS290" s="66"/>
      <c r="KIT290" s="66"/>
      <c r="KIU290" s="66"/>
      <c r="KIV290" s="66"/>
      <c r="KIW290" s="66"/>
      <c r="KIX290" s="66"/>
      <c r="KIY290" s="66"/>
      <c r="KIZ290" s="66"/>
      <c r="KJA290" s="66"/>
      <c r="KJB290" s="66"/>
      <c r="KJC290" s="66"/>
      <c r="KJD290" s="66"/>
      <c r="KJE290" s="66"/>
      <c r="KJF290" s="66"/>
      <c r="KJG290" s="66"/>
      <c r="KJH290" s="66"/>
      <c r="KJI290" s="66"/>
      <c r="KJJ290" s="66"/>
      <c r="KJK290" s="66"/>
      <c r="KJL290" s="66"/>
      <c r="KJM290" s="66"/>
      <c r="KJN290" s="66"/>
      <c r="KJO290" s="66"/>
      <c r="KJP290" s="66"/>
      <c r="KJQ290" s="66"/>
      <c r="KJR290" s="66"/>
      <c r="KJS290" s="66"/>
      <c r="KJT290" s="66"/>
      <c r="KJU290" s="66"/>
      <c r="KJV290" s="66"/>
      <c r="KJW290" s="66"/>
      <c r="KJX290" s="66"/>
      <c r="KJY290" s="66"/>
      <c r="KJZ290" s="66"/>
      <c r="KKA290" s="66"/>
      <c r="KKB290" s="66"/>
      <c r="KKC290" s="66"/>
      <c r="KKD290" s="66"/>
      <c r="KKE290" s="66"/>
      <c r="KKF290" s="66"/>
      <c r="KKG290" s="66"/>
      <c r="KKH290" s="66"/>
      <c r="KKI290" s="66"/>
      <c r="KKJ290" s="66"/>
      <c r="KKK290" s="66"/>
      <c r="KKL290" s="66"/>
      <c r="KKM290" s="66"/>
      <c r="KKN290" s="66"/>
      <c r="KKO290" s="66"/>
      <c r="KKP290" s="66"/>
      <c r="KKQ290" s="66"/>
      <c r="KKR290" s="66"/>
      <c r="KKS290" s="66"/>
      <c r="KKT290" s="66"/>
      <c r="KKU290" s="66"/>
      <c r="KKV290" s="66"/>
      <c r="KKW290" s="66"/>
      <c r="KKX290" s="66"/>
      <c r="KKY290" s="66"/>
      <c r="KKZ290" s="66"/>
      <c r="KLA290" s="66"/>
      <c r="KLB290" s="66"/>
      <c r="KLC290" s="66"/>
      <c r="KLD290" s="66"/>
      <c r="KLE290" s="66"/>
      <c r="KLF290" s="66"/>
      <c r="KLG290" s="66"/>
      <c r="KLH290" s="66"/>
      <c r="KLI290" s="66"/>
      <c r="KLJ290" s="66"/>
      <c r="KLK290" s="66"/>
      <c r="KLL290" s="66"/>
      <c r="KLM290" s="66"/>
      <c r="KLN290" s="66"/>
      <c r="KLO290" s="66"/>
      <c r="KLP290" s="66"/>
      <c r="KLQ290" s="66"/>
      <c r="KLR290" s="66"/>
      <c r="KLS290" s="66"/>
      <c r="KLT290" s="66"/>
      <c r="KLU290" s="66"/>
      <c r="KLV290" s="66"/>
      <c r="KLW290" s="66"/>
      <c r="KLX290" s="66"/>
      <c r="KLY290" s="66"/>
      <c r="KLZ290" s="66"/>
      <c r="KMA290" s="66"/>
      <c r="KMB290" s="66"/>
      <c r="KMC290" s="66"/>
      <c r="KMD290" s="66"/>
      <c r="KME290" s="66"/>
      <c r="KMF290" s="66"/>
      <c r="KMG290" s="66"/>
      <c r="KMH290" s="66"/>
      <c r="KMI290" s="66"/>
      <c r="KMJ290" s="66"/>
      <c r="KMK290" s="66"/>
      <c r="KML290" s="66"/>
      <c r="KMM290" s="66"/>
      <c r="KMN290" s="66"/>
      <c r="KMO290" s="66"/>
      <c r="KMP290" s="66"/>
      <c r="KMQ290" s="66"/>
      <c r="KMR290" s="66"/>
      <c r="KMS290" s="66"/>
      <c r="KMT290" s="66"/>
      <c r="KMU290" s="66"/>
      <c r="KMV290" s="66"/>
      <c r="KMW290" s="66"/>
      <c r="KMX290" s="66"/>
      <c r="KMY290" s="66"/>
      <c r="KMZ290" s="66"/>
      <c r="KNA290" s="66"/>
      <c r="KNB290" s="66"/>
      <c r="KNC290" s="66"/>
      <c r="KND290" s="66"/>
      <c r="KNE290" s="66"/>
      <c r="KNF290" s="66"/>
      <c r="KNG290" s="66"/>
      <c r="KNH290" s="66"/>
      <c r="KNI290" s="66"/>
      <c r="KNJ290" s="66"/>
      <c r="KNK290" s="66"/>
      <c r="KNL290" s="66"/>
      <c r="KNM290" s="66"/>
      <c r="KNN290" s="66"/>
      <c r="KNO290" s="66"/>
      <c r="KNP290" s="66"/>
      <c r="KNQ290" s="66"/>
      <c r="KNR290" s="66"/>
      <c r="KNS290" s="66"/>
      <c r="KNT290" s="66"/>
      <c r="KNU290" s="66"/>
      <c r="KNV290" s="66"/>
      <c r="KNW290" s="66"/>
      <c r="KNX290" s="66"/>
      <c r="KNY290" s="66"/>
      <c r="KNZ290" s="66"/>
      <c r="KOA290" s="66"/>
      <c r="KOB290" s="66"/>
      <c r="KOC290" s="66"/>
      <c r="KOD290" s="66"/>
      <c r="KOE290" s="66"/>
      <c r="KOF290" s="66"/>
      <c r="KOG290" s="66"/>
      <c r="KOH290" s="66"/>
      <c r="KOI290" s="66"/>
      <c r="KOJ290" s="66"/>
      <c r="KOK290" s="66"/>
      <c r="KOL290" s="66"/>
      <c r="KOM290" s="66"/>
      <c r="KON290" s="66"/>
      <c r="KOO290" s="66"/>
      <c r="KOP290" s="66"/>
      <c r="KOQ290" s="66"/>
      <c r="KOR290" s="66"/>
      <c r="KOS290" s="66"/>
      <c r="KOT290" s="66"/>
      <c r="KOU290" s="66"/>
      <c r="KOV290" s="66"/>
      <c r="KOW290" s="66"/>
      <c r="KOX290" s="66"/>
      <c r="KOY290" s="66"/>
      <c r="KOZ290" s="66"/>
      <c r="KPA290" s="66"/>
      <c r="KPB290" s="66"/>
      <c r="KPC290" s="66"/>
      <c r="KPD290" s="66"/>
      <c r="KPE290" s="66"/>
      <c r="KPF290" s="66"/>
      <c r="KPG290" s="66"/>
      <c r="KPH290" s="66"/>
      <c r="KPI290" s="66"/>
      <c r="KPJ290" s="66"/>
      <c r="KPK290" s="66"/>
      <c r="KPL290" s="66"/>
      <c r="KPM290" s="66"/>
      <c r="KPN290" s="66"/>
      <c r="KPO290" s="66"/>
      <c r="KPP290" s="66"/>
      <c r="KPQ290" s="66"/>
      <c r="KPR290" s="66"/>
      <c r="KPS290" s="66"/>
      <c r="KPT290" s="66"/>
      <c r="KPU290" s="66"/>
      <c r="KPV290" s="66"/>
      <c r="KPW290" s="66"/>
      <c r="KPX290" s="66"/>
      <c r="KPY290" s="66"/>
      <c r="KPZ290" s="66"/>
      <c r="KQA290" s="66"/>
      <c r="KQB290" s="66"/>
      <c r="KQC290" s="66"/>
      <c r="KQD290" s="66"/>
      <c r="KQE290" s="66"/>
      <c r="KQF290" s="66"/>
      <c r="KQG290" s="66"/>
      <c r="KQH290" s="66"/>
      <c r="KQI290" s="66"/>
      <c r="KQJ290" s="66"/>
      <c r="KQK290" s="66"/>
      <c r="KQL290" s="66"/>
      <c r="KQM290" s="66"/>
      <c r="KQN290" s="66"/>
      <c r="KQO290" s="66"/>
      <c r="KQP290" s="66"/>
      <c r="KQQ290" s="66"/>
      <c r="KQR290" s="66"/>
      <c r="KQS290" s="66"/>
      <c r="KQT290" s="66"/>
      <c r="KQU290" s="66"/>
      <c r="KQV290" s="66"/>
      <c r="KQW290" s="66"/>
      <c r="KQX290" s="66"/>
      <c r="KQY290" s="66"/>
      <c r="KQZ290" s="66"/>
      <c r="KRA290" s="66"/>
      <c r="KRB290" s="66"/>
      <c r="KRC290" s="66"/>
      <c r="KRD290" s="66"/>
      <c r="KRE290" s="66"/>
      <c r="KRF290" s="66"/>
      <c r="KRG290" s="66"/>
      <c r="KRH290" s="66"/>
      <c r="KRI290" s="66"/>
      <c r="KRJ290" s="66"/>
      <c r="KRK290" s="66"/>
      <c r="KRL290" s="66"/>
      <c r="KRM290" s="66"/>
      <c r="KRN290" s="66"/>
      <c r="KRO290" s="66"/>
      <c r="KRP290" s="66"/>
      <c r="KRQ290" s="66"/>
      <c r="KRR290" s="66"/>
      <c r="KRS290" s="66"/>
      <c r="KRT290" s="66"/>
      <c r="KRU290" s="66"/>
      <c r="KRV290" s="66"/>
      <c r="KRW290" s="66"/>
      <c r="KRX290" s="66"/>
      <c r="KRY290" s="66"/>
      <c r="KRZ290" s="66"/>
      <c r="KSA290" s="66"/>
      <c r="KSB290" s="66"/>
      <c r="KSC290" s="66"/>
      <c r="KSD290" s="66"/>
      <c r="KSE290" s="66"/>
      <c r="KSF290" s="66"/>
      <c r="KSG290" s="66"/>
      <c r="KSH290" s="66"/>
      <c r="KSI290" s="66"/>
      <c r="KSJ290" s="66"/>
      <c r="KSK290" s="66"/>
      <c r="KSL290" s="66"/>
      <c r="KSM290" s="66"/>
      <c r="KSN290" s="66"/>
      <c r="KSO290" s="66"/>
      <c r="KSP290" s="66"/>
      <c r="KSQ290" s="66"/>
      <c r="KSR290" s="66"/>
      <c r="KSS290" s="66"/>
      <c r="KST290" s="66"/>
      <c r="KSU290" s="66"/>
      <c r="KSV290" s="66"/>
      <c r="KSW290" s="66"/>
      <c r="KSX290" s="66"/>
      <c r="KSY290" s="66"/>
      <c r="KSZ290" s="66"/>
      <c r="KTA290" s="66"/>
      <c r="KTB290" s="66"/>
      <c r="KTC290" s="66"/>
      <c r="KTD290" s="66"/>
      <c r="KTE290" s="66"/>
      <c r="KTF290" s="66"/>
      <c r="KTG290" s="66"/>
      <c r="KTH290" s="66"/>
      <c r="KTI290" s="66"/>
      <c r="KTJ290" s="66"/>
      <c r="KTK290" s="66"/>
      <c r="KTL290" s="66"/>
      <c r="KTM290" s="66"/>
      <c r="KTN290" s="66"/>
      <c r="KTO290" s="66"/>
      <c r="KTP290" s="66"/>
      <c r="KTQ290" s="66"/>
      <c r="KTR290" s="66"/>
      <c r="KTS290" s="66"/>
      <c r="KTT290" s="66"/>
      <c r="KTU290" s="66"/>
      <c r="KTV290" s="66"/>
      <c r="KTW290" s="66"/>
      <c r="KTX290" s="66"/>
      <c r="KTY290" s="66"/>
      <c r="KTZ290" s="66"/>
      <c r="KUA290" s="66"/>
      <c r="KUB290" s="66"/>
      <c r="KUC290" s="66"/>
      <c r="KUD290" s="66"/>
      <c r="KUE290" s="66"/>
      <c r="KUF290" s="66"/>
      <c r="KUG290" s="66"/>
      <c r="KUH290" s="66"/>
      <c r="KUI290" s="66"/>
      <c r="KUJ290" s="66"/>
      <c r="KUK290" s="66"/>
      <c r="KUL290" s="66"/>
      <c r="KUM290" s="66"/>
      <c r="KUN290" s="66"/>
      <c r="KUO290" s="66"/>
      <c r="KUP290" s="66"/>
      <c r="KUQ290" s="66"/>
      <c r="KUR290" s="66"/>
      <c r="KUS290" s="66"/>
      <c r="KUT290" s="66"/>
      <c r="KUU290" s="66"/>
      <c r="KUV290" s="66"/>
      <c r="KUW290" s="66"/>
      <c r="KUX290" s="66"/>
      <c r="KUY290" s="66"/>
      <c r="KUZ290" s="66"/>
      <c r="KVA290" s="66"/>
      <c r="KVB290" s="66"/>
      <c r="KVC290" s="66"/>
      <c r="KVD290" s="66"/>
      <c r="KVE290" s="66"/>
      <c r="KVF290" s="66"/>
      <c r="KVG290" s="66"/>
      <c r="KVH290" s="66"/>
      <c r="KVI290" s="66"/>
      <c r="KVJ290" s="66"/>
      <c r="KVK290" s="66"/>
      <c r="KVL290" s="66"/>
      <c r="KVM290" s="66"/>
      <c r="KVN290" s="66"/>
      <c r="KVO290" s="66"/>
      <c r="KVP290" s="66"/>
      <c r="KVQ290" s="66"/>
      <c r="KVR290" s="66"/>
      <c r="KVS290" s="66"/>
      <c r="KVT290" s="66"/>
      <c r="KVU290" s="66"/>
      <c r="KVV290" s="66"/>
      <c r="KVW290" s="66"/>
      <c r="KVX290" s="66"/>
      <c r="KVY290" s="66"/>
      <c r="KVZ290" s="66"/>
      <c r="KWA290" s="66"/>
      <c r="KWB290" s="66"/>
      <c r="KWC290" s="66"/>
      <c r="KWD290" s="66"/>
      <c r="KWE290" s="66"/>
      <c r="KWF290" s="66"/>
      <c r="KWG290" s="66"/>
      <c r="KWH290" s="66"/>
      <c r="KWI290" s="66"/>
      <c r="KWJ290" s="66"/>
      <c r="KWK290" s="66"/>
      <c r="KWL290" s="66"/>
      <c r="KWM290" s="66"/>
      <c r="KWN290" s="66"/>
      <c r="KWO290" s="66"/>
      <c r="KWP290" s="66"/>
      <c r="KWQ290" s="66"/>
      <c r="KWR290" s="66"/>
      <c r="KWS290" s="66"/>
      <c r="KWT290" s="66"/>
      <c r="KWU290" s="66"/>
      <c r="KWV290" s="66"/>
      <c r="KWW290" s="66"/>
      <c r="KWX290" s="66"/>
      <c r="KWY290" s="66"/>
      <c r="KWZ290" s="66"/>
      <c r="KXA290" s="66"/>
      <c r="KXB290" s="66"/>
      <c r="KXC290" s="66"/>
      <c r="KXD290" s="66"/>
      <c r="KXE290" s="66"/>
      <c r="KXF290" s="66"/>
      <c r="KXG290" s="66"/>
      <c r="KXH290" s="66"/>
      <c r="KXI290" s="66"/>
      <c r="KXJ290" s="66"/>
      <c r="KXK290" s="66"/>
      <c r="KXL290" s="66"/>
      <c r="KXM290" s="66"/>
      <c r="KXN290" s="66"/>
      <c r="KXO290" s="66"/>
      <c r="KXP290" s="66"/>
      <c r="KXQ290" s="66"/>
      <c r="KXR290" s="66"/>
      <c r="KXS290" s="66"/>
      <c r="KXT290" s="66"/>
      <c r="KXU290" s="66"/>
      <c r="KXV290" s="66"/>
      <c r="KXW290" s="66"/>
      <c r="KXX290" s="66"/>
      <c r="KXY290" s="66"/>
      <c r="KXZ290" s="66"/>
      <c r="KYA290" s="66"/>
      <c r="KYB290" s="66"/>
      <c r="KYC290" s="66"/>
      <c r="KYD290" s="66"/>
      <c r="KYE290" s="66"/>
      <c r="KYF290" s="66"/>
      <c r="KYG290" s="66"/>
      <c r="KYH290" s="66"/>
      <c r="KYI290" s="66"/>
      <c r="KYJ290" s="66"/>
      <c r="KYK290" s="66"/>
      <c r="KYL290" s="66"/>
      <c r="KYM290" s="66"/>
      <c r="KYN290" s="66"/>
      <c r="KYO290" s="66"/>
      <c r="KYP290" s="66"/>
      <c r="KYQ290" s="66"/>
      <c r="KYR290" s="66"/>
      <c r="KYS290" s="66"/>
      <c r="KYT290" s="66"/>
      <c r="KYU290" s="66"/>
      <c r="KYV290" s="66"/>
      <c r="KYW290" s="66"/>
      <c r="KYX290" s="66"/>
      <c r="KYY290" s="66"/>
      <c r="KYZ290" s="66"/>
      <c r="KZA290" s="66"/>
      <c r="KZB290" s="66"/>
      <c r="KZC290" s="66"/>
      <c r="KZD290" s="66"/>
      <c r="KZE290" s="66"/>
      <c r="KZF290" s="66"/>
      <c r="KZG290" s="66"/>
      <c r="KZH290" s="66"/>
      <c r="KZI290" s="66"/>
      <c r="KZJ290" s="66"/>
      <c r="KZK290" s="66"/>
      <c r="KZL290" s="66"/>
      <c r="KZM290" s="66"/>
      <c r="KZN290" s="66"/>
      <c r="KZO290" s="66"/>
      <c r="KZP290" s="66"/>
      <c r="KZQ290" s="66"/>
      <c r="KZR290" s="66"/>
      <c r="KZS290" s="66"/>
      <c r="KZT290" s="66"/>
      <c r="KZU290" s="66"/>
      <c r="KZV290" s="66"/>
      <c r="KZW290" s="66"/>
      <c r="KZX290" s="66"/>
      <c r="KZY290" s="66"/>
      <c r="KZZ290" s="66"/>
      <c r="LAA290" s="66"/>
      <c r="LAB290" s="66"/>
      <c r="LAC290" s="66"/>
      <c r="LAD290" s="66"/>
      <c r="LAE290" s="66"/>
      <c r="LAF290" s="66"/>
      <c r="LAG290" s="66"/>
      <c r="LAH290" s="66"/>
      <c r="LAI290" s="66"/>
      <c r="LAJ290" s="66"/>
      <c r="LAK290" s="66"/>
      <c r="LAL290" s="66"/>
      <c r="LAM290" s="66"/>
      <c r="LAN290" s="66"/>
      <c r="LAO290" s="66"/>
      <c r="LAP290" s="66"/>
      <c r="LAQ290" s="66"/>
      <c r="LAR290" s="66"/>
      <c r="LAS290" s="66"/>
      <c r="LAT290" s="66"/>
      <c r="LAU290" s="66"/>
      <c r="LAV290" s="66"/>
      <c r="LAW290" s="66"/>
      <c r="LAX290" s="66"/>
      <c r="LAY290" s="66"/>
      <c r="LAZ290" s="66"/>
      <c r="LBA290" s="66"/>
      <c r="LBB290" s="66"/>
      <c r="LBC290" s="66"/>
      <c r="LBD290" s="66"/>
      <c r="LBE290" s="66"/>
      <c r="LBF290" s="66"/>
      <c r="LBG290" s="66"/>
      <c r="LBH290" s="66"/>
      <c r="LBI290" s="66"/>
      <c r="LBJ290" s="66"/>
      <c r="LBK290" s="66"/>
      <c r="LBL290" s="66"/>
      <c r="LBM290" s="66"/>
      <c r="LBN290" s="66"/>
      <c r="LBO290" s="66"/>
      <c r="LBP290" s="66"/>
      <c r="LBQ290" s="66"/>
      <c r="LBR290" s="66"/>
      <c r="LBS290" s="66"/>
      <c r="LBT290" s="66"/>
      <c r="LBU290" s="66"/>
      <c r="LBV290" s="66"/>
      <c r="LBW290" s="66"/>
      <c r="LBX290" s="66"/>
      <c r="LBY290" s="66"/>
      <c r="LBZ290" s="66"/>
      <c r="LCA290" s="66"/>
      <c r="LCB290" s="66"/>
      <c r="LCC290" s="66"/>
      <c r="LCD290" s="66"/>
      <c r="LCE290" s="66"/>
      <c r="LCF290" s="66"/>
      <c r="LCG290" s="66"/>
      <c r="LCH290" s="66"/>
      <c r="LCI290" s="66"/>
      <c r="LCJ290" s="66"/>
      <c r="LCK290" s="66"/>
      <c r="LCL290" s="66"/>
      <c r="LCM290" s="66"/>
      <c r="LCN290" s="66"/>
      <c r="LCO290" s="66"/>
      <c r="LCP290" s="66"/>
      <c r="LCQ290" s="66"/>
      <c r="LCR290" s="66"/>
      <c r="LCS290" s="66"/>
      <c r="LCT290" s="66"/>
      <c r="LCU290" s="66"/>
      <c r="LCV290" s="66"/>
      <c r="LCW290" s="66"/>
      <c r="LCX290" s="66"/>
      <c r="LCY290" s="66"/>
      <c r="LCZ290" s="66"/>
      <c r="LDA290" s="66"/>
      <c r="LDB290" s="66"/>
      <c r="LDC290" s="66"/>
      <c r="LDD290" s="66"/>
      <c r="LDE290" s="66"/>
      <c r="LDF290" s="66"/>
      <c r="LDG290" s="66"/>
      <c r="LDH290" s="66"/>
      <c r="LDI290" s="66"/>
      <c r="LDJ290" s="66"/>
      <c r="LDK290" s="66"/>
      <c r="LDL290" s="66"/>
      <c r="LDM290" s="66"/>
      <c r="LDN290" s="66"/>
      <c r="LDO290" s="66"/>
      <c r="LDP290" s="66"/>
      <c r="LDQ290" s="66"/>
      <c r="LDR290" s="66"/>
      <c r="LDS290" s="66"/>
      <c r="LDT290" s="66"/>
      <c r="LDU290" s="66"/>
      <c r="LDV290" s="66"/>
      <c r="LDW290" s="66"/>
      <c r="LDX290" s="66"/>
      <c r="LDY290" s="66"/>
      <c r="LDZ290" s="66"/>
      <c r="LEA290" s="66"/>
      <c r="LEB290" s="66"/>
      <c r="LEC290" s="66"/>
      <c r="LED290" s="66"/>
      <c r="LEE290" s="66"/>
      <c r="LEF290" s="66"/>
      <c r="LEG290" s="66"/>
      <c r="LEH290" s="66"/>
      <c r="LEI290" s="66"/>
      <c r="LEJ290" s="66"/>
      <c r="LEK290" s="66"/>
      <c r="LEL290" s="66"/>
      <c r="LEM290" s="66"/>
      <c r="LEN290" s="66"/>
      <c r="LEO290" s="66"/>
      <c r="LEP290" s="66"/>
      <c r="LEQ290" s="66"/>
      <c r="LER290" s="66"/>
      <c r="LES290" s="66"/>
      <c r="LET290" s="66"/>
      <c r="LEU290" s="66"/>
      <c r="LEV290" s="66"/>
      <c r="LEW290" s="66"/>
      <c r="LEX290" s="66"/>
      <c r="LEY290" s="66"/>
      <c r="LEZ290" s="66"/>
      <c r="LFA290" s="66"/>
      <c r="LFB290" s="66"/>
      <c r="LFC290" s="66"/>
      <c r="LFD290" s="66"/>
      <c r="LFE290" s="66"/>
      <c r="LFF290" s="66"/>
      <c r="LFG290" s="66"/>
      <c r="LFH290" s="66"/>
      <c r="LFI290" s="66"/>
      <c r="LFJ290" s="66"/>
      <c r="LFK290" s="66"/>
      <c r="LFL290" s="66"/>
      <c r="LFM290" s="66"/>
      <c r="LFN290" s="66"/>
      <c r="LFO290" s="66"/>
      <c r="LFP290" s="66"/>
      <c r="LFQ290" s="66"/>
      <c r="LFR290" s="66"/>
      <c r="LFS290" s="66"/>
      <c r="LFT290" s="66"/>
      <c r="LFU290" s="66"/>
      <c r="LFV290" s="66"/>
      <c r="LFW290" s="66"/>
      <c r="LFX290" s="66"/>
      <c r="LFY290" s="66"/>
      <c r="LFZ290" s="66"/>
      <c r="LGA290" s="66"/>
      <c r="LGB290" s="66"/>
      <c r="LGC290" s="66"/>
      <c r="LGD290" s="66"/>
      <c r="LGE290" s="66"/>
      <c r="LGF290" s="66"/>
      <c r="LGG290" s="66"/>
      <c r="LGH290" s="66"/>
      <c r="LGI290" s="66"/>
      <c r="LGJ290" s="66"/>
      <c r="LGK290" s="66"/>
      <c r="LGL290" s="66"/>
      <c r="LGM290" s="66"/>
      <c r="LGN290" s="66"/>
      <c r="LGO290" s="66"/>
      <c r="LGP290" s="66"/>
      <c r="LGQ290" s="66"/>
      <c r="LGR290" s="66"/>
      <c r="LGS290" s="66"/>
      <c r="LGT290" s="66"/>
      <c r="LGU290" s="66"/>
      <c r="LGV290" s="66"/>
      <c r="LGW290" s="66"/>
      <c r="LGX290" s="66"/>
      <c r="LGY290" s="66"/>
      <c r="LGZ290" s="66"/>
      <c r="LHA290" s="66"/>
      <c r="LHB290" s="66"/>
      <c r="LHC290" s="66"/>
      <c r="LHD290" s="66"/>
      <c r="LHE290" s="66"/>
      <c r="LHF290" s="66"/>
      <c r="LHG290" s="66"/>
      <c r="LHH290" s="66"/>
      <c r="LHI290" s="66"/>
      <c r="LHJ290" s="66"/>
      <c r="LHK290" s="66"/>
      <c r="LHL290" s="66"/>
      <c r="LHM290" s="66"/>
      <c r="LHN290" s="66"/>
      <c r="LHO290" s="66"/>
      <c r="LHP290" s="66"/>
      <c r="LHQ290" s="66"/>
      <c r="LHR290" s="66"/>
      <c r="LHS290" s="66"/>
      <c r="LHT290" s="66"/>
      <c r="LHU290" s="66"/>
      <c r="LHV290" s="66"/>
      <c r="LHW290" s="66"/>
      <c r="LHX290" s="66"/>
      <c r="LHY290" s="66"/>
      <c r="LHZ290" s="66"/>
      <c r="LIA290" s="66"/>
      <c r="LIB290" s="66"/>
      <c r="LIC290" s="66"/>
      <c r="LID290" s="66"/>
      <c r="LIE290" s="66"/>
      <c r="LIF290" s="66"/>
      <c r="LIG290" s="66"/>
      <c r="LIH290" s="66"/>
      <c r="LII290" s="66"/>
      <c r="LIJ290" s="66"/>
      <c r="LIK290" s="66"/>
      <c r="LIL290" s="66"/>
      <c r="LIM290" s="66"/>
      <c r="LIN290" s="66"/>
      <c r="LIO290" s="66"/>
      <c r="LIP290" s="66"/>
      <c r="LIQ290" s="66"/>
      <c r="LIR290" s="66"/>
      <c r="LIS290" s="66"/>
      <c r="LIT290" s="66"/>
      <c r="LIU290" s="66"/>
      <c r="LIV290" s="66"/>
      <c r="LIW290" s="66"/>
      <c r="LIX290" s="66"/>
      <c r="LIY290" s="66"/>
      <c r="LIZ290" s="66"/>
      <c r="LJA290" s="66"/>
      <c r="LJB290" s="66"/>
      <c r="LJC290" s="66"/>
      <c r="LJD290" s="66"/>
      <c r="LJE290" s="66"/>
      <c r="LJF290" s="66"/>
      <c r="LJG290" s="66"/>
      <c r="LJH290" s="66"/>
      <c r="LJI290" s="66"/>
      <c r="LJJ290" s="66"/>
      <c r="LJK290" s="66"/>
      <c r="LJL290" s="66"/>
      <c r="LJM290" s="66"/>
      <c r="LJN290" s="66"/>
      <c r="LJO290" s="66"/>
      <c r="LJP290" s="66"/>
      <c r="LJQ290" s="66"/>
      <c r="LJR290" s="66"/>
      <c r="LJS290" s="66"/>
      <c r="LJT290" s="66"/>
      <c r="LJU290" s="66"/>
      <c r="LJV290" s="66"/>
      <c r="LJW290" s="66"/>
      <c r="LJX290" s="66"/>
      <c r="LJY290" s="66"/>
      <c r="LJZ290" s="66"/>
      <c r="LKA290" s="66"/>
      <c r="LKB290" s="66"/>
      <c r="LKC290" s="66"/>
      <c r="LKD290" s="66"/>
      <c r="LKE290" s="66"/>
      <c r="LKF290" s="66"/>
      <c r="LKG290" s="66"/>
      <c r="LKH290" s="66"/>
      <c r="LKI290" s="66"/>
      <c r="LKJ290" s="66"/>
      <c r="LKK290" s="66"/>
      <c r="LKL290" s="66"/>
      <c r="LKM290" s="66"/>
      <c r="LKN290" s="66"/>
      <c r="LKO290" s="66"/>
      <c r="LKP290" s="66"/>
      <c r="LKQ290" s="66"/>
      <c r="LKR290" s="66"/>
      <c r="LKS290" s="66"/>
      <c r="LKT290" s="66"/>
      <c r="LKU290" s="66"/>
      <c r="LKV290" s="66"/>
      <c r="LKW290" s="66"/>
      <c r="LKX290" s="66"/>
      <c r="LKY290" s="66"/>
      <c r="LKZ290" s="66"/>
      <c r="LLA290" s="66"/>
      <c r="LLB290" s="66"/>
      <c r="LLC290" s="66"/>
      <c r="LLD290" s="66"/>
      <c r="LLE290" s="66"/>
      <c r="LLF290" s="66"/>
      <c r="LLG290" s="66"/>
      <c r="LLH290" s="66"/>
      <c r="LLI290" s="66"/>
      <c r="LLJ290" s="66"/>
      <c r="LLK290" s="66"/>
      <c r="LLL290" s="66"/>
      <c r="LLM290" s="66"/>
      <c r="LLN290" s="66"/>
      <c r="LLO290" s="66"/>
      <c r="LLP290" s="66"/>
      <c r="LLQ290" s="66"/>
      <c r="LLR290" s="66"/>
      <c r="LLS290" s="66"/>
      <c r="LLT290" s="66"/>
      <c r="LLU290" s="66"/>
      <c r="LLV290" s="66"/>
      <c r="LLW290" s="66"/>
      <c r="LLX290" s="66"/>
      <c r="LLY290" s="66"/>
      <c r="LLZ290" s="66"/>
      <c r="LMA290" s="66"/>
      <c r="LMB290" s="66"/>
      <c r="LMC290" s="66"/>
      <c r="LMD290" s="66"/>
      <c r="LME290" s="66"/>
      <c r="LMF290" s="66"/>
      <c r="LMG290" s="66"/>
      <c r="LMH290" s="66"/>
      <c r="LMI290" s="66"/>
      <c r="LMJ290" s="66"/>
      <c r="LMK290" s="66"/>
      <c r="LML290" s="66"/>
      <c r="LMM290" s="66"/>
      <c r="LMN290" s="66"/>
      <c r="LMO290" s="66"/>
      <c r="LMP290" s="66"/>
      <c r="LMQ290" s="66"/>
      <c r="LMR290" s="66"/>
      <c r="LMS290" s="66"/>
      <c r="LMT290" s="66"/>
      <c r="LMU290" s="66"/>
      <c r="LMV290" s="66"/>
      <c r="LMW290" s="66"/>
      <c r="LMX290" s="66"/>
      <c r="LMY290" s="66"/>
      <c r="LMZ290" s="66"/>
      <c r="LNA290" s="66"/>
      <c r="LNB290" s="66"/>
      <c r="LNC290" s="66"/>
      <c r="LND290" s="66"/>
      <c r="LNE290" s="66"/>
      <c r="LNF290" s="66"/>
      <c r="LNG290" s="66"/>
      <c r="LNH290" s="66"/>
      <c r="LNI290" s="66"/>
      <c r="LNJ290" s="66"/>
      <c r="LNK290" s="66"/>
      <c r="LNL290" s="66"/>
      <c r="LNM290" s="66"/>
      <c r="LNN290" s="66"/>
      <c r="LNO290" s="66"/>
      <c r="LNP290" s="66"/>
      <c r="LNQ290" s="66"/>
      <c r="LNR290" s="66"/>
      <c r="LNS290" s="66"/>
      <c r="LNT290" s="66"/>
      <c r="LNU290" s="66"/>
      <c r="LNV290" s="66"/>
      <c r="LNW290" s="66"/>
      <c r="LNX290" s="66"/>
      <c r="LNY290" s="66"/>
      <c r="LNZ290" s="66"/>
      <c r="LOA290" s="66"/>
      <c r="LOB290" s="66"/>
      <c r="LOC290" s="66"/>
      <c r="LOD290" s="66"/>
      <c r="LOE290" s="66"/>
      <c r="LOF290" s="66"/>
      <c r="LOG290" s="66"/>
      <c r="LOH290" s="66"/>
      <c r="LOI290" s="66"/>
      <c r="LOJ290" s="66"/>
      <c r="LOK290" s="66"/>
      <c r="LOL290" s="66"/>
      <c r="LOM290" s="66"/>
      <c r="LON290" s="66"/>
      <c r="LOO290" s="66"/>
      <c r="LOP290" s="66"/>
      <c r="LOQ290" s="66"/>
      <c r="LOR290" s="66"/>
      <c r="LOS290" s="66"/>
      <c r="LOT290" s="66"/>
      <c r="LOU290" s="66"/>
      <c r="LOV290" s="66"/>
      <c r="LOW290" s="66"/>
      <c r="LOX290" s="66"/>
      <c r="LOY290" s="66"/>
      <c r="LOZ290" s="66"/>
      <c r="LPA290" s="66"/>
      <c r="LPB290" s="66"/>
      <c r="LPC290" s="66"/>
      <c r="LPD290" s="66"/>
      <c r="LPE290" s="66"/>
      <c r="LPF290" s="66"/>
      <c r="LPG290" s="66"/>
      <c r="LPH290" s="66"/>
      <c r="LPI290" s="66"/>
      <c r="LPJ290" s="66"/>
      <c r="LPK290" s="66"/>
      <c r="LPL290" s="66"/>
      <c r="LPM290" s="66"/>
      <c r="LPN290" s="66"/>
      <c r="LPO290" s="66"/>
      <c r="LPP290" s="66"/>
      <c r="LPQ290" s="66"/>
      <c r="LPR290" s="66"/>
      <c r="LPS290" s="66"/>
      <c r="LPT290" s="66"/>
      <c r="LPU290" s="66"/>
      <c r="LPV290" s="66"/>
      <c r="LPW290" s="66"/>
      <c r="LPX290" s="66"/>
      <c r="LPY290" s="66"/>
      <c r="LPZ290" s="66"/>
      <c r="LQA290" s="66"/>
      <c r="LQB290" s="66"/>
      <c r="LQC290" s="66"/>
      <c r="LQD290" s="66"/>
      <c r="LQE290" s="66"/>
      <c r="LQF290" s="66"/>
      <c r="LQG290" s="66"/>
      <c r="LQH290" s="66"/>
      <c r="LQI290" s="66"/>
      <c r="LQJ290" s="66"/>
      <c r="LQK290" s="66"/>
      <c r="LQL290" s="66"/>
      <c r="LQM290" s="66"/>
      <c r="LQN290" s="66"/>
      <c r="LQO290" s="66"/>
      <c r="LQP290" s="66"/>
      <c r="LQQ290" s="66"/>
      <c r="LQR290" s="66"/>
      <c r="LQS290" s="66"/>
      <c r="LQT290" s="66"/>
      <c r="LQU290" s="66"/>
      <c r="LQV290" s="66"/>
      <c r="LQW290" s="66"/>
      <c r="LQX290" s="66"/>
      <c r="LQY290" s="66"/>
      <c r="LQZ290" s="66"/>
      <c r="LRA290" s="66"/>
      <c r="LRB290" s="66"/>
      <c r="LRC290" s="66"/>
      <c r="LRD290" s="66"/>
      <c r="LRE290" s="66"/>
      <c r="LRF290" s="66"/>
      <c r="LRG290" s="66"/>
      <c r="LRH290" s="66"/>
      <c r="LRI290" s="66"/>
      <c r="LRJ290" s="66"/>
      <c r="LRK290" s="66"/>
      <c r="LRL290" s="66"/>
      <c r="LRM290" s="66"/>
      <c r="LRN290" s="66"/>
      <c r="LRO290" s="66"/>
      <c r="LRP290" s="66"/>
      <c r="LRQ290" s="66"/>
      <c r="LRR290" s="66"/>
      <c r="LRS290" s="66"/>
      <c r="LRT290" s="66"/>
      <c r="LRU290" s="66"/>
      <c r="LRV290" s="66"/>
      <c r="LRW290" s="66"/>
      <c r="LRX290" s="66"/>
      <c r="LRY290" s="66"/>
      <c r="LRZ290" s="66"/>
      <c r="LSA290" s="66"/>
      <c r="LSB290" s="66"/>
      <c r="LSC290" s="66"/>
      <c r="LSD290" s="66"/>
      <c r="LSE290" s="66"/>
      <c r="LSF290" s="66"/>
      <c r="LSG290" s="66"/>
      <c r="LSH290" s="66"/>
      <c r="LSI290" s="66"/>
      <c r="LSJ290" s="66"/>
      <c r="LSK290" s="66"/>
      <c r="LSL290" s="66"/>
      <c r="LSM290" s="66"/>
      <c r="LSN290" s="66"/>
      <c r="LSO290" s="66"/>
      <c r="LSP290" s="66"/>
      <c r="LSQ290" s="66"/>
      <c r="LSR290" s="66"/>
      <c r="LSS290" s="66"/>
      <c r="LST290" s="66"/>
      <c r="LSU290" s="66"/>
      <c r="LSV290" s="66"/>
      <c r="LSW290" s="66"/>
      <c r="LSX290" s="66"/>
      <c r="LSY290" s="66"/>
      <c r="LSZ290" s="66"/>
      <c r="LTA290" s="66"/>
      <c r="LTB290" s="66"/>
      <c r="LTC290" s="66"/>
      <c r="LTD290" s="66"/>
      <c r="LTE290" s="66"/>
      <c r="LTF290" s="66"/>
      <c r="LTG290" s="66"/>
      <c r="LTH290" s="66"/>
      <c r="LTI290" s="66"/>
      <c r="LTJ290" s="66"/>
      <c r="LTK290" s="66"/>
      <c r="LTL290" s="66"/>
      <c r="LTM290" s="66"/>
      <c r="LTN290" s="66"/>
      <c r="LTO290" s="66"/>
      <c r="LTP290" s="66"/>
      <c r="LTQ290" s="66"/>
      <c r="LTR290" s="66"/>
      <c r="LTS290" s="66"/>
      <c r="LTT290" s="66"/>
      <c r="LTU290" s="66"/>
      <c r="LTV290" s="66"/>
      <c r="LTW290" s="66"/>
      <c r="LTX290" s="66"/>
      <c r="LTY290" s="66"/>
      <c r="LTZ290" s="66"/>
      <c r="LUA290" s="66"/>
      <c r="LUB290" s="66"/>
      <c r="LUC290" s="66"/>
      <c r="LUD290" s="66"/>
      <c r="LUE290" s="66"/>
      <c r="LUF290" s="66"/>
      <c r="LUG290" s="66"/>
      <c r="LUH290" s="66"/>
      <c r="LUI290" s="66"/>
      <c r="LUJ290" s="66"/>
      <c r="LUK290" s="66"/>
      <c r="LUL290" s="66"/>
      <c r="LUM290" s="66"/>
      <c r="LUN290" s="66"/>
      <c r="LUO290" s="66"/>
      <c r="LUP290" s="66"/>
      <c r="LUQ290" s="66"/>
      <c r="LUR290" s="66"/>
      <c r="LUS290" s="66"/>
      <c r="LUT290" s="66"/>
      <c r="LUU290" s="66"/>
      <c r="LUV290" s="66"/>
      <c r="LUW290" s="66"/>
      <c r="LUX290" s="66"/>
      <c r="LUY290" s="66"/>
      <c r="LUZ290" s="66"/>
      <c r="LVA290" s="66"/>
      <c r="LVB290" s="66"/>
      <c r="LVC290" s="66"/>
      <c r="LVD290" s="66"/>
      <c r="LVE290" s="66"/>
      <c r="LVF290" s="66"/>
      <c r="LVG290" s="66"/>
      <c r="LVH290" s="66"/>
      <c r="LVI290" s="66"/>
      <c r="LVJ290" s="66"/>
      <c r="LVK290" s="66"/>
      <c r="LVL290" s="66"/>
      <c r="LVM290" s="66"/>
      <c r="LVN290" s="66"/>
      <c r="LVO290" s="66"/>
      <c r="LVP290" s="66"/>
      <c r="LVQ290" s="66"/>
      <c r="LVR290" s="66"/>
      <c r="LVS290" s="66"/>
      <c r="LVT290" s="66"/>
      <c r="LVU290" s="66"/>
      <c r="LVV290" s="66"/>
      <c r="LVW290" s="66"/>
      <c r="LVX290" s="66"/>
      <c r="LVY290" s="66"/>
      <c r="LVZ290" s="66"/>
      <c r="LWA290" s="66"/>
      <c r="LWB290" s="66"/>
      <c r="LWC290" s="66"/>
      <c r="LWD290" s="66"/>
      <c r="LWE290" s="66"/>
      <c r="LWF290" s="66"/>
      <c r="LWG290" s="66"/>
      <c r="LWH290" s="66"/>
      <c r="LWI290" s="66"/>
      <c r="LWJ290" s="66"/>
      <c r="LWK290" s="66"/>
      <c r="LWL290" s="66"/>
      <c r="LWM290" s="66"/>
      <c r="LWN290" s="66"/>
      <c r="LWO290" s="66"/>
      <c r="LWP290" s="66"/>
      <c r="LWQ290" s="66"/>
      <c r="LWR290" s="66"/>
      <c r="LWS290" s="66"/>
      <c r="LWT290" s="66"/>
      <c r="LWU290" s="66"/>
      <c r="LWV290" s="66"/>
      <c r="LWW290" s="66"/>
      <c r="LWX290" s="66"/>
      <c r="LWY290" s="66"/>
      <c r="LWZ290" s="66"/>
      <c r="LXA290" s="66"/>
      <c r="LXB290" s="66"/>
      <c r="LXC290" s="66"/>
      <c r="LXD290" s="66"/>
      <c r="LXE290" s="66"/>
      <c r="LXF290" s="66"/>
      <c r="LXG290" s="66"/>
      <c r="LXH290" s="66"/>
      <c r="LXI290" s="66"/>
      <c r="LXJ290" s="66"/>
      <c r="LXK290" s="66"/>
      <c r="LXL290" s="66"/>
      <c r="LXM290" s="66"/>
      <c r="LXN290" s="66"/>
      <c r="LXO290" s="66"/>
      <c r="LXP290" s="66"/>
      <c r="LXQ290" s="66"/>
      <c r="LXR290" s="66"/>
      <c r="LXS290" s="66"/>
      <c r="LXT290" s="66"/>
      <c r="LXU290" s="66"/>
      <c r="LXV290" s="66"/>
      <c r="LXW290" s="66"/>
      <c r="LXX290" s="66"/>
      <c r="LXY290" s="66"/>
      <c r="LXZ290" s="66"/>
      <c r="LYA290" s="66"/>
      <c r="LYB290" s="66"/>
      <c r="LYC290" s="66"/>
      <c r="LYD290" s="66"/>
      <c r="LYE290" s="66"/>
      <c r="LYF290" s="66"/>
      <c r="LYG290" s="66"/>
      <c r="LYH290" s="66"/>
      <c r="LYI290" s="66"/>
      <c r="LYJ290" s="66"/>
      <c r="LYK290" s="66"/>
      <c r="LYL290" s="66"/>
      <c r="LYM290" s="66"/>
      <c r="LYN290" s="66"/>
      <c r="LYO290" s="66"/>
      <c r="LYP290" s="66"/>
      <c r="LYQ290" s="66"/>
      <c r="LYR290" s="66"/>
      <c r="LYS290" s="66"/>
      <c r="LYT290" s="66"/>
      <c r="LYU290" s="66"/>
      <c r="LYV290" s="66"/>
      <c r="LYW290" s="66"/>
      <c r="LYX290" s="66"/>
      <c r="LYY290" s="66"/>
      <c r="LYZ290" s="66"/>
      <c r="LZA290" s="66"/>
      <c r="LZB290" s="66"/>
      <c r="LZC290" s="66"/>
      <c r="LZD290" s="66"/>
      <c r="LZE290" s="66"/>
      <c r="LZF290" s="66"/>
      <c r="LZG290" s="66"/>
      <c r="LZH290" s="66"/>
      <c r="LZI290" s="66"/>
      <c r="LZJ290" s="66"/>
      <c r="LZK290" s="66"/>
      <c r="LZL290" s="66"/>
      <c r="LZM290" s="66"/>
      <c r="LZN290" s="66"/>
      <c r="LZO290" s="66"/>
      <c r="LZP290" s="66"/>
      <c r="LZQ290" s="66"/>
      <c r="LZR290" s="66"/>
      <c r="LZS290" s="66"/>
      <c r="LZT290" s="66"/>
      <c r="LZU290" s="66"/>
      <c r="LZV290" s="66"/>
      <c r="LZW290" s="66"/>
      <c r="LZX290" s="66"/>
      <c r="LZY290" s="66"/>
      <c r="LZZ290" s="66"/>
      <c r="MAA290" s="66"/>
      <c r="MAB290" s="66"/>
      <c r="MAC290" s="66"/>
      <c r="MAD290" s="66"/>
      <c r="MAE290" s="66"/>
      <c r="MAF290" s="66"/>
      <c r="MAG290" s="66"/>
      <c r="MAH290" s="66"/>
      <c r="MAI290" s="66"/>
      <c r="MAJ290" s="66"/>
      <c r="MAK290" s="66"/>
      <c r="MAL290" s="66"/>
      <c r="MAM290" s="66"/>
      <c r="MAN290" s="66"/>
      <c r="MAO290" s="66"/>
      <c r="MAP290" s="66"/>
      <c r="MAQ290" s="66"/>
      <c r="MAR290" s="66"/>
      <c r="MAS290" s="66"/>
      <c r="MAT290" s="66"/>
      <c r="MAU290" s="66"/>
      <c r="MAV290" s="66"/>
      <c r="MAW290" s="66"/>
      <c r="MAX290" s="66"/>
      <c r="MAY290" s="66"/>
      <c r="MAZ290" s="66"/>
      <c r="MBA290" s="66"/>
      <c r="MBB290" s="66"/>
      <c r="MBC290" s="66"/>
      <c r="MBD290" s="66"/>
      <c r="MBE290" s="66"/>
      <c r="MBF290" s="66"/>
      <c r="MBG290" s="66"/>
      <c r="MBH290" s="66"/>
      <c r="MBI290" s="66"/>
      <c r="MBJ290" s="66"/>
      <c r="MBK290" s="66"/>
      <c r="MBL290" s="66"/>
      <c r="MBM290" s="66"/>
      <c r="MBN290" s="66"/>
      <c r="MBO290" s="66"/>
      <c r="MBP290" s="66"/>
      <c r="MBQ290" s="66"/>
      <c r="MBR290" s="66"/>
      <c r="MBS290" s="66"/>
      <c r="MBT290" s="66"/>
      <c r="MBU290" s="66"/>
      <c r="MBV290" s="66"/>
      <c r="MBW290" s="66"/>
      <c r="MBX290" s="66"/>
      <c r="MBY290" s="66"/>
      <c r="MBZ290" s="66"/>
      <c r="MCA290" s="66"/>
      <c r="MCB290" s="66"/>
      <c r="MCC290" s="66"/>
      <c r="MCD290" s="66"/>
      <c r="MCE290" s="66"/>
      <c r="MCF290" s="66"/>
      <c r="MCG290" s="66"/>
      <c r="MCH290" s="66"/>
      <c r="MCI290" s="66"/>
      <c r="MCJ290" s="66"/>
      <c r="MCK290" s="66"/>
      <c r="MCL290" s="66"/>
      <c r="MCM290" s="66"/>
      <c r="MCN290" s="66"/>
      <c r="MCO290" s="66"/>
      <c r="MCP290" s="66"/>
      <c r="MCQ290" s="66"/>
      <c r="MCR290" s="66"/>
      <c r="MCS290" s="66"/>
      <c r="MCT290" s="66"/>
      <c r="MCU290" s="66"/>
      <c r="MCV290" s="66"/>
      <c r="MCW290" s="66"/>
      <c r="MCX290" s="66"/>
      <c r="MCY290" s="66"/>
      <c r="MCZ290" s="66"/>
      <c r="MDA290" s="66"/>
      <c r="MDB290" s="66"/>
      <c r="MDC290" s="66"/>
      <c r="MDD290" s="66"/>
      <c r="MDE290" s="66"/>
      <c r="MDF290" s="66"/>
      <c r="MDG290" s="66"/>
      <c r="MDH290" s="66"/>
      <c r="MDI290" s="66"/>
      <c r="MDJ290" s="66"/>
      <c r="MDK290" s="66"/>
      <c r="MDL290" s="66"/>
      <c r="MDM290" s="66"/>
      <c r="MDN290" s="66"/>
      <c r="MDO290" s="66"/>
      <c r="MDP290" s="66"/>
      <c r="MDQ290" s="66"/>
      <c r="MDR290" s="66"/>
      <c r="MDS290" s="66"/>
      <c r="MDT290" s="66"/>
      <c r="MDU290" s="66"/>
      <c r="MDV290" s="66"/>
      <c r="MDW290" s="66"/>
      <c r="MDX290" s="66"/>
      <c r="MDY290" s="66"/>
      <c r="MDZ290" s="66"/>
      <c r="MEA290" s="66"/>
      <c r="MEB290" s="66"/>
      <c r="MEC290" s="66"/>
      <c r="MED290" s="66"/>
      <c r="MEE290" s="66"/>
      <c r="MEF290" s="66"/>
      <c r="MEG290" s="66"/>
      <c r="MEH290" s="66"/>
      <c r="MEI290" s="66"/>
      <c r="MEJ290" s="66"/>
      <c r="MEK290" s="66"/>
      <c r="MEL290" s="66"/>
      <c r="MEM290" s="66"/>
      <c r="MEN290" s="66"/>
      <c r="MEO290" s="66"/>
      <c r="MEP290" s="66"/>
      <c r="MEQ290" s="66"/>
      <c r="MER290" s="66"/>
      <c r="MES290" s="66"/>
      <c r="MET290" s="66"/>
      <c r="MEU290" s="66"/>
      <c r="MEV290" s="66"/>
      <c r="MEW290" s="66"/>
      <c r="MEX290" s="66"/>
      <c r="MEY290" s="66"/>
      <c r="MEZ290" s="66"/>
      <c r="MFA290" s="66"/>
      <c r="MFB290" s="66"/>
      <c r="MFC290" s="66"/>
      <c r="MFD290" s="66"/>
      <c r="MFE290" s="66"/>
      <c r="MFF290" s="66"/>
      <c r="MFG290" s="66"/>
      <c r="MFH290" s="66"/>
      <c r="MFI290" s="66"/>
      <c r="MFJ290" s="66"/>
      <c r="MFK290" s="66"/>
      <c r="MFL290" s="66"/>
      <c r="MFM290" s="66"/>
      <c r="MFN290" s="66"/>
      <c r="MFO290" s="66"/>
      <c r="MFP290" s="66"/>
      <c r="MFQ290" s="66"/>
      <c r="MFR290" s="66"/>
      <c r="MFS290" s="66"/>
      <c r="MFT290" s="66"/>
      <c r="MFU290" s="66"/>
      <c r="MFV290" s="66"/>
      <c r="MFW290" s="66"/>
      <c r="MFX290" s="66"/>
      <c r="MFY290" s="66"/>
      <c r="MFZ290" s="66"/>
      <c r="MGA290" s="66"/>
      <c r="MGB290" s="66"/>
      <c r="MGC290" s="66"/>
      <c r="MGD290" s="66"/>
      <c r="MGE290" s="66"/>
      <c r="MGF290" s="66"/>
      <c r="MGG290" s="66"/>
      <c r="MGH290" s="66"/>
      <c r="MGI290" s="66"/>
      <c r="MGJ290" s="66"/>
      <c r="MGK290" s="66"/>
      <c r="MGL290" s="66"/>
      <c r="MGM290" s="66"/>
      <c r="MGN290" s="66"/>
      <c r="MGO290" s="66"/>
      <c r="MGP290" s="66"/>
      <c r="MGQ290" s="66"/>
      <c r="MGR290" s="66"/>
      <c r="MGS290" s="66"/>
      <c r="MGT290" s="66"/>
      <c r="MGU290" s="66"/>
      <c r="MGV290" s="66"/>
      <c r="MGW290" s="66"/>
      <c r="MGX290" s="66"/>
      <c r="MGY290" s="66"/>
      <c r="MGZ290" s="66"/>
      <c r="MHA290" s="66"/>
      <c r="MHB290" s="66"/>
      <c r="MHC290" s="66"/>
      <c r="MHD290" s="66"/>
      <c r="MHE290" s="66"/>
      <c r="MHF290" s="66"/>
      <c r="MHG290" s="66"/>
      <c r="MHH290" s="66"/>
      <c r="MHI290" s="66"/>
      <c r="MHJ290" s="66"/>
      <c r="MHK290" s="66"/>
      <c r="MHL290" s="66"/>
      <c r="MHM290" s="66"/>
      <c r="MHN290" s="66"/>
      <c r="MHO290" s="66"/>
      <c r="MHP290" s="66"/>
      <c r="MHQ290" s="66"/>
      <c r="MHR290" s="66"/>
      <c r="MHS290" s="66"/>
      <c r="MHT290" s="66"/>
      <c r="MHU290" s="66"/>
      <c r="MHV290" s="66"/>
      <c r="MHW290" s="66"/>
      <c r="MHX290" s="66"/>
      <c r="MHY290" s="66"/>
      <c r="MHZ290" s="66"/>
      <c r="MIA290" s="66"/>
      <c r="MIB290" s="66"/>
      <c r="MIC290" s="66"/>
      <c r="MID290" s="66"/>
      <c r="MIE290" s="66"/>
      <c r="MIF290" s="66"/>
      <c r="MIG290" s="66"/>
      <c r="MIH290" s="66"/>
      <c r="MII290" s="66"/>
      <c r="MIJ290" s="66"/>
      <c r="MIK290" s="66"/>
      <c r="MIL290" s="66"/>
      <c r="MIM290" s="66"/>
      <c r="MIN290" s="66"/>
      <c r="MIO290" s="66"/>
      <c r="MIP290" s="66"/>
      <c r="MIQ290" s="66"/>
      <c r="MIR290" s="66"/>
      <c r="MIS290" s="66"/>
      <c r="MIT290" s="66"/>
      <c r="MIU290" s="66"/>
      <c r="MIV290" s="66"/>
      <c r="MIW290" s="66"/>
      <c r="MIX290" s="66"/>
      <c r="MIY290" s="66"/>
      <c r="MIZ290" s="66"/>
      <c r="MJA290" s="66"/>
      <c r="MJB290" s="66"/>
      <c r="MJC290" s="66"/>
      <c r="MJD290" s="66"/>
      <c r="MJE290" s="66"/>
      <c r="MJF290" s="66"/>
      <c r="MJG290" s="66"/>
      <c r="MJH290" s="66"/>
      <c r="MJI290" s="66"/>
      <c r="MJJ290" s="66"/>
      <c r="MJK290" s="66"/>
      <c r="MJL290" s="66"/>
      <c r="MJM290" s="66"/>
      <c r="MJN290" s="66"/>
      <c r="MJO290" s="66"/>
      <c r="MJP290" s="66"/>
      <c r="MJQ290" s="66"/>
      <c r="MJR290" s="66"/>
      <c r="MJS290" s="66"/>
      <c r="MJT290" s="66"/>
      <c r="MJU290" s="66"/>
      <c r="MJV290" s="66"/>
      <c r="MJW290" s="66"/>
      <c r="MJX290" s="66"/>
      <c r="MJY290" s="66"/>
      <c r="MJZ290" s="66"/>
      <c r="MKA290" s="66"/>
      <c r="MKB290" s="66"/>
      <c r="MKC290" s="66"/>
      <c r="MKD290" s="66"/>
      <c r="MKE290" s="66"/>
      <c r="MKF290" s="66"/>
      <c r="MKG290" s="66"/>
      <c r="MKH290" s="66"/>
      <c r="MKI290" s="66"/>
      <c r="MKJ290" s="66"/>
      <c r="MKK290" s="66"/>
      <c r="MKL290" s="66"/>
      <c r="MKM290" s="66"/>
      <c r="MKN290" s="66"/>
      <c r="MKO290" s="66"/>
      <c r="MKP290" s="66"/>
      <c r="MKQ290" s="66"/>
      <c r="MKR290" s="66"/>
      <c r="MKS290" s="66"/>
      <c r="MKT290" s="66"/>
      <c r="MKU290" s="66"/>
      <c r="MKV290" s="66"/>
      <c r="MKW290" s="66"/>
      <c r="MKX290" s="66"/>
      <c r="MKY290" s="66"/>
      <c r="MKZ290" s="66"/>
      <c r="MLA290" s="66"/>
      <c r="MLB290" s="66"/>
      <c r="MLC290" s="66"/>
      <c r="MLD290" s="66"/>
      <c r="MLE290" s="66"/>
      <c r="MLF290" s="66"/>
      <c r="MLG290" s="66"/>
      <c r="MLH290" s="66"/>
      <c r="MLI290" s="66"/>
      <c r="MLJ290" s="66"/>
      <c r="MLK290" s="66"/>
      <c r="MLL290" s="66"/>
      <c r="MLM290" s="66"/>
      <c r="MLN290" s="66"/>
      <c r="MLO290" s="66"/>
      <c r="MLP290" s="66"/>
      <c r="MLQ290" s="66"/>
      <c r="MLR290" s="66"/>
      <c r="MLS290" s="66"/>
      <c r="MLT290" s="66"/>
      <c r="MLU290" s="66"/>
      <c r="MLV290" s="66"/>
      <c r="MLW290" s="66"/>
      <c r="MLX290" s="66"/>
      <c r="MLY290" s="66"/>
      <c r="MLZ290" s="66"/>
      <c r="MMA290" s="66"/>
      <c r="MMB290" s="66"/>
      <c r="MMC290" s="66"/>
      <c r="MMD290" s="66"/>
      <c r="MME290" s="66"/>
      <c r="MMF290" s="66"/>
      <c r="MMG290" s="66"/>
      <c r="MMH290" s="66"/>
      <c r="MMI290" s="66"/>
      <c r="MMJ290" s="66"/>
      <c r="MMK290" s="66"/>
      <c r="MML290" s="66"/>
      <c r="MMM290" s="66"/>
      <c r="MMN290" s="66"/>
      <c r="MMO290" s="66"/>
      <c r="MMP290" s="66"/>
      <c r="MMQ290" s="66"/>
      <c r="MMR290" s="66"/>
      <c r="MMS290" s="66"/>
      <c r="MMT290" s="66"/>
      <c r="MMU290" s="66"/>
      <c r="MMV290" s="66"/>
      <c r="MMW290" s="66"/>
      <c r="MMX290" s="66"/>
      <c r="MMY290" s="66"/>
      <c r="MMZ290" s="66"/>
      <c r="MNA290" s="66"/>
      <c r="MNB290" s="66"/>
      <c r="MNC290" s="66"/>
      <c r="MND290" s="66"/>
      <c r="MNE290" s="66"/>
      <c r="MNF290" s="66"/>
      <c r="MNG290" s="66"/>
      <c r="MNH290" s="66"/>
      <c r="MNI290" s="66"/>
      <c r="MNJ290" s="66"/>
      <c r="MNK290" s="66"/>
      <c r="MNL290" s="66"/>
      <c r="MNM290" s="66"/>
      <c r="MNN290" s="66"/>
      <c r="MNO290" s="66"/>
      <c r="MNP290" s="66"/>
      <c r="MNQ290" s="66"/>
      <c r="MNR290" s="66"/>
      <c r="MNS290" s="66"/>
      <c r="MNT290" s="66"/>
      <c r="MNU290" s="66"/>
      <c r="MNV290" s="66"/>
      <c r="MNW290" s="66"/>
      <c r="MNX290" s="66"/>
      <c r="MNY290" s="66"/>
      <c r="MNZ290" s="66"/>
      <c r="MOA290" s="66"/>
      <c r="MOB290" s="66"/>
      <c r="MOC290" s="66"/>
      <c r="MOD290" s="66"/>
      <c r="MOE290" s="66"/>
      <c r="MOF290" s="66"/>
      <c r="MOG290" s="66"/>
      <c r="MOH290" s="66"/>
      <c r="MOI290" s="66"/>
      <c r="MOJ290" s="66"/>
      <c r="MOK290" s="66"/>
      <c r="MOL290" s="66"/>
      <c r="MOM290" s="66"/>
      <c r="MON290" s="66"/>
      <c r="MOO290" s="66"/>
      <c r="MOP290" s="66"/>
      <c r="MOQ290" s="66"/>
      <c r="MOR290" s="66"/>
      <c r="MOS290" s="66"/>
      <c r="MOT290" s="66"/>
      <c r="MOU290" s="66"/>
      <c r="MOV290" s="66"/>
      <c r="MOW290" s="66"/>
      <c r="MOX290" s="66"/>
      <c r="MOY290" s="66"/>
      <c r="MOZ290" s="66"/>
      <c r="MPA290" s="66"/>
      <c r="MPB290" s="66"/>
      <c r="MPC290" s="66"/>
      <c r="MPD290" s="66"/>
      <c r="MPE290" s="66"/>
      <c r="MPF290" s="66"/>
      <c r="MPG290" s="66"/>
      <c r="MPH290" s="66"/>
      <c r="MPI290" s="66"/>
      <c r="MPJ290" s="66"/>
      <c r="MPK290" s="66"/>
      <c r="MPL290" s="66"/>
      <c r="MPM290" s="66"/>
      <c r="MPN290" s="66"/>
      <c r="MPO290" s="66"/>
      <c r="MPP290" s="66"/>
      <c r="MPQ290" s="66"/>
      <c r="MPR290" s="66"/>
      <c r="MPS290" s="66"/>
      <c r="MPT290" s="66"/>
      <c r="MPU290" s="66"/>
      <c r="MPV290" s="66"/>
      <c r="MPW290" s="66"/>
      <c r="MPX290" s="66"/>
      <c r="MPY290" s="66"/>
      <c r="MPZ290" s="66"/>
      <c r="MQA290" s="66"/>
      <c r="MQB290" s="66"/>
      <c r="MQC290" s="66"/>
      <c r="MQD290" s="66"/>
      <c r="MQE290" s="66"/>
      <c r="MQF290" s="66"/>
      <c r="MQG290" s="66"/>
      <c r="MQH290" s="66"/>
      <c r="MQI290" s="66"/>
      <c r="MQJ290" s="66"/>
      <c r="MQK290" s="66"/>
      <c r="MQL290" s="66"/>
      <c r="MQM290" s="66"/>
      <c r="MQN290" s="66"/>
      <c r="MQO290" s="66"/>
      <c r="MQP290" s="66"/>
      <c r="MQQ290" s="66"/>
      <c r="MQR290" s="66"/>
      <c r="MQS290" s="66"/>
      <c r="MQT290" s="66"/>
      <c r="MQU290" s="66"/>
      <c r="MQV290" s="66"/>
      <c r="MQW290" s="66"/>
      <c r="MQX290" s="66"/>
      <c r="MQY290" s="66"/>
      <c r="MQZ290" s="66"/>
      <c r="MRA290" s="66"/>
      <c r="MRB290" s="66"/>
      <c r="MRC290" s="66"/>
      <c r="MRD290" s="66"/>
      <c r="MRE290" s="66"/>
      <c r="MRF290" s="66"/>
      <c r="MRG290" s="66"/>
      <c r="MRH290" s="66"/>
      <c r="MRI290" s="66"/>
      <c r="MRJ290" s="66"/>
      <c r="MRK290" s="66"/>
      <c r="MRL290" s="66"/>
      <c r="MRM290" s="66"/>
      <c r="MRN290" s="66"/>
      <c r="MRO290" s="66"/>
      <c r="MRP290" s="66"/>
      <c r="MRQ290" s="66"/>
      <c r="MRR290" s="66"/>
      <c r="MRS290" s="66"/>
      <c r="MRT290" s="66"/>
      <c r="MRU290" s="66"/>
      <c r="MRV290" s="66"/>
      <c r="MRW290" s="66"/>
      <c r="MRX290" s="66"/>
      <c r="MRY290" s="66"/>
      <c r="MRZ290" s="66"/>
      <c r="MSA290" s="66"/>
      <c r="MSB290" s="66"/>
      <c r="MSC290" s="66"/>
      <c r="MSD290" s="66"/>
      <c r="MSE290" s="66"/>
      <c r="MSF290" s="66"/>
      <c r="MSG290" s="66"/>
      <c r="MSH290" s="66"/>
      <c r="MSI290" s="66"/>
      <c r="MSJ290" s="66"/>
      <c r="MSK290" s="66"/>
      <c r="MSL290" s="66"/>
      <c r="MSM290" s="66"/>
      <c r="MSN290" s="66"/>
      <c r="MSO290" s="66"/>
      <c r="MSP290" s="66"/>
      <c r="MSQ290" s="66"/>
      <c r="MSR290" s="66"/>
      <c r="MSS290" s="66"/>
      <c r="MST290" s="66"/>
      <c r="MSU290" s="66"/>
      <c r="MSV290" s="66"/>
      <c r="MSW290" s="66"/>
      <c r="MSX290" s="66"/>
      <c r="MSY290" s="66"/>
      <c r="MSZ290" s="66"/>
      <c r="MTA290" s="66"/>
      <c r="MTB290" s="66"/>
      <c r="MTC290" s="66"/>
      <c r="MTD290" s="66"/>
      <c r="MTE290" s="66"/>
      <c r="MTF290" s="66"/>
      <c r="MTG290" s="66"/>
      <c r="MTH290" s="66"/>
      <c r="MTI290" s="66"/>
      <c r="MTJ290" s="66"/>
      <c r="MTK290" s="66"/>
      <c r="MTL290" s="66"/>
      <c r="MTM290" s="66"/>
      <c r="MTN290" s="66"/>
      <c r="MTO290" s="66"/>
      <c r="MTP290" s="66"/>
      <c r="MTQ290" s="66"/>
      <c r="MTR290" s="66"/>
      <c r="MTS290" s="66"/>
      <c r="MTT290" s="66"/>
      <c r="MTU290" s="66"/>
      <c r="MTV290" s="66"/>
      <c r="MTW290" s="66"/>
      <c r="MTX290" s="66"/>
      <c r="MTY290" s="66"/>
      <c r="MTZ290" s="66"/>
      <c r="MUA290" s="66"/>
      <c r="MUB290" s="66"/>
      <c r="MUC290" s="66"/>
      <c r="MUD290" s="66"/>
      <c r="MUE290" s="66"/>
      <c r="MUF290" s="66"/>
      <c r="MUG290" s="66"/>
      <c r="MUH290" s="66"/>
      <c r="MUI290" s="66"/>
      <c r="MUJ290" s="66"/>
      <c r="MUK290" s="66"/>
      <c r="MUL290" s="66"/>
      <c r="MUM290" s="66"/>
      <c r="MUN290" s="66"/>
      <c r="MUO290" s="66"/>
      <c r="MUP290" s="66"/>
      <c r="MUQ290" s="66"/>
      <c r="MUR290" s="66"/>
      <c r="MUS290" s="66"/>
      <c r="MUT290" s="66"/>
      <c r="MUU290" s="66"/>
      <c r="MUV290" s="66"/>
      <c r="MUW290" s="66"/>
      <c r="MUX290" s="66"/>
      <c r="MUY290" s="66"/>
      <c r="MUZ290" s="66"/>
      <c r="MVA290" s="66"/>
      <c r="MVB290" s="66"/>
      <c r="MVC290" s="66"/>
      <c r="MVD290" s="66"/>
      <c r="MVE290" s="66"/>
      <c r="MVF290" s="66"/>
      <c r="MVG290" s="66"/>
      <c r="MVH290" s="66"/>
      <c r="MVI290" s="66"/>
      <c r="MVJ290" s="66"/>
      <c r="MVK290" s="66"/>
      <c r="MVL290" s="66"/>
      <c r="MVM290" s="66"/>
      <c r="MVN290" s="66"/>
      <c r="MVO290" s="66"/>
      <c r="MVP290" s="66"/>
      <c r="MVQ290" s="66"/>
      <c r="MVR290" s="66"/>
      <c r="MVS290" s="66"/>
      <c r="MVT290" s="66"/>
      <c r="MVU290" s="66"/>
      <c r="MVV290" s="66"/>
      <c r="MVW290" s="66"/>
      <c r="MVX290" s="66"/>
      <c r="MVY290" s="66"/>
      <c r="MVZ290" s="66"/>
      <c r="MWA290" s="66"/>
      <c r="MWB290" s="66"/>
      <c r="MWC290" s="66"/>
      <c r="MWD290" s="66"/>
      <c r="MWE290" s="66"/>
      <c r="MWF290" s="66"/>
      <c r="MWG290" s="66"/>
      <c r="MWH290" s="66"/>
      <c r="MWI290" s="66"/>
      <c r="MWJ290" s="66"/>
      <c r="MWK290" s="66"/>
      <c r="MWL290" s="66"/>
      <c r="MWM290" s="66"/>
      <c r="MWN290" s="66"/>
      <c r="MWO290" s="66"/>
      <c r="MWP290" s="66"/>
      <c r="MWQ290" s="66"/>
      <c r="MWR290" s="66"/>
      <c r="MWS290" s="66"/>
      <c r="MWT290" s="66"/>
      <c r="MWU290" s="66"/>
      <c r="MWV290" s="66"/>
      <c r="MWW290" s="66"/>
      <c r="MWX290" s="66"/>
      <c r="MWY290" s="66"/>
      <c r="MWZ290" s="66"/>
      <c r="MXA290" s="66"/>
      <c r="MXB290" s="66"/>
      <c r="MXC290" s="66"/>
      <c r="MXD290" s="66"/>
      <c r="MXE290" s="66"/>
      <c r="MXF290" s="66"/>
      <c r="MXG290" s="66"/>
      <c r="MXH290" s="66"/>
      <c r="MXI290" s="66"/>
      <c r="MXJ290" s="66"/>
      <c r="MXK290" s="66"/>
      <c r="MXL290" s="66"/>
      <c r="MXM290" s="66"/>
      <c r="MXN290" s="66"/>
      <c r="MXO290" s="66"/>
      <c r="MXP290" s="66"/>
      <c r="MXQ290" s="66"/>
      <c r="MXR290" s="66"/>
      <c r="MXS290" s="66"/>
      <c r="MXT290" s="66"/>
      <c r="MXU290" s="66"/>
      <c r="MXV290" s="66"/>
      <c r="MXW290" s="66"/>
      <c r="MXX290" s="66"/>
      <c r="MXY290" s="66"/>
      <c r="MXZ290" s="66"/>
      <c r="MYA290" s="66"/>
      <c r="MYB290" s="66"/>
      <c r="MYC290" s="66"/>
      <c r="MYD290" s="66"/>
      <c r="MYE290" s="66"/>
      <c r="MYF290" s="66"/>
      <c r="MYG290" s="66"/>
      <c r="MYH290" s="66"/>
      <c r="MYI290" s="66"/>
      <c r="MYJ290" s="66"/>
      <c r="MYK290" s="66"/>
      <c r="MYL290" s="66"/>
      <c r="MYM290" s="66"/>
      <c r="MYN290" s="66"/>
      <c r="MYO290" s="66"/>
      <c r="MYP290" s="66"/>
      <c r="MYQ290" s="66"/>
      <c r="MYR290" s="66"/>
      <c r="MYS290" s="66"/>
      <c r="MYT290" s="66"/>
      <c r="MYU290" s="66"/>
      <c r="MYV290" s="66"/>
      <c r="MYW290" s="66"/>
      <c r="MYX290" s="66"/>
      <c r="MYY290" s="66"/>
      <c r="MYZ290" s="66"/>
      <c r="MZA290" s="66"/>
      <c r="MZB290" s="66"/>
      <c r="MZC290" s="66"/>
      <c r="MZD290" s="66"/>
      <c r="MZE290" s="66"/>
      <c r="MZF290" s="66"/>
      <c r="MZG290" s="66"/>
      <c r="MZH290" s="66"/>
      <c r="MZI290" s="66"/>
      <c r="MZJ290" s="66"/>
      <c r="MZK290" s="66"/>
      <c r="MZL290" s="66"/>
      <c r="MZM290" s="66"/>
      <c r="MZN290" s="66"/>
      <c r="MZO290" s="66"/>
      <c r="MZP290" s="66"/>
      <c r="MZQ290" s="66"/>
      <c r="MZR290" s="66"/>
      <c r="MZS290" s="66"/>
      <c r="MZT290" s="66"/>
      <c r="MZU290" s="66"/>
      <c r="MZV290" s="66"/>
      <c r="MZW290" s="66"/>
      <c r="MZX290" s="66"/>
      <c r="MZY290" s="66"/>
      <c r="MZZ290" s="66"/>
      <c r="NAA290" s="66"/>
      <c r="NAB290" s="66"/>
      <c r="NAC290" s="66"/>
      <c r="NAD290" s="66"/>
      <c r="NAE290" s="66"/>
      <c r="NAF290" s="66"/>
      <c r="NAG290" s="66"/>
      <c r="NAH290" s="66"/>
      <c r="NAI290" s="66"/>
      <c r="NAJ290" s="66"/>
      <c r="NAK290" s="66"/>
      <c r="NAL290" s="66"/>
      <c r="NAM290" s="66"/>
      <c r="NAN290" s="66"/>
      <c r="NAO290" s="66"/>
      <c r="NAP290" s="66"/>
      <c r="NAQ290" s="66"/>
      <c r="NAR290" s="66"/>
      <c r="NAS290" s="66"/>
      <c r="NAT290" s="66"/>
      <c r="NAU290" s="66"/>
      <c r="NAV290" s="66"/>
      <c r="NAW290" s="66"/>
      <c r="NAX290" s="66"/>
      <c r="NAY290" s="66"/>
      <c r="NAZ290" s="66"/>
      <c r="NBA290" s="66"/>
      <c r="NBB290" s="66"/>
      <c r="NBC290" s="66"/>
      <c r="NBD290" s="66"/>
      <c r="NBE290" s="66"/>
      <c r="NBF290" s="66"/>
      <c r="NBG290" s="66"/>
      <c r="NBH290" s="66"/>
      <c r="NBI290" s="66"/>
      <c r="NBJ290" s="66"/>
      <c r="NBK290" s="66"/>
      <c r="NBL290" s="66"/>
      <c r="NBM290" s="66"/>
      <c r="NBN290" s="66"/>
      <c r="NBO290" s="66"/>
      <c r="NBP290" s="66"/>
      <c r="NBQ290" s="66"/>
      <c r="NBR290" s="66"/>
      <c r="NBS290" s="66"/>
      <c r="NBT290" s="66"/>
      <c r="NBU290" s="66"/>
      <c r="NBV290" s="66"/>
      <c r="NBW290" s="66"/>
      <c r="NBX290" s="66"/>
      <c r="NBY290" s="66"/>
      <c r="NBZ290" s="66"/>
      <c r="NCA290" s="66"/>
      <c r="NCB290" s="66"/>
      <c r="NCC290" s="66"/>
      <c r="NCD290" s="66"/>
      <c r="NCE290" s="66"/>
      <c r="NCF290" s="66"/>
      <c r="NCG290" s="66"/>
      <c r="NCH290" s="66"/>
      <c r="NCI290" s="66"/>
      <c r="NCJ290" s="66"/>
      <c r="NCK290" s="66"/>
      <c r="NCL290" s="66"/>
      <c r="NCM290" s="66"/>
      <c r="NCN290" s="66"/>
      <c r="NCO290" s="66"/>
      <c r="NCP290" s="66"/>
      <c r="NCQ290" s="66"/>
      <c r="NCR290" s="66"/>
      <c r="NCS290" s="66"/>
      <c r="NCT290" s="66"/>
      <c r="NCU290" s="66"/>
      <c r="NCV290" s="66"/>
      <c r="NCW290" s="66"/>
      <c r="NCX290" s="66"/>
      <c r="NCY290" s="66"/>
      <c r="NCZ290" s="66"/>
      <c r="NDA290" s="66"/>
      <c r="NDB290" s="66"/>
      <c r="NDC290" s="66"/>
      <c r="NDD290" s="66"/>
      <c r="NDE290" s="66"/>
      <c r="NDF290" s="66"/>
      <c r="NDG290" s="66"/>
      <c r="NDH290" s="66"/>
      <c r="NDI290" s="66"/>
      <c r="NDJ290" s="66"/>
      <c r="NDK290" s="66"/>
      <c r="NDL290" s="66"/>
      <c r="NDM290" s="66"/>
      <c r="NDN290" s="66"/>
      <c r="NDO290" s="66"/>
      <c r="NDP290" s="66"/>
      <c r="NDQ290" s="66"/>
      <c r="NDR290" s="66"/>
      <c r="NDS290" s="66"/>
      <c r="NDT290" s="66"/>
      <c r="NDU290" s="66"/>
      <c r="NDV290" s="66"/>
      <c r="NDW290" s="66"/>
      <c r="NDX290" s="66"/>
      <c r="NDY290" s="66"/>
      <c r="NDZ290" s="66"/>
      <c r="NEA290" s="66"/>
      <c r="NEB290" s="66"/>
      <c r="NEC290" s="66"/>
      <c r="NED290" s="66"/>
      <c r="NEE290" s="66"/>
      <c r="NEF290" s="66"/>
      <c r="NEG290" s="66"/>
      <c r="NEH290" s="66"/>
      <c r="NEI290" s="66"/>
      <c r="NEJ290" s="66"/>
      <c r="NEK290" s="66"/>
      <c r="NEL290" s="66"/>
      <c r="NEM290" s="66"/>
      <c r="NEN290" s="66"/>
      <c r="NEO290" s="66"/>
      <c r="NEP290" s="66"/>
      <c r="NEQ290" s="66"/>
      <c r="NER290" s="66"/>
      <c r="NES290" s="66"/>
      <c r="NET290" s="66"/>
      <c r="NEU290" s="66"/>
      <c r="NEV290" s="66"/>
      <c r="NEW290" s="66"/>
      <c r="NEX290" s="66"/>
      <c r="NEY290" s="66"/>
      <c r="NEZ290" s="66"/>
      <c r="NFA290" s="66"/>
      <c r="NFB290" s="66"/>
      <c r="NFC290" s="66"/>
      <c r="NFD290" s="66"/>
      <c r="NFE290" s="66"/>
      <c r="NFF290" s="66"/>
      <c r="NFG290" s="66"/>
      <c r="NFH290" s="66"/>
      <c r="NFI290" s="66"/>
      <c r="NFJ290" s="66"/>
      <c r="NFK290" s="66"/>
      <c r="NFL290" s="66"/>
      <c r="NFM290" s="66"/>
      <c r="NFN290" s="66"/>
      <c r="NFO290" s="66"/>
      <c r="NFP290" s="66"/>
      <c r="NFQ290" s="66"/>
      <c r="NFR290" s="66"/>
      <c r="NFS290" s="66"/>
      <c r="NFT290" s="66"/>
      <c r="NFU290" s="66"/>
      <c r="NFV290" s="66"/>
      <c r="NFW290" s="66"/>
      <c r="NFX290" s="66"/>
      <c r="NFY290" s="66"/>
      <c r="NFZ290" s="66"/>
      <c r="NGA290" s="66"/>
      <c r="NGB290" s="66"/>
      <c r="NGC290" s="66"/>
      <c r="NGD290" s="66"/>
      <c r="NGE290" s="66"/>
      <c r="NGF290" s="66"/>
      <c r="NGG290" s="66"/>
      <c r="NGH290" s="66"/>
      <c r="NGI290" s="66"/>
      <c r="NGJ290" s="66"/>
      <c r="NGK290" s="66"/>
      <c r="NGL290" s="66"/>
      <c r="NGM290" s="66"/>
      <c r="NGN290" s="66"/>
      <c r="NGO290" s="66"/>
      <c r="NGP290" s="66"/>
      <c r="NGQ290" s="66"/>
      <c r="NGR290" s="66"/>
      <c r="NGS290" s="66"/>
      <c r="NGT290" s="66"/>
      <c r="NGU290" s="66"/>
      <c r="NGV290" s="66"/>
      <c r="NGW290" s="66"/>
      <c r="NGX290" s="66"/>
      <c r="NGY290" s="66"/>
      <c r="NGZ290" s="66"/>
      <c r="NHA290" s="66"/>
      <c r="NHB290" s="66"/>
      <c r="NHC290" s="66"/>
      <c r="NHD290" s="66"/>
      <c r="NHE290" s="66"/>
      <c r="NHF290" s="66"/>
      <c r="NHG290" s="66"/>
      <c r="NHH290" s="66"/>
      <c r="NHI290" s="66"/>
      <c r="NHJ290" s="66"/>
      <c r="NHK290" s="66"/>
      <c r="NHL290" s="66"/>
      <c r="NHM290" s="66"/>
      <c r="NHN290" s="66"/>
      <c r="NHO290" s="66"/>
      <c r="NHP290" s="66"/>
      <c r="NHQ290" s="66"/>
      <c r="NHR290" s="66"/>
      <c r="NHS290" s="66"/>
      <c r="NHT290" s="66"/>
      <c r="NHU290" s="66"/>
      <c r="NHV290" s="66"/>
      <c r="NHW290" s="66"/>
      <c r="NHX290" s="66"/>
      <c r="NHY290" s="66"/>
      <c r="NHZ290" s="66"/>
      <c r="NIA290" s="66"/>
      <c r="NIB290" s="66"/>
      <c r="NIC290" s="66"/>
      <c r="NID290" s="66"/>
      <c r="NIE290" s="66"/>
      <c r="NIF290" s="66"/>
      <c r="NIG290" s="66"/>
      <c r="NIH290" s="66"/>
      <c r="NII290" s="66"/>
      <c r="NIJ290" s="66"/>
      <c r="NIK290" s="66"/>
      <c r="NIL290" s="66"/>
      <c r="NIM290" s="66"/>
      <c r="NIN290" s="66"/>
      <c r="NIO290" s="66"/>
      <c r="NIP290" s="66"/>
      <c r="NIQ290" s="66"/>
      <c r="NIR290" s="66"/>
      <c r="NIS290" s="66"/>
      <c r="NIT290" s="66"/>
      <c r="NIU290" s="66"/>
      <c r="NIV290" s="66"/>
      <c r="NIW290" s="66"/>
      <c r="NIX290" s="66"/>
      <c r="NIY290" s="66"/>
      <c r="NIZ290" s="66"/>
      <c r="NJA290" s="66"/>
      <c r="NJB290" s="66"/>
      <c r="NJC290" s="66"/>
      <c r="NJD290" s="66"/>
      <c r="NJE290" s="66"/>
      <c r="NJF290" s="66"/>
      <c r="NJG290" s="66"/>
      <c r="NJH290" s="66"/>
      <c r="NJI290" s="66"/>
      <c r="NJJ290" s="66"/>
      <c r="NJK290" s="66"/>
      <c r="NJL290" s="66"/>
      <c r="NJM290" s="66"/>
      <c r="NJN290" s="66"/>
      <c r="NJO290" s="66"/>
      <c r="NJP290" s="66"/>
      <c r="NJQ290" s="66"/>
      <c r="NJR290" s="66"/>
      <c r="NJS290" s="66"/>
      <c r="NJT290" s="66"/>
      <c r="NJU290" s="66"/>
      <c r="NJV290" s="66"/>
      <c r="NJW290" s="66"/>
      <c r="NJX290" s="66"/>
      <c r="NJY290" s="66"/>
      <c r="NJZ290" s="66"/>
      <c r="NKA290" s="66"/>
      <c r="NKB290" s="66"/>
      <c r="NKC290" s="66"/>
      <c r="NKD290" s="66"/>
      <c r="NKE290" s="66"/>
      <c r="NKF290" s="66"/>
      <c r="NKG290" s="66"/>
      <c r="NKH290" s="66"/>
      <c r="NKI290" s="66"/>
      <c r="NKJ290" s="66"/>
      <c r="NKK290" s="66"/>
      <c r="NKL290" s="66"/>
      <c r="NKM290" s="66"/>
      <c r="NKN290" s="66"/>
      <c r="NKO290" s="66"/>
      <c r="NKP290" s="66"/>
      <c r="NKQ290" s="66"/>
      <c r="NKR290" s="66"/>
      <c r="NKS290" s="66"/>
      <c r="NKT290" s="66"/>
      <c r="NKU290" s="66"/>
      <c r="NKV290" s="66"/>
      <c r="NKW290" s="66"/>
      <c r="NKX290" s="66"/>
      <c r="NKY290" s="66"/>
      <c r="NKZ290" s="66"/>
      <c r="NLA290" s="66"/>
      <c r="NLB290" s="66"/>
      <c r="NLC290" s="66"/>
      <c r="NLD290" s="66"/>
      <c r="NLE290" s="66"/>
      <c r="NLF290" s="66"/>
      <c r="NLG290" s="66"/>
      <c r="NLH290" s="66"/>
      <c r="NLI290" s="66"/>
      <c r="NLJ290" s="66"/>
      <c r="NLK290" s="66"/>
      <c r="NLL290" s="66"/>
      <c r="NLM290" s="66"/>
      <c r="NLN290" s="66"/>
      <c r="NLO290" s="66"/>
      <c r="NLP290" s="66"/>
      <c r="NLQ290" s="66"/>
      <c r="NLR290" s="66"/>
      <c r="NLS290" s="66"/>
      <c r="NLT290" s="66"/>
      <c r="NLU290" s="66"/>
      <c r="NLV290" s="66"/>
      <c r="NLW290" s="66"/>
      <c r="NLX290" s="66"/>
      <c r="NLY290" s="66"/>
      <c r="NLZ290" s="66"/>
      <c r="NMA290" s="66"/>
      <c r="NMB290" s="66"/>
      <c r="NMC290" s="66"/>
      <c r="NMD290" s="66"/>
      <c r="NME290" s="66"/>
      <c r="NMF290" s="66"/>
      <c r="NMG290" s="66"/>
      <c r="NMH290" s="66"/>
      <c r="NMI290" s="66"/>
      <c r="NMJ290" s="66"/>
      <c r="NMK290" s="66"/>
      <c r="NML290" s="66"/>
      <c r="NMM290" s="66"/>
      <c r="NMN290" s="66"/>
      <c r="NMO290" s="66"/>
      <c r="NMP290" s="66"/>
      <c r="NMQ290" s="66"/>
      <c r="NMR290" s="66"/>
      <c r="NMS290" s="66"/>
      <c r="NMT290" s="66"/>
      <c r="NMU290" s="66"/>
      <c r="NMV290" s="66"/>
      <c r="NMW290" s="66"/>
      <c r="NMX290" s="66"/>
      <c r="NMY290" s="66"/>
      <c r="NMZ290" s="66"/>
      <c r="NNA290" s="66"/>
      <c r="NNB290" s="66"/>
      <c r="NNC290" s="66"/>
      <c r="NND290" s="66"/>
      <c r="NNE290" s="66"/>
      <c r="NNF290" s="66"/>
      <c r="NNG290" s="66"/>
      <c r="NNH290" s="66"/>
      <c r="NNI290" s="66"/>
      <c r="NNJ290" s="66"/>
      <c r="NNK290" s="66"/>
      <c r="NNL290" s="66"/>
      <c r="NNM290" s="66"/>
      <c r="NNN290" s="66"/>
      <c r="NNO290" s="66"/>
      <c r="NNP290" s="66"/>
      <c r="NNQ290" s="66"/>
      <c r="NNR290" s="66"/>
      <c r="NNS290" s="66"/>
      <c r="NNT290" s="66"/>
      <c r="NNU290" s="66"/>
      <c r="NNV290" s="66"/>
      <c r="NNW290" s="66"/>
      <c r="NNX290" s="66"/>
      <c r="NNY290" s="66"/>
      <c r="NNZ290" s="66"/>
      <c r="NOA290" s="66"/>
      <c r="NOB290" s="66"/>
      <c r="NOC290" s="66"/>
      <c r="NOD290" s="66"/>
      <c r="NOE290" s="66"/>
      <c r="NOF290" s="66"/>
      <c r="NOG290" s="66"/>
      <c r="NOH290" s="66"/>
      <c r="NOI290" s="66"/>
      <c r="NOJ290" s="66"/>
      <c r="NOK290" s="66"/>
      <c r="NOL290" s="66"/>
      <c r="NOM290" s="66"/>
      <c r="NON290" s="66"/>
      <c r="NOO290" s="66"/>
      <c r="NOP290" s="66"/>
      <c r="NOQ290" s="66"/>
      <c r="NOR290" s="66"/>
      <c r="NOS290" s="66"/>
      <c r="NOT290" s="66"/>
      <c r="NOU290" s="66"/>
      <c r="NOV290" s="66"/>
      <c r="NOW290" s="66"/>
      <c r="NOX290" s="66"/>
      <c r="NOY290" s="66"/>
      <c r="NOZ290" s="66"/>
      <c r="NPA290" s="66"/>
      <c r="NPB290" s="66"/>
      <c r="NPC290" s="66"/>
      <c r="NPD290" s="66"/>
      <c r="NPE290" s="66"/>
      <c r="NPF290" s="66"/>
      <c r="NPG290" s="66"/>
      <c r="NPH290" s="66"/>
      <c r="NPI290" s="66"/>
      <c r="NPJ290" s="66"/>
      <c r="NPK290" s="66"/>
      <c r="NPL290" s="66"/>
      <c r="NPM290" s="66"/>
      <c r="NPN290" s="66"/>
      <c r="NPO290" s="66"/>
      <c r="NPP290" s="66"/>
      <c r="NPQ290" s="66"/>
      <c r="NPR290" s="66"/>
      <c r="NPS290" s="66"/>
      <c r="NPT290" s="66"/>
      <c r="NPU290" s="66"/>
      <c r="NPV290" s="66"/>
      <c r="NPW290" s="66"/>
      <c r="NPX290" s="66"/>
      <c r="NPY290" s="66"/>
      <c r="NPZ290" s="66"/>
      <c r="NQA290" s="66"/>
      <c r="NQB290" s="66"/>
      <c r="NQC290" s="66"/>
      <c r="NQD290" s="66"/>
      <c r="NQE290" s="66"/>
      <c r="NQF290" s="66"/>
      <c r="NQG290" s="66"/>
      <c r="NQH290" s="66"/>
      <c r="NQI290" s="66"/>
      <c r="NQJ290" s="66"/>
      <c r="NQK290" s="66"/>
      <c r="NQL290" s="66"/>
      <c r="NQM290" s="66"/>
      <c r="NQN290" s="66"/>
      <c r="NQO290" s="66"/>
      <c r="NQP290" s="66"/>
      <c r="NQQ290" s="66"/>
      <c r="NQR290" s="66"/>
      <c r="NQS290" s="66"/>
      <c r="NQT290" s="66"/>
      <c r="NQU290" s="66"/>
      <c r="NQV290" s="66"/>
      <c r="NQW290" s="66"/>
      <c r="NQX290" s="66"/>
      <c r="NQY290" s="66"/>
      <c r="NQZ290" s="66"/>
      <c r="NRA290" s="66"/>
      <c r="NRB290" s="66"/>
      <c r="NRC290" s="66"/>
      <c r="NRD290" s="66"/>
      <c r="NRE290" s="66"/>
      <c r="NRF290" s="66"/>
      <c r="NRG290" s="66"/>
      <c r="NRH290" s="66"/>
      <c r="NRI290" s="66"/>
      <c r="NRJ290" s="66"/>
      <c r="NRK290" s="66"/>
      <c r="NRL290" s="66"/>
      <c r="NRM290" s="66"/>
      <c r="NRN290" s="66"/>
      <c r="NRO290" s="66"/>
      <c r="NRP290" s="66"/>
      <c r="NRQ290" s="66"/>
      <c r="NRR290" s="66"/>
      <c r="NRS290" s="66"/>
      <c r="NRT290" s="66"/>
      <c r="NRU290" s="66"/>
      <c r="NRV290" s="66"/>
      <c r="NRW290" s="66"/>
      <c r="NRX290" s="66"/>
      <c r="NRY290" s="66"/>
      <c r="NRZ290" s="66"/>
      <c r="NSA290" s="66"/>
      <c r="NSB290" s="66"/>
      <c r="NSC290" s="66"/>
      <c r="NSD290" s="66"/>
      <c r="NSE290" s="66"/>
      <c r="NSF290" s="66"/>
      <c r="NSG290" s="66"/>
      <c r="NSH290" s="66"/>
      <c r="NSI290" s="66"/>
      <c r="NSJ290" s="66"/>
      <c r="NSK290" s="66"/>
      <c r="NSL290" s="66"/>
      <c r="NSM290" s="66"/>
      <c r="NSN290" s="66"/>
      <c r="NSO290" s="66"/>
      <c r="NSP290" s="66"/>
      <c r="NSQ290" s="66"/>
      <c r="NSR290" s="66"/>
      <c r="NSS290" s="66"/>
      <c r="NST290" s="66"/>
      <c r="NSU290" s="66"/>
      <c r="NSV290" s="66"/>
      <c r="NSW290" s="66"/>
      <c r="NSX290" s="66"/>
      <c r="NSY290" s="66"/>
      <c r="NSZ290" s="66"/>
      <c r="NTA290" s="66"/>
      <c r="NTB290" s="66"/>
      <c r="NTC290" s="66"/>
      <c r="NTD290" s="66"/>
      <c r="NTE290" s="66"/>
      <c r="NTF290" s="66"/>
      <c r="NTG290" s="66"/>
      <c r="NTH290" s="66"/>
      <c r="NTI290" s="66"/>
      <c r="NTJ290" s="66"/>
      <c r="NTK290" s="66"/>
      <c r="NTL290" s="66"/>
      <c r="NTM290" s="66"/>
      <c r="NTN290" s="66"/>
      <c r="NTO290" s="66"/>
      <c r="NTP290" s="66"/>
      <c r="NTQ290" s="66"/>
      <c r="NTR290" s="66"/>
      <c r="NTS290" s="66"/>
      <c r="NTT290" s="66"/>
      <c r="NTU290" s="66"/>
      <c r="NTV290" s="66"/>
      <c r="NTW290" s="66"/>
      <c r="NTX290" s="66"/>
      <c r="NTY290" s="66"/>
      <c r="NTZ290" s="66"/>
      <c r="NUA290" s="66"/>
      <c r="NUB290" s="66"/>
      <c r="NUC290" s="66"/>
      <c r="NUD290" s="66"/>
      <c r="NUE290" s="66"/>
      <c r="NUF290" s="66"/>
      <c r="NUG290" s="66"/>
      <c r="NUH290" s="66"/>
      <c r="NUI290" s="66"/>
      <c r="NUJ290" s="66"/>
      <c r="NUK290" s="66"/>
      <c r="NUL290" s="66"/>
      <c r="NUM290" s="66"/>
      <c r="NUN290" s="66"/>
      <c r="NUO290" s="66"/>
      <c r="NUP290" s="66"/>
      <c r="NUQ290" s="66"/>
      <c r="NUR290" s="66"/>
      <c r="NUS290" s="66"/>
      <c r="NUT290" s="66"/>
      <c r="NUU290" s="66"/>
      <c r="NUV290" s="66"/>
      <c r="NUW290" s="66"/>
      <c r="NUX290" s="66"/>
      <c r="NUY290" s="66"/>
      <c r="NUZ290" s="66"/>
      <c r="NVA290" s="66"/>
      <c r="NVB290" s="66"/>
      <c r="NVC290" s="66"/>
      <c r="NVD290" s="66"/>
      <c r="NVE290" s="66"/>
      <c r="NVF290" s="66"/>
      <c r="NVG290" s="66"/>
      <c r="NVH290" s="66"/>
      <c r="NVI290" s="66"/>
      <c r="NVJ290" s="66"/>
      <c r="NVK290" s="66"/>
      <c r="NVL290" s="66"/>
      <c r="NVM290" s="66"/>
      <c r="NVN290" s="66"/>
      <c r="NVO290" s="66"/>
      <c r="NVP290" s="66"/>
      <c r="NVQ290" s="66"/>
      <c r="NVR290" s="66"/>
      <c r="NVS290" s="66"/>
      <c r="NVT290" s="66"/>
      <c r="NVU290" s="66"/>
      <c r="NVV290" s="66"/>
      <c r="NVW290" s="66"/>
      <c r="NVX290" s="66"/>
      <c r="NVY290" s="66"/>
      <c r="NVZ290" s="66"/>
      <c r="NWA290" s="66"/>
      <c r="NWB290" s="66"/>
      <c r="NWC290" s="66"/>
      <c r="NWD290" s="66"/>
      <c r="NWE290" s="66"/>
      <c r="NWF290" s="66"/>
      <c r="NWG290" s="66"/>
      <c r="NWH290" s="66"/>
      <c r="NWI290" s="66"/>
      <c r="NWJ290" s="66"/>
      <c r="NWK290" s="66"/>
      <c r="NWL290" s="66"/>
      <c r="NWM290" s="66"/>
      <c r="NWN290" s="66"/>
      <c r="NWO290" s="66"/>
      <c r="NWP290" s="66"/>
      <c r="NWQ290" s="66"/>
      <c r="NWR290" s="66"/>
      <c r="NWS290" s="66"/>
      <c r="NWT290" s="66"/>
      <c r="NWU290" s="66"/>
      <c r="NWV290" s="66"/>
      <c r="NWW290" s="66"/>
      <c r="NWX290" s="66"/>
      <c r="NWY290" s="66"/>
      <c r="NWZ290" s="66"/>
      <c r="NXA290" s="66"/>
      <c r="NXB290" s="66"/>
      <c r="NXC290" s="66"/>
      <c r="NXD290" s="66"/>
      <c r="NXE290" s="66"/>
      <c r="NXF290" s="66"/>
      <c r="NXG290" s="66"/>
      <c r="NXH290" s="66"/>
      <c r="NXI290" s="66"/>
      <c r="NXJ290" s="66"/>
      <c r="NXK290" s="66"/>
      <c r="NXL290" s="66"/>
      <c r="NXM290" s="66"/>
      <c r="NXN290" s="66"/>
      <c r="NXO290" s="66"/>
      <c r="NXP290" s="66"/>
      <c r="NXQ290" s="66"/>
      <c r="NXR290" s="66"/>
      <c r="NXS290" s="66"/>
      <c r="NXT290" s="66"/>
      <c r="NXU290" s="66"/>
      <c r="NXV290" s="66"/>
      <c r="NXW290" s="66"/>
      <c r="NXX290" s="66"/>
      <c r="NXY290" s="66"/>
      <c r="NXZ290" s="66"/>
      <c r="NYA290" s="66"/>
      <c r="NYB290" s="66"/>
      <c r="NYC290" s="66"/>
      <c r="NYD290" s="66"/>
      <c r="NYE290" s="66"/>
      <c r="NYF290" s="66"/>
      <c r="NYG290" s="66"/>
      <c r="NYH290" s="66"/>
      <c r="NYI290" s="66"/>
      <c r="NYJ290" s="66"/>
      <c r="NYK290" s="66"/>
      <c r="NYL290" s="66"/>
      <c r="NYM290" s="66"/>
      <c r="NYN290" s="66"/>
      <c r="NYO290" s="66"/>
      <c r="NYP290" s="66"/>
      <c r="NYQ290" s="66"/>
      <c r="NYR290" s="66"/>
      <c r="NYS290" s="66"/>
      <c r="NYT290" s="66"/>
      <c r="NYU290" s="66"/>
      <c r="NYV290" s="66"/>
      <c r="NYW290" s="66"/>
      <c r="NYX290" s="66"/>
      <c r="NYY290" s="66"/>
      <c r="NYZ290" s="66"/>
      <c r="NZA290" s="66"/>
      <c r="NZB290" s="66"/>
      <c r="NZC290" s="66"/>
      <c r="NZD290" s="66"/>
      <c r="NZE290" s="66"/>
      <c r="NZF290" s="66"/>
      <c r="NZG290" s="66"/>
      <c r="NZH290" s="66"/>
      <c r="NZI290" s="66"/>
      <c r="NZJ290" s="66"/>
      <c r="NZK290" s="66"/>
      <c r="NZL290" s="66"/>
      <c r="NZM290" s="66"/>
      <c r="NZN290" s="66"/>
      <c r="NZO290" s="66"/>
      <c r="NZP290" s="66"/>
      <c r="NZQ290" s="66"/>
      <c r="NZR290" s="66"/>
      <c r="NZS290" s="66"/>
      <c r="NZT290" s="66"/>
      <c r="NZU290" s="66"/>
      <c r="NZV290" s="66"/>
      <c r="NZW290" s="66"/>
      <c r="NZX290" s="66"/>
      <c r="NZY290" s="66"/>
      <c r="NZZ290" s="66"/>
      <c r="OAA290" s="66"/>
      <c r="OAB290" s="66"/>
      <c r="OAC290" s="66"/>
      <c r="OAD290" s="66"/>
      <c r="OAE290" s="66"/>
      <c r="OAF290" s="66"/>
      <c r="OAG290" s="66"/>
      <c r="OAH290" s="66"/>
      <c r="OAI290" s="66"/>
      <c r="OAJ290" s="66"/>
      <c r="OAK290" s="66"/>
      <c r="OAL290" s="66"/>
      <c r="OAM290" s="66"/>
      <c r="OAN290" s="66"/>
      <c r="OAO290" s="66"/>
      <c r="OAP290" s="66"/>
      <c r="OAQ290" s="66"/>
      <c r="OAR290" s="66"/>
      <c r="OAS290" s="66"/>
      <c r="OAT290" s="66"/>
      <c r="OAU290" s="66"/>
      <c r="OAV290" s="66"/>
      <c r="OAW290" s="66"/>
      <c r="OAX290" s="66"/>
      <c r="OAY290" s="66"/>
      <c r="OAZ290" s="66"/>
      <c r="OBA290" s="66"/>
      <c r="OBB290" s="66"/>
      <c r="OBC290" s="66"/>
      <c r="OBD290" s="66"/>
      <c r="OBE290" s="66"/>
      <c r="OBF290" s="66"/>
      <c r="OBG290" s="66"/>
      <c r="OBH290" s="66"/>
      <c r="OBI290" s="66"/>
      <c r="OBJ290" s="66"/>
      <c r="OBK290" s="66"/>
      <c r="OBL290" s="66"/>
      <c r="OBM290" s="66"/>
      <c r="OBN290" s="66"/>
      <c r="OBO290" s="66"/>
      <c r="OBP290" s="66"/>
      <c r="OBQ290" s="66"/>
      <c r="OBR290" s="66"/>
      <c r="OBS290" s="66"/>
      <c r="OBT290" s="66"/>
      <c r="OBU290" s="66"/>
      <c r="OBV290" s="66"/>
      <c r="OBW290" s="66"/>
      <c r="OBX290" s="66"/>
      <c r="OBY290" s="66"/>
      <c r="OBZ290" s="66"/>
      <c r="OCA290" s="66"/>
      <c r="OCB290" s="66"/>
      <c r="OCC290" s="66"/>
      <c r="OCD290" s="66"/>
      <c r="OCE290" s="66"/>
      <c r="OCF290" s="66"/>
      <c r="OCG290" s="66"/>
      <c r="OCH290" s="66"/>
      <c r="OCI290" s="66"/>
      <c r="OCJ290" s="66"/>
      <c r="OCK290" s="66"/>
      <c r="OCL290" s="66"/>
      <c r="OCM290" s="66"/>
      <c r="OCN290" s="66"/>
      <c r="OCO290" s="66"/>
      <c r="OCP290" s="66"/>
      <c r="OCQ290" s="66"/>
      <c r="OCR290" s="66"/>
      <c r="OCS290" s="66"/>
      <c r="OCT290" s="66"/>
      <c r="OCU290" s="66"/>
      <c r="OCV290" s="66"/>
      <c r="OCW290" s="66"/>
      <c r="OCX290" s="66"/>
      <c r="OCY290" s="66"/>
      <c r="OCZ290" s="66"/>
      <c r="ODA290" s="66"/>
      <c r="ODB290" s="66"/>
      <c r="ODC290" s="66"/>
      <c r="ODD290" s="66"/>
      <c r="ODE290" s="66"/>
      <c r="ODF290" s="66"/>
      <c r="ODG290" s="66"/>
      <c r="ODH290" s="66"/>
      <c r="ODI290" s="66"/>
      <c r="ODJ290" s="66"/>
      <c r="ODK290" s="66"/>
      <c r="ODL290" s="66"/>
      <c r="ODM290" s="66"/>
      <c r="ODN290" s="66"/>
      <c r="ODO290" s="66"/>
      <c r="ODP290" s="66"/>
      <c r="ODQ290" s="66"/>
      <c r="ODR290" s="66"/>
      <c r="ODS290" s="66"/>
      <c r="ODT290" s="66"/>
      <c r="ODU290" s="66"/>
      <c r="ODV290" s="66"/>
      <c r="ODW290" s="66"/>
      <c r="ODX290" s="66"/>
      <c r="ODY290" s="66"/>
      <c r="ODZ290" s="66"/>
      <c r="OEA290" s="66"/>
      <c r="OEB290" s="66"/>
      <c r="OEC290" s="66"/>
      <c r="OED290" s="66"/>
      <c r="OEE290" s="66"/>
      <c r="OEF290" s="66"/>
      <c r="OEG290" s="66"/>
      <c r="OEH290" s="66"/>
      <c r="OEI290" s="66"/>
      <c r="OEJ290" s="66"/>
      <c r="OEK290" s="66"/>
      <c r="OEL290" s="66"/>
      <c r="OEM290" s="66"/>
      <c r="OEN290" s="66"/>
      <c r="OEO290" s="66"/>
      <c r="OEP290" s="66"/>
      <c r="OEQ290" s="66"/>
      <c r="OER290" s="66"/>
      <c r="OES290" s="66"/>
      <c r="OET290" s="66"/>
      <c r="OEU290" s="66"/>
      <c r="OEV290" s="66"/>
      <c r="OEW290" s="66"/>
      <c r="OEX290" s="66"/>
      <c r="OEY290" s="66"/>
      <c r="OEZ290" s="66"/>
      <c r="OFA290" s="66"/>
      <c r="OFB290" s="66"/>
      <c r="OFC290" s="66"/>
      <c r="OFD290" s="66"/>
      <c r="OFE290" s="66"/>
      <c r="OFF290" s="66"/>
      <c r="OFG290" s="66"/>
      <c r="OFH290" s="66"/>
      <c r="OFI290" s="66"/>
      <c r="OFJ290" s="66"/>
      <c r="OFK290" s="66"/>
      <c r="OFL290" s="66"/>
      <c r="OFM290" s="66"/>
      <c r="OFN290" s="66"/>
      <c r="OFO290" s="66"/>
      <c r="OFP290" s="66"/>
      <c r="OFQ290" s="66"/>
      <c r="OFR290" s="66"/>
      <c r="OFS290" s="66"/>
      <c r="OFT290" s="66"/>
      <c r="OFU290" s="66"/>
      <c r="OFV290" s="66"/>
      <c r="OFW290" s="66"/>
      <c r="OFX290" s="66"/>
      <c r="OFY290" s="66"/>
      <c r="OFZ290" s="66"/>
      <c r="OGA290" s="66"/>
      <c r="OGB290" s="66"/>
      <c r="OGC290" s="66"/>
      <c r="OGD290" s="66"/>
      <c r="OGE290" s="66"/>
      <c r="OGF290" s="66"/>
      <c r="OGG290" s="66"/>
      <c r="OGH290" s="66"/>
      <c r="OGI290" s="66"/>
      <c r="OGJ290" s="66"/>
      <c r="OGK290" s="66"/>
      <c r="OGL290" s="66"/>
      <c r="OGM290" s="66"/>
      <c r="OGN290" s="66"/>
      <c r="OGO290" s="66"/>
      <c r="OGP290" s="66"/>
      <c r="OGQ290" s="66"/>
      <c r="OGR290" s="66"/>
      <c r="OGS290" s="66"/>
      <c r="OGT290" s="66"/>
      <c r="OGU290" s="66"/>
      <c r="OGV290" s="66"/>
      <c r="OGW290" s="66"/>
      <c r="OGX290" s="66"/>
      <c r="OGY290" s="66"/>
      <c r="OGZ290" s="66"/>
      <c r="OHA290" s="66"/>
      <c r="OHB290" s="66"/>
      <c r="OHC290" s="66"/>
      <c r="OHD290" s="66"/>
      <c r="OHE290" s="66"/>
      <c r="OHF290" s="66"/>
      <c r="OHG290" s="66"/>
      <c r="OHH290" s="66"/>
      <c r="OHI290" s="66"/>
      <c r="OHJ290" s="66"/>
      <c r="OHK290" s="66"/>
      <c r="OHL290" s="66"/>
      <c r="OHM290" s="66"/>
      <c r="OHN290" s="66"/>
      <c r="OHO290" s="66"/>
      <c r="OHP290" s="66"/>
      <c r="OHQ290" s="66"/>
      <c r="OHR290" s="66"/>
      <c r="OHS290" s="66"/>
      <c r="OHT290" s="66"/>
      <c r="OHU290" s="66"/>
      <c r="OHV290" s="66"/>
      <c r="OHW290" s="66"/>
      <c r="OHX290" s="66"/>
      <c r="OHY290" s="66"/>
      <c r="OHZ290" s="66"/>
      <c r="OIA290" s="66"/>
      <c r="OIB290" s="66"/>
      <c r="OIC290" s="66"/>
      <c r="OID290" s="66"/>
      <c r="OIE290" s="66"/>
      <c r="OIF290" s="66"/>
      <c r="OIG290" s="66"/>
      <c r="OIH290" s="66"/>
      <c r="OII290" s="66"/>
      <c r="OIJ290" s="66"/>
      <c r="OIK290" s="66"/>
      <c r="OIL290" s="66"/>
      <c r="OIM290" s="66"/>
      <c r="OIN290" s="66"/>
      <c r="OIO290" s="66"/>
      <c r="OIP290" s="66"/>
      <c r="OIQ290" s="66"/>
      <c r="OIR290" s="66"/>
      <c r="OIS290" s="66"/>
      <c r="OIT290" s="66"/>
      <c r="OIU290" s="66"/>
      <c r="OIV290" s="66"/>
      <c r="OIW290" s="66"/>
      <c r="OIX290" s="66"/>
      <c r="OIY290" s="66"/>
      <c r="OIZ290" s="66"/>
      <c r="OJA290" s="66"/>
      <c r="OJB290" s="66"/>
      <c r="OJC290" s="66"/>
      <c r="OJD290" s="66"/>
      <c r="OJE290" s="66"/>
      <c r="OJF290" s="66"/>
      <c r="OJG290" s="66"/>
      <c r="OJH290" s="66"/>
      <c r="OJI290" s="66"/>
      <c r="OJJ290" s="66"/>
      <c r="OJK290" s="66"/>
      <c r="OJL290" s="66"/>
      <c r="OJM290" s="66"/>
      <c r="OJN290" s="66"/>
      <c r="OJO290" s="66"/>
      <c r="OJP290" s="66"/>
      <c r="OJQ290" s="66"/>
      <c r="OJR290" s="66"/>
      <c r="OJS290" s="66"/>
      <c r="OJT290" s="66"/>
      <c r="OJU290" s="66"/>
      <c r="OJV290" s="66"/>
      <c r="OJW290" s="66"/>
      <c r="OJX290" s="66"/>
      <c r="OJY290" s="66"/>
      <c r="OJZ290" s="66"/>
      <c r="OKA290" s="66"/>
      <c r="OKB290" s="66"/>
      <c r="OKC290" s="66"/>
      <c r="OKD290" s="66"/>
      <c r="OKE290" s="66"/>
      <c r="OKF290" s="66"/>
      <c r="OKG290" s="66"/>
      <c r="OKH290" s="66"/>
      <c r="OKI290" s="66"/>
      <c r="OKJ290" s="66"/>
      <c r="OKK290" s="66"/>
      <c r="OKL290" s="66"/>
      <c r="OKM290" s="66"/>
      <c r="OKN290" s="66"/>
      <c r="OKO290" s="66"/>
      <c r="OKP290" s="66"/>
      <c r="OKQ290" s="66"/>
      <c r="OKR290" s="66"/>
      <c r="OKS290" s="66"/>
      <c r="OKT290" s="66"/>
      <c r="OKU290" s="66"/>
      <c r="OKV290" s="66"/>
      <c r="OKW290" s="66"/>
      <c r="OKX290" s="66"/>
      <c r="OKY290" s="66"/>
      <c r="OKZ290" s="66"/>
      <c r="OLA290" s="66"/>
      <c r="OLB290" s="66"/>
      <c r="OLC290" s="66"/>
      <c r="OLD290" s="66"/>
      <c r="OLE290" s="66"/>
      <c r="OLF290" s="66"/>
      <c r="OLG290" s="66"/>
      <c r="OLH290" s="66"/>
      <c r="OLI290" s="66"/>
      <c r="OLJ290" s="66"/>
      <c r="OLK290" s="66"/>
      <c r="OLL290" s="66"/>
      <c r="OLM290" s="66"/>
      <c r="OLN290" s="66"/>
      <c r="OLO290" s="66"/>
      <c r="OLP290" s="66"/>
      <c r="OLQ290" s="66"/>
      <c r="OLR290" s="66"/>
      <c r="OLS290" s="66"/>
      <c r="OLT290" s="66"/>
      <c r="OLU290" s="66"/>
      <c r="OLV290" s="66"/>
      <c r="OLW290" s="66"/>
      <c r="OLX290" s="66"/>
      <c r="OLY290" s="66"/>
      <c r="OLZ290" s="66"/>
      <c r="OMA290" s="66"/>
      <c r="OMB290" s="66"/>
      <c r="OMC290" s="66"/>
      <c r="OMD290" s="66"/>
      <c r="OME290" s="66"/>
      <c r="OMF290" s="66"/>
      <c r="OMG290" s="66"/>
      <c r="OMH290" s="66"/>
      <c r="OMI290" s="66"/>
      <c r="OMJ290" s="66"/>
      <c r="OMK290" s="66"/>
      <c r="OML290" s="66"/>
      <c r="OMM290" s="66"/>
      <c r="OMN290" s="66"/>
      <c r="OMO290" s="66"/>
      <c r="OMP290" s="66"/>
      <c r="OMQ290" s="66"/>
      <c r="OMR290" s="66"/>
      <c r="OMS290" s="66"/>
      <c r="OMT290" s="66"/>
      <c r="OMU290" s="66"/>
      <c r="OMV290" s="66"/>
      <c r="OMW290" s="66"/>
      <c r="OMX290" s="66"/>
      <c r="OMY290" s="66"/>
      <c r="OMZ290" s="66"/>
      <c r="ONA290" s="66"/>
      <c r="ONB290" s="66"/>
      <c r="ONC290" s="66"/>
      <c r="OND290" s="66"/>
      <c r="ONE290" s="66"/>
      <c r="ONF290" s="66"/>
      <c r="ONG290" s="66"/>
      <c r="ONH290" s="66"/>
      <c r="ONI290" s="66"/>
      <c r="ONJ290" s="66"/>
      <c r="ONK290" s="66"/>
      <c r="ONL290" s="66"/>
      <c r="ONM290" s="66"/>
      <c r="ONN290" s="66"/>
      <c r="ONO290" s="66"/>
      <c r="ONP290" s="66"/>
      <c r="ONQ290" s="66"/>
      <c r="ONR290" s="66"/>
      <c r="ONS290" s="66"/>
      <c r="ONT290" s="66"/>
      <c r="ONU290" s="66"/>
      <c r="ONV290" s="66"/>
      <c r="ONW290" s="66"/>
      <c r="ONX290" s="66"/>
      <c r="ONY290" s="66"/>
      <c r="ONZ290" s="66"/>
      <c r="OOA290" s="66"/>
      <c r="OOB290" s="66"/>
      <c r="OOC290" s="66"/>
      <c r="OOD290" s="66"/>
      <c r="OOE290" s="66"/>
      <c r="OOF290" s="66"/>
      <c r="OOG290" s="66"/>
      <c r="OOH290" s="66"/>
      <c r="OOI290" s="66"/>
      <c r="OOJ290" s="66"/>
      <c r="OOK290" s="66"/>
      <c r="OOL290" s="66"/>
      <c r="OOM290" s="66"/>
      <c r="OON290" s="66"/>
      <c r="OOO290" s="66"/>
      <c r="OOP290" s="66"/>
      <c r="OOQ290" s="66"/>
      <c r="OOR290" s="66"/>
      <c r="OOS290" s="66"/>
      <c r="OOT290" s="66"/>
      <c r="OOU290" s="66"/>
      <c r="OOV290" s="66"/>
      <c r="OOW290" s="66"/>
      <c r="OOX290" s="66"/>
      <c r="OOY290" s="66"/>
      <c r="OOZ290" s="66"/>
      <c r="OPA290" s="66"/>
      <c r="OPB290" s="66"/>
      <c r="OPC290" s="66"/>
      <c r="OPD290" s="66"/>
      <c r="OPE290" s="66"/>
      <c r="OPF290" s="66"/>
      <c r="OPG290" s="66"/>
      <c r="OPH290" s="66"/>
      <c r="OPI290" s="66"/>
      <c r="OPJ290" s="66"/>
      <c r="OPK290" s="66"/>
      <c r="OPL290" s="66"/>
      <c r="OPM290" s="66"/>
      <c r="OPN290" s="66"/>
      <c r="OPO290" s="66"/>
      <c r="OPP290" s="66"/>
      <c r="OPQ290" s="66"/>
      <c r="OPR290" s="66"/>
      <c r="OPS290" s="66"/>
      <c r="OPT290" s="66"/>
      <c r="OPU290" s="66"/>
      <c r="OPV290" s="66"/>
      <c r="OPW290" s="66"/>
      <c r="OPX290" s="66"/>
      <c r="OPY290" s="66"/>
      <c r="OPZ290" s="66"/>
      <c r="OQA290" s="66"/>
      <c r="OQB290" s="66"/>
      <c r="OQC290" s="66"/>
      <c r="OQD290" s="66"/>
      <c r="OQE290" s="66"/>
      <c r="OQF290" s="66"/>
      <c r="OQG290" s="66"/>
      <c r="OQH290" s="66"/>
      <c r="OQI290" s="66"/>
      <c r="OQJ290" s="66"/>
      <c r="OQK290" s="66"/>
      <c r="OQL290" s="66"/>
      <c r="OQM290" s="66"/>
      <c r="OQN290" s="66"/>
      <c r="OQO290" s="66"/>
      <c r="OQP290" s="66"/>
      <c r="OQQ290" s="66"/>
      <c r="OQR290" s="66"/>
      <c r="OQS290" s="66"/>
      <c r="OQT290" s="66"/>
      <c r="OQU290" s="66"/>
      <c r="OQV290" s="66"/>
      <c r="OQW290" s="66"/>
      <c r="OQX290" s="66"/>
      <c r="OQY290" s="66"/>
      <c r="OQZ290" s="66"/>
      <c r="ORA290" s="66"/>
      <c r="ORB290" s="66"/>
      <c r="ORC290" s="66"/>
      <c r="ORD290" s="66"/>
      <c r="ORE290" s="66"/>
      <c r="ORF290" s="66"/>
      <c r="ORG290" s="66"/>
      <c r="ORH290" s="66"/>
      <c r="ORI290" s="66"/>
      <c r="ORJ290" s="66"/>
      <c r="ORK290" s="66"/>
      <c r="ORL290" s="66"/>
      <c r="ORM290" s="66"/>
      <c r="ORN290" s="66"/>
      <c r="ORO290" s="66"/>
      <c r="ORP290" s="66"/>
      <c r="ORQ290" s="66"/>
      <c r="ORR290" s="66"/>
      <c r="ORS290" s="66"/>
      <c r="ORT290" s="66"/>
      <c r="ORU290" s="66"/>
      <c r="ORV290" s="66"/>
      <c r="ORW290" s="66"/>
      <c r="ORX290" s="66"/>
      <c r="ORY290" s="66"/>
      <c r="ORZ290" s="66"/>
      <c r="OSA290" s="66"/>
      <c r="OSB290" s="66"/>
      <c r="OSC290" s="66"/>
      <c r="OSD290" s="66"/>
      <c r="OSE290" s="66"/>
      <c r="OSF290" s="66"/>
      <c r="OSG290" s="66"/>
      <c r="OSH290" s="66"/>
      <c r="OSI290" s="66"/>
      <c r="OSJ290" s="66"/>
      <c r="OSK290" s="66"/>
      <c r="OSL290" s="66"/>
      <c r="OSM290" s="66"/>
      <c r="OSN290" s="66"/>
      <c r="OSO290" s="66"/>
      <c r="OSP290" s="66"/>
      <c r="OSQ290" s="66"/>
      <c r="OSR290" s="66"/>
      <c r="OSS290" s="66"/>
      <c r="OST290" s="66"/>
      <c r="OSU290" s="66"/>
      <c r="OSV290" s="66"/>
      <c r="OSW290" s="66"/>
      <c r="OSX290" s="66"/>
      <c r="OSY290" s="66"/>
      <c r="OSZ290" s="66"/>
      <c r="OTA290" s="66"/>
      <c r="OTB290" s="66"/>
      <c r="OTC290" s="66"/>
      <c r="OTD290" s="66"/>
      <c r="OTE290" s="66"/>
      <c r="OTF290" s="66"/>
      <c r="OTG290" s="66"/>
      <c r="OTH290" s="66"/>
      <c r="OTI290" s="66"/>
      <c r="OTJ290" s="66"/>
      <c r="OTK290" s="66"/>
      <c r="OTL290" s="66"/>
      <c r="OTM290" s="66"/>
      <c r="OTN290" s="66"/>
      <c r="OTO290" s="66"/>
      <c r="OTP290" s="66"/>
      <c r="OTQ290" s="66"/>
      <c r="OTR290" s="66"/>
      <c r="OTS290" s="66"/>
      <c r="OTT290" s="66"/>
      <c r="OTU290" s="66"/>
      <c r="OTV290" s="66"/>
      <c r="OTW290" s="66"/>
      <c r="OTX290" s="66"/>
      <c r="OTY290" s="66"/>
      <c r="OTZ290" s="66"/>
      <c r="OUA290" s="66"/>
      <c r="OUB290" s="66"/>
      <c r="OUC290" s="66"/>
      <c r="OUD290" s="66"/>
      <c r="OUE290" s="66"/>
      <c r="OUF290" s="66"/>
      <c r="OUG290" s="66"/>
      <c r="OUH290" s="66"/>
      <c r="OUI290" s="66"/>
      <c r="OUJ290" s="66"/>
      <c r="OUK290" s="66"/>
      <c r="OUL290" s="66"/>
      <c r="OUM290" s="66"/>
      <c r="OUN290" s="66"/>
      <c r="OUO290" s="66"/>
      <c r="OUP290" s="66"/>
      <c r="OUQ290" s="66"/>
      <c r="OUR290" s="66"/>
      <c r="OUS290" s="66"/>
      <c r="OUT290" s="66"/>
      <c r="OUU290" s="66"/>
      <c r="OUV290" s="66"/>
      <c r="OUW290" s="66"/>
      <c r="OUX290" s="66"/>
      <c r="OUY290" s="66"/>
      <c r="OUZ290" s="66"/>
      <c r="OVA290" s="66"/>
      <c r="OVB290" s="66"/>
      <c r="OVC290" s="66"/>
      <c r="OVD290" s="66"/>
      <c r="OVE290" s="66"/>
      <c r="OVF290" s="66"/>
      <c r="OVG290" s="66"/>
      <c r="OVH290" s="66"/>
      <c r="OVI290" s="66"/>
      <c r="OVJ290" s="66"/>
      <c r="OVK290" s="66"/>
      <c r="OVL290" s="66"/>
      <c r="OVM290" s="66"/>
      <c r="OVN290" s="66"/>
      <c r="OVO290" s="66"/>
      <c r="OVP290" s="66"/>
      <c r="OVQ290" s="66"/>
      <c r="OVR290" s="66"/>
      <c r="OVS290" s="66"/>
      <c r="OVT290" s="66"/>
      <c r="OVU290" s="66"/>
      <c r="OVV290" s="66"/>
      <c r="OVW290" s="66"/>
      <c r="OVX290" s="66"/>
      <c r="OVY290" s="66"/>
      <c r="OVZ290" s="66"/>
      <c r="OWA290" s="66"/>
      <c r="OWB290" s="66"/>
      <c r="OWC290" s="66"/>
      <c r="OWD290" s="66"/>
      <c r="OWE290" s="66"/>
      <c r="OWF290" s="66"/>
      <c r="OWG290" s="66"/>
      <c r="OWH290" s="66"/>
      <c r="OWI290" s="66"/>
      <c r="OWJ290" s="66"/>
      <c r="OWK290" s="66"/>
      <c r="OWL290" s="66"/>
      <c r="OWM290" s="66"/>
      <c r="OWN290" s="66"/>
      <c r="OWO290" s="66"/>
      <c r="OWP290" s="66"/>
      <c r="OWQ290" s="66"/>
      <c r="OWR290" s="66"/>
      <c r="OWS290" s="66"/>
      <c r="OWT290" s="66"/>
      <c r="OWU290" s="66"/>
      <c r="OWV290" s="66"/>
      <c r="OWW290" s="66"/>
      <c r="OWX290" s="66"/>
      <c r="OWY290" s="66"/>
      <c r="OWZ290" s="66"/>
      <c r="OXA290" s="66"/>
      <c r="OXB290" s="66"/>
      <c r="OXC290" s="66"/>
      <c r="OXD290" s="66"/>
      <c r="OXE290" s="66"/>
      <c r="OXF290" s="66"/>
      <c r="OXG290" s="66"/>
      <c r="OXH290" s="66"/>
      <c r="OXI290" s="66"/>
      <c r="OXJ290" s="66"/>
      <c r="OXK290" s="66"/>
      <c r="OXL290" s="66"/>
      <c r="OXM290" s="66"/>
      <c r="OXN290" s="66"/>
      <c r="OXO290" s="66"/>
      <c r="OXP290" s="66"/>
      <c r="OXQ290" s="66"/>
      <c r="OXR290" s="66"/>
      <c r="OXS290" s="66"/>
      <c r="OXT290" s="66"/>
      <c r="OXU290" s="66"/>
      <c r="OXV290" s="66"/>
      <c r="OXW290" s="66"/>
      <c r="OXX290" s="66"/>
      <c r="OXY290" s="66"/>
      <c r="OXZ290" s="66"/>
      <c r="OYA290" s="66"/>
      <c r="OYB290" s="66"/>
      <c r="OYC290" s="66"/>
      <c r="OYD290" s="66"/>
      <c r="OYE290" s="66"/>
      <c r="OYF290" s="66"/>
      <c r="OYG290" s="66"/>
      <c r="OYH290" s="66"/>
      <c r="OYI290" s="66"/>
      <c r="OYJ290" s="66"/>
      <c r="OYK290" s="66"/>
      <c r="OYL290" s="66"/>
      <c r="OYM290" s="66"/>
      <c r="OYN290" s="66"/>
      <c r="OYO290" s="66"/>
      <c r="OYP290" s="66"/>
      <c r="OYQ290" s="66"/>
      <c r="OYR290" s="66"/>
      <c r="OYS290" s="66"/>
      <c r="OYT290" s="66"/>
      <c r="OYU290" s="66"/>
      <c r="OYV290" s="66"/>
      <c r="OYW290" s="66"/>
      <c r="OYX290" s="66"/>
      <c r="OYY290" s="66"/>
      <c r="OYZ290" s="66"/>
      <c r="OZA290" s="66"/>
      <c r="OZB290" s="66"/>
      <c r="OZC290" s="66"/>
      <c r="OZD290" s="66"/>
      <c r="OZE290" s="66"/>
      <c r="OZF290" s="66"/>
      <c r="OZG290" s="66"/>
      <c r="OZH290" s="66"/>
      <c r="OZI290" s="66"/>
      <c r="OZJ290" s="66"/>
      <c r="OZK290" s="66"/>
      <c r="OZL290" s="66"/>
      <c r="OZM290" s="66"/>
      <c r="OZN290" s="66"/>
      <c r="OZO290" s="66"/>
      <c r="OZP290" s="66"/>
      <c r="OZQ290" s="66"/>
      <c r="OZR290" s="66"/>
      <c r="OZS290" s="66"/>
      <c r="OZT290" s="66"/>
      <c r="OZU290" s="66"/>
      <c r="OZV290" s="66"/>
      <c r="OZW290" s="66"/>
      <c r="OZX290" s="66"/>
      <c r="OZY290" s="66"/>
      <c r="OZZ290" s="66"/>
      <c r="PAA290" s="66"/>
      <c r="PAB290" s="66"/>
      <c r="PAC290" s="66"/>
      <c r="PAD290" s="66"/>
      <c r="PAE290" s="66"/>
      <c r="PAF290" s="66"/>
      <c r="PAG290" s="66"/>
      <c r="PAH290" s="66"/>
      <c r="PAI290" s="66"/>
      <c r="PAJ290" s="66"/>
      <c r="PAK290" s="66"/>
      <c r="PAL290" s="66"/>
      <c r="PAM290" s="66"/>
      <c r="PAN290" s="66"/>
      <c r="PAO290" s="66"/>
      <c r="PAP290" s="66"/>
      <c r="PAQ290" s="66"/>
      <c r="PAR290" s="66"/>
      <c r="PAS290" s="66"/>
      <c r="PAT290" s="66"/>
      <c r="PAU290" s="66"/>
      <c r="PAV290" s="66"/>
      <c r="PAW290" s="66"/>
      <c r="PAX290" s="66"/>
      <c r="PAY290" s="66"/>
      <c r="PAZ290" s="66"/>
      <c r="PBA290" s="66"/>
      <c r="PBB290" s="66"/>
      <c r="PBC290" s="66"/>
      <c r="PBD290" s="66"/>
      <c r="PBE290" s="66"/>
      <c r="PBF290" s="66"/>
      <c r="PBG290" s="66"/>
      <c r="PBH290" s="66"/>
      <c r="PBI290" s="66"/>
      <c r="PBJ290" s="66"/>
      <c r="PBK290" s="66"/>
      <c r="PBL290" s="66"/>
      <c r="PBM290" s="66"/>
      <c r="PBN290" s="66"/>
      <c r="PBO290" s="66"/>
      <c r="PBP290" s="66"/>
      <c r="PBQ290" s="66"/>
      <c r="PBR290" s="66"/>
      <c r="PBS290" s="66"/>
      <c r="PBT290" s="66"/>
      <c r="PBU290" s="66"/>
      <c r="PBV290" s="66"/>
      <c r="PBW290" s="66"/>
      <c r="PBX290" s="66"/>
      <c r="PBY290" s="66"/>
      <c r="PBZ290" s="66"/>
      <c r="PCA290" s="66"/>
      <c r="PCB290" s="66"/>
      <c r="PCC290" s="66"/>
      <c r="PCD290" s="66"/>
      <c r="PCE290" s="66"/>
      <c r="PCF290" s="66"/>
      <c r="PCG290" s="66"/>
      <c r="PCH290" s="66"/>
      <c r="PCI290" s="66"/>
      <c r="PCJ290" s="66"/>
      <c r="PCK290" s="66"/>
      <c r="PCL290" s="66"/>
      <c r="PCM290" s="66"/>
      <c r="PCN290" s="66"/>
      <c r="PCO290" s="66"/>
      <c r="PCP290" s="66"/>
      <c r="PCQ290" s="66"/>
      <c r="PCR290" s="66"/>
      <c r="PCS290" s="66"/>
      <c r="PCT290" s="66"/>
      <c r="PCU290" s="66"/>
      <c r="PCV290" s="66"/>
      <c r="PCW290" s="66"/>
      <c r="PCX290" s="66"/>
      <c r="PCY290" s="66"/>
      <c r="PCZ290" s="66"/>
      <c r="PDA290" s="66"/>
      <c r="PDB290" s="66"/>
      <c r="PDC290" s="66"/>
      <c r="PDD290" s="66"/>
      <c r="PDE290" s="66"/>
      <c r="PDF290" s="66"/>
      <c r="PDG290" s="66"/>
      <c r="PDH290" s="66"/>
      <c r="PDI290" s="66"/>
      <c r="PDJ290" s="66"/>
      <c r="PDK290" s="66"/>
      <c r="PDL290" s="66"/>
      <c r="PDM290" s="66"/>
      <c r="PDN290" s="66"/>
      <c r="PDO290" s="66"/>
      <c r="PDP290" s="66"/>
      <c r="PDQ290" s="66"/>
      <c r="PDR290" s="66"/>
      <c r="PDS290" s="66"/>
      <c r="PDT290" s="66"/>
      <c r="PDU290" s="66"/>
      <c r="PDV290" s="66"/>
      <c r="PDW290" s="66"/>
      <c r="PDX290" s="66"/>
      <c r="PDY290" s="66"/>
      <c r="PDZ290" s="66"/>
      <c r="PEA290" s="66"/>
      <c r="PEB290" s="66"/>
      <c r="PEC290" s="66"/>
      <c r="PED290" s="66"/>
      <c r="PEE290" s="66"/>
      <c r="PEF290" s="66"/>
      <c r="PEG290" s="66"/>
      <c r="PEH290" s="66"/>
      <c r="PEI290" s="66"/>
      <c r="PEJ290" s="66"/>
      <c r="PEK290" s="66"/>
      <c r="PEL290" s="66"/>
      <c r="PEM290" s="66"/>
      <c r="PEN290" s="66"/>
      <c r="PEO290" s="66"/>
      <c r="PEP290" s="66"/>
      <c r="PEQ290" s="66"/>
      <c r="PER290" s="66"/>
      <c r="PES290" s="66"/>
      <c r="PET290" s="66"/>
      <c r="PEU290" s="66"/>
      <c r="PEV290" s="66"/>
      <c r="PEW290" s="66"/>
      <c r="PEX290" s="66"/>
      <c r="PEY290" s="66"/>
      <c r="PEZ290" s="66"/>
      <c r="PFA290" s="66"/>
      <c r="PFB290" s="66"/>
      <c r="PFC290" s="66"/>
      <c r="PFD290" s="66"/>
      <c r="PFE290" s="66"/>
      <c r="PFF290" s="66"/>
      <c r="PFG290" s="66"/>
      <c r="PFH290" s="66"/>
      <c r="PFI290" s="66"/>
      <c r="PFJ290" s="66"/>
      <c r="PFK290" s="66"/>
      <c r="PFL290" s="66"/>
      <c r="PFM290" s="66"/>
      <c r="PFN290" s="66"/>
      <c r="PFO290" s="66"/>
      <c r="PFP290" s="66"/>
      <c r="PFQ290" s="66"/>
      <c r="PFR290" s="66"/>
      <c r="PFS290" s="66"/>
      <c r="PFT290" s="66"/>
      <c r="PFU290" s="66"/>
      <c r="PFV290" s="66"/>
      <c r="PFW290" s="66"/>
      <c r="PFX290" s="66"/>
      <c r="PFY290" s="66"/>
      <c r="PFZ290" s="66"/>
      <c r="PGA290" s="66"/>
      <c r="PGB290" s="66"/>
      <c r="PGC290" s="66"/>
      <c r="PGD290" s="66"/>
      <c r="PGE290" s="66"/>
      <c r="PGF290" s="66"/>
      <c r="PGG290" s="66"/>
      <c r="PGH290" s="66"/>
      <c r="PGI290" s="66"/>
      <c r="PGJ290" s="66"/>
      <c r="PGK290" s="66"/>
      <c r="PGL290" s="66"/>
      <c r="PGM290" s="66"/>
      <c r="PGN290" s="66"/>
      <c r="PGO290" s="66"/>
      <c r="PGP290" s="66"/>
      <c r="PGQ290" s="66"/>
      <c r="PGR290" s="66"/>
      <c r="PGS290" s="66"/>
      <c r="PGT290" s="66"/>
      <c r="PGU290" s="66"/>
      <c r="PGV290" s="66"/>
      <c r="PGW290" s="66"/>
      <c r="PGX290" s="66"/>
      <c r="PGY290" s="66"/>
      <c r="PGZ290" s="66"/>
      <c r="PHA290" s="66"/>
      <c r="PHB290" s="66"/>
      <c r="PHC290" s="66"/>
      <c r="PHD290" s="66"/>
      <c r="PHE290" s="66"/>
      <c r="PHF290" s="66"/>
      <c r="PHG290" s="66"/>
      <c r="PHH290" s="66"/>
      <c r="PHI290" s="66"/>
      <c r="PHJ290" s="66"/>
      <c r="PHK290" s="66"/>
      <c r="PHL290" s="66"/>
      <c r="PHM290" s="66"/>
      <c r="PHN290" s="66"/>
      <c r="PHO290" s="66"/>
      <c r="PHP290" s="66"/>
      <c r="PHQ290" s="66"/>
      <c r="PHR290" s="66"/>
      <c r="PHS290" s="66"/>
      <c r="PHT290" s="66"/>
      <c r="PHU290" s="66"/>
      <c r="PHV290" s="66"/>
      <c r="PHW290" s="66"/>
      <c r="PHX290" s="66"/>
      <c r="PHY290" s="66"/>
      <c r="PHZ290" s="66"/>
      <c r="PIA290" s="66"/>
      <c r="PIB290" s="66"/>
      <c r="PIC290" s="66"/>
      <c r="PID290" s="66"/>
      <c r="PIE290" s="66"/>
      <c r="PIF290" s="66"/>
      <c r="PIG290" s="66"/>
      <c r="PIH290" s="66"/>
      <c r="PII290" s="66"/>
      <c r="PIJ290" s="66"/>
      <c r="PIK290" s="66"/>
      <c r="PIL290" s="66"/>
      <c r="PIM290" s="66"/>
      <c r="PIN290" s="66"/>
      <c r="PIO290" s="66"/>
      <c r="PIP290" s="66"/>
      <c r="PIQ290" s="66"/>
      <c r="PIR290" s="66"/>
      <c r="PIS290" s="66"/>
      <c r="PIT290" s="66"/>
      <c r="PIU290" s="66"/>
      <c r="PIV290" s="66"/>
      <c r="PIW290" s="66"/>
      <c r="PIX290" s="66"/>
      <c r="PIY290" s="66"/>
      <c r="PIZ290" s="66"/>
      <c r="PJA290" s="66"/>
      <c r="PJB290" s="66"/>
      <c r="PJC290" s="66"/>
      <c r="PJD290" s="66"/>
      <c r="PJE290" s="66"/>
      <c r="PJF290" s="66"/>
      <c r="PJG290" s="66"/>
      <c r="PJH290" s="66"/>
      <c r="PJI290" s="66"/>
      <c r="PJJ290" s="66"/>
      <c r="PJK290" s="66"/>
      <c r="PJL290" s="66"/>
      <c r="PJM290" s="66"/>
      <c r="PJN290" s="66"/>
      <c r="PJO290" s="66"/>
      <c r="PJP290" s="66"/>
      <c r="PJQ290" s="66"/>
      <c r="PJR290" s="66"/>
      <c r="PJS290" s="66"/>
      <c r="PJT290" s="66"/>
      <c r="PJU290" s="66"/>
      <c r="PJV290" s="66"/>
      <c r="PJW290" s="66"/>
      <c r="PJX290" s="66"/>
      <c r="PJY290" s="66"/>
      <c r="PJZ290" s="66"/>
      <c r="PKA290" s="66"/>
      <c r="PKB290" s="66"/>
      <c r="PKC290" s="66"/>
      <c r="PKD290" s="66"/>
      <c r="PKE290" s="66"/>
      <c r="PKF290" s="66"/>
      <c r="PKG290" s="66"/>
      <c r="PKH290" s="66"/>
      <c r="PKI290" s="66"/>
      <c r="PKJ290" s="66"/>
      <c r="PKK290" s="66"/>
      <c r="PKL290" s="66"/>
      <c r="PKM290" s="66"/>
      <c r="PKN290" s="66"/>
      <c r="PKO290" s="66"/>
      <c r="PKP290" s="66"/>
      <c r="PKQ290" s="66"/>
      <c r="PKR290" s="66"/>
      <c r="PKS290" s="66"/>
      <c r="PKT290" s="66"/>
      <c r="PKU290" s="66"/>
      <c r="PKV290" s="66"/>
      <c r="PKW290" s="66"/>
      <c r="PKX290" s="66"/>
      <c r="PKY290" s="66"/>
      <c r="PKZ290" s="66"/>
      <c r="PLA290" s="66"/>
      <c r="PLB290" s="66"/>
      <c r="PLC290" s="66"/>
      <c r="PLD290" s="66"/>
      <c r="PLE290" s="66"/>
      <c r="PLF290" s="66"/>
      <c r="PLG290" s="66"/>
      <c r="PLH290" s="66"/>
      <c r="PLI290" s="66"/>
      <c r="PLJ290" s="66"/>
      <c r="PLK290" s="66"/>
      <c r="PLL290" s="66"/>
      <c r="PLM290" s="66"/>
      <c r="PLN290" s="66"/>
      <c r="PLO290" s="66"/>
      <c r="PLP290" s="66"/>
      <c r="PLQ290" s="66"/>
      <c r="PLR290" s="66"/>
      <c r="PLS290" s="66"/>
      <c r="PLT290" s="66"/>
      <c r="PLU290" s="66"/>
      <c r="PLV290" s="66"/>
      <c r="PLW290" s="66"/>
      <c r="PLX290" s="66"/>
      <c r="PLY290" s="66"/>
      <c r="PLZ290" s="66"/>
      <c r="PMA290" s="66"/>
      <c r="PMB290" s="66"/>
      <c r="PMC290" s="66"/>
      <c r="PMD290" s="66"/>
      <c r="PME290" s="66"/>
      <c r="PMF290" s="66"/>
      <c r="PMG290" s="66"/>
      <c r="PMH290" s="66"/>
      <c r="PMI290" s="66"/>
      <c r="PMJ290" s="66"/>
      <c r="PMK290" s="66"/>
      <c r="PML290" s="66"/>
      <c r="PMM290" s="66"/>
      <c r="PMN290" s="66"/>
      <c r="PMO290" s="66"/>
      <c r="PMP290" s="66"/>
      <c r="PMQ290" s="66"/>
      <c r="PMR290" s="66"/>
      <c r="PMS290" s="66"/>
      <c r="PMT290" s="66"/>
      <c r="PMU290" s="66"/>
      <c r="PMV290" s="66"/>
      <c r="PMW290" s="66"/>
      <c r="PMX290" s="66"/>
      <c r="PMY290" s="66"/>
      <c r="PMZ290" s="66"/>
      <c r="PNA290" s="66"/>
      <c r="PNB290" s="66"/>
      <c r="PNC290" s="66"/>
      <c r="PND290" s="66"/>
      <c r="PNE290" s="66"/>
      <c r="PNF290" s="66"/>
      <c r="PNG290" s="66"/>
      <c r="PNH290" s="66"/>
      <c r="PNI290" s="66"/>
      <c r="PNJ290" s="66"/>
      <c r="PNK290" s="66"/>
      <c r="PNL290" s="66"/>
      <c r="PNM290" s="66"/>
      <c r="PNN290" s="66"/>
      <c r="PNO290" s="66"/>
      <c r="PNP290" s="66"/>
      <c r="PNQ290" s="66"/>
      <c r="PNR290" s="66"/>
      <c r="PNS290" s="66"/>
      <c r="PNT290" s="66"/>
      <c r="PNU290" s="66"/>
      <c r="PNV290" s="66"/>
      <c r="PNW290" s="66"/>
      <c r="PNX290" s="66"/>
      <c r="PNY290" s="66"/>
      <c r="PNZ290" s="66"/>
      <c r="POA290" s="66"/>
      <c r="POB290" s="66"/>
      <c r="POC290" s="66"/>
      <c r="POD290" s="66"/>
      <c r="POE290" s="66"/>
      <c r="POF290" s="66"/>
      <c r="POG290" s="66"/>
      <c r="POH290" s="66"/>
      <c r="POI290" s="66"/>
      <c r="POJ290" s="66"/>
      <c r="POK290" s="66"/>
      <c r="POL290" s="66"/>
      <c r="POM290" s="66"/>
      <c r="PON290" s="66"/>
      <c r="POO290" s="66"/>
      <c r="POP290" s="66"/>
      <c r="POQ290" s="66"/>
      <c r="POR290" s="66"/>
      <c r="POS290" s="66"/>
      <c r="POT290" s="66"/>
      <c r="POU290" s="66"/>
      <c r="POV290" s="66"/>
      <c r="POW290" s="66"/>
      <c r="POX290" s="66"/>
      <c r="POY290" s="66"/>
      <c r="POZ290" s="66"/>
      <c r="PPA290" s="66"/>
      <c r="PPB290" s="66"/>
      <c r="PPC290" s="66"/>
      <c r="PPD290" s="66"/>
      <c r="PPE290" s="66"/>
      <c r="PPF290" s="66"/>
      <c r="PPG290" s="66"/>
      <c r="PPH290" s="66"/>
      <c r="PPI290" s="66"/>
      <c r="PPJ290" s="66"/>
      <c r="PPK290" s="66"/>
      <c r="PPL290" s="66"/>
      <c r="PPM290" s="66"/>
      <c r="PPN290" s="66"/>
      <c r="PPO290" s="66"/>
      <c r="PPP290" s="66"/>
      <c r="PPQ290" s="66"/>
      <c r="PPR290" s="66"/>
      <c r="PPS290" s="66"/>
      <c r="PPT290" s="66"/>
      <c r="PPU290" s="66"/>
      <c r="PPV290" s="66"/>
      <c r="PPW290" s="66"/>
      <c r="PPX290" s="66"/>
      <c r="PPY290" s="66"/>
      <c r="PPZ290" s="66"/>
      <c r="PQA290" s="66"/>
      <c r="PQB290" s="66"/>
      <c r="PQC290" s="66"/>
      <c r="PQD290" s="66"/>
      <c r="PQE290" s="66"/>
      <c r="PQF290" s="66"/>
      <c r="PQG290" s="66"/>
      <c r="PQH290" s="66"/>
      <c r="PQI290" s="66"/>
      <c r="PQJ290" s="66"/>
      <c r="PQK290" s="66"/>
      <c r="PQL290" s="66"/>
      <c r="PQM290" s="66"/>
      <c r="PQN290" s="66"/>
      <c r="PQO290" s="66"/>
      <c r="PQP290" s="66"/>
      <c r="PQQ290" s="66"/>
      <c r="PQR290" s="66"/>
      <c r="PQS290" s="66"/>
      <c r="PQT290" s="66"/>
      <c r="PQU290" s="66"/>
      <c r="PQV290" s="66"/>
      <c r="PQW290" s="66"/>
      <c r="PQX290" s="66"/>
      <c r="PQY290" s="66"/>
      <c r="PQZ290" s="66"/>
      <c r="PRA290" s="66"/>
      <c r="PRB290" s="66"/>
      <c r="PRC290" s="66"/>
      <c r="PRD290" s="66"/>
      <c r="PRE290" s="66"/>
      <c r="PRF290" s="66"/>
      <c r="PRG290" s="66"/>
      <c r="PRH290" s="66"/>
      <c r="PRI290" s="66"/>
      <c r="PRJ290" s="66"/>
      <c r="PRK290" s="66"/>
      <c r="PRL290" s="66"/>
      <c r="PRM290" s="66"/>
      <c r="PRN290" s="66"/>
      <c r="PRO290" s="66"/>
      <c r="PRP290" s="66"/>
      <c r="PRQ290" s="66"/>
      <c r="PRR290" s="66"/>
      <c r="PRS290" s="66"/>
      <c r="PRT290" s="66"/>
      <c r="PRU290" s="66"/>
      <c r="PRV290" s="66"/>
      <c r="PRW290" s="66"/>
      <c r="PRX290" s="66"/>
      <c r="PRY290" s="66"/>
      <c r="PRZ290" s="66"/>
      <c r="PSA290" s="66"/>
      <c r="PSB290" s="66"/>
      <c r="PSC290" s="66"/>
      <c r="PSD290" s="66"/>
      <c r="PSE290" s="66"/>
      <c r="PSF290" s="66"/>
      <c r="PSG290" s="66"/>
      <c r="PSH290" s="66"/>
      <c r="PSI290" s="66"/>
      <c r="PSJ290" s="66"/>
      <c r="PSK290" s="66"/>
      <c r="PSL290" s="66"/>
      <c r="PSM290" s="66"/>
      <c r="PSN290" s="66"/>
      <c r="PSO290" s="66"/>
      <c r="PSP290" s="66"/>
      <c r="PSQ290" s="66"/>
      <c r="PSR290" s="66"/>
      <c r="PSS290" s="66"/>
      <c r="PST290" s="66"/>
      <c r="PSU290" s="66"/>
      <c r="PSV290" s="66"/>
      <c r="PSW290" s="66"/>
      <c r="PSX290" s="66"/>
      <c r="PSY290" s="66"/>
      <c r="PSZ290" s="66"/>
      <c r="PTA290" s="66"/>
      <c r="PTB290" s="66"/>
      <c r="PTC290" s="66"/>
      <c r="PTD290" s="66"/>
      <c r="PTE290" s="66"/>
      <c r="PTF290" s="66"/>
      <c r="PTG290" s="66"/>
      <c r="PTH290" s="66"/>
      <c r="PTI290" s="66"/>
      <c r="PTJ290" s="66"/>
      <c r="PTK290" s="66"/>
      <c r="PTL290" s="66"/>
      <c r="PTM290" s="66"/>
      <c r="PTN290" s="66"/>
      <c r="PTO290" s="66"/>
      <c r="PTP290" s="66"/>
      <c r="PTQ290" s="66"/>
      <c r="PTR290" s="66"/>
      <c r="PTS290" s="66"/>
      <c r="PTT290" s="66"/>
      <c r="PTU290" s="66"/>
      <c r="PTV290" s="66"/>
      <c r="PTW290" s="66"/>
      <c r="PTX290" s="66"/>
      <c r="PTY290" s="66"/>
      <c r="PTZ290" s="66"/>
      <c r="PUA290" s="66"/>
      <c r="PUB290" s="66"/>
      <c r="PUC290" s="66"/>
      <c r="PUD290" s="66"/>
      <c r="PUE290" s="66"/>
      <c r="PUF290" s="66"/>
      <c r="PUG290" s="66"/>
      <c r="PUH290" s="66"/>
      <c r="PUI290" s="66"/>
      <c r="PUJ290" s="66"/>
      <c r="PUK290" s="66"/>
      <c r="PUL290" s="66"/>
      <c r="PUM290" s="66"/>
      <c r="PUN290" s="66"/>
      <c r="PUO290" s="66"/>
      <c r="PUP290" s="66"/>
      <c r="PUQ290" s="66"/>
      <c r="PUR290" s="66"/>
      <c r="PUS290" s="66"/>
      <c r="PUT290" s="66"/>
      <c r="PUU290" s="66"/>
      <c r="PUV290" s="66"/>
      <c r="PUW290" s="66"/>
      <c r="PUX290" s="66"/>
      <c r="PUY290" s="66"/>
      <c r="PUZ290" s="66"/>
      <c r="PVA290" s="66"/>
      <c r="PVB290" s="66"/>
      <c r="PVC290" s="66"/>
      <c r="PVD290" s="66"/>
      <c r="PVE290" s="66"/>
      <c r="PVF290" s="66"/>
      <c r="PVG290" s="66"/>
      <c r="PVH290" s="66"/>
      <c r="PVI290" s="66"/>
      <c r="PVJ290" s="66"/>
      <c r="PVK290" s="66"/>
      <c r="PVL290" s="66"/>
      <c r="PVM290" s="66"/>
      <c r="PVN290" s="66"/>
      <c r="PVO290" s="66"/>
      <c r="PVP290" s="66"/>
      <c r="PVQ290" s="66"/>
      <c r="PVR290" s="66"/>
      <c r="PVS290" s="66"/>
      <c r="PVT290" s="66"/>
      <c r="PVU290" s="66"/>
      <c r="PVV290" s="66"/>
      <c r="PVW290" s="66"/>
      <c r="PVX290" s="66"/>
      <c r="PVY290" s="66"/>
      <c r="PVZ290" s="66"/>
      <c r="PWA290" s="66"/>
      <c r="PWB290" s="66"/>
      <c r="PWC290" s="66"/>
      <c r="PWD290" s="66"/>
      <c r="PWE290" s="66"/>
      <c r="PWF290" s="66"/>
      <c r="PWG290" s="66"/>
      <c r="PWH290" s="66"/>
      <c r="PWI290" s="66"/>
      <c r="PWJ290" s="66"/>
      <c r="PWK290" s="66"/>
      <c r="PWL290" s="66"/>
      <c r="PWM290" s="66"/>
      <c r="PWN290" s="66"/>
      <c r="PWO290" s="66"/>
      <c r="PWP290" s="66"/>
      <c r="PWQ290" s="66"/>
      <c r="PWR290" s="66"/>
      <c r="PWS290" s="66"/>
      <c r="PWT290" s="66"/>
      <c r="PWU290" s="66"/>
      <c r="PWV290" s="66"/>
      <c r="PWW290" s="66"/>
      <c r="PWX290" s="66"/>
      <c r="PWY290" s="66"/>
      <c r="PWZ290" s="66"/>
      <c r="PXA290" s="66"/>
      <c r="PXB290" s="66"/>
      <c r="PXC290" s="66"/>
      <c r="PXD290" s="66"/>
      <c r="PXE290" s="66"/>
      <c r="PXF290" s="66"/>
      <c r="PXG290" s="66"/>
      <c r="PXH290" s="66"/>
      <c r="PXI290" s="66"/>
      <c r="PXJ290" s="66"/>
      <c r="PXK290" s="66"/>
      <c r="PXL290" s="66"/>
      <c r="PXM290" s="66"/>
      <c r="PXN290" s="66"/>
      <c r="PXO290" s="66"/>
      <c r="PXP290" s="66"/>
      <c r="PXQ290" s="66"/>
      <c r="PXR290" s="66"/>
      <c r="PXS290" s="66"/>
      <c r="PXT290" s="66"/>
      <c r="PXU290" s="66"/>
      <c r="PXV290" s="66"/>
      <c r="PXW290" s="66"/>
      <c r="PXX290" s="66"/>
      <c r="PXY290" s="66"/>
      <c r="PXZ290" s="66"/>
      <c r="PYA290" s="66"/>
      <c r="PYB290" s="66"/>
      <c r="PYC290" s="66"/>
      <c r="PYD290" s="66"/>
      <c r="PYE290" s="66"/>
      <c r="PYF290" s="66"/>
      <c r="PYG290" s="66"/>
      <c r="PYH290" s="66"/>
      <c r="PYI290" s="66"/>
      <c r="PYJ290" s="66"/>
      <c r="PYK290" s="66"/>
      <c r="PYL290" s="66"/>
      <c r="PYM290" s="66"/>
      <c r="PYN290" s="66"/>
      <c r="PYO290" s="66"/>
      <c r="PYP290" s="66"/>
      <c r="PYQ290" s="66"/>
      <c r="PYR290" s="66"/>
      <c r="PYS290" s="66"/>
      <c r="PYT290" s="66"/>
      <c r="PYU290" s="66"/>
      <c r="PYV290" s="66"/>
      <c r="PYW290" s="66"/>
      <c r="PYX290" s="66"/>
      <c r="PYY290" s="66"/>
      <c r="PYZ290" s="66"/>
      <c r="PZA290" s="66"/>
      <c r="PZB290" s="66"/>
      <c r="PZC290" s="66"/>
      <c r="PZD290" s="66"/>
      <c r="PZE290" s="66"/>
      <c r="PZF290" s="66"/>
      <c r="PZG290" s="66"/>
      <c r="PZH290" s="66"/>
      <c r="PZI290" s="66"/>
      <c r="PZJ290" s="66"/>
      <c r="PZK290" s="66"/>
      <c r="PZL290" s="66"/>
      <c r="PZM290" s="66"/>
      <c r="PZN290" s="66"/>
      <c r="PZO290" s="66"/>
      <c r="PZP290" s="66"/>
      <c r="PZQ290" s="66"/>
      <c r="PZR290" s="66"/>
      <c r="PZS290" s="66"/>
      <c r="PZT290" s="66"/>
      <c r="PZU290" s="66"/>
      <c r="PZV290" s="66"/>
      <c r="PZW290" s="66"/>
      <c r="PZX290" s="66"/>
      <c r="PZY290" s="66"/>
      <c r="PZZ290" s="66"/>
      <c r="QAA290" s="66"/>
      <c r="QAB290" s="66"/>
      <c r="QAC290" s="66"/>
      <c r="QAD290" s="66"/>
      <c r="QAE290" s="66"/>
      <c r="QAF290" s="66"/>
      <c r="QAG290" s="66"/>
      <c r="QAH290" s="66"/>
      <c r="QAI290" s="66"/>
      <c r="QAJ290" s="66"/>
      <c r="QAK290" s="66"/>
      <c r="QAL290" s="66"/>
      <c r="QAM290" s="66"/>
      <c r="QAN290" s="66"/>
      <c r="QAO290" s="66"/>
      <c r="QAP290" s="66"/>
      <c r="QAQ290" s="66"/>
      <c r="QAR290" s="66"/>
      <c r="QAS290" s="66"/>
      <c r="QAT290" s="66"/>
      <c r="QAU290" s="66"/>
      <c r="QAV290" s="66"/>
      <c r="QAW290" s="66"/>
      <c r="QAX290" s="66"/>
      <c r="QAY290" s="66"/>
      <c r="QAZ290" s="66"/>
      <c r="QBA290" s="66"/>
      <c r="QBB290" s="66"/>
      <c r="QBC290" s="66"/>
      <c r="QBD290" s="66"/>
      <c r="QBE290" s="66"/>
      <c r="QBF290" s="66"/>
      <c r="QBG290" s="66"/>
      <c r="QBH290" s="66"/>
      <c r="QBI290" s="66"/>
      <c r="QBJ290" s="66"/>
      <c r="QBK290" s="66"/>
      <c r="QBL290" s="66"/>
      <c r="QBM290" s="66"/>
      <c r="QBN290" s="66"/>
      <c r="QBO290" s="66"/>
      <c r="QBP290" s="66"/>
      <c r="QBQ290" s="66"/>
      <c r="QBR290" s="66"/>
      <c r="QBS290" s="66"/>
      <c r="QBT290" s="66"/>
      <c r="QBU290" s="66"/>
      <c r="QBV290" s="66"/>
      <c r="QBW290" s="66"/>
      <c r="QBX290" s="66"/>
      <c r="QBY290" s="66"/>
      <c r="QBZ290" s="66"/>
      <c r="QCA290" s="66"/>
      <c r="QCB290" s="66"/>
      <c r="QCC290" s="66"/>
      <c r="QCD290" s="66"/>
      <c r="QCE290" s="66"/>
      <c r="QCF290" s="66"/>
      <c r="QCG290" s="66"/>
      <c r="QCH290" s="66"/>
      <c r="QCI290" s="66"/>
      <c r="QCJ290" s="66"/>
      <c r="QCK290" s="66"/>
      <c r="QCL290" s="66"/>
      <c r="QCM290" s="66"/>
      <c r="QCN290" s="66"/>
      <c r="QCO290" s="66"/>
      <c r="QCP290" s="66"/>
      <c r="QCQ290" s="66"/>
      <c r="QCR290" s="66"/>
      <c r="QCS290" s="66"/>
      <c r="QCT290" s="66"/>
      <c r="QCU290" s="66"/>
      <c r="QCV290" s="66"/>
      <c r="QCW290" s="66"/>
      <c r="QCX290" s="66"/>
      <c r="QCY290" s="66"/>
      <c r="QCZ290" s="66"/>
      <c r="QDA290" s="66"/>
      <c r="QDB290" s="66"/>
      <c r="QDC290" s="66"/>
      <c r="QDD290" s="66"/>
      <c r="QDE290" s="66"/>
      <c r="QDF290" s="66"/>
      <c r="QDG290" s="66"/>
      <c r="QDH290" s="66"/>
      <c r="QDI290" s="66"/>
      <c r="QDJ290" s="66"/>
      <c r="QDK290" s="66"/>
      <c r="QDL290" s="66"/>
      <c r="QDM290" s="66"/>
      <c r="QDN290" s="66"/>
      <c r="QDO290" s="66"/>
      <c r="QDP290" s="66"/>
      <c r="QDQ290" s="66"/>
      <c r="QDR290" s="66"/>
      <c r="QDS290" s="66"/>
      <c r="QDT290" s="66"/>
      <c r="QDU290" s="66"/>
      <c r="QDV290" s="66"/>
      <c r="QDW290" s="66"/>
      <c r="QDX290" s="66"/>
      <c r="QDY290" s="66"/>
      <c r="QDZ290" s="66"/>
      <c r="QEA290" s="66"/>
      <c r="QEB290" s="66"/>
      <c r="QEC290" s="66"/>
      <c r="QED290" s="66"/>
      <c r="QEE290" s="66"/>
      <c r="QEF290" s="66"/>
      <c r="QEG290" s="66"/>
      <c r="QEH290" s="66"/>
      <c r="QEI290" s="66"/>
      <c r="QEJ290" s="66"/>
      <c r="QEK290" s="66"/>
      <c r="QEL290" s="66"/>
      <c r="QEM290" s="66"/>
      <c r="QEN290" s="66"/>
      <c r="QEO290" s="66"/>
      <c r="QEP290" s="66"/>
      <c r="QEQ290" s="66"/>
      <c r="QER290" s="66"/>
      <c r="QES290" s="66"/>
      <c r="QET290" s="66"/>
      <c r="QEU290" s="66"/>
      <c r="QEV290" s="66"/>
      <c r="QEW290" s="66"/>
      <c r="QEX290" s="66"/>
      <c r="QEY290" s="66"/>
      <c r="QEZ290" s="66"/>
      <c r="QFA290" s="66"/>
      <c r="QFB290" s="66"/>
      <c r="QFC290" s="66"/>
      <c r="QFD290" s="66"/>
      <c r="QFE290" s="66"/>
      <c r="QFF290" s="66"/>
      <c r="QFG290" s="66"/>
      <c r="QFH290" s="66"/>
      <c r="QFI290" s="66"/>
      <c r="QFJ290" s="66"/>
      <c r="QFK290" s="66"/>
      <c r="QFL290" s="66"/>
      <c r="QFM290" s="66"/>
      <c r="QFN290" s="66"/>
      <c r="QFO290" s="66"/>
      <c r="QFP290" s="66"/>
      <c r="QFQ290" s="66"/>
      <c r="QFR290" s="66"/>
      <c r="QFS290" s="66"/>
      <c r="QFT290" s="66"/>
      <c r="QFU290" s="66"/>
      <c r="QFV290" s="66"/>
      <c r="QFW290" s="66"/>
      <c r="QFX290" s="66"/>
      <c r="QFY290" s="66"/>
      <c r="QFZ290" s="66"/>
      <c r="QGA290" s="66"/>
      <c r="QGB290" s="66"/>
      <c r="QGC290" s="66"/>
      <c r="QGD290" s="66"/>
      <c r="QGE290" s="66"/>
      <c r="QGF290" s="66"/>
      <c r="QGG290" s="66"/>
      <c r="QGH290" s="66"/>
      <c r="QGI290" s="66"/>
      <c r="QGJ290" s="66"/>
      <c r="QGK290" s="66"/>
      <c r="QGL290" s="66"/>
      <c r="QGM290" s="66"/>
      <c r="QGN290" s="66"/>
      <c r="QGO290" s="66"/>
      <c r="QGP290" s="66"/>
      <c r="QGQ290" s="66"/>
      <c r="QGR290" s="66"/>
      <c r="QGS290" s="66"/>
      <c r="QGT290" s="66"/>
      <c r="QGU290" s="66"/>
      <c r="QGV290" s="66"/>
      <c r="QGW290" s="66"/>
      <c r="QGX290" s="66"/>
      <c r="QGY290" s="66"/>
      <c r="QGZ290" s="66"/>
      <c r="QHA290" s="66"/>
      <c r="QHB290" s="66"/>
      <c r="QHC290" s="66"/>
      <c r="QHD290" s="66"/>
      <c r="QHE290" s="66"/>
      <c r="QHF290" s="66"/>
      <c r="QHG290" s="66"/>
      <c r="QHH290" s="66"/>
      <c r="QHI290" s="66"/>
      <c r="QHJ290" s="66"/>
      <c r="QHK290" s="66"/>
      <c r="QHL290" s="66"/>
      <c r="QHM290" s="66"/>
      <c r="QHN290" s="66"/>
      <c r="QHO290" s="66"/>
      <c r="QHP290" s="66"/>
      <c r="QHQ290" s="66"/>
      <c r="QHR290" s="66"/>
      <c r="QHS290" s="66"/>
      <c r="QHT290" s="66"/>
      <c r="QHU290" s="66"/>
      <c r="QHV290" s="66"/>
      <c r="QHW290" s="66"/>
      <c r="QHX290" s="66"/>
      <c r="QHY290" s="66"/>
      <c r="QHZ290" s="66"/>
      <c r="QIA290" s="66"/>
      <c r="QIB290" s="66"/>
      <c r="QIC290" s="66"/>
      <c r="QID290" s="66"/>
      <c r="QIE290" s="66"/>
      <c r="QIF290" s="66"/>
      <c r="QIG290" s="66"/>
      <c r="QIH290" s="66"/>
      <c r="QII290" s="66"/>
      <c r="QIJ290" s="66"/>
      <c r="QIK290" s="66"/>
      <c r="QIL290" s="66"/>
      <c r="QIM290" s="66"/>
      <c r="QIN290" s="66"/>
      <c r="QIO290" s="66"/>
      <c r="QIP290" s="66"/>
      <c r="QIQ290" s="66"/>
      <c r="QIR290" s="66"/>
      <c r="QIS290" s="66"/>
      <c r="QIT290" s="66"/>
      <c r="QIU290" s="66"/>
      <c r="QIV290" s="66"/>
      <c r="QIW290" s="66"/>
      <c r="QIX290" s="66"/>
      <c r="QIY290" s="66"/>
      <c r="QIZ290" s="66"/>
      <c r="QJA290" s="66"/>
      <c r="QJB290" s="66"/>
      <c r="QJC290" s="66"/>
      <c r="QJD290" s="66"/>
      <c r="QJE290" s="66"/>
      <c r="QJF290" s="66"/>
      <c r="QJG290" s="66"/>
      <c r="QJH290" s="66"/>
      <c r="QJI290" s="66"/>
      <c r="QJJ290" s="66"/>
      <c r="QJK290" s="66"/>
      <c r="QJL290" s="66"/>
      <c r="QJM290" s="66"/>
      <c r="QJN290" s="66"/>
      <c r="QJO290" s="66"/>
      <c r="QJP290" s="66"/>
      <c r="QJQ290" s="66"/>
      <c r="QJR290" s="66"/>
      <c r="QJS290" s="66"/>
      <c r="QJT290" s="66"/>
      <c r="QJU290" s="66"/>
      <c r="QJV290" s="66"/>
      <c r="QJW290" s="66"/>
      <c r="QJX290" s="66"/>
      <c r="QJY290" s="66"/>
      <c r="QJZ290" s="66"/>
      <c r="QKA290" s="66"/>
      <c r="QKB290" s="66"/>
      <c r="QKC290" s="66"/>
      <c r="QKD290" s="66"/>
      <c r="QKE290" s="66"/>
      <c r="QKF290" s="66"/>
      <c r="QKG290" s="66"/>
      <c r="QKH290" s="66"/>
      <c r="QKI290" s="66"/>
      <c r="QKJ290" s="66"/>
      <c r="QKK290" s="66"/>
      <c r="QKL290" s="66"/>
      <c r="QKM290" s="66"/>
      <c r="QKN290" s="66"/>
      <c r="QKO290" s="66"/>
      <c r="QKP290" s="66"/>
      <c r="QKQ290" s="66"/>
      <c r="QKR290" s="66"/>
      <c r="QKS290" s="66"/>
      <c r="QKT290" s="66"/>
      <c r="QKU290" s="66"/>
      <c r="QKV290" s="66"/>
      <c r="QKW290" s="66"/>
      <c r="QKX290" s="66"/>
      <c r="QKY290" s="66"/>
      <c r="QKZ290" s="66"/>
      <c r="QLA290" s="66"/>
      <c r="QLB290" s="66"/>
      <c r="QLC290" s="66"/>
      <c r="QLD290" s="66"/>
      <c r="QLE290" s="66"/>
      <c r="QLF290" s="66"/>
      <c r="QLG290" s="66"/>
      <c r="QLH290" s="66"/>
      <c r="QLI290" s="66"/>
      <c r="QLJ290" s="66"/>
      <c r="QLK290" s="66"/>
      <c r="QLL290" s="66"/>
      <c r="QLM290" s="66"/>
      <c r="QLN290" s="66"/>
      <c r="QLO290" s="66"/>
      <c r="QLP290" s="66"/>
      <c r="QLQ290" s="66"/>
      <c r="QLR290" s="66"/>
      <c r="QLS290" s="66"/>
      <c r="QLT290" s="66"/>
      <c r="QLU290" s="66"/>
      <c r="QLV290" s="66"/>
      <c r="QLW290" s="66"/>
      <c r="QLX290" s="66"/>
      <c r="QLY290" s="66"/>
      <c r="QLZ290" s="66"/>
      <c r="QMA290" s="66"/>
      <c r="QMB290" s="66"/>
      <c r="QMC290" s="66"/>
      <c r="QMD290" s="66"/>
      <c r="QME290" s="66"/>
      <c r="QMF290" s="66"/>
      <c r="QMG290" s="66"/>
      <c r="QMH290" s="66"/>
      <c r="QMI290" s="66"/>
      <c r="QMJ290" s="66"/>
      <c r="QMK290" s="66"/>
      <c r="QML290" s="66"/>
      <c r="QMM290" s="66"/>
      <c r="QMN290" s="66"/>
      <c r="QMO290" s="66"/>
      <c r="QMP290" s="66"/>
      <c r="QMQ290" s="66"/>
      <c r="QMR290" s="66"/>
      <c r="QMS290" s="66"/>
      <c r="QMT290" s="66"/>
      <c r="QMU290" s="66"/>
      <c r="QMV290" s="66"/>
      <c r="QMW290" s="66"/>
      <c r="QMX290" s="66"/>
      <c r="QMY290" s="66"/>
      <c r="QMZ290" s="66"/>
      <c r="QNA290" s="66"/>
      <c r="QNB290" s="66"/>
      <c r="QNC290" s="66"/>
      <c r="QND290" s="66"/>
      <c r="QNE290" s="66"/>
      <c r="QNF290" s="66"/>
      <c r="QNG290" s="66"/>
      <c r="QNH290" s="66"/>
      <c r="QNI290" s="66"/>
      <c r="QNJ290" s="66"/>
      <c r="QNK290" s="66"/>
      <c r="QNL290" s="66"/>
      <c r="QNM290" s="66"/>
      <c r="QNN290" s="66"/>
      <c r="QNO290" s="66"/>
      <c r="QNP290" s="66"/>
      <c r="QNQ290" s="66"/>
      <c r="QNR290" s="66"/>
      <c r="QNS290" s="66"/>
      <c r="QNT290" s="66"/>
      <c r="QNU290" s="66"/>
      <c r="QNV290" s="66"/>
      <c r="QNW290" s="66"/>
      <c r="QNX290" s="66"/>
      <c r="QNY290" s="66"/>
      <c r="QNZ290" s="66"/>
      <c r="QOA290" s="66"/>
      <c r="QOB290" s="66"/>
      <c r="QOC290" s="66"/>
      <c r="QOD290" s="66"/>
      <c r="QOE290" s="66"/>
      <c r="QOF290" s="66"/>
      <c r="QOG290" s="66"/>
      <c r="QOH290" s="66"/>
      <c r="QOI290" s="66"/>
      <c r="QOJ290" s="66"/>
      <c r="QOK290" s="66"/>
      <c r="QOL290" s="66"/>
      <c r="QOM290" s="66"/>
      <c r="QON290" s="66"/>
      <c r="QOO290" s="66"/>
      <c r="QOP290" s="66"/>
      <c r="QOQ290" s="66"/>
      <c r="QOR290" s="66"/>
      <c r="QOS290" s="66"/>
      <c r="QOT290" s="66"/>
      <c r="QOU290" s="66"/>
      <c r="QOV290" s="66"/>
      <c r="QOW290" s="66"/>
      <c r="QOX290" s="66"/>
      <c r="QOY290" s="66"/>
      <c r="QOZ290" s="66"/>
      <c r="QPA290" s="66"/>
      <c r="QPB290" s="66"/>
      <c r="QPC290" s="66"/>
      <c r="QPD290" s="66"/>
      <c r="QPE290" s="66"/>
      <c r="QPF290" s="66"/>
      <c r="QPG290" s="66"/>
      <c r="QPH290" s="66"/>
      <c r="QPI290" s="66"/>
      <c r="QPJ290" s="66"/>
      <c r="QPK290" s="66"/>
      <c r="QPL290" s="66"/>
      <c r="QPM290" s="66"/>
      <c r="QPN290" s="66"/>
      <c r="QPO290" s="66"/>
      <c r="QPP290" s="66"/>
      <c r="QPQ290" s="66"/>
      <c r="QPR290" s="66"/>
      <c r="QPS290" s="66"/>
      <c r="QPT290" s="66"/>
      <c r="QPU290" s="66"/>
      <c r="QPV290" s="66"/>
      <c r="QPW290" s="66"/>
      <c r="QPX290" s="66"/>
      <c r="QPY290" s="66"/>
      <c r="QPZ290" s="66"/>
      <c r="QQA290" s="66"/>
      <c r="QQB290" s="66"/>
      <c r="QQC290" s="66"/>
      <c r="QQD290" s="66"/>
      <c r="QQE290" s="66"/>
      <c r="QQF290" s="66"/>
      <c r="QQG290" s="66"/>
      <c r="QQH290" s="66"/>
      <c r="QQI290" s="66"/>
      <c r="QQJ290" s="66"/>
      <c r="QQK290" s="66"/>
      <c r="QQL290" s="66"/>
      <c r="QQM290" s="66"/>
      <c r="QQN290" s="66"/>
      <c r="QQO290" s="66"/>
      <c r="QQP290" s="66"/>
      <c r="QQQ290" s="66"/>
      <c r="QQR290" s="66"/>
      <c r="QQS290" s="66"/>
      <c r="QQT290" s="66"/>
      <c r="QQU290" s="66"/>
      <c r="QQV290" s="66"/>
      <c r="QQW290" s="66"/>
      <c r="QQX290" s="66"/>
      <c r="QQY290" s="66"/>
      <c r="QQZ290" s="66"/>
      <c r="QRA290" s="66"/>
      <c r="QRB290" s="66"/>
      <c r="QRC290" s="66"/>
      <c r="QRD290" s="66"/>
      <c r="QRE290" s="66"/>
      <c r="QRF290" s="66"/>
      <c r="QRG290" s="66"/>
      <c r="QRH290" s="66"/>
      <c r="QRI290" s="66"/>
      <c r="QRJ290" s="66"/>
      <c r="QRK290" s="66"/>
      <c r="QRL290" s="66"/>
      <c r="QRM290" s="66"/>
      <c r="QRN290" s="66"/>
      <c r="QRO290" s="66"/>
      <c r="QRP290" s="66"/>
      <c r="QRQ290" s="66"/>
      <c r="QRR290" s="66"/>
      <c r="QRS290" s="66"/>
      <c r="QRT290" s="66"/>
      <c r="QRU290" s="66"/>
      <c r="QRV290" s="66"/>
      <c r="QRW290" s="66"/>
      <c r="QRX290" s="66"/>
      <c r="QRY290" s="66"/>
      <c r="QRZ290" s="66"/>
      <c r="QSA290" s="66"/>
      <c r="QSB290" s="66"/>
      <c r="QSC290" s="66"/>
      <c r="QSD290" s="66"/>
      <c r="QSE290" s="66"/>
      <c r="QSF290" s="66"/>
      <c r="QSG290" s="66"/>
      <c r="QSH290" s="66"/>
      <c r="QSI290" s="66"/>
      <c r="QSJ290" s="66"/>
      <c r="QSK290" s="66"/>
      <c r="QSL290" s="66"/>
      <c r="QSM290" s="66"/>
      <c r="QSN290" s="66"/>
      <c r="QSO290" s="66"/>
      <c r="QSP290" s="66"/>
      <c r="QSQ290" s="66"/>
      <c r="QSR290" s="66"/>
      <c r="QSS290" s="66"/>
      <c r="QST290" s="66"/>
      <c r="QSU290" s="66"/>
      <c r="QSV290" s="66"/>
      <c r="QSW290" s="66"/>
      <c r="QSX290" s="66"/>
      <c r="QSY290" s="66"/>
      <c r="QSZ290" s="66"/>
      <c r="QTA290" s="66"/>
      <c r="QTB290" s="66"/>
      <c r="QTC290" s="66"/>
      <c r="QTD290" s="66"/>
      <c r="QTE290" s="66"/>
      <c r="QTF290" s="66"/>
      <c r="QTG290" s="66"/>
      <c r="QTH290" s="66"/>
      <c r="QTI290" s="66"/>
      <c r="QTJ290" s="66"/>
      <c r="QTK290" s="66"/>
      <c r="QTL290" s="66"/>
      <c r="QTM290" s="66"/>
      <c r="QTN290" s="66"/>
      <c r="QTO290" s="66"/>
      <c r="QTP290" s="66"/>
      <c r="QTQ290" s="66"/>
      <c r="QTR290" s="66"/>
      <c r="QTS290" s="66"/>
      <c r="QTT290" s="66"/>
      <c r="QTU290" s="66"/>
      <c r="QTV290" s="66"/>
      <c r="QTW290" s="66"/>
      <c r="QTX290" s="66"/>
      <c r="QTY290" s="66"/>
      <c r="QTZ290" s="66"/>
      <c r="QUA290" s="66"/>
      <c r="QUB290" s="66"/>
      <c r="QUC290" s="66"/>
      <c r="QUD290" s="66"/>
      <c r="QUE290" s="66"/>
      <c r="QUF290" s="66"/>
      <c r="QUG290" s="66"/>
      <c r="QUH290" s="66"/>
      <c r="QUI290" s="66"/>
      <c r="QUJ290" s="66"/>
      <c r="QUK290" s="66"/>
      <c r="QUL290" s="66"/>
      <c r="QUM290" s="66"/>
      <c r="QUN290" s="66"/>
      <c r="QUO290" s="66"/>
      <c r="QUP290" s="66"/>
      <c r="QUQ290" s="66"/>
      <c r="QUR290" s="66"/>
      <c r="QUS290" s="66"/>
      <c r="QUT290" s="66"/>
      <c r="QUU290" s="66"/>
      <c r="QUV290" s="66"/>
      <c r="QUW290" s="66"/>
      <c r="QUX290" s="66"/>
      <c r="QUY290" s="66"/>
      <c r="QUZ290" s="66"/>
      <c r="QVA290" s="66"/>
      <c r="QVB290" s="66"/>
      <c r="QVC290" s="66"/>
      <c r="QVD290" s="66"/>
      <c r="QVE290" s="66"/>
      <c r="QVF290" s="66"/>
      <c r="QVG290" s="66"/>
      <c r="QVH290" s="66"/>
      <c r="QVI290" s="66"/>
      <c r="QVJ290" s="66"/>
      <c r="QVK290" s="66"/>
      <c r="QVL290" s="66"/>
      <c r="QVM290" s="66"/>
      <c r="QVN290" s="66"/>
      <c r="QVO290" s="66"/>
      <c r="QVP290" s="66"/>
      <c r="QVQ290" s="66"/>
      <c r="QVR290" s="66"/>
      <c r="QVS290" s="66"/>
      <c r="QVT290" s="66"/>
      <c r="QVU290" s="66"/>
      <c r="QVV290" s="66"/>
      <c r="QVW290" s="66"/>
      <c r="QVX290" s="66"/>
      <c r="QVY290" s="66"/>
      <c r="QVZ290" s="66"/>
      <c r="QWA290" s="66"/>
      <c r="QWB290" s="66"/>
      <c r="QWC290" s="66"/>
      <c r="QWD290" s="66"/>
      <c r="QWE290" s="66"/>
      <c r="QWF290" s="66"/>
      <c r="QWG290" s="66"/>
      <c r="QWH290" s="66"/>
      <c r="QWI290" s="66"/>
      <c r="QWJ290" s="66"/>
      <c r="QWK290" s="66"/>
      <c r="QWL290" s="66"/>
      <c r="QWM290" s="66"/>
      <c r="QWN290" s="66"/>
      <c r="QWO290" s="66"/>
      <c r="QWP290" s="66"/>
      <c r="QWQ290" s="66"/>
      <c r="QWR290" s="66"/>
      <c r="QWS290" s="66"/>
      <c r="QWT290" s="66"/>
      <c r="QWU290" s="66"/>
      <c r="QWV290" s="66"/>
      <c r="QWW290" s="66"/>
      <c r="QWX290" s="66"/>
      <c r="QWY290" s="66"/>
      <c r="QWZ290" s="66"/>
      <c r="QXA290" s="66"/>
      <c r="QXB290" s="66"/>
      <c r="QXC290" s="66"/>
      <c r="QXD290" s="66"/>
      <c r="QXE290" s="66"/>
      <c r="QXF290" s="66"/>
      <c r="QXG290" s="66"/>
      <c r="QXH290" s="66"/>
      <c r="QXI290" s="66"/>
      <c r="QXJ290" s="66"/>
      <c r="QXK290" s="66"/>
      <c r="QXL290" s="66"/>
      <c r="QXM290" s="66"/>
      <c r="QXN290" s="66"/>
      <c r="QXO290" s="66"/>
      <c r="QXP290" s="66"/>
      <c r="QXQ290" s="66"/>
      <c r="QXR290" s="66"/>
      <c r="QXS290" s="66"/>
      <c r="QXT290" s="66"/>
      <c r="QXU290" s="66"/>
      <c r="QXV290" s="66"/>
      <c r="QXW290" s="66"/>
      <c r="QXX290" s="66"/>
      <c r="QXY290" s="66"/>
      <c r="QXZ290" s="66"/>
      <c r="QYA290" s="66"/>
      <c r="QYB290" s="66"/>
      <c r="QYC290" s="66"/>
      <c r="QYD290" s="66"/>
      <c r="QYE290" s="66"/>
      <c r="QYF290" s="66"/>
      <c r="QYG290" s="66"/>
      <c r="QYH290" s="66"/>
      <c r="QYI290" s="66"/>
      <c r="QYJ290" s="66"/>
      <c r="QYK290" s="66"/>
      <c r="QYL290" s="66"/>
      <c r="QYM290" s="66"/>
      <c r="QYN290" s="66"/>
      <c r="QYO290" s="66"/>
      <c r="QYP290" s="66"/>
      <c r="QYQ290" s="66"/>
      <c r="QYR290" s="66"/>
      <c r="QYS290" s="66"/>
      <c r="QYT290" s="66"/>
      <c r="QYU290" s="66"/>
      <c r="QYV290" s="66"/>
      <c r="QYW290" s="66"/>
      <c r="QYX290" s="66"/>
      <c r="QYY290" s="66"/>
      <c r="QYZ290" s="66"/>
      <c r="QZA290" s="66"/>
      <c r="QZB290" s="66"/>
      <c r="QZC290" s="66"/>
      <c r="QZD290" s="66"/>
      <c r="QZE290" s="66"/>
      <c r="QZF290" s="66"/>
      <c r="QZG290" s="66"/>
      <c r="QZH290" s="66"/>
      <c r="QZI290" s="66"/>
      <c r="QZJ290" s="66"/>
      <c r="QZK290" s="66"/>
      <c r="QZL290" s="66"/>
      <c r="QZM290" s="66"/>
      <c r="QZN290" s="66"/>
      <c r="QZO290" s="66"/>
      <c r="QZP290" s="66"/>
      <c r="QZQ290" s="66"/>
      <c r="QZR290" s="66"/>
      <c r="QZS290" s="66"/>
      <c r="QZT290" s="66"/>
      <c r="QZU290" s="66"/>
      <c r="QZV290" s="66"/>
      <c r="QZW290" s="66"/>
      <c r="QZX290" s="66"/>
      <c r="QZY290" s="66"/>
      <c r="QZZ290" s="66"/>
      <c r="RAA290" s="66"/>
      <c r="RAB290" s="66"/>
      <c r="RAC290" s="66"/>
      <c r="RAD290" s="66"/>
      <c r="RAE290" s="66"/>
      <c r="RAF290" s="66"/>
      <c r="RAG290" s="66"/>
      <c r="RAH290" s="66"/>
      <c r="RAI290" s="66"/>
      <c r="RAJ290" s="66"/>
      <c r="RAK290" s="66"/>
      <c r="RAL290" s="66"/>
      <c r="RAM290" s="66"/>
      <c r="RAN290" s="66"/>
      <c r="RAO290" s="66"/>
      <c r="RAP290" s="66"/>
      <c r="RAQ290" s="66"/>
      <c r="RAR290" s="66"/>
      <c r="RAS290" s="66"/>
      <c r="RAT290" s="66"/>
      <c r="RAU290" s="66"/>
      <c r="RAV290" s="66"/>
      <c r="RAW290" s="66"/>
      <c r="RAX290" s="66"/>
      <c r="RAY290" s="66"/>
      <c r="RAZ290" s="66"/>
      <c r="RBA290" s="66"/>
      <c r="RBB290" s="66"/>
      <c r="RBC290" s="66"/>
      <c r="RBD290" s="66"/>
      <c r="RBE290" s="66"/>
      <c r="RBF290" s="66"/>
      <c r="RBG290" s="66"/>
      <c r="RBH290" s="66"/>
      <c r="RBI290" s="66"/>
      <c r="RBJ290" s="66"/>
      <c r="RBK290" s="66"/>
      <c r="RBL290" s="66"/>
      <c r="RBM290" s="66"/>
      <c r="RBN290" s="66"/>
      <c r="RBO290" s="66"/>
      <c r="RBP290" s="66"/>
      <c r="RBQ290" s="66"/>
      <c r="RBR290" s="66"/>
      <c r="RBS290" s="66"/>
      <c r="RBT290" s="66"/>
      <c r="RBU290" s="66"/>
      <c r="RBV290" s="66"/>
      <c r="RBW290" s="66"/>
      <c r="RBX290" s="66"/>
      <c r="RBY290" s="66"/>
      <c r="RBZ290" s="66"/>
      <c r="RCA290" s="66"/>
      <c r="RCB290" s="66"/>
      <c r="RCC290" s="66"/>
      <c r="RCD290" s="66"/>
      <c r="RCE290" s="66"/>
      <c r="RCF290" s="66"/>
      <c r="RCG290" s="66"/>
      <c r="RCH290" s="66"/>
      <c r="RCI290" s="66"/>
      <c r="RCJ290" s="66"/>
      <c r="RCK290" s="66"/>
      <c r="RCL290" s="66"/>
      <c r="RCM290" s="66"/>
      <c r="RCN290" s="66"/>
      <c r="RCO290" s="66"/>
      <c r="RCP290" s="66"/>
      <c r="RCQ290" s="66"/>
      <c r="RCR290" s="66"/>
      <c r="RCS290" s="66"/>
      <c r="RCT290" s="66"/>
      <c r="RCU290" s="66"/>
      <c r="RCV290" s="66"/>
      <c r="RCW290" s="66"/>
      <c r="RCX290" s="66"/>
      <c r="RCY290" s="66"/>
      <c r="RCZ290" s="66"/>
      <c r="RDA290" s="66"/>
      <c r="RDB290" s="66"/>
      <c r="RDC290" s="66"/>
      <c r="RDD290" s="66"/>
      <c r="RDE290" s="66"/>
      <c r="RDF290" s="66"/>
      <c r="RDG290" s="66"/>
      <c r="RDH290" s="66"/>
      <c r="RDI290" s="66"/>
      <c r="RDJ290" s="66"/>
      <c r="RDK290" s="66"/>
      <c r="RDL290" s="66"/>
      <c r="RDM290" s="66"/>
      <c r="RDN290" s="66"/>
      <c r="RDO290" s="66"/>
      <c r="RDP290" s="66"/>
      <c r="RDQ290" s="66"/>
      <c r="RDR290" s="66"/>
      <c r="RDS290" s="66"/>
      <c r="RDT290" s="66"/>
      <c r="RDU290" s="66"/>
      <c r="RDV290" s="66"/>
      <c r="RDW290" s="66"/>
      <c r="RDX290" s="66"/>
      <c r="RDY290" s="66"/>
      <c r="RDZ290" s="66"/>
      <c r="REA290" s="66"/>
      <c r="REB290" s="66"/>
      <c r="REC290" s="66"/>
      <c r="RED290" s="66"/>
      <c r="REE290" s="66"/>
      <c r="REF290" s="66"/>
      <c r="REG290" s="66"/>
      <c r="REH290" s="66"/>
      <c r="REI290" s="66"/>
      <c r="REJ290" s="66"/>
      <c r="REK290" s="66"/>
      <c r="REL290" s="66"/>
      <c r="REM290" s="66"/>
      <c r="REN290" s="66"/>
      <c r="REO290" s="66"/>
      <c r="REP290" s="66"/>
      <c r="REQ290" s="66"/>
      <c r="RER290" s="66"/>
      <c r="RES290" s="66"/>
      <c r="RET290" s="66"/>
      <c r="REU290" s="66"/>
      <c r="REV290" s="66"/>
      <c r="REW290" s="66"/>
      <c r="REX290" s="66"/>
      <c r="REY290" s="66"/>
      <c r="REZ290" s="66"/>
      <c r="RFA290" s="66"/>
      <c r="RFB290" s="66"/>
      <c r="RFC290" s="66"/>
      <c r="RFD290" s="66"/>
      <c r="RFE290" s="66"/>
      <c r="RFF290" s="66"/>
      <c r="RFG290" s="66"/>
      <c r="RFH290" s="66"/>
      <c r="RFI290" s="66"/>
      <c r="RFJ290" s="66"/>
      <c r="RFK290" s="66"/>
      <c r="RFL290" s="66"/>
      <c r="RFM290" s="66"/>
      <c r="RFN290" s="66"/>
      <c r="RFO290" s="66"/>
      <c r="RFP290" s="66"/>
      <c r="RFQ290" s="66"/>
      <c r="RFR290" s="66"/>
      <c r="RFS290" s="66"/>
      <c r="RFT290" s="66"/>
      <c r="RFU290" s="66"/>
      <c r="RFV290" s="66"/>
      <c r="RFW290" s="66"/>
      <c r="RFX290" s="66"/>
      <c r="RFY290" s="66"/>
      <c r="RFZ290" s="66"/>
      <c r="RGA290" s="66"/>
      <c r="RGB290" s="66"/>
      <c r="RGC290" s="66"/>
      <c r="RGD290" s="66"/>
      <c r="RGE290" s="66"/>
      <c r="RGF290" s="66"/>
      <c r="RGG290" s="66"/>
      <c r="RGH290" s="66"/>
      <c r="RGI290" s="66"/>
      <c r="RGJ290" s="66"/>
      <c r="RGK290" s="66"/>
      <c r="RGL290" s="66"/>
      <c r="RGM290" s="66"/>
      <c r="RGN290" s="66"/>
      <c r="RGO290" s="66"/>
      <c r="RGP290" s="66"/>
      <c r="RGQ290" s="66"/>
      <c r="RGR290" s="66"/>
      <c r="RGS290" s="66"/>
      <c r="RGT290" s="66"/>
      <c r="RGU290" s="66"/>
      <c r="RGV290" s="66"/>
      <c r="RGW290" s="66"/>
      <c r="RGX290" s="66"/>
      <c r="RGY290" s="66"/>
      <c r="RGZ290" s="66"/>
      <c r="RHA290" s="66"/>
      <c r="RHB290" s="66"/>
      <c r="RHC290" s="66"/>
      <c r="RHD290" s="66"/>
      <c r="RHE290" s="66"/>
      <c r="RHF290" s="66"/>
      <c r="RHG290" s="66"/>
      <c r="RHH290" s="66"/>
      <c r="RHI290" s="66"/>
      <c r="RHJ290" s="66"/>
      <c r="RHK290" s="66"/>
      <c r="RHL290" s="66"/>
      <c r="RHM290" s="66"/>
      <c r="RHN290" s="66"/>
      <c r="RHO290" s="66"/>
      <c r="RHP290" s="66"/>
      <c r="RHQ290" s="66"/>
      <c r="RHR290" s="66"/>
      <c r="RHS290" s="66"/>
      <c r="RHT290" s="66"/>
      <c r="RHU290" s="66"/>
      <c r="RHV290" s="66"/>
      <c r="RHW290" s="66"/>
      <c r="RHX290" s="66"/>
      <c r="RHY290" s="66"/>
      <c r="RHZ290" s="66"/>
      <c r="RIA290" s="66"/>
      <c r="RIB290" s="66"/>
      <c r="RIC290" s="66"/>
      <c r="RID290" s="66"/>
      <c r="RIE290" s="66"/>
      <c r="RIF290" s="66"/>
      <c r="RIG290" s="66"/>
      <c r="RIH290" s="66"/>
      <c r="RII290" s="66"/>
      <c r="RIJ290" s="66"/>
      <c r="RIK290" s="66"/>
      <c r="RIL290" s="66"/>
      <c r="RIM290" s="66"/>
      <c r="RIN290" s="66"/>
      <c r="RIO290" s="66"/>
      <c r="RIP290" s="66"/>
      <c r="RIQ290" s="66"/>
      <c r="RIR290" s="66"/>
      <c r="RIS290" s="66"/>
      <c r="RIT290" s="66"/>
      <c r="RIU290" s="66"/>
      <c r="RIV290" s="66"/>
      <c r="RIW290" s="66"/>
      <c r="RIX290" s="66"/>
      <c r="RIY290" s="66"/>
      <c r="RIZ290" s="66"/>
      <c r="RJA290" s="66"/>
      <c r="RJB290" s="66"/>
      <c r="RJC290" s="66"/>
      <c r="RJD290" s="66"/>
      <c r="RJE290" s="66"/>
      <c r="RJF290" s="66"/>
      <c r="RJG290" s="66"/>
      <c r="RJH290" s="66"/>
      <c r="RJI290" s="66"/>
      <c r="RJJ290" s="66"/>
      <c r="RJK290" s="66"/>
      <c r="RJL290" s="66"/>
      <c r="RJM290" s="66"/>
      <c r="RJN290" s="66"/>
      <c r="RJO290" s="66"/>
      <c r="RJP290" s="66"/>
      <c r="RJQ290" s="66"/>
      <c r="RJR290" s="66"/>
      <c r="RJS290" s="66"/>
      <c r="RJT290" s="66"/>
      <c r="RJU290" s="66"/>
      <c r="RJV290" s="66"/>
      <c r="RJW290" s="66"/>
      <c r="RJX290" s="66"/>
      <c r="RJY290" s="66"/>
      <c r="RJZ290" s="66"/>
      <c r="RKA290" s="66"/>
      <c r="RKB290" s="66"/>
      <c r="RKC290" s="66"/>
      <c r="RKD290" s="66"/>
      <c r="RKE290" s="66"/>
      <c r="RKF290" s="66"/>
      <c r="RKG290" s="66"/>
      <c r="RKH290" s="66"/>
      <c r="RKI290" s="66"/>
      <c r="RKJ290" s="66"/>
      <c r="RKK290" s="66"/>
      <c r="RKL290" s="66"/>
      <c r="RKM290" s="66"/>
      <c r="RKN290" s="66"/>
      <c r="RKO290" s="66"/>
      <c r="RKP290" s="66"/>
      <c r="RKQ290" s="66"/>
      <c r="RKR290" s="66"/>
      <c r="RKS290" s="66"/>
      <c r="RKT290" s="66"/>
      <c r="RKU290" s="66"/>
      <c r="RKV290" s="66"/>
      <c r="RKW290" s="66"/>
      <c r="RKX290" s="66"/>
      <c r="RKY290" s="66"/>
      <c r="RKZ290" s="66"/>
      <c r="RLA290" s="66"/>
      <c r="RLB290" s="66"/>
      <c r="RLC290" s="66"/>
      <c r="RLD290" s="66"/>
      <c r="RLE290" s="66"/>
      <c r="RLF290" s="66"/>
      <c r="RLG290" s="66"/>
      <c r="RLH290" s="66"/>
      <c r="RLI290" s="66"/>
      <c r="RLJ290" s="66"/>
      <c r="RLK290" s="66"/>
      <c r="RLL290" s="66"/>
      <c r="RLM290" s="66"/>
      <c r="RLN290" s="66"/>
      <c r="RLO290" s="66"/>
      <c r="RLP290" s="66"/>
      <c r="RLQ290" s="66"/>
      <c r="RLR290" s="66"/>
      <c r="RLS290" s="66"/>
      <c r="RLT290" s="66"/>
      <c r="RLU290" s="66"/>
      <c r="RLV290" s="66"/>
      <c r="RLW290" s="66"/>
      <c r="RLX290" s="66"/>
      <c r="RLY290" s="66"/>
      <c r="RLZ290" s="66"/>
      <c r="RMA290" s="66"/>
      <c r="RMB290" s="66"/>
      <c r="RMC290" s="66"/>
      <c r="RMD290" s="66"/>
      <c r="RME290" s="66"/>
      <c r="RMF290" s="66"/>
      <c r="RMG290" s="66"/>
      <c r="RMH290" s="66"/>
      <c r="RMI290" s="66"/>
      <c r="RMJ290" s="66"/>
      <c r="RMK290" s="66"/>
      <c r="RML290" s="66"/>
      <c r="RMM290" s="66"/>
      <c r="RMN290" s="66"/>
      <c r="RMO290" s="66"/>
      <c r="RMP290" s="66"/>
      <c r="RMQ290" s="66"/>
      <c r="RMR290" s="66"/>
      <c r="RMS290" s="66"/>
      <c r="RMT290" s="66"/>
      <c r="RMU290" s="66"/>
      <c r="RMV290" s="66"/>
      <c r="RMW290" s="66"/>
      <c r="RMX290" s="66"/>
      <c r="RMY290" s="66"/>
      <c r="RMZ290" s="66"/>
      <c r="RNA290" s="66"/>
      <c r="RNB290" s="66"/>
      <c r="RNC290" s="66"/>
      <c r="RND290" s="66"/>
      <c r="RNE290" s="66"/>
      <c r="RNF290" s="66"/>
      <c r="RNG290" s="66"/>
      <c r="RNH290" s="66"/>
      <c r="RNI290" s="66"/>
      <c r="RNJ290" s="66"/>
      <c r="RNK290" s="66"/>
      <c r="RNL290" s="66"/>
      <c r="RNM290" s="66"/>
      <c r="RNN290" s="66"/>
      <c r="RNO290" s="66"/>
      <c r="RNP290" s="66"/>
      <c r="RNQ290" s="66"/>
      <c r="RNR290" s="66"/>
      <c r="RNS290" s="66"/>
      <c r="RNT290" s="66"/>
      <c r="RNU290" s="66"/>
      <c r="RNV290" s="66"/>
      <c r="RNW290" s="66"/>
      <c r="RNX290" s="66"/>
      <c r="RNY290" s="66"/>
      <c r="RNZ290" s="66"/>
      <c r="ROA290" s="66"/>
      <c r="ROB290" s="66"/>
      <c r="ROC290" s="66"/>
      <c r="ROD290" s="66"/>
      <c r="ROE290" s="66"/>
      <c r="ROF290" s="66"/>
      <c r="ROG290" s="66"/>
      <c r="ROH290" s="66"/>
      <c r="ROI290" s="66"/>
      <c r="ROJ290" s="66"/>
      <c r="ROK290" s="66"/>
      <c r="ROL290" s="66"/>
      <c r="ROM290" s="66"/>
      <c r="RON290" s="66"/>
      <c r="ROO290" s="66"/>
      <c r="ROP290" s="66"/>
      <c r="ROQ290" s="66"/>
      <c r="ROR290" s="66"/>
      <c r="ROS290" s="66"/>
      <c r="ROT290" s="66"/>
      <c r="ROU290" s="66"/>
      <c r="ROV290" s="66"/>
      <c r="ROW290" s="66"/>
      <c r="ROX290" s="66"/>
      <c r="ROY290" s="66"/>
      <c r="ROZ290" s="66"/>
      <c r="RPA290" s="66"/>
      <c r="RPB290" s="66"/>
      <c r="RPC290" s="66"/>
      <c r="RPD290" s="66"/>
      <c r="RPE290" s="66"/>
      <c r="RPF290" s="66"/>
      <c r="RPG290" s="66"/>
      <c r="RPH290" s="66"/>
      <c r="RPI290" s="66"/>
      <c r="RPJ290" s="66"/>
      <c r="RPK290" s="66"/>
      <c r="RPL290" s="66"/>
      <c r="RPM290" s="66"/>
      <c r="RPN290" s="66"/>
      <c r="RPO290" s="66"/>
      <c r="RPP290" s="66"/>
      <c r="RPQ290" s="66"/>
      <c r="RPR290" s="66"/>
      <c r="RPS290" s="66"/>
      <c r="RPT290" s="66"/>
      <c r="RPU290" s="66"/>
      <c r="RPV290" s="66"/>
      <c r="RPW290" s="66"/>
      <c r="RPX290" s="66"/>
      <c r="RPY290" s="66"/>
      <c r="RPZ290" s="66"/>
      <c r="RQA290" s="66"/>
      <c r="RQB290" s="66"/>
      <c r="RQC290" s="66"/>
      <c r="RQD290" s="66"/>
      <c r="RQE290" s="66"/>
      <c r="RQF290" s="66"/>
      <c r="RQG290" s="66"/>
      <c r="RQH290" s="66"/>
      <c r="RQI290" s="66"/>
      <c r="RQJ290" s="66"/>
      <c r="RQK290" s="66"/>
      <c r="RQL290" s="66"/>
      <c r="RQM290" s="66"/>
      <c r="RQN290" s="66"/>
      <c r="RQO290" s="66"/>
      <c r="RQP290" s="66"/>
      <c r="RQQ290" s="66"/>
      <c r="RQR290" s="66"/>
      <c r="RQS290" s="66"/>
      <c r="RQT290" s="66"/>
      <c r="RQU290" s="66"/>
      <c r="RQV290" s="66"/>
      <c r="RQW290" s="66"/>
      <c r="RQX290" s="66"/>
      <c r="RQY290" s="66"/>
      <c r="RQZ290" s="66"/>
      <c r="RRA290" s="66"/>
      <c r="RRB290" s="66"/>
      <c r="RRC290" s="66"/>
      <c r="RRD290" s="66"/>
      <c r="RRE290" s="66"/>
      <c r="RRF290" s="66"/>
      <c r="RRG290" s="66"/>
      <c r="RRH290" s="66"/>
      <c r="RRI290" s="66"/>
      <c r="RRJ290" s="66"/>
      <c r="RRK290" s="66"/>
      <c r="RRL290" s="66"/>
      <c r="RRM290" s="66"/>
      <c r="RRN290" s="66"/>
      <c r="RRO290" s="66"/>
      <c r="RRP290" s="66"/>
      <c r="RRQ290" s="66"/>
      <c r="RRR290" s="66"/>
      <c r="RRS290" s="66"/>
      <c r="RRT290" s="66"/>
      <c r="RRU290" s="66"/>
      <c r="RRV290" s="66"/>
      <c r="RRW290" s="66"/>
      <c r="RRX290" s="66"/>
      <c r="RRY290" s="66"/>
      <c r="RRZ290" s="66"/>
      <c r="RSA290" s="66"/>
      <c r="RSB290" s="66"/>
      <c r="RSC290" s="66"/>
      <c r="RSD290" s="66"/>
      <c r="RSE290" s="66"/>
      <c r="RSF290" s="66"/>
      <c r="RSG290" s="66"/>
      <c r="RSH290" s="66"/>
      <c r="RSI290" s="66"/>
      <c r="RSJ290" s="66"/>
      <c r="RSK290" s="66"/>
      <c r="RSL290" s="66"/>
      <c r="RSM290" s="66"/>
      <c r="RSN290" s="66"/>
      <c r="RSO290" s="66"/>
      <c r="RSP290" s="66"/>
      <c r="RSQ290" s="66"/>
      <c r="RSR290" s="66"/>
      <c r="RSS290" s="66"/>
      <c r="RST290" s="66"/>
      <c r="RSU290" s="66"/>
      <c r="RSV290" s="66"/>
      <c r="RSW290" s="66"/>
      <c r="RSX290" s="66"/>
      <c r="RSY290" s="66"/>
      <c r="RSZ290" s="66"/>
      <c r="RTA290" s="66"/>
      <c r="RTB290" s="66"/>
      <c r="RTC290" s="66"/>
      <c r="RTD290" s="66"/>
      <c r="RTE290" s="66"/>
      <c r="RTF290" s="66"/>
      <c r="RTG290" s="66"/>
      <c r="RTH290" s="66"/>
      <c r="RTI290" s="66"/>
      <c r="RTJ290" s="66"/>
      <c r="RTK290" s="66"/>
      <c r="RTL290" s="66"/>
      <c r="RTM290" s="66"/>
      <c r="RTN290" s="66"/>
      <c r="RTO290" s="66"/>
      <c r="RTP290" s="66"/>
      <c r="RTQ290" s="66"/>
      <c r="RTR290" s="66"/>
      <c r="RTS290" s="66"/>
      <c r="RTT290" s="66"/>
      <c r="RTU290" s="66"/>
      <c r="RTV290" s="66"/>
      <c r="RTW290" s="66"/>
      <c r="RTX290" s="66"/>
      <c r="RTY290" s="66"/>
      <c r="RTZ290" s="66"/>
      <c r="RUA290" s="66"/>
      <c r="RUB290" s="66"/>
      <c r="RUC290" s="66"/>
      <c r="RUD290" s="66"/>
      <c r="RUE290" s="66"/>
      <c r="RUF290" s="66"/>
      <c r="RUG290" s="66"/>
      <c r="RUH290" s="66"/>
      <c r="RUI290" s="66"/>
      <c r="RUJ290" s="66"/>
      <c r="RUK290" s="66"/>
      <c r="RUL290" s="66"/>
      <c r="RUM290" s="66"/>
      <c r="RUN290" s="66"/>
      <c r="RUO290" s="66"/>
      <c r="RUP290" s="66"/>
      <c r="RUQ290" s="66"/>
      <c r="RUR290" s="66"/>
      <c r="RUS290" s="66"/>
      <c r="RUT290" s="66"/>
      <c r="RUU290" s="66"/>
      <c r="RUV290" s="66"/>
      <c r="RUW290" s="66"/>
      <c r="RUX290" s="66"/>
      <c r="RUY290" s="66"/>
      <c r="RUZ290" s="66"/>
      <c r="RVA290" s="66"/>
      <c r="RVB290" s="66"/>
      <c r="RVC290" s="66"/>
      <c r="RVD290" s="66"/>
      <c r="RVE290" s="66"/>
      <c r="RVF290" s="66"/>
      <c r="RVG290" s="66"/>
      <c r="RVH290" s="66"/>
      <c r="RVI290" s="66"/>
      <c r="RVJ290" s="66"/>
      <c r="RVK290" s="66"/>
      <c r="RVL290" s="66"/>
      <c r="RVM290" s="66"/>
      <c r="RVN290" s="66"/>
      <c r="RVO290" s="66"/>
      <c r="RVP290" s="66"/>
      <c r="RVQ290" s="66"/>
      <c r="RVR290" s="66"/>
      <c r="RVS290" s="66"/>
      <c r="RVT290" s="66"/>
      <c r="RVU290" s="66"/>
      <c r="RVV290" s="66"/>
      <c r="RVW290" s="66"/>
      <c r="RVX290" s="66"/>
      <c r="RVY290" s="66"/>
      <c r="RVZ290" s="66"/>
      <c r="RWA290" s="66"/>
      <c r="RWB290" s="66"/>
      <c r="RWC290" s="66"/>
      <c r="RWD290" s="66"/>
      <c r="RWE290" s="66"/>
      <c r="RWF290" s="66"/>
      <c r="RWG290" s="66"/>
      <c r="RWH290" s="66"/>
      <c r="RWI290" s="66"/>
      <c r="RWJ290" s="66"/>
      <c r="RWK290" s="66"/>
      <c r="RWL290" s="66"/>
      <c r="RWM290" s="66"/>
      <c r="RWN290" s="66"/>
      <c r="RWO290" s="66"/>
      <c r="RWP290" s="66"/>
      <c r="RWQ290" s="66"/>
      <c r="RWR290" s="66"/>
      <c r="RWS290" s="66"/>
      <c r="RWT290" s="66"/>
      <c r="RWU290" s="66"/>
      <c r="RWV290" s="66"/>
      <c r="RWW290" s="66"/>
      <c r="RWX290" s="66"/>
      <c r="RWY290" s="66"/>
      <c r="RWZ290" s="66"/>
      <c r="RXA290" s="66"/>
      <c r="RXB290" s="66"/>
      <c r="RXC290" s="66"/>
      <c r="RXD290" s="66"/>
      <c r="RXE290" s="66"/>
      <c r="RXF290" s="66"/>
      <c r="RXG290" s="66"/>
      <c r="RXH290" s="66"/>
      <c r="RXI290" s="66"/>
      <c r="RXJ290" s="66"/>
      <c r="RXK290" s="66"/>
      <c r="RXL290" s="66"/>
      <c r="RXM290" s="66"/>
      <c r="RXN290" s="66"/>
      <c r="RXO290" s="66"/>
      <c r="RXP290" s="66"/>
      <c r="RXQ290" s="66"/>
      <c r="RXR290" s="66"/>
      <c r="RXS290" s="66"/>
      <c r="RXT290" s="66"/>
      <c r="RXU290" s="66"/>
      <c r="RXV290" s="66"/>
      <c r="RXW290" s="66"/>
      <c r="RXX290" s="66"/>
      <c r="RXY290" s="66"/>
      <c r="RXZ290" s="66"/>
      <c r="RYA290" s="66"/>
      <c r="RYB290" s="66"/>
      <c r="RYC290" s="66"/>
      <c r="RYD290" s="66"/>
      <c r="RYE290" s="66"/>
      <c r="RYF290" s="66"/>
      <c r="RYG290" s="66"/>
      <c r="RYH290" s="66"/>
      <c r="RYI290" s="66"/>
      <c r="RYJ290" s="66"/>
      <c r="RYK290" s="66"/>
      <c r="RYL290" s="66"/>
      <c r="RYM290" s="66"/>
      <c r="RYN290" s="66"/>
      <c r="RYO290" s="66"/>
      <c r="RYP290" s="66"/>
      <c r="RYQ290" s="66"/>
      <c r="RYR290" s="66"/>
      <c r="RYS290" s="66"/>
      <c r="RYT290" s="66"/>
      <c r="RYU290" s="66"/>
      <c r="RYV290" s="66"/>
      <c r="RYW290" s="66"/>
      <c r="RYX290" s="66"/>
      <c r="RYY290" s="66"/>
      <c r="RYZ290" s="66"/>
      <c r="RZA290" s="66"/>
      <c r="RZB290" s="66"/>
      <c r="RZC290" s="66"/>
      <c r="RZD290" s="66"/>
      <c r="RZE290" s="66"/>
      <c r="RZF290" s="66"/>
      <c r="RZG290" s="66"/>
      <c r="RZH290" s="66"/>
      <c r="RZI290" s="66"/>
      <c r="RZJ290" s="66"/>
      <c r="RZK290" s="66"/>
      <c r="RZL290" s="66"/>
      <c r="RZM290" s="66"/>
      <c r="RZN290" s="66"/>
      <c r="RZO290" s="66"/>
      <c r="RZP290" s="66"/>
      <c r="RZQ290" s="66"/>
      <c r="RZR290" s="66"/>
      <c r="RZS290" s="66"/>
      <c r="RZT290" s="66"/>
      <c r="RZU290" s="66"/>
      <c r="RZV290" s="66"/>
      <c r="RZW290" s="66"/>
      <c r="RZX290" s="66"/>
      <c r="RZY290" s="66"/>
      <c r="RZZ290" s="66"/>
      <c r="SAA290" s="66"/>
      <c r="SAB290" s="66"/>
      <c r="SAC290" s="66"/>
      <c r="SAD290" s="66"/>
      <c r="SAE290" s="66"/>
      <c r="SAF290" s="66"/>
      <c r="SAG290" s="66"/>
      <c r="SAH290" s="66"/>
      <c r="SAI290" s="66"/>
      <c r="SAJ290" s="66"/>
      <c r="SAK290" s="66"/>
      <c r="SAL290" s="66"/>
      <c r="SAM290" s="66"/>
      <c r="SAN290" s="66"/>
      <c r="SAO290" s="66"/>
      <c r="SAP290" s="66"/>
      <c r="SAQ290" s="66"/>
      <c r="SAR290" s="66"/>
      <c r="SAS290" s="66"/>
      <c r="SAT290" s="66"/>
      <c r="SAU290" s="66"/>
      <c r="SAV290" s="66"/>
      <c r="SAW290" s="66"/>
      <c r="SAX290" s="66"/>
      <c r="SAY290" s="66"/>
      <c r="SAZ290" s="66"/>
      <c r="SBA290" s="66"/>
      <c r="SBB290" s="66"/>
      <c r="SBC290" s="66"/>
      <c r="SBD290" s="66"/>
      <c r="SBE290" s="66"/>
      <c r="SBF290" s="66"/>
      <c r="SBG290" s="66"/>
      <c r="SBH290" s="66"/>
      <c r="SBI290" s="66"/>
      <c r="SBJ290" s="66"/>
      <c r="SBK290" s="66"/>
      <c r="SBL290" s="66"/>
      <c r="SBM290" s="66"/>
      <c r="SBN290" s="66"/>
      <c r="SBO290" s="66"/>
      <c r="SBP290" s="66"/>
      <c r="SBQ290" s="66"/>
      <c r="SBR290" s="66"/>
      <c r="SBS290" s="66"/>
      <c r="SBT290" s="66"/>
      <c r="SBU290" s="66"/>
      <c r="SBV290" s="66"/>
      <c r="SBW290" s="66"/>
      <c r="SBX290" s="66"/>
      <c r="SBY290" s="66"/>
      <c r="SBZ290" s="66"/>
      <c r="SCA290" s="66"/>
      <c r="SCB290" s="66"/>
      <c r="SCC290" s="66"/>
      <c r="SCD290" s="66"/>
      <c r="SCE290" s="66"/>
      <c r="SCF290" s="66"/>
      <c r="SCG290" s="66"/>
      <c r="SCH290" s="66"/>
      <c r="SCI290" s="66"/>
      <c r="SCJ290" s="66"/>
      <c r="SCK290" s="66"/>
      <c r="SCL290" s="66"/>
      <c r="SCM290" s="66"/>
      <c r="SCN290" s="66"/>
      <c r="SCO290" s="66"/>
      <c r="SCP290" s="66"/>
      <c r="SCQ290" s="66"/>
      <c r="SCR290" s="66"/>
      <c r="SCS290" s="66"/>
      <c r="SCT290" s="66"/>
      <c r="SCU290" s="66"/>
      <c r="SCV290" s="66"/>
      <c r="SCW290" s="66"/>
      <c r="SCX290" s="66"/>
      <c r="SCY290" s="66"/>
      <c r="SCZ290" s="66"/>
      <c r="SDA290" s="66"/>
      <c r="SDB290" s="66"/>
      <c r="SDC290" s="66"/>
      <c r="SDD290" s="66"/>
      <c r="SDE290" s="66"/>
      <c r="SDF290" s="66"/>
      <c r="SDG290" s="66"/>
      <c r="SDH290" s="66"/>
      <c r="SDI290" s="66"/>
      <c r="SDJ290" s="66"/>
      <c r="SDK290" s="66"/>
      <c r="SDL290" s="66"/>
      <c r="SDM290" s="66"/>
      <c r="SDN290" s="66"/>
      <c r="SDO290" s="66"/>
      <c r="SDP290" s="66"/>
      <c r="SDQ290" s="66"/>
      <c r="SDR290" s="66"/>
      <c r="SDS290" s="66"/>
      <c r="SDT290" s="66"/>
      <c r="SDU290" s="66"/>
      <c r="SDV290" s="66"/>
      <c r="SDW290" s="66"/>
      <c r="SDX290" s="66"/>
      <c r="SDY290" s="66"/>
      <c r="SDZ290" s="66"/>
      <c r="SEA290" s="66"/>
      <c r="SEB290" s="66"/>
      <c r="SEC290" s="66"/>
      <c r="SED290" s="66"/>
      <c r="SEE290" s="66"/>
      <c r="SEF290" s="66"/>
      <c r="SEG290" s="66"/>
      <c r="SEH290" s="66"/>
      <c r="SEI290" s="66"/>
      <c r="SEJ290" s="66"/>
      <c r="SEK290" s="66"/>
      <c r="SEL290" s="66"/>
      <c r="SEM290" s="66"/>
      <c r="SEN290" s="66"/>
      <c r="SEO290" s="66"/>
      <c r="SEP290" s="66"/>
      <c r="SEQ290" s="66"/>
      <c r="SER290" s="66"/>
      <c r="SES290" s="66"/>
      <c r="SET290" s="66"/>
      <c r="SEU290" s="66"/>
      <c r="SEV290" s="66"/>
      <c r="SEW290" s="66"/>
      <c r="SEX290" s="66"/>
      <c r="SEY290" s="66"/>
      <c r="SEZ290" s="66"/>
      <c r="SFA290" s="66"/>
      <c r="SFB290" s="66"/>
      <c r="SFC290" s="66"/>
      <c r="SFD290" s="66"/>
      <c r="SFE290" s="66"/>
      <c r="SFF290" s="66"/>
      <c r="SFG290" s="66"/>
      <c r="SFH290" s="66"/>
      <c r="SFI290" s="66"/>
      <c r="SFJ290" s="66"/>
      <c r="SFK290" s="66"/>
      <c r="SFL290" s="66"/>
      <c r="SFM290" s="66"/>
      <c r="SFN290" s="66"/>
      <c r="SFO290" s="66"/>
      <c r="SFP290" s="66"/>
      <c r="SFQ290" s="66"/>
      <c r="SFR290" s="66"/>
      <c r="SFS290" s="66"/>
      <c r="SFT290" s="66"/>
      <c r="SFU290" s="66"/>
      <c r="SFV290" s="66"/>
      <c r="SFW290" s="66"/>
      <c r="SFX290" s="66"/>
      <c r="SFY290" s="66"/>
      <c r="SFZ290" s="66"/>
      <c r="SGA290" s="66"/>
      <c r="SGB290" s="66"/>
      <c r="SGC290" s="66"/>
      <c r="SGD290" s="66"/>
      <c r="SGE290" s="66"/>
      <c r="SGF290" s="66"/>
      <c r="SGG290" s="66"/>
      <c r="SGH290" s="66"/>
      <c r="SGI290" s="66"/>
      <c r="SGJ290" s="66"/>
      <c r="SGK290" s="66"/>
      <c r="SGL290" s="66"/>
      <c r="SGM290" s="66"/>
      <c r="SGN290" s="66"/>
      <c r="SGO290" s="66"/>
      <c r="SGP290" s="66"/>
      <c r="SGQ290" s="66"/>
      <c r="SGR290" s="66"/>
      <c r="SGS290" s="66"/>
      <c r="SGT290" s="66"/>
      <c r="SGU290" s="66"/>
      <c r="SGV290" s="66"/>
      <c r="SGW290" s="66"/>
      <c r="SGX290" s="66"/>
      <c r="SGY290" s="66"/>
      <c r="SGZ290" s="66"/>
      <c r="SHA290" s="66"/>
      <c r="SHB290" s="66"/>
      <c r="SHC290" s="66"/>
      <c r="SHD290" s="66"/>
      <c r="SHE290" s="66"/>
      <c r="SHF290" s="66"/>
      <c r="SHG290" s="66"/>
      <c r="SHH290" s="66"/>
      <c r="SHI290" s="66"/>
      <c r="SHJ290" s="66"/>
      <c r="SHK290" s="66"/>
      <c r="SHL290" s="66"/>
      <c r="SHM290" s="66"/>
      <c r="SHN290" s="66"/>
      <c r="SHO290" s="66"/>
      <c r="SHP290" s="66"/>
      <c r="SHQ290" s="66"/>
      <c r="SHR290" s="66"/>
      <c r="SHS290" s="66"/>
      <c r="SHT290" s="66"/>
      <c r="SHU290" s="66"/>
      <c r="SHV290" s="66"/>
      <c r="SHW290" s="66"/>
      <c r="SHX290" s="66"/>
      <c r="SHY290" s="66"/>
      <c r="SHZ290" s="66"/>
      <c r="SIA290" s="66"/>
      <c r="SIB290" s="66"/>
      <c r="SIC290" s="66"/>
      <c r="SID290" s="66"/>
      <c r="SIE290" s="66"/>
      <c r="SIF290" s="66"/>
      <c r="SIG290" s="66"/>
      <c r="SIH290" s="66"/>
      <c r="SII290" s="66"/>
      <c r="SIJ290" s="66"/>
      <c r="SIK290" s="66"/>
      <c r="SIL290" s="66"/>
      <c r="SIM290" s="66"/>
      <c r="SIN290" s="66"/>
      <c r="SIO290" s="66"/>
      <c r="SIP290" s="66"/>
      <c r="SIQ290" s="66"/>
      <c r="SIR290" s="66"/>
      <c r="SIS290" s="66"/>
      <c r="SIT290" s="66"/>
      <c r="SIU290" s="66"/>
      <c r="SIV290" s="66"/>
      <c r="SIW290" s="66"/>
      <c r="SIX290" s="66"/>
      <c r="SIY290" s="66"/>
      <c r="SIZ290" s="66"/>
      <c r="SJA290" s="66"/>
      <c r="SJB290" s="66"/>
      <c r="SJC290" s="66"/>
      <c r="SJD290" s="66"/>
      <c r="SJE290" s="66"/>
      <c r="SJF290" s="66"/>
      <c r="SJG290" s="66"/>
      <c r="SJH290" s="66"/>
      <c r="SJI290" s="66"/>
      <c r="SJJ290" s="66"/>
      <c r="SJK290" s="66"/>
      <c r="SJL290" s="66"/>
      <c r="SJM290" s="66"/>
      <c r="SJN290" s="66"/>
      <c r="SJO290" s="66"/>
      <c r="SJP290" s="66"/>
      <c r="SJQ290" s="66"/>
      <c r="SJR290" s="66"/>
      <c r="SJS290" s="66"/>
      <c r="SJT290" s="66"/>
      <c r="SJU290" s="66"/>
      <c r="SJV290" s="66"/>
      <c r="SJW290" s="66"/>
      <c r="SJX290" s="66"/>
      <c r="SJY290" s="66"/>
      <c r="SJZ290" s="66"/>
      <c r="SKA290" s="66"/>
      <c r="SKB290" s="66"/>
      <c r="SKC290" s="66"/>
      <c r="SKD290" s="66"/>
      <c r="SKE290" s="66"/>
      <c r="SKF290" s="66"/>
      <c r="SKG290" s="66"/>
      <c r="SKH290" s="66"/>
      <c r="SKI290" s="66"/>
      <c r="SKJ290" s="66"/>
      <c r="SKK290" s="66"/>
      <c r="SKL290" s="66"/>
      <c r="SKM290" s="66"/>
      <c r="SKN290" s="66"/>
      <c r="SKO290" s="66"/>
      <c r="SKP290" s="66"/>
      <c r="SKQ290" s="66"/>
      <c r="SKR290" s="66"/>
      <c r="SKS290" s="66"/>
      <c r="SKT290" s="66"/>
      <c r="SKU290" s="66"/>
      <c r="SKV290" s="66"/>
      <c r="SKW290" s="66"/>
      <c r="SKX290" s="66"/>
      <c r="SKY290" s="66"/>
      <c r="SKZ290" s="66"/>
      <c r="SLA290" s="66"/>
      <c r="SLB290" s="66"/>
      <c r="SLC290" s="66"/>
      <c r="SLD290" s="66"/>
      <c r="SLE290" s="66"/>
      <c r="SLF290" s="66"/>
      <c r="SLG290" s="66"/>
      <c r="SLH290" s="66"/>
      <c r="SLI290" s="66"/>
      <c r="SLJ290" s="66"/>
      <c r="SLK290" s="66"/>
      <c r="SLL290" s="66"/>
      <c r="SLM290" s="66"/>
      <c r="SLN290" s="66"/>
      <c r="SLO290" s="66"/>
      <c r="SLP290" s="66"/>
      <c r="SLQ290" s="66"/>
      <c r="SLR290" s="66"/>
      <c r="SLS290" s="66"/>
      <c r="SLT290" s="66"/>
      <c r="SLU290" s="66"/>
      <c r="SLV290" s="66"/>
      <c r="SLW290" s="66"/>
      <c r="SLX290" s="66"/>
      <c r="SLY290" s="66"/>
      <c r="SLZ290" s="66"/>
      <c r="SMA290" s="66"/>
      <c r="SMB290" s="66"/>
      <c r="SMC290" s="66"/>
      <c r="SMD290" s="66"/>
      <c r="SME290" s="66"/>
      <c r="SMF290" s="66"/>
      <c r="SMG290" s="66"/>
      <c r="SMH290" s="66"/>
      <c r="SMI290" s="66"/>
      <c r="SMJ290" s="66"/>
      <c r="SMK290" s="66"/>
      <c r="SML290" s="66"/>
      <c r="SMM290" s="66"/>
      <c r="SMN290" s="66"/>
      <c r="SMO290" s="66"/>
      <c r="SMP290" s="66"/>
      <c r="SMQ290" s="66"/>
      <c r="SMR290" s="66"/>
      <c r="SMS290" s="66"/>
      <c r="SMT290" s="66"/>
      <c r="SMU290" s="66"/>
      <c r="SMV290" s="66"/>
      <c r="SMW290" s="66"/>
      <c r="SMX290" s="66"/>
      <c r="SMY290" s="66"/>
      <c r="SMZ290" s="66"/>
      <c r="SNA290" s="66"/>
      <c r="SNB290" s="66"/>
      <c r="SNC290" s="66"/>
      <c r="SND290" s="66"/>
      <c r="SNE290" s="66"/>
      <c r="SNF290" s="66"/>
      <c r="SNG290" s="66"/>
      <c r="SNH290" s="66"/>
      <c r="SNI290" s="66"/>
      <c r="SNJ290" s="66"/>
      <c r="SNK290" s="66"/>
      <c r="SNL290" s="66"/>
      <c r="SNM290" s="66"/>
      <c r="SNN290" s="66"/>
      <c r="SNO290" s="66"/>
      <c r="SNP290" s="66"/>
      <c r="SNQ290" s="66"/>
      <c r="SNR290" s="66"/>
      <c r="SNS290" s="66"/>
      <c r="SNT290" s="66"/>
      <c r="SNU290" s="66"/>
      <c r="SNV290" s="66"/>
      <c r="SNW290" s="66"/>
      <c r="SNX290" s="66"/>
      <c r="SNY290" s="66"/>
      <c r="SNZ290" s="66"/>
      <c r="SOA290" s="66"/>
      <c r="SOB290" s="66"/>
      <c r="SOC290" s="66"/>
      <c r="SOD290" s="66"/>
      <c r="SOE290" s="66"/>
      <c r="SOF290" s="66"/>
      <c r="SOG290" s="66"/>
      <c r="SOH290" s="66"/>
      <c r="SOI290" s="66"/>
      <c r="SOJ290" s="66"/>
      <c r="SOK290" s="66"/>
      <c r="SOL290" s="66"/>
      <c r="SOM290" s="66"/>
      <c r="SON290" s="66"/>
      <c r="SOO290" s="66"/>
      <c r="SOP290" s="66"/>
      <c r="SOQ290" s="66"/>
      <c r="SOR290" s="66"/>
      <c r="SOS290" s="66"/>
      <c r="SOT290" s="66"/>
      <c r="SOU290" s="66"/>
      <c r="SOV290" s="66"/>
      <c r="SOW290" s="66"/>
      <c r="SOX290" s="66"/>
      <c r="SOY290" s="66"/>
      <c r="SOZ290" s="66"/>
      <c r="SPA290" s="66"/>
      <c r="SPB290" s="66"/>
      <c r="SPC290" s="66"/>
      <c r="SPD290" s="66"/>
      <c r="SPE290" s="66"/>
      <c r="SPF290" s="66"/>
      <c r="SPG290" s="66"/>
      <c r="SPH290" s="66"/>
      <c r="SPI290" s="66"/>
      <c r="SPJ290" s="66"/>
      <c r="SPK290" s="66"/>
      <c r="SPL290" s="66"/>
      <c r="SPM290" s="66"/>
      <c r="SPN290" s="66"/>
      <c r="SPO290" s="66"/>
      <c r="SPP290" s="66"/>
      <c r="SPQ290" s="66"/>
      <c r="SPR290" s="66"/>
      <c r="SPS290" s="66"/>
      <c r="SPT290" s="66"/>
      <c r="SPU290" s="66"/>
      <c r="SPV290" s="66"/>
      <c r="SPW290" s="66"/>
      <c r="SPX290" s="66"/>
      <c r="SPY290" s="66"/>
      <c r="SPZ290" s="66"/>
      <c r="SQA290" s="66"/>
      <c r="SQB290" s="66"/>
      <c r="SQC290" s="66"/>
      <c r="SQD290" s="66"/>
      <c r="SQE290" s="66"/>
      <c r="SQF290" s="66"/>
      <c r="SQG290" s="66"/>
      <c r="SQH290" s="66"/>
      <c r="SQI290" s="66"/>
      <c r="SQJ290" s="66"/>
      <c r="SQK290" s="66"/>
      <c r="SQL290" s="66"/>
      <c r="SQM290" s="66"/>
      <c r="SQN290" s="66"/>
      <c r="SQO290" s="66"/>
      <c r="SQP290" s="66"/>
      <c r="SQQ290" s="66"/>
      <c r="SQR290" s="66"/>
      <c r="SQS290" s="66"/>
      <c r="SQT290" s="66"/>
      <c r="SQU290" s="66"/>
      <c r="SQV290" s="66"/>
      <c r="SQW290" s="66"/>
      <c r="SQX290" s="66"/>
      <c r="SQY290" s="66"/>
      <c r="SQZ290" s="66"/>
      <c r="SRA290" s="66"/>
      <c r="SRB290" s="66"/>
      <c r="SRC290" s="66"/>
      <c r="SRD290" s="66"/>
      <c r="SRE290" s="66"/>
      <c r="SRF290" s="66"/>
      <c r="SRG290" s="66"/>
      <c r="SRH290" s="66"/>
      <c r="SRI290" s="66"/>
      <c r="SRJ290" s="66"/>
      <c r="SRK290" s="66"/>
      <c r="SRL290" s="66"/>
      <c r="SRM290" s="66"/>
      <c r="SRN290" s="66"/>
      <c r="SRO290" s="66"/>
      <c r="SRP290" s="66"/>
      <c r="SRQ290" s="66"/>
      <c r="SRR290" s="66"/>
      <c r="SRS290" s="66"/>
      <c r="SRT290" s="66"/>
      <c r="SRU290" s="66"/>
      <c r="SRV290" s="66"/>
      <c r="SRW290" s="66"/>
      <c r="SRX290" s="66"/>
      <c r="SRY290" s="66"/>
      <c r="SRZ290" s="66"/>
      <c r="SSA290" s="66"/>
      <c r="SSB290" s="66"/>
      <c r="SSC290" s="66"/>
      <c r="SSD290" s="66"/>
      <c r="SSE290" s="66"/>
      <c r="SSF290" s="66"/>
      <c r="SSG290" s="66"/>
      <c r="SSH290" s="66"/>
      <c r="SSI290" s="66"/>
      <c r="SSJ290" s="66"/>
      <c r="SSK290" s="66"/>
      <c r="SSL290" s="66"/>
      <c r="SSM290" s="66"/>
      <c r="SSN290" s="66"/>
      <c r="SSO290" s="66"/>
      <c r="SSP290" s="66"/>
      <c r="SSQ290" s="66"/>
      <c r="SSR290" s="66"/>
      <c r="SSS290" s="66"/>
      <c r="SST290" s="66"/>
      <c r="SSU290" s="66"/>
      <c r="SSV290" s="66"/>
      <c r="SSW290" s="66"/>
      <c r="SSX290" s="66"/>
      <c r="SSY290" s="66"/>
      <c r="SSZ290" s="66"/>
      <c r="STA290" s="66"/>
      <c r="STB290" s="66"/>
      <c r="STC290" s="66"/>
      <c r="STD290" s="66"/>
      <c r="STE290" s="66"/>
      <c r="STF290" s="66"/>
      <c r="STG290" s="66"/>
      <c r="STH290" s="66"/>
      <c r="STI290" s="66"/>
      <c r="STJ290" s="66"/>
      <c r="STK290" s="66"/>
      <c r="STL290" s="66"/>
      <c r="STM290" s="66"/>
      <c r="STN290" s="66"/>
      <c r="STO290" s="66"/>
      <c r="STP290" s="66"/>
      <c r="STQ290" s="66"/>
      <c r="STR290" s="66"/>
      <c r="STS290" s="66"/>
      <c r="STT290" s="66"/>
      <c r="STU290" s="66"/>
      <c r="STV290" s="66"/>
      <c r="STW290" s="66"/>
      <c r="STX290" s="66"/>
      <c r="STY290" s="66"/>
      <c r="STZ290" s="66"/>
      <c r="SUA290" s="66"/>
      <c r="SUB290" s="66"/>
      <c r="SUC290" s="66"/>
      <c r="SUD290" s="66"/>
      <c r="SUE290" s="66"/>
      <c r="SUF290" s="66"/>
      <c r="SUG290" s="66"/>
      <c r="SUH290" s="66"/>
      <c r="SUI290" s="66"/>
      <c r="SUJ290" s="66"/>
      <c r="SUK290" s="66"/>
      <c r="SUL290" s="66"/>
      <c r="SUM290" s="66"/>
      <c r="SUN290" s="66"/>
      <c r="SUO290" s="66"/>
      <c r="SUP290" s="66"/>
      <c r="SUQ290" s="66"/>
      <c r="SUR290" s="66"/>
      <c r="SUS290" s="66"/>
      <c r="SUT290" s="66"/>
      <c r="SUU290" s="66"/>
      <c r="SUV290" s="66"/>
      <c r="SUW290" s="66"/>
      <c r="SUX290" s="66"/>
      <c r="SUY290" s="66"/>
      <c r="SUZ290" s="66"/>
      <c r="SVA290" s="66"/>
      <c r="SVB290" s="66"/>
      <c r="SVC290" s="66"/>
      <c r="SVD290" s="66"/>
      <c r="SVE290" s="66"/>
      <c r="SVF290" s="66"/>
      <c r="SVG290" s="66"/>
      <c r="SVH290" s="66"/>
      <c r="SVI290" s="66"/>
      <c r="SVJ290" s="66"/>
      <c r="SVK290" s="66"/>
      <c r="SVL290" s="66"/>
      <c r="SVM290" s="66"/>
      <c r="SVN290" s="66"/>
      <c r="SVO290" s="66"/>
      <c r="SVP290" s="66"/>
      <c r="SVQ290" s="66"/>
      <c r="SVR290" s="66"/>
      <c r="SVS290" s="66"/>
      <c r="SVT290" s="66"/>
      <c r="SVU290" s="66"/>
      <c r="SVV290" s="66"/>
      <c r="SVW290" s="66"/>
      <c r="SVX290" s="66"/>
      <c r="SVY290" s="66"/>
      <c r="SVZ290" s="66"/>
      <c r="SWA290" s="66"/>
      <c r="SWB290" s="66"/>
      <c r="SWC290" s="66"/>
      <c r="SWD290" s="66"/>
      <c r="SWE290" s="66"/>
      <c r="SWF290" s="66"/>
      <c r="SWG290" s="66"/>
      <c r="SWH290" s="66"/>
      <c r="SWI290" s="66"/>
      <c r="SWJ290" s="66"/>
      <c r="SWK290" s="66"/>
      <c r="SWL290" s="66"/>
      <c r="SWM290" s="66"/>
      <c r="SWN290" s="66"/>
      <c r="SWO290" s="66"/>
      <c r="SWP290" s="66"/>
      <c r="SWQ290" s="66"/>
      <c r="SWR290" s="66"/>
      <c r="SWS290" s="66"/>
      <c r="SWT290" s="66"/>
      <c r="SWU290" s="66"/>
      <c r="SWV290" s="66"/>
      <c r="SWW290" s="66"/>
      <c r="SWX290" s="66"/>
      <c r="SWY290" s="66"/>
      <c r="SWZ290" s="66"/>
      <c r="SXA290" s="66"/>
      <c r="SXB290" s="66"/>
      <c r="SXC290" s="66"/>
      <c r="SXD290" s="66"/>
      <c r="SXE290" s="66"/>
      <c r="SXF290" s="66"/>
      <c r="SXG290" s="66"/>
      <c r="SXH290" s="66"/>
      <c r="SXI290" s="66"/>
      <c r="SXJ290" s="66"/>
      <c r="SXK290" s="66"/>
      <c r="SXL290" s="66"/>
      <c r="SXM290" s="66"/>
      <c r="SXN290" s="66"/>
      <c r="SXO290" s="66"/>
      <c r="SXP290" s="66"/>
      <c r="SXQ290" s="66"/>
      <c r="SXR290" s="66"/>
      <c r="SXS290" s="66"/>
      <c r="SXT290" s="66"/>
      <c r="SXU290" s="66"/>
      <c r="SXV290" s="66"/>
      <c r="SXW290" s="66"/>
      <c r="SXX290" s="66"/>
      <c r="SXY290" s="66"/>
      <c r="SXZ290" s="66"/>
      <c r="SYA290" s="66"/>
      <c r="SYB290" s="66"/>
      <c r="SYC290" s="66"/>
      <c r="SYD290" s="66"/>
      <c r="SYE290" s="66"/>
      <c r="SYF290" s="66"/>
      <c r="SYG290" s="66"/>
      <c r="SYH290" s="66"/>
      <c r="SYI290" s="66"/>
      <c r="SYJ290" s="66"/>
      <c r="SYK290" s="66"/>
      <c r="SYL290" s="66"/>
      <c r="SYM290" s="66"/>
      <c r="SYN290" s="66"/>
      <c r="SYO290" s="66"/>
      <c r="SYP290" s="66"/>
      <c r="SYQ290" s="66"/>
      <c r="SYR290" s="66"/>
      <c r="SYS290" s="66"/>
      <c r="SYT290" s="66"/>
      <c r="SYU290" s="66"/>
      <c r="SYV290" s="66"/>
      <c r="SYW290" s="66"/>
      <c r="SYX290" s="66"/>
      <c r="SYY290" s="66"/>
      <c r="SYZ290" s="66"/>
      <c r="SZA290" s="66"/>
      <c r="SZB290" s="66"/>
      <c r="SZC290" s="66"/>
      <c r="SZD290" s="66"/>
      <c r="SZE290" s="66"/>
      <c r="SZF290" s="66"/>
      <c r="SZG290" s="66"/>
      <c r="SZH290" s="66"/>
      <c r="SZI290" s="66"/>
      <c r="SZJ290" s="66"/>
      <c r="SZK290" s="66"/>
      <c r="SZL290" s="66"/>
      <c r="SZM290" s="66"/>
      <c r="SZN290" s="66"/>
      <c r="SZO290" s="66"/>
      <c r="SZP290" s="66"/>
      <c r="SZQ290" s="66"/>
      <c r="SZR290" s="66"/>
      <c r="SZS290" s="66"/>
      <c r="SZT290" s="66"/>
      <c r="SZU290" s="66"/>
      <c r="SZV290" s="66"/>
      <c r="SZW290" s="66"/>
      <c r="SZX290" s="66"/>
      <c r="SZY290" s="66"/>
      <c r="SZZ290" s="66"/>
      <c r="TAA290" s="66"/>
      <c r="TAB290" s="66"/>
      <c r="TAC290" s="66"/>
      <c r="TAD290" s="66"/>
      <c r="TAE290" s="66"/>
      <c r="TAF290" s="66"/>
      <c r="TAG290" s="66"/>
      <c r="TAH290" s="66"/>
      <c r="TAI290" s="66"/>
      <c r="TAJ290" s="66"/>
      <c r="TAK290" s="66"/>
      <c r="TAL290" s="66"/>
      <c r="TAM290" s="66"/>
      <c r="TAN290" s="66"/>
      <c r="TAO290" s="66"/>
      <c r="TAP290" s="66"/>
      <c r="TAQ290" s="66"/>
      <c r="TAR290" s="66"/>
      <c r="TAS290" s="66"/>
      <c r="TAT290" s="66"/>
      <c r="TAU290" s="66"/>
      <c r="TAV290" s="66"/>
      <c r="TAW290" s="66"/>
      <c r="TAX290" s="66"/>
      <c r="TAY290" s="66"/>
      <c r="TAZ290" s="66"/>
      <c r="TBA290" s="66"/>
      <c r="TBB290" s="66"/>
      <c r="TBC290" s="66"/>
      <c r="TBD290" s="66"/>
      <c r="TBE290" s="66"/>
      <c r="TBF290" s="66"/>
      <c r="TBG290" s="66"/>
      <c r="TBH290" s="66"/>
      <c r="TBI290" s="66"/>
      <c r="TBJ290" s="66"/>
      <c r="TBK290" s="66"/>
      <c r="TBL290" s="66"/>
      <c r="TBM290" s="66"/>
      <c r="TBN290" s="66"/>
      <c r="TBO290" s="66"/>
      <c r="TBP290" s="66"/>
      <c r="TBQ290" s="66"/>
      <c r="TBR290" s="66"/>
      <c r="TBS290" s="66"/>
      <c r="TBT290" s="66"/>
      <c r="TBU290" s="66"/>
      <c r="TBV290" s="66"/>
      <c r="TBW290" s="66"/>
      <c r="TBX290" s="66"/>
      <c r="TBY290" s="66"/>
      <c r="TBZ290" s="66"/>
      <c r="TCA290" s="66"/>
      <c r="TCB290" s="66"/>
      <c r="TCC290" s="66"/>
      <c r="TCD290" s="66"/>
      <c r="TCE290" s="66"/>
      <c r="TCF290" s="66"/>
      <c r="TCG290" s="66"/>
      <c r="TCH290" s="66"/>
      <c r="TCI290" s="66"/>
      <c r="TCJ290" s="66"/>
      <c r="TCK290" s="66"/>
      <c r="TCL290" s="66"/>
      <c r="TCM290" s="66"/>
      <c r="TCN290" s="66"/>
      <c r="TCO290" s="66"/>
      <c r="TCP290" s="66"/>
      <c r="TCQ290" s="66"/>
      <c r="TCR290" s="66"/>
      <c r="TCS290" s="66"/>
      <c r="TCT290" s="66"/>
      <c r="TCU290" s="66"/>
      <c r="TCV290" s="66"/>
      <c r="TCW290" s="66"/>
      <c r="TCX290" s="66"/>
      <c r="TCY290" s="66"/>
      <c r="TCZ290" s="66"/>
      <c r="TDA290" s="66"/>
      <c r="TDB290" s="66"/>
      <c r="TDC290" s="66"/>
      <c r="TDD290" s="66"/>
      <c r="TDE290" s="66"/>
      <c r="TDF290" s="66"/>
      <c r="TDG290" s="66"/>
      <c r="TDH290" s="66"/>
      <c r="TDI290" s="66"/>
      <c r="TDJ290" s="66"/>
      <c r="TDK290" s="66"/>
      <c r="TDL290" s="66"/>
      <c r="TDM290" s="66"/>
      <c r="TDN290" s="66"/>
      <c r="TDO290" s="66"/>
      <c r="TDP290" s="66"/>
      <c r="TDQ290" s="66"/>
      <c r="TDR290" s="66"/>
      <c r="TDS290" s="66"/>
      <c r="TDT290" s="66"/>
      <c r="TDU290" s="66"/>
      <c r="TDV290" s="66"/>
      <c r="TDW290" s="66"/>
      <c r="TDX290" s="66"/>
      <c r="TDY290" s="66"/>
      <c r="TDZ290" s="66"/>
      <c r="TEA290" s="66"/>
      <c r="TEB290" s="66"/>
      <c r="TEC290" s="66"/>
      <c r="TED290" s="66"/>
      <c r="TEE290" s="66"/>
      <c r="TEF290" s="66"/>
      <c r="TEG290" s="66"/>
      <c r="TEH290" s="66"/>
      <c r="TEI290" s="66"/>
      <c r="TEJ290" s="66"/>
      <c r="TEK290" s="66"/>
      <c r="TEL290" s="66"/>
      <c r="TEM290" s="66"/>
      <c r="TEN290" s="66"/>
      <c r="TEO290" s="66"/>
      <c r="TEP290" s="66"/>
      <c r="TEQ290" s="66"/>
      <c r="TER290" s="66"/>
      <c r="TES290" s="66"/>
      <c r="TET290" s="66"/>
      <c r="TEU290" s="66"/>
      <c r="TEV290" s="66"/>
      <c r="TEW290" s="66"/>
      <c r="TEX290" s="66"/>
      <c r="TEY290" s="66"/>
      <c r="TEZ290" s="66"/>
      <c r="TFA290" s="66"/>
      <c r="TFB290" s="66"/>
      <c r="TFC290" s="66"/>
      <c r="TFD290" s="66"/>
      <c r="TFE290" s="66"/>
      <c r="TFF290" s="66"/>
      <c r="TFG290" s="66"/>
      <c r="TFH290" s="66"/>
      <c r="TFI290" s="66"/>
      <c r="TFJ290" s="66"/>
      <c r="TFK290" s="66"/>
      <c r="TFL290" s="66"/>
      <c r="TFM290" s="66"/>
      <c r="TFN290" s="66"/>
      <c r="TFO290" s="66"/>
      <c r="TFP290" s="66"/>
      <c r="TFQ290" s="66"/>
      <c r="TFR290" s="66"/>
      <c r="TFS290" s="66"/>
      <c r="TFT290" s="66"/>
      <c r="TFU290" s="66"/>
      <c r="TFV290" s="66"/>
      <c r="TFW290" s="66"/>
      <c r="TFX290" s="66"/>
      <c r="TFY290" s="66"/>
      <c r="TFZ290" s="66"/>
      <c r="TGA290" s="66"/>
      <c r="TGB290" s="66"/>
      <c r="TGC290" s="66"/>
      <c r="TGD290" s="66"/>
      <c r="TGE290" s="66"/>
      <c r="TGF290" s="66"/>
      <c r="TGG290" s="66"/>
      <c r="TGH290" s="66"/>
      <c r="TGI290" s="66"/>
      <c r="TGJ290" s="66"/>
      <c r="TGK290" s="66"/>
      <c r="TGL290" s="66"/>
      <c r="TGM290" s="66"/>
      <c r="TGN290" s="66"/>
      <c r="TGO290" s="66"/>
      <c r="TGP290" s="66"/>
      <c r="TGQ290" s="66"/>
      <c r="TGR290" s="66"/>
      <c r="TGS290" s="66"/>
      <c r="TGT290" s="66"/>
      <c r="TGU290" s="66"/>
      <c r="TGV290" s="66"/>
      <c r="TGW290" s="66"/>
      <c r="TGX290" s="66"/>
      <c r="TGY290" s="66"/>
      <c r="TGZ290" s="66"/>
      <c r="THA290" s="66"/>
      <c r="THB290" s="66"/>
      <c r="THC290" s="66"/>
      <c r="THD290" s="66"/>
      <c r="THE290" s="66"/>
      <c r="THF290" s="66"/>
      <c r="THG290" s="66"/>
      <c r="THH290" s="66"/>
      <c r="THI290" s="66"/>
      <c r="THJ290" s="66"/>
      <c r="THK290" s="66"/>
      <c r="THL290" s="66"/>
      <c r="THM290" s="66"/>
      <c r="THN290" s="66"/>
      <c r="THO290" s="66"/>
      <c r="THP290" s="66"/>
      <c r="THQ290" s="66"/>
      <c r="THR290" s="66"/>
      <c r="THS290" s="66"/>
      <c r="THT290" s="66"/>
      <c r="THU290" s="66"/>
      <c r="THV290" s="66"/>
      <c r="THW290" s="66"/>
      <c r="THX290" s="66"/>
      <c r="THY290" s="66"/>
      <c r="THZ290" s="66"/>
      <c r="TIA290" s="66"/>
      <c r="TIB290" s="66"/>
      <c r="TIC290" s="66"/>
      <c r="TID290" s="66"/>
      <c r="TIE290" s="66"/>
      <c r="TIF290" s="66"/>
      <c r="TIG290" s="66"/>
      <c r="TIH290" s="66"/>
      <c r="TII290" s="66"/>
      <c r="TIJ290" s="66"/>
      <c r="TIK290" s="66"/>
      <c r="TIL290" s="66"/>
      <c r="TIM290" s="66"/>
      <c r="TIN290" s="66"/>
      <c r="TIO290" s="66"/>
      <c r="TIP290" s="66"/>
      <c r="TIQ290" s="66"/>
      <c r="TIR290" s="66"/>
      <c r="TIS290" s="66"/>
      <c r="TIT290" s="66"/>
      <c r="TIU290" s="66"/>
      <c r="TIV290" s="66"/>
      <c r="TIW290" s="66"/>
      <c r="TIX290" s="66"/>
      <c r="TIY290" s="66"/>
      <c r="TIZ290" s="66"/>
      <c r="TJA290" s="66"/>
      <c r="TJB290" s="66"/>
      <c r="TJC290" s="66"/>
      <c r="TJD290" s="66"/>
      <c r="TJE290" s="66"/>
      <c r="TJF290" s="66"/>
      <c r="TJG290" s="66"/>
      <c r="TJH290" s="66"/>
      <c r="TJI290" s="66"/>
      <c r="TJJ290" s="66"/>
      <c r="TJK290" s="66"/>
      <c r="TJL290" s="66"/>
      <c r="TJM290" s="66"/>
      <c r="TJN290" s="66"/>
      <c r="TJO290" s="66"/>
      <c r="TJP290" s="66"/>
      <c r="TJQ290" s="66"/>
      <c r="TJR290" s="66"/>
      <c r="TJS290" s="66"/>
      <c r="TJT290" s="66"/>
      <c r="TJU290" s="66"/>
      <c r="TJV290" s="66"/>
      <c r="TJW290" s="66"/>
      <c r="TJX290" s="66"/>
      <c r="TJY290" s="66"/>
      <c r="TJZ290" s="66"/>
      <c r="TKA290" s="66"/>
      <c r="TKB290" s="66"/>
      <c r="TKC290" s="66"/>
      <c r="TKD290" s="66"/>
      <c r="TKE290" s="66"/>
      <c r="TKF290" s="66"/>
      <c r="TKG290" s="66"/>
      <c r="TKH290" s="66"/>
      <c r="TKI290" s="66"/>
      <c r="TKJ290" s="66"/>
      <c r="TKK290" s="66"/>
      <c r="TKL290" s="66"/>
      <c r="TKM290" s="66"/>
      <c r="TKN290" s="66"/>
      <c r="TKO290" s="66"/>
      <c r="TKP290" s="66"/>
      <c r="TKQ290" s="66"/>
      <c r="TKR290" s="66"/>
      <c r="TKS290" s="66"/>
      <c r="TKT290" s="66"/>
      <c r="TKU290" s="66"/>
      <c r="TKV290" s="66"/>
      <c r="TKW290" s="66"/>
      <c r="TKX290" s="66"/>
      <c r="TKY290" s="66"/>
      <c r="TKZ290" s="66"/>
      <c r="TLA290" s="66"/>
      <c r="TLB290" s="66"/>
      <c r="TLC290" s="66"/>
      <c r="TLD290" s="66"/>
      <c r="TLE290" s="66"/>
      <c r="TLF290" s="66"/>
      <c r="TLG290" s="66"/>
      <c r="TLH290" s="66"/>
      <c r="TLI290" s="66"/>
      <c r="TLJ290" s="66"/>
      <c r="TLK290" s="66"/>
      <c r="TLL290" s="66"/>
      <c r="TLM290" s="66"/>
      <c r="TLN290" s="66"/>
      <c r="TLO290" s="66"/>
      <c r="TLP290" s="66"/>
      <c r="TLQ290" s="66"/>
      <c r="TLR290" s="66"/>
      <c r="TLS290" s="66"/>
      <c r="TLT290" s="66"/>
      <c r="TLU290" s="66"/>
      <c r="TLV290" s="66"/>
      <c r="TLW290" s="66"/>
      <c r="TLX290" s="66"/>
      <c r="TLY290" s="66"/>
      <c r="TLZ290" s="66"/>
      <c r="TMA290" s="66"/>
      <c r="TMB290" s="66"/>
      <c r="TMC290" s="66"/>
      <c r="TMD290" s="66"/>
      <c r="TME290" s="66"/>
      <c r="TMF290" s="66"/>
      <c r="TMG290" s="66"/>
      <c r="TMH290" s="66"/>
      <c r="TMI290" s="66"/>
      <c r="TMJ290" s="66"/>
      <c r="TMK290" s="66"/>
      <c r="TML290" s="66"/>
      <c r="TMM290" s="66"/>
      <c r="TMN290" s="66"/>
      <c r="TMO290" s="66"/>
      <c r="TMP290" s="66"/>
      <c r="TMQ290" s="66"/>
      <c r="TMR290" s="66"/>
      <c r="TMS290" s="66"/>
      <c r="TMT290" s="66"/>
      <c r="TMU290" s="66"/>
      <c r="TMV290" s="66"/>
      <c r="TMW290" s="66"/>
      <c r="TMX290" s="66"/>
      <c r="TMY290" s="66"/>
      <c r="TMZ290" s="66"/>
      <c r="TNA290" s="66"/>
      <c r="TNB290" s="66"/>
      <c r="TNC290" s="66"/>
      <c r="TND290" s="66"/>
      <c r="TNE290" s="66"/>
      <c r="TNF290" s="66"/>
      <c r="TNG290" s="66"/>
      <c r="TNH290" s="66"/>
      <c r="TNI290" s="66"/>
      <c r="TNJ290" s="66"/>
      <c r="TNK290" s="66"/>
      <c r="TNL290" s="66"/>
      <c r="TNM290" s="66"/>
      <c r="TNN290" s="66"/>
      <c r="TNO290" s="66"/>
      <c r="TNP290" s="66"/>
      <c r="TNQ290" s="66"/>
      <c r="TNR290" s="66"/>
      <c r="TNS290" s="66"/>
      <c r="TNT290" s="66"/>
      <c r="TNU290" s="66"/>
      <c r="TNV290" s="66"/>
      <c r="TNW290" s="66"/>
      <c r="TNX290" s="66"/>
      <c r="TNY290" s="66"/>
      <c r="TNZ290" s="66"/>
      <c r="TOA290" s="66"/>
      <c r="TOB290" s="66"/>
      <c r="TOC290" s="66"/>
      <c r="TOD290" s="66"/>
      <c r="TOE290" s="66"/>
      <c r="TOF290" s="66"/>
      <c r="TOG290" s="66"/>
      <c r="TOH290" s="66"/>
      <c r="TOI290" s="66"/>
      <c r="TOJ290" s="66"/>
      <c r="TOK290" s="66"/>
      <c r="TOL290" s="66"/>
      <c r="TOM290" s="66"/>
      <c r="TON290" s="66"/>
      <c r="TOO290" s="66"/>
      <c r="TOP290" s="66"/>
      <c r="TOQ290" s="66"/>
      <c r="TOR290" s="66"/>
      <c r="TOS290" s="66"/>
      <c r="TOT290" s="66"/>
      <c r="TOU290" s="66"/>
      <c r="TOV290" s="66"/>
      <c r="TOW290" s="66"/>
      <c r="TOX290" s="66"/>
      <c r="TOY290" s="66"/>
      <c r="TOZ290" s="66"/>
      <c r="TPA290" s="66"/>
      <c r="TPB290" s="66"/>
      <c r="TPC290" s="66"/>
      <c r="TPD290" s="66"/>
      <c r="TPE290" s="66"/>
      <c r="TPF290" s="66"/>
      <c r="TPG290" s="66"/>
      <c r="TPH290" s="66"/>
      <c r="TPI290" s="66"/>
      <c r="TPJ290" s="66"/>
      <c r="TPK290" s="66"/>
      <c r="TPL290" s="66"/>
      <c r="TPM290" s="66"/>
      <c r="TPN290" s="66"/>
      <c r="TPO290" s="66"/>
      <c r="TPP290" s="66"/>
      <c r="TPQ290" s="66"/>
      <c r="TPR290" s="66"/>
      <c r="TPS290" s="66"/>
      <c r="TPT290" s="66"/>
      <c r="TPU290" s="66"/>
      <c r="TPV290" s="66"/>
      <c r="TPW290" s="66"/>
      <c r="TPX290" s="66"/>
      <c r="TPY290" s="66"/>
      <c r="TPZ290" s="66"/>
      <c r="TQA290" s="66"/>
      <c r="TQB290" s="66"/>
      <c r="TQC290" s="66"/>
      <c r="TQD290" s="66"/>
      <c r="TQE290" s="66"/>
      <c r="TQF290" s="66"/>
      <c r="TQG290" s="66"/>
      <c r="TQH290" s="66"/>
      <c r="TQI290" s="66"/>
      <c r="TQJ290" s="66"/>
      <c r="TQK290" s="66"/>
      <c r="TQL290" s="66"/>
      <c r="TQM290" s="66"/>
      <c r="TQN290" s="66"/>
      <c r="TQO290" s="66"/>
      <c r="TQP290" s="66"/>
      <c r="TQQ290" s="66"/>
      <c r="TQR290" s="66"/>
      <c r="TQS290" s="66"/>
      <c r="TQT290" s="66"/>
      <c r="TQU290" s="66"/>
      <c r="TQV290" s="66"/>
      <c r="TQW290" s="66"/>
      <c r="TQX290" s="66"/>
      <c r="TQY290" s="66"/>
      <c r="TQZ290" s="66"/>
      <c r="TRA290" s="66"/>
      <c r="TRB290" s="66"/>
      <c r="TRC290" s="66"/>
      <c r="TRD290" s="66"/>
      <c r="TRE290" s="66"/>
      <c r="TRF290" s="66"/>
      <c r="TRG290" s="66"/>
      <c r="TRH290" s="66"/>
      <c r="TRI290" s="66"/>
      <c r="TRJ290" s="66"/>
      <c r="TRK290" s="66"/>
      <c r="TRL290" s="66"/>
      <c r="TRM290" s="66"/>
      <c r="TRN290" s="66"/>
      <c r="TRO290" s="66"/>
      <c r="TRP290" s="66"/>
      <c r="TRQ290" s="66"/>
      <c r="TRR290" s="66"/>
      <c r="TRS290" s="66"/>
      <c r="TRT290" s="66"/>
      <c r="TRU290" s="66"/>
      <c r="TRV290" s="66"/>
      <c r="TRW290" s="66"/>
      <c r="TRX290" s="66"/>
      <c r="TRY290" s="66"/>
      <c r="TRZ290" s="66"/>
      <c r="TSA290" s="66"/>
      <c r="TSB290" s="66"/>
      <c r="TSC290" s="66"/>
      <c r="TSD290" s="66"/>
      <c r="TSE290" s="66"/>
      <c r="TSF290" s="66"/>
      <c r="TSG290" s="66"/>
      <c r="TSH290" s="66"/>
      <c r="TSI290" s="66"/>
      <c r="TSJ290" s="66"/>
      <c r="TSK290" s="66"/>
      <c r="TSL290" s="66"/>
      <c r="TSM290" s="66"/>
      <c r="TSN290" s="66"/>
      <c r="TSO290" s="66"/>
      <c r="TSP290" s="66"/>
      <c r="TSQ290" s="66"/>
      <c r="TSR290" s="66"/>
      <c r="TSS290" s="66"/>
      <c r="TST290" s="66"/>
      <c r="TSU290" s="66"/>
      <c r="TSV290" s="66"/>
      <c r="TSW290" s="66"/>
      <c r="TSX290" s="66"/>
      <c r="TSY290" s="66"/>
      <c r="TSZ290" s="66"/>
      <c r="TTA290" s="66"/>
      <c r="TTB290" s="66"/>
      <c r="TTC290" s="66"/>
      <c r="TTD290" s="66"/>
      <c r="TTE290" s="66"/>
      <c r="TTF290" s="66"/>
      <c r="TTG290" s="66"/>
      <c r="TTH290" s="66"/>
      <c r="TTI290" s="66"/>
      <c r="TTJ290" s="66"/>
      <c r="TTK290" s="66"/>
      <c r="TTL290" s="66"/>
      <c r="TTM290" s="66"/>
      <c r="TTN290" s="66"/>
      <c r="TTO290" s="66"/>
      <c r="TTP290" s="66"/>
      <c r="TTQ290" s="66"/>
      <c r="TTR290" s="66"/>
      <c r="TTS290" s="66"/>
      <c r="TTT290" s="66"/>
      <c r="TTU290" s="66"/>
      <c r="TTV290" s="66"/>
      <c r="TTW290" s="66"/>
      <c r="TTX290" s="66"/>
      <c r="TTY290" s="66"/>
      <c r="TTZ290" s="66"/>
      <c r="TUA290" s="66"/>
      <c r="TUB290" s="66"/>
      <c r="TUC290" s="66"/>
      <c r="TUD290" s="66"/>
      <c r="TUE290" s="66"/>
      <c r="TUF290" s="66"/>
      <c r="TUG290" s="66"/>
      <c r="TUH290" s="66"/>
      <c r="TUI290" s="66"/>
      <c r="TUJ290" s="66"/>
      <c r="TUK290" s="66"/>
      <c r="TUL290" s="66"/>
      <c r="TUM290" s="66"/>
      <c r="TUN290" s="66"/>
      <c r="TUO290" s="66"/>
      <c r="TUP290" s="66"/>
      <c r="TUQ290" s="66"/>
      <c r="TUR290" s="66"/>
      <c r="TUS290" s="66"/>
      <c r="TUT290" s="66"/>
      <c r="TUU290" s="66"/>
      <c r="TUV290" s="66"/>
      <c r="TUW290" s="66"/>
      <c r="TUX290" s="66"/>
      <c r="TUY290" s="66"/>
      <c r="TUZ290" s="66"/>
      <c r="TVA290" s="66"/>
      <c r="TVB290" s="66"/>
      <c r="TVC290" s="66"/>
      <c r="TVD290" s="66"/>
      <c r="TVE290" s="66"/>
      <c r="TVF290" s="66"/>
      <c r="TVG290" s="66"/>
      <c r="TVH290" s="66"/>
      <c r="TVI290" s="66"/>
      <c r="TVJ290" s="66"/>
      <c r="TVK290" s="66"/>
      <c r="TVL290" s="66"/>
      <c r="TVM290" s="66"/>
      <c r="TVN290" s="66"/>
      <c r="TVO290" s="66"/>
      <c r="TVP290" s="66"/>
      <c r="TVQ290" s="66"/>
      <c r="TVR290" s="66"/>
      <c r="TVS290" s="66"/>
      <c r="TVT290" s="66"/>
      <c r="TVU290" s="66"/>
      <c r="TVV290" s="66"/>
      <c r="TVW290" s="66"/>
      <c r="TVX290" s="66"/>
      <c r="TVY290" s="66"/>
      <c r="TVZ290" s="66"/>
      <c r="TWA290" s="66"/>
      <c r="TWB290" s="66"/>
      <c r="TWC290" s="66"/>
      <c r="TWD290" s="66"/>
      <c r="TWE290" s="66"/>
      <c r="TWF290" s="66"/>
      <c r="TWG290" s="66"/>
      <c r="TWH290" s="66"/>
      <c r="TWI290" s="66"/>
      <c r="TWJ290" s="66"/>
      <c r="TWK290" s="66"/>
      <c r="TWL290" s="66"/>
      <c r="TWM290" s="66"/>
      <c r="TWN290" s="66"/>
      <c r="TWO290" s="66"/>
      <c r="TWP290" s="66"/>
      <c r="TWQ290" s="66"/>
      <c r="TWR290" s="66"/>
      <c r="TWS290" s="66"/>
      <c r="TWT290" s="66"/>
      <c r="TWU290" s="66"/>
      <c r="TWV290" s="66"/>
      <c r="TWW290" s="66"/>
      <c r="TWX290" s="66"/>
      <c r="TWY290" s="66"/>
      <c r="TWZ290" s="66"/>
      <c r="TXA290" s="66"/>
      <c r="TXB290" s="66"/>
      <c r="TXC290" s="66"/>
      <c r="TXD290" s="66"/>
      <c r="TXE290" s="66"/>
      <c r="TXF290" s="66"/>
      <c r="TXG290" s="66"/>
      <c r="TXH290" s="66"/>
      <c r="TXI290" s="66"/>
      <c r="TXJ290" s="66"/>
      <c r="TXK290" s="66"/>
      <c r="TXL290" s="66"/>
      <c r="TXM290" s="66"/>
      <c r="TXN290" s="66"/>
      <c r="TXO290" s="66"/>
      <c r="TXP290" s="66"/>
      <c r="TXQ290" s="66"/>
      <c r="TXR290" s="66"/>
      <c r="TXS290" s="66"/>
      <c r="TXT290" s="66"/>
      <c r="TXU290" s="66"/>
      <c r="TXV290" s="66"/>
      <c r="TXW290" s="66"/>
      <c r="TXX290" s="66"/>
      <c r="TXY290" s="66"/>
      <c r="TXZ290" s="66"/>
      <c r="TYA290" s="66"/>
      <c r="TYB290" s="66"/>
      <c r="TYC290" s="66"/>
      <c r="TYD290" s="66"/>
      <c r="TYE290" s="66"/>
      <c r="TYF290" s="66"/>
      <c r="TYG290" s="66"/>
      <c r="TYH290" s="66"/>
      <c r="TYI290" s="66"/>
      <c r="TYJ290" s="66"/>
      <c r="TYK290" s="66"/>
      <c r="TYL290" s="66"/>
      <c r="TYM290" s="66"/>
      <c r="TYN290" s="66"/>
      <c r="TYO290" s="66"/>
      <c r="TYP290" s="66"/>
      <c r="TYQ290" s="66"/>
      <c r="TYR290" s="66"/>
      <c r="TYS290" s="66"/>
      <c r="TYT290" s="66"/>
      <c r="TYU290" s="66"/>
      <c r="TYV290" s="66"/>
      <c r="TYW290" s="66"/>
      <c r="TYX290" s="66"/>
      <c r="TYY290" s="66"/>
      <c r="TYZ290" s="66"/>
      <c r="TZA290" s="66"/>
      <c r="TZB290" s="66"/>
      <c r="TZC290" s="66"/>
      <c r="TZD290" s="66"/>
      <c r="TZE290" s="66"/>
      <c r="TZF290" s="66"/>
      <c r="TZG290" s="66"/>
      <c r="TZH290" s="66"/>
      <c r="TZI290" s="66"/>
      <c r="TZJ290" s="66"/>
      <c r="TZK290" s="66"/>
      <c r="TZL290" s="66"/>
      <c r="TZM290" s="66"/>
      <c r="TZN290" s="66"/>
      <c r="TZO290" s="66"/>
      <c r="TZP290" s="66"/>
      <c r="TZQ290" s="66"/>
      <c r="TZR290" s="66"/>
      <c r="TZS290" s="66"/>
      <c r="TZT290" s="66"/>
      <c r="TZU290" s="66"/>
      <c r="TZV290" s="66"/>
      <c r="TZW290" s="66"/>
      <c r="TZX290" s="66"/>
      <c r="TZY290" s="66"/>
      <c r="TZZ290" s="66"/>
      <c r="UAA290" s="66"/>
      <c r="UAB290" s="66"/>
      <c r="UAC290" s="66"/>
      <c r="UAD290" s="66"/>
      <c r="UAE290" s="66"/>
      <c r="UAF290" s="66"/>
      <c r="UAG290" s="66"/>
      <c r="UAH290" s="66"/>
      <c r="UAI290" s="66"/>
      <c r="UAJ290" s="66"/>
      <c r="UAK290" s="66"/>
      <c r="UAL290" s="66"/>
      <c r="UAM290" s="66"/>
      <c r="UAN290" s="66"/>
      <c r="UAO290" s="66"/>
      <c r="UAP290" s="66"/>
      <c r="UAQ290" s="66"/>
      <c r="UAR290" s="66"/>
      <c r="UAS290" s="66"/>
      <c r="UAT290" s="66"/>
      <c r="UAU290" s="66"/>
      <c r="UAV290" s="66"/>
      <c r="UAW290" s="66"/>
      <c r="UAX290" s="66"/>
      <c r="UAY290" s="66"/>
      <c r="UAZ290" s="66"/>
      <c r="UBA290" s="66"/>
      <c r="UBB290" s="66"/>
      <c r="UBC290" s="66"/>
      <c r="UBD290" s="66"/>
      <c r="UBE290" s="66"/>
      <c r="UBF290" s="66"/>
      <c r="UBG290" s="66"/>
      <c r="UBH290" s="66"/>
      <c r="UBI290" s="66"/>
      <c r="UBJ290" s="66"/>
      <c r="UBK290" s="66"/>
      <c r="UBL290" s="66"/>
      <c r="UBM290" s="66"/>
      <c r="UBN290" s="66"/>
      <c r="UBO290" s="66"/>
      <c r="UBP290" s="66"/>
      <c r="UBQ290" s="66"/>
      <c r="UBR290" s="66"/>
      <c r="UBS290" s="66"/>
      <c r="UBT290" s="66"/>
      <c r="UBU290" s="66"/>
      <c r="UBV290" s="66"/>
      <c r="UBW290" s="66"/>
      <c r="UBX290" s="66"/>
      <c r="UBY290" s="66"/>
      <c r="UBZ290" s="66"/>
      <c r="UCA290" s="66"/>
      <c r="UCB290" s="66"/>
      <c r="UCC290" s="66"/>
      <c r="UCD290" s="66"/>
      <c r="UCE290" s="66"/>
      <c r="UCF290" s="66"/>
      <c r="UCG290" s="66"/>
      <c r="UCH290" s="66"/>
      <c r="UCI290" s="66"/>
      <c r="UCJ290" s="66"/>
      <c r="UCK290" s="66"/>
      <c r="UCL290" s="66"/>
      <c r="UCM290" s="66"/>
      <c r="UCN290" s="66"/>
      <c r="UCO290" s="66"/>
      <c r="UCP290" s="66"/>
      <c r="UCQ290" s="66"/>
      <c r="UCR290" s="66"/>
      <c r="UCS290" s="66"/>
      <c r="UCT290" s="66"/>
      <c r="UCU290" s="66"/>
      <c r="UCV290" s="66"/>
      <c r="UCW290" s="66"/>
      <c r="UCX290" s="66"/>
      <c r="UCY290" s="66"/>
      <c r="UCZ290" s="66"/>
      <c r="UDA290" s="66"/>
      <c r="UDB290" s="66"/>
      <c r="UDC290" s="66"/>
      <c r="UDD290" s="66"/>
      <c r="UDE290" s="66"/>
      <c r="UDF290" s="66"/>
      <c r="UDG290" s="66"/>
      <c r="UDH290" s="66"/>
      <c r="UDI290" s="66"/>
      <c r="UDJ290" s="66"/>
      <c r="UDK290" s="66"/>
      <c r="UDL290" s="66"/>
      <c r="UDM290" s="66"/>
      <c r="UDN290" s="66"/>
      <c r="UDO290" s="66"/>
      <c r="UDP290" s="66"/>
      <c r="UDQ290" s="66"/>
      <c r="UDR290" s="66"/>
      <c r="UDS290" s="66"/>
      <c r="UDT290" s="66"/>
      <c r="UDU290" s="66"/>
      <c r="UDV290" s="66"/>
      <c r="UDW290" s="66"/>
      <c r="UDX290" s="66"/>
      <c r="UDY290" s="66"/>
      <c r="UDZ290" s="66"/>
      <c r="UEA290" s="66"/>
      <c r="UEB290" s="66"/>
      <c r="UEC290" s="66"/>
      <c r="UED290" s="66"/>
      <c r="UEE290" s="66"/>
      <c r="UEF290" s="66"/>
      <c r="UEG290" s="66"/>
      <c r="UEH290" s="66"/>
      <c r="UEI290" s="66"/>
      <c r="UEJ290" s="66"/>
      <c r="UEK290" s="66"/>
      <c r="UEL290" s="66"/>
      <c r="UEM290" s="66"/>
      <c r="UEN290" s="66"/>
      <c r="UEO290" s="66"/>
      <c r="UEP290" s="66"/>
      <c r="UEQ290" s="66"/>
      <c r="UER290" s="66"/>
      <c r="UES290" s="66"/>
      <c r="UET290" s="66"/>
      <c r="UEU290" s="66"/>
      <c r="UEV290" s="66"/>
      <c r="UEW290" s="66"/>
      <c r="UEX290" s="66"/>
      <c r="UEY290" s="66"/>
      <c r="UEZ290" s="66"/>
      <c r="UFA290" s="66"/>
      <c r="UFB290" s="66"/>
      <c r="UFC290" s="66"/>
      <c r="UFD290" s="66"/>
      <c r="UFE290" s="66"/>
      <c r="UFF290" s="66"/>
      <c r="UFG290" s="66"/>
      <c r="UFH290" s="66"/>
      <c r="UFI290" s="66"/>
      <c r="UFJ290" s="66"/>
      <c r="UFK290" s="66"/>
      <c r="UFL290" s="66"/>
      <c r="UFM290" s="66"/>
      <c r="UFN290" s="66"/>
      <c r="UFO290" s="66"/>
      <c r="UFP290" s="66"/>
      <c r="UFQ290" s="66"/>
      <c r="UFR290" s="66"/>
      <c r="UFS290" s="66"/>
      <c r="UFT290" s="66"/>
      <c r="UFU290" s="66"/>
      <c r="UFV290" s="66"/>
      <c r="UFW290" s="66"/>
      <c r="UFX290" s="66"/>
      <c r="UFY290" s="66"/>
      <c r="UFZ290" s="66"/>
      <c r="UGA290" s="66"/>
      <c r="UGB290" s="66"/>
      <c r="UGC290" s="66"/>
      <c r="UGD290" s="66"/>
      <c r="UGE290" s="66"/>
      <c r="UGF290" s="66"/>
      <c r="UGG290" s="66"/>
      <c r="UGH290" s="66"/>
      <c r="UGI290" s="66"/>
      <c r="UGJ290" s="66"/>
      <c r="UGK290" s="66"/>
      <c r="UGL290" s="66"/>
      <c r="UGM290" s="66"/>
      <c r="UGN290" s="66"/>
      <c r="UGO290" s="66"/>
      <c r="UGP290" s="66"/>
      <c r="UGQ290" s="66"/>
      <c r="UGR290" s="66"/>
      <c r="UGS290" s="66"/>
      <c r="UGT290" s="66"/>
      <c r="UGU290" s="66"/>
      <c r="UGV290" s="66"/>
      <c r="UGW290" s="66"/>
      <c r="UGX290" s="66"/>
      <c r="UGY290" s="66"/>
      <c r="UGZ290" s="66"/>
      <c r="UHA290" s="66"/>
      <c r="UHB290" s="66"/>
      <c r="UHC290" s="66"/>
      <c r="UHD290" s="66"/>
      <c r="UHE290" s="66"/>
      <c r="UHF290" s="66"/>
      <c r="UHG290" s="66"/>
      <c r="UHH290" s="66"/>
      <c r="UHI290" s="66"/>
      <c r="UHJ290" s="66"/>
      <c r="UHK290" s="66"/>
      <c r="UHL290" s="66"/>
      <c r="UHM290" s="66"/>
      <c r="UHN290" s="66"/>
      <c r="UHO290" s="66"/>
      <c r="UHP290" s="66"/>
      <c r="UHQ290" s="66"/>
      <c r="UHR290" s="66"/>
      <c r="UHS290" s="66"/>
      <c r="UHT290" s="66"/>
      <c r="UHU290" s="66"/>
      <c r="UHV290" s="66"/>
      <c r="UHW290" s="66"/>
      <c r="UHX290" s="66"/>
      <c r="UHY290" s="66"/>
      <c r="UHZ290" s="66"/>
      <c r="UIA290" s="66"/>
      <c r="UIB290" s="66"/>
      <c r="UIC290" s="66"/>
      <c r="UID290" s="66"/>
      <c r="UIE290" s="66"/>
      <c r="UIF290" s="66"/>
      <c r="UIG290" s="66"/>
      <c r="UIH290" s="66"/>
      <c r="UII290" s="66"/>
      <c r="UIJ290" s="66"/>
      <c r="UIK290" s="66"/>
      <c r="UIL290" s="66"/>
      <c r="UIM290" s="66"/>
      <c r="UIN290" s="66"/>
      <c r="UIO290" s="66"/>
      <c r="UIP290" s="66"/>
      <c r="UIQ290" s="66"/>
      <c r="UIR290" s="66"/>
      <c r="UIS290" s="66"/>
      <c r="UIT290" s="66"/>
      <c r="UIU290" s="66"/>
      <c r="UIV290" s="66"/>
      <c r="UIW290" s="66"/>
      <c r="UIX290" s="66"/>
      <c r="UIY290" s="66"/>
      <c r="UIZ290" s="66"/>
      <c r="UJA290" s="66"/>
      <c r="UJB290" s="66"/>
      <c r="UJC290" s="66"/>
      <c r="UJD290" s="66"/>
      <c r="UJE290" s="66"/>
      <c r="UJF290" s="66"/>
      <c r="UJG290" s="66"/>
      <c r="UJH290" s="66"/>
      <c r="UJI290" s="66"/>
      <c r="UJJ290" s="66"/>
      <c r="UJK290" s="66"/>
      <c r="UJL290" s="66"/>
      <c r="UJM290" s="66"/>
      <c r="UJN290" s="66"/>
      <c r="UJO290" s="66"/>
      <c r="UJP290" s="66"/>
      <c r="UJQ290" s="66"/>
      <c r="UJR290" s="66"/>
      <c r="UJS290" s="66"/>
      <c r="UJT290" s="66"/>
      <c r="UJU290" s="66"/>
      <c r="UJV290" s="66"/>
      <c r="UJW290" s="66"/>
      <c r="UJX290" s="66"/>
      <c r="UJY290" s="66"/>
      <c r="UJZ290" s="66"/>
      <c r="UKA290" s="66"/>
      <c r="UKB290" s="66"/>
      <c r="UKC290" s="66"/>
      <c r="UKD290" s="66"/>
      <c r="UKE290" s="66"/>
      <c r="UKF290" s="66"/>
      <c r="UKG290" s="66"/>
      <c r="UKH290" s="66"/>
      <c r="UKI290" s="66"/>
      <c r="UKJ290" s="66"/>
      <c r="UKK290" s="66"/>
      <c r="UKL290" s="66"/>
      <c r="UKM290" s="66"/>
      <c r="UKN290" s="66"/>
      <c r="UKO290" s="66"/>
      <c r="UKP290" s="66"/>
      <c r="UKQ290" s="66"/>
      <c r="UKR290" s="66"/>
      <c r="UKS290" s="66"/>
      <c r="UKT290" s="66"/>
      <c r="UKU290" s="66"/>
      <c r="UKV290" s="66"/>
      <c r="UKW290" s="66"/>
      <c r="UKX290" s="66"/>
      <c r="UKY290" s="66"/>
      <c r="UKZ290" s="66"/>
      <c r="ULA290" s="66"/>
      <c r="ULB290" s="66"/>
      <c r="ULC290" s="66"/>
      <c r="ULD290" s="66"/>
      <c r="ULE290" s="66"/>
      <c r="ULF290" s="66"/>
      <c r="ULG290" s="66"/>
      <c r="ULH290" s="66"/>
      <c r="ULI290" s="66"/>
      <c r="ULJ290" s="66"/>
      <c r="ULK290" s="66"/>
      <c r="ULL290" s="66"/>
      <c r="ULM290" s="66"/>
      <c r="ULN290" s="66"/>
      <c r="ULO290" s="66"/>
      <c r="ULP290" s="66"/>
      <c r="ULQ290" s="66"/>
      <c r="ULR290" s="66"/>
      <c r="ULS290" s="66"/>
      <c r="ULT290" s="66"/>
      <c r="ULU290" s="66"/>
      <c r="ULV290" s="66"/>
      <c r="ULW290" s="66"/>
      <c r="ULX290" s="66"/>
      <c r="ULY290" s="66"/>
      <c r="ULZ290" s="66"/>
      <c r="UMA290" s="66"/>
      <c r="UMB290" s="66"/>
      <c r="UMC290" s="66"/>
      <c r="UMD290" s="66"/>
      <c r="UME290" s="66"/>
      <c r="UMF290" s="66"/>
      <c r="UMG290" s="66"/>
      <c r="UMH290" s="66"/>
      <c r="UMI290" s="66"/>
      <c r="UMJ290" s="66"/>
      <c r="UMK290" s="66"/>
      <c r="UML290" s="66"/>
      <c r="UMM290" s="66"/>
      <c r="UMN290" s="66"/>
      <c r="UMO290" s="66"/>
      <c r="UMP290" s="66"/>
      <c r="UMQ290" s="66"/>
      <c r="UMR290" s="66"/>
      <c r="UMS290" s="66"/>
      <c r="UMT290" s="66"/>
      <c r="UMU290" s="66"/>
      <c r="UMV290" s="66"/>
      <c r="UMW290" s="66"/>
      <c r="UMX290" s="66"/>
      <c r="UMY290" s="66"/>
      <c r="UMZ290" s="66"/>
      <c r="UNA290" s="66"/>
      <c r="UNB290" s="66"/>
      <c r="UNC290" s="66"/>
      <c r="UND290" s="66"/>
      <c r="UNE290" s="66"/>
      <c r="UNF290" s="66"/>
      <c r="UNG290" s="66"/>
      <c r="UNH290" s="66"/>
      <c r="UNI290" s="66"/>
      <c r="UNJ290" s="66"/>
      <c r="UNK290" s="66"/>
      <c r="UNL290" s="66"/>
      <c r="UNM290" s="66"/>
      <c r="UNN290" s="66"/>
      <c r="UNO290" s="66"/>
      <c r="UNP290" s="66"/>
      <c r="UNQ290" s="66"/>
      <c r="UNR290" s="66"/>
      <c r="UNS290" s="66"/>
      <c r="UNT290" s="66"/>
      <c r="UNU290" s="66"/>
      <c r="UNV290" s="66"/>
      <c r="UNW290" s="66"/>
      <c r="UNX290" s="66"/>
      <c r="UNY290" s="66"/>
      <c r="UNZ290" s="66"/>
      <c r="UOA290" s="66"/>
      <c r="UOB290" s="66"/>
      <c r="UOC290" s="66"/>
      <c r="UOD290" s="66"/>
      <c r="UOE290" s="66"/>
      <c r="UOF290" s="66"/>
      <c r="UOG290" s="66"/>
      <c r="UOH290" s="66"/>
      <c r="UOI290" s="66"/>
      <c r="UOJ290" s="66"/>
      <c r="UOK290" s="66"/>
      <c r="UOL290" s="66"/>
      <c r="UOM290" s="66"/>
      <c r="UON290" s="66"/>
      <c r="UOO290" s="66"/>
      <c r="UOP290" s="66"/>
      <c r="UOQ290" s="66"/>
      <c r="UOR290" s="66"/>
      <c r="UOS290" s="66"/>
      <c r="UOT290" s="66"/>
      <c r="UOU290" s="66"/>
      <c r="UOV290" s="66"/>
      <c r="UOW290" s="66"/>
      <c r="UOX290" s="66"/>
      <c r="UOY290" s="66"/>
      <c r="UOZ290" s="66"/>
      <c r="UPA290" s="66"/>
      <c r="UPB290" s="66"/>
      <c r="UPC290" s="66"/>
      <c r="UPD290" s="66"/>
      <c r="UPE290" s="66"/>
      <c r="UPF290" s="66"/>
      <c r="UPG290" s="66"/>
      <c r="UPH290" s="66"/>
      <c r="UPI290" s="66"/>
      <c r="UPJ290" s="66"/>
      <c r="UPK290" s="66"/>
      <c r="UPL290" s="66"/>
      <c r="UPM290" s="66"/>
      <c r="UPN290" s="66"/>
      <c r="UPO290" s="66"/>
      <c r="UPP290" s="66"/>
      <c r="UPQ290" s="66"/>
      <c r="UPR290" s="66"/>
      <c r="UPS290" s="66"/>
      <c r="UPT290" s="66"/>
      <c r="UPU290" s="66"/>
      <c r="UPV290" s="66"/>
      <c r="UPW290" s="66"/>
      <c r="UPX290" s="66"/>
      <c r="UPY290" s="66"/>
      <c r="UPZ290" s="66"/>
      <c r="UQA290" s="66"/>
      <c r="UQB290" s="66"/>
      <c r="UQC290" s="66"/>
      <c r="UQD290" s="66"/>
      <c r="UQE290" s="66"/>
      <c r="UQF290" s="66"/>
      <c r="UQG290" s="66"/>
      <c r="UQH290" s="66"/>
      <c r="UQI290" s="66"/>
      <c r="UQJ290" s="66"/>
      <c r="UQK290" s="66"/>
      <c r="UQL290" s="66"/>
      <c r="UQM290" s="66"/>
      <c r="UQN290" s="66"/>
      <c r="UQO290" s="66"/>
      <c r="UQP290" s="66"/>
      <c r="UQQ290" s="66"/>
      <c r="UQR290" s="66"/>
      <c r="UQS290" s="66"/>
      <c r="UQT290" s="66"/>
      <c r="UQU290" s="66"/>
      <c r="UQV290" s="66"/>
      <c r="UQW290" s="66"/>
      <c r="UQX290" s="66"/>
      <c r="UQY290" s="66"/>
      <c r="UQZ290" s="66"/>
      <c r="URA290" s="66"/>
      <c r="URB290" s="66"/>
      <c r="URC290" s="66"/>
      <c r="URD290" s="66"/>
      <c r="URE290" s="66"/>
      <c r="URF290" s="66"/>
      <c r="URG290" s="66"/>
      <c r="URH290" s="66"/>
      <c r="URI290" s="66"/>
      <c r="URJ290" s="66"/>
      <c r="URK290" s="66"/>
      <c r="URL290" s="66"/>
      <c r="URM290" s="66"/>
      <c r="URN290" s="66"/>
      <c r="URO290" s="66"/>
      <c r="URP290" s="66"/>
      <c r="URQ290" s="66"/>
      <c r="URR290" s="66"/>
      <c r="URS290" s="66"/>
      <c r="URT290" s="66"/>
      <c r="URU290" s="66"/>
      <c r="URV290" s="66"/>
      <c r="URW290" s="66"/>
      <c r="URX290" s="66"/>
      <c r="URY290" s="66"/>
      <c r="URZ290" s="66"/>
      <c r="USA290" s="66"/>
      <c r="USB290" s="66"/>
      <c r="USC290" s="66"/>
      <c r="USD290" s="66"/>
      <c r="USE290" s="66"/>
      <c r="USF290" s="66"/>
      <c r="USG290" s="66"/>
      <c r="USH290" s="66"/>
      <c r="USI290" s="66"/>
      <c r="USJ290" s="66"/>
      <c r="USK290" s="66"/>
      <c r="USL290" s="66"/>
      <c r="USM290" s="66"/>
      <c r="USN290" s="66"/>
      <c r="USO290" s="66"/>
      <c r="USP290" s="66"/>
      <c r="USQ290" s="66"/>
      <c r="USR290" s="66"/>
      <c r="USS290" s="66"/>
      <c r="UST290" s="66"/>
      <c r="USU290" s="66"/>
      <c r="USV290" s="66"/>
      <c r="USW290" s="66"/>
      <c r="USX290" s="66"/>
      <c r="USY290" s="66"/>
      <c r="USZ290" s="66"/>
      <c r="UTA290" s="66"/>
      <c r="UTB290" s="66"/>
      <c r="UTC290" s="66"/>
      <c r="UTD290" s="66"/>
      <c r="UTE290" s="66"/>
      <c r="UTF290" s="66"/>
      <c r="UTG290" s="66"/>
      <c r="UTH290" s="66"/>
      <c r="UTI290" s="66"/>
      <c r="UTJ290" s="66"/>
      <c r="UTK290" s="66"/>
      <c r="UTL290" s="66"/>
      <c r="UTM290" s="66"/>
      <c r="UTN290" s="66"/>
      <c r="UTO290" s="66"/>
      <c r="UTP290" s="66"/>
      <c r="UTQ290" s="66"/>
      <c r="UTR290" s="66"/>
      <c r="UTS290" s="66"/>
      <c r="UTT290" s="66"/>
      <c r="UTU290" s="66"/>
      <c r="UTV290" s="66"/>
      <c r="UTW290" s="66"/>
      <c r="UTX290" s="66"/>
      <c r="UTY290" s="66"/>
      <c r="UTZ290" s="66"/>
      <c r="UUA290" s="66"/>
      <c r="UUB290" s="66"/>
      <c r="UUC290" s="66"/>
      <c r="UUD290" s="66"/>
      <c r="UUE290" s="66"/>
      <c r="UUF290" s="66"/>
      <c r="UUG290" s="66"/>
      <c r="UUH290" s="66"/>
      <c r="UUI290" s="66"/>
      <c r="UUJ290" s="66"/>
      <c r="UUK290" s="66"/>
      <c r="UUL290" s="66"/>
      <c r="UUM290" s="66"/>
      <c r="UUN290" s="66"/>
      <c r="UUO290" s="66"/>
      <c r="UUP290" s="66"/>
      <c r="UUQ290" s="66"/>
      <c r="UUR290" s="66"/>
      <c r="UUS290" s="66"/>
      <c r="UUT290" s="66"/>
      <c r="UUU290" s="66"/>
      <c r="UUV290" s="66"/>
      <c r="UUW290" s="66"/>
      <c r="UUX290" s="66"/>
      <c r="UUY290" s="66"/>
      <c r="UUZ290" s="66"/>
      <c r="UVA290" s="66"/>
      <c r="UVB290" s="66"/>
      <c r="UVC290" s="66"/>
      <c r="UVD290" s="66"/>
      <c r="UVE290" s="66"/>
      <c r="UVF290" s="66"/>
      <c r="UVG290" s="66"/>
      <c r="UVH290" s="66"/>
      <c r="UVI290" s="66"/>
      <c r="UVJ290" s="66"/>
      <c r="UVK290" s="66"/>
      <c r="UVL290" s="66"/>
      <c r="UVM290" s="66"/>
      <c r="UVN290" s="66"/>
      <c r="UVO290" s="66"/>
      <c r="UVP290" s="66"/>
      <c r="UVQ290" s="66"/>
      <c r="UVR290" s="66"/>
      <c r="UVS290" s="66"/>
      <c r="UVT290" s="66"/>
      <c r="UVU290" s="66"/>
      <c r="UVV290" s="66"/>
      <c r="UVW290" s="66"/>
      <c r="UVX290" s="66"/>
      <c r="UVY290" s="66"/>
      <c r="UVZ290" s="66"/>
      <c r="UWA290" s="66"/>
      <c r="UWB290" s="66"/>
      <c r="UWC290" s="66"/>
      <c r="UWD290" s="66"/>
      <c r="UWE290" s="66"/>
      <c r="UWF290" s="66"/>
      <c r="UWG290" s="66"/>
      <c r="UWH290" s="66"/>
      <c r="UWI290" s="66"/>
      <c r="UWJ290" s="66"/>
      <c r="UWK290" s="66"/>
      <c r="UWL290" s="66"/>
      <c r="UWM290" s="66"/>
      <c r="UWN290" s="66"/>
      <c r="UWO290" s="66"/>
      <c r="UWP290" s="66"/>
      <c r="UWQ290" s="66"/>
      <c r="UWR290" s="66"/>
      <c r="UWS290" s="66"/>
      <c r="UWT290" s="66"/>
      <c r="UWU290" s="66"/>
      <c r="UWV290" s="66"/>
      <c r="UWW290" s="66"/>
      <c r="UWX290" s="66"/>
      <c r="UWY290" s="66"/>
      <c r="UWZ290" s="66"/>
      <c r="UXA290" s="66"/>
      <c r="UXB290" s="66"/>
      <c r="UXC290" s="66"/>
      <c r="UXD290" s="66"/>
      <c r="UXE290" s="66"/>
      <c r="UXF290" s="66"/>
      <c r="UXG290" s="66"/>
      <c r="UXH290" s="66"/>
      <c r="UXI290" s="66"/>
      <c r="UXJ290" s="66"/>
      <c r="UXK290" s="66"/>
      <c r="UXL290" s="66"/>
      <c r="UXM290" s="66"/>
      <c r="UXN290" s="66"/>
      <c r="UXO290" s="66"/>
      <c r="UXP290" s="66"/>
      <c r="UXQ290" s="66"/>
      <c r="UXR290" s="66"/>
      <c r="UXS290" s="66"/>
      <c r="UXT290" s="66"/>
      <c r="UXU290" s="66"/>
      <c r="UXV290" s="66"/>
      <c r="UXW290" s="66"/>
      <c r="UXX290" s="66"/>
      <c r="UXY290" s="66"/>
      <c r="UXZ290" s="66"/>
      <c r="UYA290" s="66"/>
      <c r="UYB290" s="66"/>
      <c r="UYC290" s="66"/>
      <c r="UYD290" s="66"/>
      <c r="UYE290" s="66"/>
      <c r="UYF290" s="66"/>
      <c r="UYG290" s="66"/>
      <c r="UYH290" s="66"/>
      <c r="UYI290" s="66"/>
      <c r="UYJ290" s="66"/>
      <c r="UYK290" s="66"/>
      <c r="UYL290" s="66"/>
      <c r="UYM290" s="66"/>
      <c r="UYN290" s="66"/>
      <c r="UYO290" s="66"/>
      <c r="UYP290" s="66"/>
      <c r="UYQ290" s="66"/>
      <c r="UYR290" s="66"/>
      <c r="UYS290" s="66"/>
      <c r="UYT290" s="66"/>
      <c r="UYU290" s="66"/>
      <c r="UYV290" s="66"/>
      <c r="UYW290" s="66"/>
      <c r="UYX290" s="66"/>
      <c r="UYY290" s="66"/>
      <c r="UYZ290" s="66"/>
      <c r="UZA290" s="66"/>
      <c r="UZB290" s="66"/>
      <c r="UZC290" s="66"/>
      <c r="UZD290" s="66"/>
      <c r="UZE290" s="66"/>
      <c r="UZF290" s="66"/>
      <c r="UZG290" s="66"/>
      <c r="UZH290" s="66"/>
      <c r="UZI290" s="66"/>
      <c r="UZJ290" s="66"/>
      <c r="UZK290" s="66"/>
      <c r="UZL290" s="66"/>
      <c r="UZM290" s="66"/>
      <c r="UZN290" s="66"/>
      <c r="UZO290" s="66"/>
      <c r="UZP290" s="66"/>
      <c r="UZQ290" s="66"/>
      <c r="UZR290" s="66"/>
      <c r="UZS290" s="66"/>
      <c r="UZT290" s="66"/>
      <c r="UZU290" s="66"/>
      <c r="UZV290" s="66"/>
      <c r="UZW290" s="66"/>
      <c r="UZX290" s="66"/>
      <c r="UZY290" s="66"/>
      <c r="UZZ290" s="66"/>
      <c r="VAA290" s="66"/>
      <c r="VAB290" s="66"/>
      <c r="VAC290" s="66"/>
      <c r="VAD290" s="66"/>
      <c r="VAE290" s="66"/>
      <c r="VAF290" s="66"/>
      <c r="VAG290" s="66"/>
      <c r="VAH290" s="66"/>
      <c r="VAI290" s="66"/>
      <c r="VAJ290" s="66"/>
      <c r="VAK290" s="66"/>
      <c r="VAL290" s="66"/>
      <c r="VAM290" s="66"/>
      <c r="VAN290" s="66"/>
      <c r="VAO290" s="66"/>
      <c r="VAP290" s="66"/>
      <c r="VAQ290" s="66"/>
      <c r="VAR290" s="66"/>
      <c r="VAS290" s="66"/>
      <c r="VAT290" s="66"/>
      <c r="VAU290" s="66"/>
      <c r="VAV290" s="66"/>
      <c r="VAW290" s="66"/>
      <c r="VAX290" s="66"/>
      <c r="VAY290" s="66"/>
      <c r="VAZ290" s="66"/>
      <c r="VBA290" s="66"/>
      <c r="VBB290" s="66"/>
      <c r="VBC290" s="66"/>
      <c r="VBD290" s="66"/>
      <c r="VBE290" s="66"/>
      <c r="VBF290" s="66"/>
      <c r="VBG290" s="66"/>
      <c r="VBH290" s="66"/>
      <c r="VBI290" s="66"/>
      <c r="VBJ290" s="66"/>
      <c r="VBK290" s="66"/>
      <c r="VBL290" s="66"/>
      <c r="VBM290" s="66"/>
      <c r="VBN290" s="66"/>
      <c r="VBO290" s="66"/>
      <c r="VBP290" s="66"/>
      <c r="VBQ290" s="66"/>
      <c r="VBR290" s="66"/>
      <c r="VBS290" s="66"/>
      <c r="VBT290" s="66"/>
      <c r="VBU290" s="66"/>
      <c r="VBV290" s="66"/>
      <c r="VBW290" s="66"/>
      <c r="VBX290" s="66"/>
      <c r="VBY290" s="66"/>
      <c r="VBZ290" s="66"/>
      <c r="VCA290" s="66"/>
      <c r="VCB290" s="66"/>
      <c r="VCC290" s="66"/>
      <c r="VCD290" s="66"/>
      <c r="VCE290" s="66"/>
      <c r="VCF290" s="66"/>
      <c r="VCG290" s="66"/>
      <c r="VCH290" s="66"/>
      <c r="VCI290" s="66"/>
      <c r="VCJ290" s="66"/>
      <c r="VCK290" s="66"/>
      <c r="VCL290" s="66"/>
      <c r="VCM290" s="66"/>
      <c r="VCN290" s="66"/>
      <c r="VCO290" s="66"/>
      <c r="VCP290" s="66"/>
      <c r="VCQ290" s="66"/>
      <c r="VCR290" s="66"/>
      <c r="VCS290" s="66"/>
      <c r="VCT290" s="66"/>
      <c r="VCU290" s="66"/>
      <c r="VCV290" s="66"/>
      <c r="VCW290" s="66"/>
      <c r="VCX290" s="66"/>
      <c r="VCY290" s="66"/>
      <c r="VCZ290" s="66"/>
      <c r="VDA290" s="66"/>
      <c r="VDB290" s="66"/>
      <c r="VDC290" s="66"/>
      <c r="VDD290" s="66"/>
      <c r="VDE290" s="66"/>
      <c r="VDF290" s="66"/>
      <c r="VDG290" s="66"/>
      <c r="VDH290" s="66"/>
      <c r="VDI290" s="66"/>
      <c r="VDJ290" s="66"/>
      <c r="VDK290" s="66"/>
      <c r="VDL290" s="66"/>
      <c r="VDM290" s="66"/>
      <c r="VDN290" s="66"/>
      <c r="VDO290" s="66"/>
      <c r="VDP290" s="66"/>
      <c r="VDQ290" s="66"/>
      <c r="VDR290" s="66"/>
      <c r="VDS290" s="66"/>
      <c r="VDT290" s="66"/>
      <c r="VDU290" s="66"/>
      <c r="VDV290" s="66"/>
      <c r="VDW290" s="66"/>
      <c r="VDX290" s="66"/>
      <c r="VDY290" s="66"/>
      <c r="VDZ290" s="66"/>
      <c r="VEA290" s="66"/>
      <c r="VEB290" s="66"/>
      <c r="VEC290" s="66"/>
      <c r="VED290" s="66"/>
      <c r="VEE290" s="66"/>
      <c r="VEF290" s="66"/>
      <c r="VEG290" s="66"/>
      <c r="VEH290" s="66"/>
      <c r="VEI290" s="66"/>
      <c r="VEJ290" s="66"/>
      <c r="VEK290" s="66"/>
      <c r="VEL290" s="66"/>
      <c r="VEM290" s="66"/>
      <c r="VEN290" s="66"/>
      <c r="VEO290" s="66"/>
      <c r="VEP290" s="66"/>
      <c r="VEQ290" s="66"/>
      <c r="VER290" s="66"/>
      <c r="VES290" s="66"/>
      <c r="VET290" s="66"/>
      <c r="VEU290" s="66"/>
      <c r="VEV290" s="66"/>
      <c r="VEW290" s="66"/>
      <c r="VEX290" s="66"/>
      <c r="VEY290" s="66"/>
      <c r="VEZ290" s="66"/>
      <c r="VFA290" s="66"/>
      <c r="VFB290" s="66"/>
      <c r="VFC290" s="66"/>
      <c r="VFD290" s="66"/>
      <c r="VFE290" s="66"/>
      <c r="VFF290" s="66"/>
      <c r="VFG290" s="66"/>
      <c r="VFH290" s="66"/>
      <c r="VFI290" s="66"/>
      <c r="VFJ290" s="66"/>
      <c r="VFK290" s="66"/>
      <c r="VFL290" s="66"/>
      <c r="VFM290" s="66"/>
      <c r="VFN290" s="66"/>
      <c r="VFO290" s="66"/>
      <c r="VFP290" s="66"/>
      <c r="VFQ290" s="66"/>
      <c r="VFR290" s="66"/>
      <c r="VFS290" s="66"/>
      <c r="VFT290" s="66"/>
      <c r="VFU290" s="66"/>
      <c r="VFV290" s="66"/>
      <c r="VFW290" s="66"/>
      <c r="VFX290" s="66"/>
      <c r="VFY290" s="66"/>
      <c r="VFZ290" s="66"/>
      <c r="VGA290" s="66"/>
      <c r="VGB290" s="66"/>
      <c r="VGC290" s="66"/>
      <c r="VGD290" s="66"/>
      <c r="VGE290" s="66"/>
      <c r="VGF290" s="66"/>
      <c r="VGG290" s="66"/>
      <c r="VGH290" s="66"/>
      <c r="VGI290" s="66"/>
      <c r="VGJ290" s="66"/>
      <c r="VGK290" s="66"/>
      <c r="VGL290" s="66"/>
      <c r="VGM290" s="66"/>
      <c r="VGN290" s="66"/>
      <c r="VGO290" s="66"/>
      <c r="VGP290" s="66"/>
      <c r="VGQ290" s="66"/>
      <c r="VGR290" s="66"/>
      <c r="VGS290" s="66"/>
      <c r="VGT290" s="66"/>
      <c r="VGU290" s="66"/>
      <c r="VGV290" s="66"/>
      <c r="VGW290" s="66"/>
      <c r="VGX290" s="66"/>
      <c r="VGY290" s="66"/>
      <c r="VGZ290" s="66"/>
      <c r="VHA290" s="66"/>
      <c r="VHB290" s="66"/>
      <c r="VHC290" s="66"/>
      <c r="VHD290" s="66"/>
      <c r="VHE290" s="66"/>
      <c r="VHF290" s="66"/>
      <c r="VHG290" s="66"/>
      <c r="VHH290" s="66"/>
      <c r="VHI290" s="66"/>
      <c r="VHJ290" s="66"/>
      <c r="VHK290" s="66"/>
      <c r="VHL290" s="66"/>
      <c r="VHM290" s="66"/>
      <c r="VHN290" s="66"/>
      <c r="VHO290" s="66"/>
      <c r="VHP290" s="66"/>
      <c r="VHQ290" s="66"/>
      <c r="VHR290" s="66"/>
      <c r="VHS290" s="66"/>
      <c r="VHT290" s="66"/>
      <c r="VHU290" s="66"/>
      <c r="VHV290" s="66"/>
      <c r="VHW290" s="66"/>
      <c r="VHX290" s="66"/>
      <c r="VHY290" s="66"/>
      <c r="VHZ290" s="66"/>
      <c r="VIA290" s="66"/>
      <c r="VIB290" s="66"/>
      <c r="VIC290" s="66"/>
      <c r="VID290" s="66"/>
      <c r="VIE290" s="66"/>
      <c r="VIF290" s="66"/>
      <c r="VIG290" s="66"/>
      <c r="VIH290" s="66"/>
      <c r="VII290" s="66"/>
      <c r="VIJ290" s="66"/>
      <c r="VIK290" s="66"/>
      <c r="VIL290" s="66"/>
      <c r="VIM290" s="66"/>
      <c r="VIN290" s="66"/>
      <c r="VIO290" s="66"/>
      <c r="VIP290" s="66"/>
      <c r="VIQ290" s="66"/>
      <c r="VIR290" s="66"/>
      <c r="VIS290" s="66"/>
      <c r="VIT290" s="66"/>
      <c r="VIU290" s="66"/>
      <c r="VIV290" s="66"/>
      <c r="VIW290" s="66"/>
      <c r="VIX290" s="66"/>
      <c r="VIY290" s="66"/>
      <c r="VIZ290" s="66"/>
      <c r="VJA290" s="66"/>
      <c r="VJB290" s="66"/>
      <c r="VJC290" s="66"/>
      <c r="VJD290" s="66"/>
      <c r="VJE290" s="66"/>
      <c r="VJF290" s="66"/>
      <c r="VJG290" s="66"/>
      <c r="VJH290" s="66"/>
      <c r="VJI290" s="66"/>
      <c r="VJJ290" s="66"/>
      <c r="VJK290" s="66"/>
      <c r="VJL290" s="66"/>
      <c r="VJM290" s="66"/>
      <c r="VJN290" s="66"/>
      <c r="VJO290" s="66"/>
      <c r="VJP290" s="66"/>
      <c r="VJQ290" s="66"/>
      <c r="VJR290" s="66"/>
      <c r="VJS290" s="66"/>
      <c r="VJT290" s="66"/>
      <c r="VJU290" s="66"/>
      <c r="VJV290" s="66"/>
      <c r="VJW290" s="66"/>
      <c r="VJX290" s="66"/>
      <c r="VJY290" s="66"/>
      <c r="VJZ290" s="66"/>
      <c r="VKA290" s="66"/>
      <c r="VKB290" s="66"/>
      <c r="VKC290" s="66"/>
      <c r="VKD290" s="66"/>
      <c r="VKE290" s="66"/>
      <c r="VKF290" s="66"/>
      <c r="VKG290" s="66"/>
      <c r="VKH290" s="66"/>
      <c r="VKI290" s="66"/>
      <c r="VKJ290" s="66"/>
      <c r="VKK290" s="66"/>
      <c r="VKL290" s="66"/>
      <c r="VKM290" s="66"/>
      <c r="VKN290" s="66"/>
      <c r="VKO290" s="66"/>
      <c r="VKP290" s="66"/>
      <c r="VKQ290" s="66"/>
      <c r="VKR290" s="66"/>
      <c r="VKS290" s="66"/>
      <c r="VKT290" s="66"/>
      <c r="VKU290" s="66"/>
      <c r="VKV290" s="66"/>
      <c r="VKW290" s="66"/>
      <c r="VKX290" s="66"/>
      <c r="VKY290" s="66"/>
      <c r="VKZ290" s="66"/>
      <c r="VLA290" s="66"/>
      <c r="VLB290" s="66"/>
      <c r="VLC290" s="66"/>
      <c r="VLD290" s="66"/>
      <c r="VLE290" s="66"/>
      <c r="VLF290" s="66"/>
      <c r="VLG290" s="66"/>
      <c r="VLH290" s="66"/>
      <c r="VLI290" s="66"/>
      <c r="VLJ290" s="66"/>
      <c r="VLK290" s="66"/>
      <c r="VLL290" s="66"/>
      <c r="VLM290" s="66"/>
      <c r="VLN290" s="66"/>
      <c r="VLO290" s="66"/>
      <c r="VLP290" s="66"/>
      <c r="VLQ290" s="66"/>
      <c r="VLR290" s="66"/>
      <c r="VLS290" s="66"/>
      <c r="VLT290" s="66"/>
      <c r="VLU290" s="66"/>
      <c r="VLV290" s="66"/>
      <c r="VLW290" s="66"/>
      <c r="VLX290" s="66"/>
      <c r="VLY290" s="66"/>
      <c r="VLZ290" s="66"/>
      <c r="VMA290" s="66"/>
      <c r="VMB290" s="66"/>
      <c r="VMC290" s="66"/>
      <c r="VMD290" s="66"/>
      <c r="VME290" s="66"/>
      <c r="VMF290" s="66"/>
      <c r="VMG290" s="66"/>
      <c r="VMH290" s="66"/>
      <c r="VMI290" s="66"/>
      <c r="VMJ290" s="66"/>
      <c r="VMK290" s="66"/>
      <c r="VML290" s="66"/>
      <c r="VMM290" s="66"/>
      <c r="VMN290" s="66"/>
      <c r="VMO290" s="66"/>
      <c r="VMP290" s="66"/>
      <c r="VMQ290" s="66"/>
      <c r="VMR290" s="66"/>
      <c r="VMS290" s="66"/>
      <c r="VMT290" s="66"/>
      <c r="VMU290" s="66"/>
      <c r="VMV290" s="66"/>
      <c r="VMW290" s="66"/>
      <c r="VMX290" s="66"/>
      <c r="VMY290" s="66"/>
      <c r="VMZ290" s="66"/>
      <c r="VNA290" s="66"/>
      <c r="VNB290" s="66"/>
      <c r="VNC290" s="66"/>
      <c r="VND290" s="66"/>
      <c r="VNE290" s="66"/>
      <c r="VNF290" s="66"/>
      <c r="VNG290" s="66"/>
      <c r="VNH290" s="66"/>
      <c r="VNI290" s="66"/>
      <c r="VNJ290" s="66"/>
      <c r="VNK290" s="66"/>
      <c r="VNL290" s="66"/>
      <c r="VNM290" s="66"/>
      <c r="VNN290" s="66"/>
      <c r="VNO290" s="66"/>
      <c r="VNP290" s="66"/>
      <c r="VNQ290" s="66"/>
      <c r="VNR290" s="66"/>
      <c r="VNS290" s="66"/>
      <c r="VNT290" s="66"/>
      <c r="VNU290" s="66"/>
      <c r="VNV290" s="66"/>
      <c r="VNW290" s="66"/>
      <c r="VNX290" s="66"/>
      <c r="VNY290" s="66"/>
      <c r="VNZ290" s="66"/>
      <c r="VOA290" s="66"/>
      <c r="VOB290" s="66"/>
      <c r="VOC290" s="66"/>
      <c r="VOD290" s="66"/>
      <c r="VOE290" s="66"/>
      <c r="VOF290" s="66"/>
      <c r="VOG290" s="66"/>
      <c r="VOH290" s="66"/>
      <c r="VOI290" s="66"/>
      <c r="VOJ290" s="66"/>
      <c r="VOK290" s="66"/>
      <c r="VOL290" s="66"/>
      <c r="VOM290" s="66"/>
      <c r="VON290" s="66"/>
      <c r="VOO290" s="66"/>
      <c r="VOP290" s="66"/>
      <c r="VOQ290" s="66"/>
      <c r="VOR290" s="66"/>
      <c r="VOS290" s="66"/>
      <c r="VOT290" s="66"/>
      <c r="VOU290" s="66"/>
      <c r="VOV290" s="66"/>
      <c r="VOW290" s="66"/>
      <c r="VOX290" s="66"/>
      <c r="VOY290" s="66"/>
      <c r="VOZ290" s="66"/>
      <c r="VPA290" s="66"/>
      <c r="VPB290" s="66"/>
      <c r="VPC290" s="66"/>
      <c r="VPD290" s="66"/>
      <c r="VPE290" s="66"/>
      <c r="VPF290" s="66"/>
      <c r="VPG290" s="66"/>
      <c r="VPH290" s="66"/>
      <c r="VPI290" s="66"/>
      <c r="VPJ290" s="66"/>
      <c r="VPK290" s="66"/>
      <c r="VPL290" s="66"/>
      <c r="VPM290" s="66"/>
      <c r="VPN290" s="66"/>
      <c r="VPO290" s="66"/>
      <c r="VPP290" s="66"/>
      <c r="VPQ290" s="66"/>
      <c r="VPR290" s="66"/>
      <c r="VPS290" s="66"/>
      <c r="VPT290" s="66"/>
      <c r="VPU290" s="66"/>
      <c r="VPV290" s="66"/>
      <c r="VPW290" s="66"/>
      <c r="VPX290" s="66"/>
      <c r="VPY290" s="66"/>
      <c r="VPZ290" s="66"/>
      <c r="VQA290" s="66"/>
      <c r="VQB290" s="66"/>
      <c r="VQC290" s="66"/>
      <c r="VQD290" s="66"/>
      <c r="VQE290" s="66"/>
      <c r="VQF290" s="66"/>
      <c r="VQG290" s="66"/>
      <c r="VQH290" s="66"/>
      <c r="VQI290" s="66"/>
      <c r="VQJ290" s="66"/>
      <c r="VQK290" s="66"/>
      <c r="VQL290" s="66"/>
      <c r="VQM290" s="66"/>
      <c r="VQN290" s="66"/>
      <c r="VQO290" s="66"/>
      <c r="VQP290" s="66"/>
      <c r="VQQ290" s="66"/>
      <c r="VQR290" s="66"/>
      <c r="VQS290" s="66"/>
      <c r="VQT290" s="66"/>
      <c r="VQU290" s="66"/>
      <c r="VQV290" s="66"/>
      <c r="VQW290" s="66"/>
      <c r="VQX290" s="66"/>
      <c r="VQY290" s="66"/>
      <c r="VQZ290" s="66"/>
      <c r="VRA290" s="66"/>
      <c r="VRB290" s="66"/>
      <c r="VRC290" s="66"/>
      <c r="VRD290" s="66"/>
      <c r="VRE290" s="66"/>
      <c r="VRF290" s="66"/>
      <c r="VRG290" s="66"/>
      <c r="VRH290" s="66"/>
      <c r="VRI290" s="66"/>
      <c r="VRJ290" s="66"/>
      <c r="VRK290" s="66"/>
      <c r="VRL290" s="66"/>
      <c r="VRM290" s="66"/>
      <c r="VRN290" s="66"/>
      <c r="VRO290" s="66"/>
      <c r="VRP290" s="66"/>
      <c r="VRQ290" s="66"/>
      <c r="VRR290" s="66"/>
      <c r="VRS290" s="66"/>
      <c r="VRT290" s="66"/>
      <c r="VRU290" s="66"/>
      <c r="VRV290" s="66"/>
      <c r="VRW290" s="66"/>
      <c r="VRX290" s="66"/>
      <c r="VRY290" s="66"/>
      <c r="VRZ290" s="66"/>
      <c r="VSA290" s="66"/>
      <c r="VSB290" s="66"/>
      <c r="VSC290" s="66"/>
      <c r="VSD290" s="66"/>
      <c r="VSE290" s="66"/>
      <c r="VSF290" s="66"/>
      <c r="VSG290" s="66"/>
      <c r="VSH290" s="66"/>
      <c r="VSI290" s="66"/>
      <c r="VSJ290" s="66"/>
      <c r="VSK290" s="66"/>
      <c r="VSL290" s="66"/>
      <c r="VSM290" s="66"/>
      <c r="VSN290" s="66"/>
      <c r="VSO290" s="66"/>
      <c r="VSP290" s="66"/>
      <c r="VSQ290" s="66"/>
      <c r="VSR290" s="66"/>
      <c r="VSS290" s="66"/>
      <c r="VST290" s="66"/>
      <c r="VSU290" s="66"/>
      <c r="VSV290" s="66"/>
      <c r="VSW290" s="66"/>
      <c r="VSX290" s="66"/>
      <c r="VSY290" s="66"/>
      <c r="VSZ290" s="66"/>
      <c r="VTA290" s="66"/>
      <c r="VTB290" s="66"/>
      <c r="VTC290" s="66"/>
      <c r="VTD290" s="66"/>
      <c r="VTE290" s="66"/>
      <c r="VTF290" s="66"/>
      <c r="VTG290" s="66"/>
      <c r="VTH290" s="66"/>
      <c r="VTI290" s="66"/>
      <c r="VTJ290" s="66"/>
      <c r="VTK290" s="66"/>
      <c r="VTL290" s="66"/>
      <c r="VTM290" s="66"/>
      <c r="VTN290" s="66"/>
      <c r="VTO290" s="66"/>
      <c r="VTP290" s="66"/>
      <c r="VTQ290" s="66"/>
      <c r="VTR290" s="66"/>
      <c r="VTS290" s="66"/>
      <c r="VTT290" s="66"/>
      <c r="VTU290" s="66"/>
      <c r="VTV290" s="66"/>
      <c r="VTW290" s="66"/>
      <c r="VTX290" s="66"/>
      <c r="VTY290" s="66"/>
      <c r="VTZ290" s="66"/>
      <c r="VUA290" s="66"/>
      <c r="VUB290" s="66"/>
      <c r="VUC290" s="66"/>
      <c r="VUD290" s="66"/>
      <c r="VUE290" s="66"/>
      <c r="VUF290" s="66"/>
      <c r="VUG290" s="66"/>
      <c r="VUH290" s="66"/>
      <c r="VUI290" s="66"/>
      <c r="VUJ290" s="66"/>
      <c r="VUK290" s="66"/>
      <c r="VUL290" s="66"/>
      <c r="VUM290" s="66"/>
      <c r="VUN290" s="66"/>
      <c r="VUO290" s="66"/>
      <c r="VUP290" s="66"/>
      <c r="VUQ290" s="66"/>
      <c r="VUR290" s="66"/>
      <c r="VUS290" s="66"/>
      <c r="VUT290" s="66"/>
      <c r="VUU290" s="66"/>
      <c r="VUV290" s="66"/>
      <c r="VUW290" s="66"/>
      <c r="VUX290" s="66"/>
      <c r="VUY290" s="66"/>
      <c r="VUZ290" s="66"/>
      <c r="VVA290" s="66"/>
      <c r="VVB290" s="66"/>
      <c r="VVC290" s="66"/>
      <c r="VVD290" s="66"/>
      <c r="VVE290" s="66"/>
      <c r="VVF290" s="66"/>
      <c r="VVG290" s="66"/>
      <c r="VVH290" s="66"/>
      <c r="VVI290" s="66"/>
      <c r="VVJ290" s="66"/>
      <c r="VVK290" s="66"/>
      <c r="VVL290" s="66"/>
      <c r="VVM290" s="66"/>
      <c r="VVN290" s="66"/>
      <c r="VVO290" s="66"/>
      <c r="VVP290" s="66"/>
      <c r="VVQ290" s="66"/>
      <c r="VVR290" s="66"/>
      <c r="VVS290" s="66"/>
      <c r="VVT290" s="66"/>
      <c r="VVU290" s="66"/>
      <c r="VVV290" s="66"/>
      <c r="VVW290" s="66"/>
      <c r="VVX290" s="66"/>
      <c r="VVY290" s="66"/>
      <c r="VVZ290" s="66"/>
      <c r="VWA290" s="66"/>
      <c r="VWB290" s="66"/>
      <c r="VWC290" s="66"/>
      <c r="VWD290" s="66"/>
      <c r="VWE290" s="66"/>
      <c r="VWF290" s="66"/>
      <c r="VWG290" s="66"/>
      <c r="VWH290" s="66"/>
      <c r="VWI290" s="66"/>
      <c r="VWJ290" s="66"/>
      <c r="VWK290" s="66"/>
      <c r="VWL290" s="66"/>
      <c r="VWM290" s="66"/>
      <c r="VWN290" s="66"/>
      <c r="VWO290" s="66"/>
      <c r="VWP290" s="66"/>
      <c r="VWQ290" s="66"/>
      <c r="VWR290" s="66"/>
      <c r="VWS290" s="66"/>
      <c r="VWT290" s="66"/>
      <c r="VWU290" s="66"/>
      <c r="VWV290" s="66"/>
      <c r="VWW290" s="66"/>
      <c r="VWX290" s="66"/>
      <c r="VWY290" s="66"/>
      <c r="VWZ290" s="66"/>
      <c r="VXA290" s="66"/>
      <c r="VXB290" s="66"/>
      <c r="VXC290" s="66"/>
      <c r="VXD290" s="66"/>
      <c r="VXE290" s="66"/>
      <c r="VXF290" s="66"/>
      <c r="VXG290" s="66"/>
      <c r="VXH290" s="66"/>
      <c r="VXI290" s="66"/>
      <c r="VXJ290" s="66"/>
      <c r="VXK290" s="66"/>
      <c r="VXL290" s="66"/>
      <c r="VXM290" s="66"/>
      <c r="VXN290" s="66"/>
      <c r="VXO290" s="66"/>
      <c r="VXP290" s="66"/>
      <c r="VXQ290" s="66"/>
      <c r="VXR290" s="66"/>
      <c r="VXS290" s="66"/>
      <c r="VXT290" s="66"/>
      <c r="VXU290" s="66"/>
      <c r="VXV290" s="66"/>
      <c r="VXW290" s="66"/>
      <c r="VXX290" s="66"/>
      <c r="VXY290" s="66"/>
      <c r="VXZ290" s="66"/>
      <c r="VYA290" s="66"/>
      <c r="VYB290" s="66"/>
      <c r="VYC290" s="66"/>
      <c r="VYD290" s="66"/>
      <c r="VYE290" s="66"/>
      <c r="VYF290" s="66"/>
      <c r="VYG290" s="66"/>
      <c r="VYH290" s="66"/>
      <c r="VYI290" s="66"/>
      <c r="VYJ290" s="66"/>
      <c r="VYK290" s="66"/>
      <c r="VYL290" s="66"/>
      <c r="VYM290" s="66"/>
      <c r="VYN290" s="66"/>
      <c r="VYO290" s="66"/>
      <c r="VYP290" s="66"/>
      <c r="VYQ290" s="66"/>
      <c r="VYR290" s="66"/>
      <c r="VYS290" s="66"/>
      <c r="VYT290" s="66"/>
      <c r="VYU290" s="66"/>
      <c r="VYV290" s="66"/>
      <c r="VYW290" s="66"/>
      <c r="VYX290" s="66"/>
      <c r="VYY290" s="66"/>
      <c r="VYZ290" s="66"/>
      <c r="VZA290" s="66"/>
      <c r="VZB290" s="66"/>
      <c r="VZC290" s="66"/>
      <c r="VZD290" s="66"/>
      <c r="VZE290" s="66"/>
      <c r="VZF290" s="66"/>
      <c r="VZG290" s="66"/>
      <c r="VZH290" s="66"/>
      <c r="VZI290" s="66"/>
      <c r="VZJ290" s="66"/>
      <c r="VZK290" s="66"/>
      <c r="VZL290" s="66"/>
      <c r="VZM290" s="66"/>
      <c r="VZN290" s="66"/>
      <c r="VZO290" s="66"/>
      <c r="VZP290" s="66"/>
      <c r="VZQ290" s="66"/>
      <c r="VZR290" s="66"/>
      <c r="VZS290" s="66"/>
      <c r="VZT290" s="66"/>
      <c r="VZU290" s="66"/>
      <c r="VZV290" s="66"/>
      <c r="VZW290" s="66"/>
      <c r="VZX290" s="66"/>
      <c r="VZY290" s="66"/>
      <c r="VZZ290" s="66"/>
      <c r="WAA290" s="66"/>
      <c r="WAB290" s="66"/>
      <c r="WAC290" s="66"/>
      <c r="WAD290" s="66"/>
      <c r="WAE290" s="66"/>
      <c r="WAF290" s="66"/>
      <c r="WAG290" s="66"/>
      <c r="WAH290" s="66"/>
      <c r="WAI290" s="66"/>
      <c r="WAJ290" s="66"/>
      <c r="WAK290" s="66"/>
      <c r="WAL290" s="66"/>
      <c r="WAM290" s="66"/>
      <c r="WAN290" s="66"/>
      <c r="WAO290" s="66"/>
      <c r="WAP290" s="66"/>
      <c r="WAQ290" s="66"/>
      <c r="WAR290" s="66"/>
      <c r="WAS290" s="66"/>
      <c r="WAT290" s="66"/>
      <c r="WAU290" s="66"/>
      <c r="WAV290" s="66"/>
      <c r="WAW290" s="66"/>
      <c r="WAX290" s="66"/>
      <c r="WAY290" s="66"/>
      <c r="WAZ290" s="66"/>
      <c r="WBA290" s="66"/>
      <c r="WBB290" s="66"/>
      <c r="WBC290" s="66"/>
      <c r="WBD290" s="66"/>
      <c r="WBE290" s="66"/>
      <c r="WBF290" s="66"/>
      <c r="WBG290" s="66"/>
      <c r="WBH290" s="66"/>
      <c r="WBI290" s="66"/>
      <c r="WBJ290" s="66"/>
      <c r="WBK290" s="66"/>
      <c r="WBL290" s="66"/>
      <c r="WBM290" s="66"/>
      <c r="WBN290" s="66"/>
      <c r="WBO290" s="66"/>
      <c r="WBP290" s="66"/>
      <c r="WBQ290" s="66"/>
      <c r="WBR290" s="66"/>
      <c r="WBS290" s="66"/>
      <c r="WBT290" s="66"/>
      <c r="WBU290" s="66"/>
      <c r="WBV290" s="66"/>
      <c r="WBW290" s="66"/>
      <c r="WBX290" s="66"/>
      <c r="WBY290" s="66"/>
      <c r="WBZ290" s="66"/>
      <c r="WCA290" s="66"/>
      <c r="WCB290" s="66"/>
      <c r="WCC290" s="66"/>
      <c r="WCD290" s="66"/>
      <c r="WCE290" s="66"/>
      <c r="WCF290" s="66"/>
      <c r="WCG290" s="66"/>
      <c r="WCH290" s="66"/>
      <c r="WCI290" s="66"/>
      <c r="WCJ290" s="66"/>
      <c r="WCK290" s="66"/>
      <c r="WCL290" s="66"/>
      <c r="WCM290" s="66"/>
      <c r="WCN290" s="66"/>
      <c r="WCO290" s="66"/>
      <c r="WCP290" s="66"/>
      <c r="WCQ290" s="66"/>
      <c r="WCR290" s="66"/>
      <c r="WCS290" s="66"/>
      <c r="WCT290" s="66"/>
      <c r="WCU290" s="66"/>
      <c r="WCV290" s="66"/>
      <c r="WCW290" s="66"/>
      <c r="WCX290" s="66"/>
      <c r="WCY290" s="66"/>
      <c r="WCZ290" s="66"/>
      <c r="WDA290" s="66"/>
      <c r="WDB290" s="66"/>
      <c r="WDC290" s="66"/>
      <c r="WDD290" s="66"/>
      <c r="WDE290" s="66"/>
      <c r="WDF290" s="66"/>
      <c r="WDG290" s="66"/>
      <c r="WDH290" s="66"/>
      <c r="WDI290" s="66"/>
      <c r="WDJ290" s="66"/>
      <c r="WDK290" s="66"/>
      <c r="WDL290" s="66"/>
      <c r="WDM290" s="66"/>
      <c r="WDN290" s="66"/>
      <c r="WDO290" s="66"/>
      <c r="WDP290" s="66"/>
      <c r="WDQ290" s="66"/>
      <c r="WDR290" s="66"/>
      <c r="WDS290" s="66"/>
      <c r="WDT290" s="66"/>
      <c r="WDU290" s="66"/>
      <c r="WDV290" s="66"/>
      <c r="WDW290" s="66"/>
      <c r="WDX290" s="66"/>
      <c r="WDY290" s="66"/>
      <c r="WDZ290" s="66"/>
      <c r="WEA290" s="66"/>
      <c r="WEB290" s="66"/>
      <c r="WEC290" s="66"/>
      <c r="WED290" s="66"/>
      <c r="WEE290" s="66"/>
      <c r="WEF290" s="66"/>
      <c r="WEG290" s="66"/>
      <c r="WEH290" s="66"/>
      <c r="WEI290" s="66"/>
      <c r="WEJ290" s="66"/>
      <c r="WEK290" s="66"/>
      <c r="WEL290" s="66"/>
      <c r="WEM290" s="66"/>
      <c r="WEN290" s="66"/>
      <c r="WEO290" s="66"/>
      <c r="WEP290" s="66"/>
      <c r="WEQ290" s="66"/>
      <c r="WER290" s="66"/>
      <c r="WES290" s="66"/>
      <c r="WET290" s="66"/>
      <c r="WEU290" s="66"/>
      <c r="WEV290" s="66"/>
      <c r="WEW290" s="66"/>
      <c r="WEX290" s="66"/>
      <c r="WEY290" s="66"/>
      <c r="WEZ290" s="66"/>
      <c r="WFA290" s="66"/>
      <c r="WFB290" s="66"/>
      <c r="WFC290" s="66"/>
      <c r="WFD290" s="66"/>
      <c r="WFE290" s="66"/>
      <c r="WFF290" s="66"/>
      <c r="WFG290" s="66"/>
      <c r="WFH290" s="66"/>
      <c r="WFI290" s="66"/>
      <c r="WFJ290" s="66"/>
      <c r="WFK290" s="66"/>
      <c r="WFL290" s="66"/>
      <c r="WFM290" s="66"/>
      <c r="WFN290" s="66"/>
      <c r="WFO290" s="66"/>
      <c r="WFP290" s="66"/>
      <c r="WFQ290" s="66"/>
      <c r="WFR290" s="66"/>
      <c r="WFS290" s="66"/>
      <c r="WFT290" s="66"/>
      <c r="WFU290" s="66"/>
      <c r="WFV290" s="66"/>
      <c r="WFW290" s="66"/>
      <c r="WFX290" s="66"/>
      <c r="WFY290" s="66"/>
      <c r="WFZ290" s="66"/>
      <c r="WGA290" s="66"/>
      <c r="WGB290" s="66"/>
      <c r="WGC290" s="66"/>
      <c r="WGD290" s="66"/>
      <c r="WGE290" s="66"/>
      <c r="WGF290" s="66"/>
      <c r="WGG290" s="66"/>
      <c r="WGH290" s="66"/>
      <c r="WGI290" s="66"/>
      <c r="WGJ290" s="66"/>
      <c r="WGK290" s="66"/>
      <c r="WGL290" s="66"/>
      <c r="WGM290" s="66"/>
      <c r="WGN290" s="66"/>
      <c r="WGO290" s="66"/>
      <c r="WGP290" s="66"/>
      <c r="WGQ290" s="66"/>
      <c r="WGR290" s="66"/>
      <c r="WGS290" s="66"/>
      <c r="WGT290" s="66"/>
      <c r="WGU290" s="66"/>
      <c r="WGV290" s="66"/>
      <c r="WGW290" s="66"/>
      <c r="WGX290" s="66"/>
      <c r="WGY290" s="66"/>
      <c r="WGZ290" s="66"/>
      <c r="WHA290" s="66"/>
      <c r="WHB290" s="66"/>
      <c r="WHC290" s="66"/>
      <c r="WHD290" s="66"/>
      <c r="WHE290" s="66"/>
      <c r="WHF290" s="66"/>
      <c r="WHG290" s="66"/>
      <c r="WHH290" s="66"/>
      <c r="WHI290" s="66"/>
      <c r="WHJ290" s="66"/>
      <c r="WHK290" s="66"/>
      <c r="WHL290" s="66"/>
      <c r="WHM290" s="66"/>
      <c r="WHN290" s="66"/>
      <c r="WHO290" s="66"/>
      <c r="WHP290" s="66"/>
      <c r="WHQ290" s="66"/>
      <c r="WHR290" s="66"/>
      <c r="WHS290" s="66"/>
      <c r="WHT290" s="66"/>
      <c r="WHU290" s="66"/>
      <c r="WHV290" s="66"/>
      <c r="WHW290" s="66"/>
      <c r="WHX290" s="66"/>
      <c r="WHY290" s="66"/>
      <c r="WHZ290" s="66"/>
      <c r="WIA290" s="66"/>
      <c r="WIB290" s="66"/>
      <c r="WIC290" s="66"/>
      <c r="WID290" s="66"/>
      <c r="WIE290" s="66"/>
      <c r="WIF290" s="66"/>
      <c r="WIG290" s="66"/>
      <c r="WIH290" s="66"/>
      <c r="WII290" s="66"/>
      <c r="WIJ290" s="66"/>
      <c r="WIK290" s="66"/>
      <c r="WIL290" s="66"/>
      <c r="WIM290" s="66"/>
      <c r="WIN290" s="66"/>
      <c r="WIO290" s="66"/>
      <c r="WIP290" s="66"/>
      <c r="WIQ290" s="66"/>
      <c r="WIR290" s="66"/>
      <c r="WIS290" s="66"/>
      <c r="WIT290" s="66"/>
      <c r="WIU290" s="66"/>
      <c r="WIV290" s="66"/>
      <c r="WIW290" s="66"/>
      <c r="WIX290" s="66"/>
      <c r="WIY290" s="66"/>
      <c r="WIZ290" s="66"/>
      <c r="WJA290" s="66"/>
      <c r="WJB290" s="66"/>
      <c r="WJC290" s="66"/>
      <c r="WJD290" s="66"/>
      <c r="WJE290" s="66"/>
      <c r="WJF290" s="66"/>
      <c r="WJG290" s="66"/>
      <c r="WJH290" s="66"/>
      <c r="WJI290" s="66"/>
      <c r="WJJ290" s="66"/>
      <c r="WJK290" s="66"/>
      <c r="WJL290" s="66"/>
      <c r="WJM290" s="66"/>
      <c r="WJN290" s="66"/>
      <c r="WJO290" s="66"/>
      <c r="WJP290" s="66"/>
      <c r="WJQ290" s="66"/>
      <c r="WJR290" s="66"/>
      <c r="WJS290" s="66"/>
      <c r="WJT290" s="66"/>
      <c r="WJU290" s="66"/>
      <c r="WJV290" s="66"/>
      <c r="WJW290" s="66"/>
      <c r="WJX290" s="66"/>
      <c r="WJY290" s="66"/>
      <c r="WJZ290" s="66"/>
      <c r="WKA290" s="66"/>
      <c r="WKB290" s="66"/>
      <c r="WKC290" s="66"/>
      <c r="WKD290" s="66"/>
      <c r="WKE290" s="66"/>
      <c r="WKF290" s="66"/>
      <c r="WKG290" s="66"/>
      <c r="WKH290" s="66"/>
      <c r="WKI290" s="66"/>
      <c r="WKJ290" s="66"/>
      <c r="WKK290" s="66"/>
      <c r="WKL290" s="66"/>
      <c r="WKM290" s="66"/>
      <c r="WKN290" s="66"/>
      <c r="WKO290" s="66"/>
      <c r="WKP290" s="66"/>
      <c r="WKQ290" s="66"/>
      <c r="WKR290" s="66"/>
      <c r="WKS290" s="66"/>
      <c r="WKT290" s="66"/>
      <c r="WKU290" s="66"/>
      <c r="WKV290" s="66"/>
      <c r="WKW290" s="66"/>
      <c r="WKX290" s="66"/>
      <c r="WKY290" s="66"/>
      <c r="WKZ290" s="66"/>
      <c r="WLA290" s="66"/>
      <c r="WLB290" s="66"/>
      <c r="WLC290" s="66"/>
      <c r="WLD290" s="66"/>
      <c r="WLE290" s="66"/>
      <c r="WLF290" s="66"/>
      <c r="WLG290" s="66"/>
      <c r="WLH290" s="66"/>
      <c r="WLI290" s="66"/>
      <c r="WLJ290" s="66"/>
      <c r="WLK290" s="66"/>
      <c r="WLL290" s="66"/>
      <c r="WLM290" s="66"/>
      <c r="WLN290" s="66"/>
      <c r="WLO290" s="66"/>
      <c r="WLP290" s="66"/>
      <c r="WLQ290" s="66"/>
      <c r="WLR290" s="66"/>
      <c r="WLS290" s="66"/>
      <c r="WLT290" s="66"/>
      <c r="WLU290" s="66"/>
      <c r="WLV290" s="66"/>
      <c r="WLW290" s="66"/>
      <c r="WLX290" s="66"/>
      <c r="WLY290" s="66"/>
      <c r="WLZ290" s="66"/>
      <c r="WMA290" s="66"/>
      <c r="WMB290" s="66"/>
      <c r="WMC290" s="66"/>
      <c r="WMD290" s="66"/>
      <c r="WME290" s="66"/>
      <c r="WMF290" s="66"/>
      <c r="WMG290" s="66"/>
      <c r="WMH290" s="66"/>
      <c r="WMI290" s="66"/>
      <c r="WMJ290" s="66"/>
      <c r="WMK290" s="66"/>
      <c r="WML290" s="66"/>
      <c r="WMM290" s="66"/>
      <c r="WMN290" s="66"/>
      <c r="WMO290" s="66"/>
      <c r="WMP290" s="66"/>
      <c r="WMQ290" s="66"/>
      <c r="WMR290" s="66"/>
      <c r="WMS290" s="66"/>
      <c r="WMT290" s="66"/>
      <c r="WMU290" s="66"/>
      <c r="WMV290" s="66"/>
      <c r="WMW290" s="66"/>
      <c r="WMX290" s="66"/>
      <c r="WMY290" s="66"/>
      <c r="WMZ290" s="66"/>
      <c r="WNA290" s="66"/>
      <c r="WNB290" s="66"/>
      <c r="WNC290" s="66"/>
      <c r="WND290" s="66"/>
      <c r="WNE290" s="66"/>
      <c r="WNF290" s="66"/>
      <c r="WNG290" s="66"/>
      <c r="WNH290" s="66"/>
      <c r="WNI290" s="66"/>
      <c r="WNJ290" s="66"/>
      <c r="WNK290" s="66"/>
      <c r="WNL290" s="66"/>
      <c r="WNM290" s="66"/>
      <c r="WNN290" s="66"/>
      <c r="WNO290" s="66"/>
      <c r="WNP290" s="66"/>
      <c r="WNQ290" s="66"/>
      <c r="WNR290" s="66"/>
      <c r="WNS290" s="66"/>
      <c r="WNT290" s="66"/>
      <c r="WNU290" s="66"/>
      <c r="WNV290" s="66"/>
      <c r="WNW290" s="66"/>
      <c r="WNX290" s="66"/>
      <c r="WNY290" s="66"/>
      <c r="WNZ290" s="66"/>
      <c r="WOA290" s="66"/>
      <c r="WOB290" s="66"/>
      <c r="WOC290" s="66"/>
      <c r="WOD290" s="66"/>
      <c r="WOE290" s="66"/>
      <c r="WOF290" s="66"/>
      <c r="WOG290" s="66"/>
      <c r="WOH290" s="66"/>
      <c r="WOI290" s="66"/>
      <c r="WOJ290" s="66"/>
      <c r="WOK290" s="66"/>
      <c r="WOL290" s="66"/>
      <c r="WOM290" s="66"/>
      <c r="WON290" s="66"/>
      <c r="WOO290" s="66"/>
      <c r="WOP290" s="66"/>
      <c r="WOQ290" s="66"/>
      <c r="WOR290" s="66"/>
      <c r="WOS290" s="66"/>
      <c r="WOT290" s="66"/>
      <c r="WOU290" s="66"/>
      <c r="WOV290" s="66"/>
      <c r="WOW290" s="66"/>
      <c r="WOX290" s="66"/>
      <c r="WOY290" s="66"/>
      <c r="WOZ290" s="66"/>
      <c r="WPA290" s="66"/>
      <c r="WPB290" s="66"/>
      <c r="WPC290" s="66"/>
      <c r="WPD290" s="66"/>
      <c r="WPE290" s="66"/>
      <c r="WPF290" s="66"/>
      <c r="WPG290" s="66"/>
      <c r="WPH290" s="66"/>
      <c r="WPI290" s="66"/>
      <c r="WPJ290" s="66"/>
      <c r="WPK290" s="66"/>
      <c r="WPL290" s="66"/>
      <c r="WPM290" s="66"/>
      <c r="WPN290" s="66"/>
      <c r="WPO290" s="66"/>
      <c r="WPP290" s="66"/>
      <c r="WPQ290" s="66"/>
      <c r="WPR290" s="66"/>
      <c r="WPS290" s="66"/>
      <c r="WPT290" s="66"/>
      <c r="WPU290" s="66"/>
      <c r="WPV290" s="66"/>
      <c r="WPW290" s="66"/>
      <c r="WPX290" s="66"/>
      <c r="WPY290" s="66"/>
      <c r="WPZ290" s="66"/>
      <c r="WQA290" s="66"/>
      <c r="WQB290" s="66"/>
      <c r="WQC290" s="66"/>
      <c r="WQD290" s="66"/>
      <c r="WQE290" s="66"/>
      <c r="WQF290" s="66"/>
      <c r="WQG290" s="66"/>
      <c r="WQH290" s="66"/>
      <c r="WQI290" s="66"/>
      <c r="WQJ290" s="66"/>
      <c r="WQK290" s="66"/>
      <c r="WQL290" s="66"/>
      <c r="WQM290" s="66"/>
      <c r="WQN290" s="66"/>
      <c r="WQO290" s="66"/>
      <c r="WQP290" s="66"/>
      <c r="WQQ290" s="66"/>
      <c r="WQR290" s="66"/>
      <c r="WQS290" s="66"/>
      <c r="WQT290" s="66"/>
      <c r="WQU290" s="66"/>
      <c r="WQV290" s="66"/>
      <c r="WQW290" s="66"/>
      <c r="WQX290" s="66"/>
      <c r="WQY290" s="66"/>
      <c r="WQZ290" s="66"/>
      <c r="WRA290" s="66"/>
      <c r="WRB290" s="66"/>
      <c r="WRC290" s="66"/>
      <c r="WRD290" s="66"/>
      <c r="WRE290" s="66"/>
      <c r="WRF290" s="66"/>
      <c r="WRG290" s="66"/>
      <c r="WRH290" s="66"/>
      <c r="WRI290" s="66"/>
      <c r="WRJ290" s="66"/>
      <c r="WRK290" s="66"/>
      <c r="WRL290" s="66"/>
      <c r="WRM290" s="66"/>
      <c r="WRN290" s="66"/>
      <c r="WRO290" s="66"/>
      <c r="WRP290" s="66"/>
      <c r="WRQ290" s="66"/>
      <c r="WRR290" s="66"/>
      <c r="WRS290" s="66"/>
      <c r="WRT290" s="66"/>
      <c r="WRU290" s="66"/>
      <c r="WRV290" s="66"/>
      <c r="WRW290" s="66"/>
      <c r="WRX290" s="66"/>
      <c r="WRY290" s="66"/>
      <c r="WRZ290" s="66"/>
      <c r="WSA290" s="66"/>
      <c r="WSB290" s="66"/>
      <c r="WSC290" s="66"/>
      <c r="WSD290" s="66"/>
      <c r="WSE290" s="66"/>
      <c r="WSF290" s="66"/>
      <c r="WSG290" s="66"/>
      <c r="WSH290" s="66"/>
      <c r="WSI290" s="66"/>
      <c r="WSJ290" s="66"/>
      <c r="WSK290" s="66"/>
      <c r="WSL290" s="66"/>
      <c r="WSM290" s="66"/>
      <c r="WSN290" s="66"/>
      <c r="WSO290" s="66"/>
      <c r="WSP290" s="66"/>
      <c r="WSQ290" s="66"/>
      <c r="WSR290" s="66"/>
      <c r="WSS290" s="66"/>
      <c r="WST290" s="66"/>
      <c r="WSU290" s="66"/>
      <c r="WSV290" s="66"/>
      <c r="WSW290" s="66"/>
      <c r="WSX290" s="66"/>
      <c r="WSY290" s="66"/>
      <c r="WSZ290" s="66"/>
      <c r="WTA290" s="66"/>
      <c r="WTB290" s="66"/>
      <c r="WTC290" s="66"/>
      <c r="WTD290" s="66"/>
      <c r="WTE290" s="66"/>
      <c r="WTF290" s="66"/>
      <c r="WTG290" s="66"/>
      <c r="WTH290" s="66"/>
      <c r="WTI290" s="66"/>
      <c r="WTJ290" s="66"/>
      <c r="WTK290" s="66"/>
      <c r="WTL290" s="66"/>
      <c r="WTM290" s="66"/>
      <c r="WTN290" s="66"/>
      <c r="WTO290" s="66"/>
      <c r="WTP290" s="66"/>
      <c r="WTQ290" s="66"/>
      <c r="WTR290" s="66"/>
      <c r="WTS290" s="66"/>
      <c r="WTT290" s="66"/>
      <c r="WTU290" s="66"/>
      <c r="WTV290" s="66"/>
      <c r="WTW290" s="66"/>
      <c r="WTX290" s="66"/>
      <c r="WTY290" s="66"/>
      <c r="WTZ290" s="66"/>
      <c r="WUA290" s="66"/>
      <c r="WUB290" s="66"/>
      <c r="WUC290" s="66"/>
      <c r="WUD290" s="66"/>
      <c r="WUE290" s="66"/>
      <c r="WUF290" s="66"/>
      <c r="WUG290" s="66"/>
      <c r="WUH290" s="66"/>
      <c r="WUI290" s="66"/>
      <c r="WUJ290" s="66"/>
      <c r="WUK290" s="66"/>
      <c r="WUL290" s="66"/>
      <c r="WUM290" s="66"/>
      <c r="WUN290" s="66"/>
      <c r="WUO290" s="66"/>
      <c r="WUP290" s="66"/>
      <c r="WUQ290" s="66"/>
      <c r="WUR290" s="66"/>
      <c r="WUS290" s="66"/>
      <c r="WUT290" s="66"/>
      <c r="WUU290" s="66"/>
      <c r="WUV290" s="66"/>
      <c r="WUW290" s="66"/>
      <c r="WUX290" s="66"/>
      <c r="WUY290" s="66"/>
      <c r="WUZ290" s="66"/>
      <c r="WVA290" s="66"/>
      <c r="WVB290" s="66"/>
      <c r="WVC290" s="66"/>
      <c r="WVD290" s="66"/>
      <c r="WVE290" s="66"/>
      <c r="WVF290" s="66"/>
      <c r="WVG290" s="66"/>
      <c r="WVH290" s="66"/>
      <c r="WVI290" s="66"/>
      <c r="WVJ290" s="66"/>
      <c r="WVK290" s="66"/>
      <c r="WVL290" s="66"/>
      <c r="WVM290" s="66"/>
      <c r="WVN290" s="66"/>
      <c r="WVO290" s="66"/>
      <c r="WVP290" s="66"/>
      <c r="WVQ290" s="66"/>
      <c r="WVR290" s="66"/>
      <c r="WVS290" s="66"/>
      <c r="WVT290" s="66"/>
      <c r="WVU290" s="66"/>
      <c r="WVV290" s="66"/>
      <c r="WVW290" s="66"/>
      <c r="WVX290" s="66"/>
      <c r="WVY290" s="66"/>
      <c r="WVZ290" s="66"/>
      <c r="WWA290" s="66"/>
      <c r="WWB290" s="66"/>
      <c r="WWC290" s="66"/>
      <c r="WWD290" s="66"/>
      <c r="WWE290" s="66"/>
      <c r="WWF290" s="66"/>
      <c r="WWG290" s="66"/>
      <c r="WWH290" s="66"/>
      <c r="WWI290" s="66"/>
      <c r="WWJ290" s="66"/>
      <c r="WWK290" s="66"/>
      <c r="WWL290" s="66"/>
      <c r="WWM290" s="66"/>
      <c r="WWN290" s="66"/>
      <c r="WWO290" s="66"/>
      <c r="WWP290" s="66"/>
      <c r="WWQ290" s="66"/>
      <c r="WWR290" s="66"/>
      <c r="WWS290" s="66"/>
      <c r="WWT290" s="66"/>
      <c r="WWU290" s="66"/>
      <c r="WWV290" s="66"/>
      <c r="WWW290" s="66"/>
      <c r="WWX290" s="66"/>
      <c r="WWY290" s="66"/>
      <c r="WWZ290" s="66"/>
      <c r="WXA290" s="66"/>
      <c r="WXB290" s="66"/>
      <c r="WXC290" s="66"/>
      <c r="WXD290" s="66"/>
      <c r="WXE290" s="66"/>
      <c r="WXF290" s="66"/>
      <c r="WXG290" s="66"/>
      <c r="WXH290" s="66"/>
      <c r="WXI290" s="66"/>
      <c r="WXJ290" s="66"/>
      <c r="WXK290" s="66"/>
      <c r="WXL290" s="66"/>
      <c r="WXM290" s="66"/>
      <c r="WXN290" s="66"/>
      <c r="WXO290" s="66"/>
      <c r="WXP290" s="66"/>
      <c r="WXQ290" s="66"/>
      <c r="WXR290" s="66"/>
      <c r="WXS290" s="66"/>
      <c r="WXT290" s="66"/>
      <c r="WXU290" s="66"/>
      <c r="WXV290" s="66"/>
      <c r="WXW290" s="66"/>
      <c r="WXX290" s="66"/>
      <c r="WXY290" s="66"/>
      <c r="WXZ290" s="66"/>
      <c r="WYA290" s="66"/>
      <c r="WYB290" s="66"/>
      <c r="WYC290" s="66"/>
      <c r="WYD290" s="66"/>
      <c r="WYE290" s="66"/>
      <c r="WYF290" s="66"/>
      <c r="WYG290" s="66"/>
      <c r="WYH290" s="66"/>
      <c r="WYI290" s="66"/>
      <c r="WYJ290" s="66"/>
      <c r="WYK290" s="66"/>
      <c r="WYL290" s="66"/>
      <c r="WYM290" s="66"/>
      <c r="WYN290" s="66"/>
      <c r="WYO290" s="66"/>
      <c r="WYP290" s="66"/>
      <c r="WYQ290" s="66"/>
      <c r="WYR290" s="66"/>
      <c r="WYS290" s="66"/>
      <c r="WYT290" s="66"/>
      <c r="WYU290" s="66"/>
      <c r="WYV290" s="66"/>
      <c r="WYW290" s="66"/>
      <c r="WYX290" s="66"/>
      <c r="WYY290" s="66"/>
      <c r="WYZ290" s="66"/>
      <c r="WZA290" s="66"/>
      <c r="WZB290" s="66"/>
      <c r="WZC290" s="66"/>
      <c r="WZD290" s="66"/>
      <c r="WZE290" s="66"/>
      <c r="WZF290" s="66"/>
      <c r="WZG290" s="66"/>
      <c r="WZH290" s="66"/>
      <c r="WZI290" s="66"/>
      <c r="WZJ290" s="66"/>
      <c r="WZK290" s="66"/>
      <c r="WZL290" s="66"/>
      <c r="WZM290" s="66"/>
      <c r="WZN290" s="66"/>
      <c r="WZO290" s="66"/>
      <c r="WZP290" s="66"/>
      <c r="WZQ290" s="66"/>
      <c r="WZR290" s="66"/>
      <c r="WZS290" s="66"/>
      <c r="WZT290" s="66"/>
      <c r="WZU290" s="66"/>
      <c r="WZV290" s="66"/>
      <c r="WZW290" s="66"/>
      <c r="WZX290" s="66"/>
      <c r="WZY290" s="66"/>
      <c r="WZZ290" s="66"/>
      <c r="XAA290" s="66"/>
      <c r="XAB290" s="66"/>
      <c r="XAC290" s="66"/>
      <c r="XAD290" s="66"/>
      <c r="XAE290" s="66"/>
      <c r="XAF290" s="66"/>
      <c r="XAG290" s="66"/>
      <c r="XAH290" s="66"/>
      <c r="XAI290" s="66"/>
      <c r="XAJ290" s="66"/>
      <c r="XAK290" s="66"/>
      <c r="XAL290" s="66"/>
      <c r="XAM290" s="66"/>
      <c r="XAN290" s="66"/>
      <c r="XAO290" s="66"/>
      <c r="XAP290" s="66"/>
      <c r="XAQ290" s="66"/>
      <c r="XAR290" s="66"/>
      <c r="XAS290" s="66"/>
      <c r="XAT290" s="66"/>
      <c r="XAU290" s="66"/>
      <c r="XAV290" s="66"/>
      <c r="XAW290" s="66"/>
      <c r="XAX290" s="66"/>
      <c r="XAY290" s="66"/>
      <c r="XAZ290" s="66"/>
      <c r="XBA290" s="66"/>
      <c r="XBB290" s="66"/>
      <c r="XBC290" s="66"/>
      <c r="XBD290" s="66"/>
      <c r="XBE290" s="66"/>
      <c r="XBF290" s="66"/>
      <c r="XBG290" s="66"/>
      <c r="XBH290" s="66"/>
      <c r="XBI290" s="66"/>
      <c r="XBJ290" s="66"/>
      <c r="XBK290" s="66"/>
      <c r="XBL290" s="66"/>
      <c r="XBM290" s="66"/>
      <c r="XBN290" s="66"/>
      <c r="XBO290" s="66"/>
      <c r="XBP290" s="66"/>
      <c r="XBQ290" s="66"/>
      <c r="XBR290" s="66"/>
      <c r="XBS290" s="66"/>
      <c r="XBT290" s="66"/>
      <c r="XBU290" s="66"/>
      <c r="XBV290" s="66"/>
      <c r="XBW290" s="66"/>
      <c r="XBX290" s="66"/>
      <c r="XBY290" s="66"/>
      <c r="XBZ290" s="66"/>
      <c r="XCA290" s="66"/>
      <c r="XCB290" s="66"/>
      <c r="XCC290" s="66"/>
      <c r="XCD290" s="66"/>
      <c r="XCE290" s="66"/>
      <c r="XCF290" s="66"/>
      <c r="XCG290" s="66"/>
      <c r="XCH290" s="66"/>
      <c r="XCI290" s="66"/>
      <c r="XCJ290" s="66"/>
      <c r="XCK290" s="66"/>
      <c r="XCL290" s="66"/>
      <c r="XCM290" s="66"/>
      <c r="XCN290" s="66"/>
      <c r="XCO290" s="66"/>
      <c r="XCP290" s="66"/>
      <c r="XCQ290" s="66"/>
      <c r="XCR290" s="66"/>
      <c r="XCS290" s="66"/>
      <c r="XCT290" s="66"/>
      <c r="XCU290" s="66"/>
      <c r="XCV290" s="66"/>
      <c r="XCW290" s="66"/>
      <c r="XCX290" s="66"/>
      <c r="XCY290" s="66"/>
      <c r="XCZ290" s="66"/>
      <c r="XDA290" s="66"/>
      <c r="XDB290" s="66"/>
      <c r="XDC290" s="66"/>
      <c r="XDD290" s="66"/>
      <c r="XDE290" s="66"/>
      <c r="XDF290" s="66"/>
      <c r="XDG290" s="66"/>
      <c r="XDH290" s="66"/>
      <c r="XDI290" s="66"/>
      <c r="XDJ290" s="66"/>
      <c r="XDK290" s="66"/>
      <c r="XDL290" s="66"/>
      <c r="XDM290" s="66"/>
      <c r="XDN290" s="66"/>
      <c r="XDO290" s="66"/>
      <c r="XDP290" s="66"/>
      <c r="XDQ290" s="66"/>
      <c r="XDR290" s="66"/>
      <c r="XDS290" s="66"/>
      <c r="XDT290" s="66"/>
      <c r="XDU290" s="66"/>
      <c r="XDV290" s="66"/>
      <c r="XDW290" s="66"/>
      <c r="XDX290" s="66"/>
      <c r="XDY290" s="66"/>
      <c r="XDZ290" s="66"/>
      <c r="XEA290" s="66"/>
      <c r="XEB290" s="66"/>
      <c r="XEC290" s="66"/>
      <c r="XED290" s="66"/>
      <c r="XEE290" s="66"/>
      <c r="XEF290" s="66"/>
      <c r="XEG290" s="66"/>
      <c r="XEH290" s="66"/>
      <c r="XEI290" s="66"/>
      <c r="XEJ290" s="66"/>
      <c r="XEK290" s="66"/>
      <c r="XEL290" s="66"/>
      <c r="XEM290" s="66"/>
      <c r="XEN290" s="66"/>
    </row>
    <row r="291" spans="1:16368" s="12" customFormat="1" ht="15.75" x14ac:dyDescent="0.25">
      <c r="A291" s="28" t="s">
        <v>890</v>
      </c>
      <c r="B291" s="223" t="s">
        <v>70</v>
      </c>
      <c r="C291" s="223" t="s">
        <v>79</v>
      </c>
      <c r="D291" s="36" t="s">
        <v>891</v>
      </c>
      <c r="E291" s="215"/>
      <c r="F291" s="32">
        <f>F292</f>
        <v>500</v>
      </c>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c r="BV291" s="66"/>
      <c r="BW291" s="66"/>
      <c r="BX291" s="66"/>
      <c r="BY291" s="66"/>
      <c r="BZ291" s="66"/>
      <c r="CA291" s="66"/>
      <c r="CB291" s="66"/>
      <c r="CC291" s="66"/>
      <c r="CD291" s="66"/>
      <c r="CE291" s="66"/>
      <c r="CF291" s="66"/>
      <c r="CG291" s="66"/>
      <c r="CH291" s="66"/>
      <c r="CI291" s="66"/>
      <c r="CJ291" s="66"/>
      <c r="CK291" s="66"/>
      <c r="CL291" s="66"/>
      <c r="CM291" s="66"/>
      <c r="CN291" s="66"/>
      <c r="CO291" s="66"/>
      <c r="CP291" s="66"/>
      <c r="CQ291" s="66"/>
      <c r="CR291" s="66"/>
      <c r="CS291" s="66"/>
      <c r="CT291" s="66"/>
      <c r="CU291" s="66"/>
      <c r="CV291" s="66"/>
      <c r="CW291" s="66"/>
      <c r="CX291" s="66"/>
      <c r="CY291" s="66"/>
      <c r="CZ291" s="66"/>
      <c r="DA291" s="66"/>
      <c r="DB291" s="66"/>
      <c r="DC291" s="66"/>
      <c r="DD291" s="66"/>
      <c r="DE291" s="66"/>
      <c r="DF291" s="66"/>
      <c r="DG291" s="66"/>
      <c r="DH291" s="66"/>
      <c r="DI291" s="66"/>
      <c r="DJ291" s="66"/>
      <c r="DK291" s="66"/>
      <c r="DL291" s="66"/>
      <c r="DM291" s="66"/>
      <c r="DN291" s="66"/>
      <c r="DO291" s="66"/>
      <c r="DP291" s="66"/>
      <c r="DQ291" s="66"/>
      <c r="DR291" s="66"/>
      <c r="DS291" s="66"/>
      <c r="DT291" s="66"/>
      <c r="DU291" s="66"/>
      <c r="DV291" s="66"/>
      <c r="DW291" s="66"/>
      <c r="DX291" s="66"/>
      <c r="DY291" s="66"/>
      <c r="DZ291" s="66"/>
      <c r="EA291" s="66"/>
      <c r="EB291" s="66"/>
      <c r="EC291" s="66"/>
      <c r="ED291" s="66"/>
      <c r="EE291" s="66"/>
      <c r="EF291" s="66"/>
      <c r="EG291" s="66"/>
      <c r="EH291" s="66"/>
      <c r="EI291" s="66"/>
      <c r="EJ291" s="66"/>
      <c r="EK291" s="66"/>
      <c r="EL291" s="66"/>
      <c r="EM291" s="66"/>
      <c r="EN291" s="66"/>
      <c r="EO291" s="66"/>
      <c r="EP291" s="66"/>
      <c r="EQ291" s="66"/>
      <c r="ER291" s="66"/>
      <c r="ES291" s="66"/>
      <c r="ET291" s="66"/>
      <c r="EU291" s="66"/>
      <c r="EV291" s="66"/>
      <c r="EW291" s="66"/>
      <c r="EX291" s="66"/>
      <c r="EY291" s="66"/>
      <c r="EZ291" s="66"/>
      <c r="FA291" s="66"/>
      <c r="FB291" s="66"/>
      <c r="FC291" s="66"/>
      <c r="FD291" s="66"/>
      <c r="FE291" s="66"/>
      <c r="FF291" s="66"/>
      <c r="FG291" s="66"/>
      <c r="FH291" s="66"/>
      <c r="FI291" s="66"/>
      <c r="FJ291" s="66"/>
      <c r="FK291" s="66"/>
      <c r="FL291" s="66"/>
      <c r="FM291" s="66"/>
      <c r="FN291" s="66"/>
      <c r="FO291" s="66"/>
      <c r="FP291" s="66"/>
      <c r="FQ291" s="66"/>
      <c r="FR291" s="66"/>
      <c r="FS291" s="66"/>
      <c r="FT291" s="66"/>
      <c r="FU291" s="66"/>
      <c r="FV291" s="66"/>
      <c r="FW291" s="66"/>
      <c r="FX291" s="66"/>
      <c r="FY291" s="66"/>
      <c r="FZ291" s="66"/>
      <c r="GA291" s="66"/>
      <c r="GB291" s="66"/>
      <c r="GC291" s="66"/>
      <c r="GD291" s="66"/>
      <c r="GE291" s="66"/>
      <c r="GF291" s="66"/>
      <c r="GG291" s="66"/>
      <c r="GH291" s="66"/>
      <c r="GI291" s="66"/>
      <c r="GJ291" s="66"/>
      <c r="GK291" s="66"/>
      <c r="GL291" s="66"/>
      <c r="GM291" s="66"/>
      <c r="GN291" s="66"/>
      <c r="GO291" s="66"/>
      <c r="GP291" s="66"/>
      <c r="GQ291" s="66"/>
      <c r="GR291" s="66"/>
      <c r="GS291" s="66"/>
      <c r="GT291" s="66"/>
      <c r="GU291" s="66"/>
      <c r="GV291" s="66"/>
      <c r="GW291" s="66"/>
      <c r="GX291" s="66"/>
      <c r="GY291" s="66"/>
      <c r="GZ291" s="66"/>
      <c r="HA291" s="66"/>
      <c r="HB291" s="66"/>
      <c r="HC291" s="66"/>
      <c r="HD291" s="66"/>
      <c r="HE291" s="66"/>
      <c r="HF291" s="66"/>
      <c r="HG291" s="66"/>
      <c r="HH291" s="66"/>
      <c r="HI291" s="66"/>
      <c r="HJ291" s="66"/>
      <c r="HK291" s="66"/>
      <c r="HL291" s="66"/>
      <c r="HM291" s="66"/>
      <c r="HN291" s="66"/>
      <c r="HO291" s="66"/>
      <c r="HP291" s="66"/>
      <c r="HQ291" s="66"/>
      <c r="HR291" s="66"/>
      <c r="HS291" s="66"/>
      <c r="HT291" s="66"/>
      <c r="HU291" s="66"/>
      <c r="HV291" s="66"/>
      <c r="HW291" s="66"/>
      <c r="HX291" s="66"/>
      <c r="HY291" s="66"/>
      <c r="HZ291" s="66"/>
      <c r="IA291" s="66"/>
      <c r="IB291" s="66"/>
      <c r="IC291" s="66"/>
      <c r="ID291" s="66"/>
      <c r="IE291" s="66"/>
      <c r="IF291" s="66"/>
      <c r="IG291" s="66"/>
      <c r="IH291" s="66"/>
      <c r="II291" s="66"/>
      <c r="IJ291" s="66"/>
      <c r="IK291" s="66"/>
      <c r="IL291" s="66"/>
      <c r="IM291" s="66"/>
      <c r="IN291" s="66"/>
      <c r="IO291" s="66"/>
      <c r="IP291" s="66"/>
      <c r="IQ291" s="66"/>
      <c r="IR291" s="66"/>
      <c r="IS291" s="66"/>
      <c r="IT291" s="66"/>
      <c r="IU291" s="66"/>
      <c r="IV291" s="66"/>
      <c r="IW291" s="66"/>
      <c r="IX291" s="66"/>
      <c r="IY291" s="66"/>
      <c r="IZ291" s="66"/>
      <c r="JA291" s="66"/>
      <c r="JB291" s="66"/>
      <c r="JC291" s="66"/>
      <c r="JD291" s="66"/>
      <c r="JE291" s="66"/>
      <c r="JF291" s="66"/>
      <c r="JG291" s="66"/>
      <c r="JH291" s="66"/>
      <c r="JI291" s="66"/>
      <c r="JJ291" s="66"/>
      <c r="JK291" s="66"/>
      <c r="JL291" s="66"/>
      <c r="JM291" s="66"/>
      <c r="JN291" s="66"/>
      <c r="JO291" s="66"/>
      <c r="JP291" s="66"/>
      <c r="JQ291" s="66"/>
      <c r="JR291" s="66"/>
      <c r="JS291" s="66"/>
      <c r="JT291" s="66"/>
      <c r="JU291" s="66"/>
      <c r="JV291" s="66"/>
      <c r="JW291" s="66"/>
      <c r="JX291" s="66"/>
      <c r="JY291" s="66"/>
      <c r="JZ291" s="66"/>
      <c r="KA291" s="66"/>
      <c r="KB291" s="66"/>
      <c r="KC291" s="66"/>
      <c r="KD291" s="66"/>
      <c r="KE291" s="66"/>
      <c r="KF291" s="66"/>
      <c r="KG291" s="66"/>
      <c r="KH291" s="66"/>
      <c r="KI291" s="66"/>
      <c r="KJ291" s="66"/>
      <c r="KK291" s="66"/>
      <c r="KL291" s="66"/>
      <c r="KM291" s="66"/>
      <c r="KN291" s="66"/>
      <c r="KO291" s="66"/>
      <c r="KP291" s="66"/>
      <c r="KQ291" s="66"/>
      <c r="KR291" s="66"/>
      <c r="KS291" s="66"/>
      <c r="KT291" s="66"/>
      <c r="KU291" s="66"/>
      <c r="KV291" s="66"/>
      <c r="KW291" s="66"/>
      <c r="KX291" s="66"/>
      <c r="KY291" s="66"/>
      <c r="KZ291" s="66"/>
      <c r="LA291" s="66"/>
      <c r="LB291" s="66"/>
      <c r="LC291" s="66"/>
      <c r="LD291" s="66"/>
      <c r="LE291" s="66"/>
      <c r="LF291" s="66"/>
      <c r="LG291" s="66"/>
      <c r="LH291" s="66"/>
      <c r="LI291" s="66"/>
      <c r="LJ291" s="66"/>
      <c r="LK291" s="66"/>
      <c r="LL291" s="66"/>
      <c r="LM291" s="66"/>
      <c r="LN291" s="66"/>
      <c r="LO291" s="66"/>
      <c r="LP291" s="66"/>
      <c r="LQ291" s="66"/>
      <c r="LR291" s="66"/>
      <c r="LS291" s="66"/>
      <c r="LT291" s="66"/>
      <c r="LU291" s="66"/>
      <c r="LV291" s="66"/>
      <c r="LW291" s="66"/>
      <c r="LX291" s="66"/>
      <c r="LY291" s="66"/>
      <c r="LZ291" s="66"/>
      <c r="MA291" s="66"/>
      <c r="MB291" s="66"/>
      <c r="MC291" s="66"/>
      <c r="MD291" s="66"/>
      <c r="ME291" s="66"/>
      <c r="MF291" s="66"/>
      <c r="MG291" s="66"/>
      <c r="MH291" s="66"/>
      <c r="MI291" s="66"/>
      <c r="MJ291" s="66"/>
      <c r="MK291" s="66"/>
      <c r="ML291" s="66"/>
      <c r="MM291" s="66"/>
      <c r="MN291" s="66"/>
      <c r="MO291" s="66"/>
      <c r="MP291" s="66"/>
      <c r="MQ291" s="66"/>
      <c r="MR291" s="66"/>
      <c r="MS291" s="66"/>
      <c r="MT291" s="66"/>
      <c r="MU291" s="66"/>
      <c r="MV291" s="66"/>
      <c r="MW291" s="66"/>
      <c r="MX291" s="66"/>
      <c r="MY291" s="66"/>
      <c r="MZ291" s="66"/>
      <c r="NA291" s="66"/>
      <c r="NB291" s="66"/>
      <c r="NC291" s="66"/>
      <c r="ND291" s="66"/>
      <c r="NE291" s="66"/>
      <c r="NF291" s="66"/>
      <c r="NG291" s="66"/>
      <c r="NH291" s="66"/>
      <c r="NI291" s="66"/>
      <c r="NJ291" s="66"/>
      <c r="NK291" s="66"/>
      <c r="NL291" s="66"/>
      <c r="NM291" s="66"/>
      <c r="NN291" s="66"/>
      <c r="NO291" s="66"/>
      <c r="NP291" s="66"/>
      <c r="NQ291" s="66"/>
      <c r="NR291" s="66"/>
      <c r="NS291" s="66"/>
      <c r="NT291" s="66"/>
      <c r="NU291" s="66"/>
      <c r="NV291" s="66"/>
      <c r="NW291" s="66"/>
      <c r="NX291" s="66"/>
      <c r="NY291" s="66"/>
      <c r="NZ291" s="66"/>
      <c r="OA291" s="66"/>
      <c r="OB291" s="66"/>
      <c r="OC291" s="66"/>
      <c r="OD291" s="66"/>
      <c r="OE291" s="66"/>
      <c r="OF291" s="66"/>
      <c r="OG291" s="66"/>
      <c r="OH291" s="66"/>
      <c r="OI291" s="66"/>
      <c r="OJ291" s="66"/>
      <c r="OK291" s="66"/>
      <c r="OL291" s="66"/>
      <c r="OM291" s="66"/>
      <c r="ON291" s="66"/>
      <c r="OO291" s="66"/>
      <c r="OP291" s="66"/>
      <c r="OQ291" s="66"/>
      <c r="OR291" s="66"/>
      <c r="OS291" s="66"/>
      <c r="OT291" s="66"/>
      <c r="OU291" s="66"/>
      <c r="OV291" s="66"/>
      <c r="OW291" s="66"/>
      <c r="OX291" s="66"/>
      <c r="OY291" s="66"/>
      <c r="OZ291" s="66"/>
      <c r="PA291" s="66"/>
      <c r="PB291" s="66"/>
      <c r="PC291" s="66"/>
      <c r="PD291" s="66"/>
      <c r="PE291" s="66"/>
      <c r="PF291" s="66"/>
      <c r="PG291" s="66"/>
      <c r="PH291" s="66"/>
      <c r="PI291" s="66"/>
      <c r="PJ291" s="66"/>
      <c r="PK291" s="66"/>
      <c r="PL291" s="66"/>
      <c r="PM291" s="66"/>
      <c r="PN291" s="66"/>
      <c r="PO291" s="66"/>
      <c r="PP291" s="66"/>
      <c r="PQ291" s="66"/>
      <c r="PR291" s="66"/>
      <c r="PS291" s="66"/>
      <c r="PT291" s="66"/>
      <c r="PU291" s="66"/>
      <c r="PV291" s="66"/>
      <c r="PW291" s="66"/>
      <c r="PX291" s="66"/>
      <c r="PY291" s="66"/>
      <c r="PZ291" s="66"/>
      <c r="QA291" s="66"/>
      <c r="QB291" s="66"/>
      <c r="QC291" s="66"/>
      <c r="QD291" s="66"/>
      <c r="QE291" s="66"/>
      <c r="QF291" s="66"/>
      <c r="QG291" s="66"/>
      <c r="QH291" s="66"/>
      <c r="QI291" s="66"/>
      <c r="QJ291" s="66"/>
      <c r="QK291" s="66"/>
      <c r="QL291" s="66"/>
      <c r="QM291" s="66"/>
      <c r="QN291" s="66"/>
      <c r="QO291" s="66"/>
      <c r="QP291" s="66"/>
      <c r="QQ291" s="66"/>
      <c r="QR291" s="66"/>
      <c r="QS291" s="66"/>
      <c r="QT291" s="66"/>
      <c r="QU291" s="66"/>
      <c r="QV291" s="66"/>
      <c r="QW291" s="66"/>
      <c r="QX291" s="66"/>
      <c r="QY291" s="66"/>
      <c r="QZ291" s="66"/>
      <c r="RA291" s="66"/>
      <c r="RB291" s="66"/>
      <c r="RC291" s="66"/>
      <c r="RD291" s="66"/>
      <c r="RE291" s="66"/>
      <c r="RF291" s="66"/>
      <c r="RG291" s="66"/>
      <c r="RH291" s="66"/>
      <c r="RI291" s="66"/>
      <c r="RJ291" s="66"/>
      <c r="RK291" s="66"/>
      <c r="RL291" s="66"/>
      <c r="RM291" s="66"/>
      <c r="RN291" s="66"/>
      <c r="RO291" s="66"/>
      <c r="RP291" s="66"/>
      <c r="RQ291" s="66"/>
      <c r="RR291" s="66"/>
      <c r="RS291" s="66"/>
      <c r="RT291" s="66"/>
      <c r="RU291" s="66"/>
      <c r="RV291" s="66"/>
      <c r="RW291" s="66"/>
      <c r="RX291" s="66"/>
      <c r="RY291" s="66"/>
      <c r="RZ291" s="66"/>
      <c r="SA291" s="66"/>
      <c r="SB291" s="66"/>
      <c r="SC291" s="66"/>
      <c r="SD291" s="66"/>
      <c r="SE291" s="66"/>
      <c r="SF291" s="66"/>
      <c r="SG291" s="66"/>
      <c r="SH291" s="66"/>
      <c r="SI291" s="66"/>
      <c r="SJ291" s="66"/>
      <c r="SK291" s="66"/>
      <c r="SL291" s="66"/>
      <c r="SM291" s="66"/>
      <c r="SN291" s="66"/>
      <c r="SO291" s="66"/>
      <c r="SP291" s="66"/>
      <c r="SQ291" s="66"/>
      <c r="SR291" s="66"/>
      <c r="SS291" s="66"/>
      <c r="ST291" s="66"/>
      <c r="SU291" s="66"/>
      <c r="SV291" s="66"/>
      <c r="SW291" s="66"/>
      <c r="SX291" s="66"/>
      <c r="SY291" s="66"/>
      <c r="SZ291" s="66"/>
      <c r="TA291" s="66"/>
      <c r="TB291" s="66"/>
      <c r="TC291" s="66"/>
      <c r="TD291" s="66"/>
      <c r="TE291" s="66"/>
      <c r="TF291" s="66"/>
      <c r="TG291" s="66"/>
      <c r="TH291" s="66"/>
      <c r="TI291" s="66"/>
      <c r="TJ291" s="66"/>
      <c r="TK291" s="66"/>
      <c r="TL291" s="66"/>
      <c r="TM291" s="66"/>
      <c r="TN291" s="66"/>
      <c r="TO291" s="66"/>
      <c r="TP291" s="66"/>
      <c r="TQ291" s="66"/>
      <c r="TR291" s="66"/>
      <c r="TS291" s="66"/>
      <c r="TT291" s="66"/>
      <c r="TU291" s="66"/>
      <c r="TV291" s="66"/>
      <c r="TW291" s="66"/>
      <c r="TX291" s="66"/>
      <c r="TY291" s="66"/>
      <c r="TZ291" s="66"/>
      <c r="UA291" s="66"/>
      <c r="UB291" s="66"/>
      <c r="UC291" s="66"/>
      <c r="UD291" s="66"/>
      <c r="UE291" s="66"/>
      <c r="UF291" s="66"/>
      <c r="UG291" s="66"/>
      <c r="UH291" s="66"/>
      <c r="UI291" s="66"/>
      <c r="UJ291" s="66"/>
      <c r="UK291" s="66"/>
      <c r="UL291" s="66"/>
      <c r="UM291" s="66"/>
      <c r="UN291" s="66"/>
      <c r="UO291" s="66"/>
      <c r="UP291" s="66"/>
      <c r="UQ291" s="66"/>
      <c r="UR291" s="66"/>
      <c r="US291" s="66"/>
      <c r="UT291" s="66"/>
      <c r="UU291" s="66"/>
      <c r="UV291" s="66"/>
      <c r="UW291" s="66"/>
      <c r="UX291" s="66"/>
      <c r="UY291" s="66"/>
      <c r="UZ291" s="66"/>
      <c r="VA291" s="66"/>
      <c r="VB291" s="66"/>
      <c r="VC291" s="66"/>
      <c r="VD291" s="66"/>
      <c r="VE291" s="66"/>
      <c r="VF291" s="66"/>
      <c r="VG291" s="66"/>
      <c r="VH291" s="66"/>
      <c r="VI291" s="66"/>
      <c r="VJ291" s="66"/>
      <c r="VK291" s="66"/>
      <c r="VL291" s="66"/>
      <c r="VM291" s="66"/>
      <c r="VN291" s="66"/>
      <c r="VO291" s="66"/>
      <c r="VP291" s="66"/>
      <c r="VQ291" s="66"/>
      <c r="VR291" s="66"/>
      <c r="VS291" s="66"/>
      <c r="VT291" s="66"/>
      <c r="VU291" s="66"/>
      <c r="VV291" s="66"/>
      <c r="VW291" s="66"/>
      <c r="VX291" s="66"/>
      <c r="VY291" s="66"/>
      <c r="VZ291" s="66"/>
      <c r="WA291" s="66"/>
      <c r="WB291" s="66"/>
      <c r="WC291" s="66"/>
      <c r="WD291" s="66"/>
      <c r="WE291" s="66"/>
      <c r="WF291" s="66"/>
      <c r="WG291" s="66"/>
      <c r="WH291" s="66"/>
      <c r="WI291" s="66"/>
      <c r="WJ291" s="66"/>
      <c r="WK291" s="66"/>
      <c r="WL291" s="66"/>
      <c r="WM291" s="66"/>
      <c r="WN291" s="66"/>
      <c r="WO291" s="66"/>
      <c r="WP291" s="66"/>
      <c r="WQ291" s="66"/>
      <c r="WR291" s="66"/>
      <c r="WS291" s="66"/>
      <c r="WT291" s="66"/>
      <c r="WU291" s="66"/>
      <c r="WV291" s="66"/>
      <c r="WW291" s="66"/>
      <c r="WX291" s="66"/>
      <c r="WY291" s="66"/>
      <c r="WZ291" s="66"/>
      <c r="XA291" s="66"/>
      <c r="XB291" s="66"/>
      <c r="XC291" s="66"/>
      <c r="XD291" s="66"/>
      <c r="XE291" s="66"/>
      <c r="XF291" s="66"/>
      <c r="XG291" s="66"/>
      <c r="XH291" s="66"/>
      <c r="XI291" s="66"/>
      <c r="XJ291" s="66"/>
      <c r="XK291" s="66"/>
      <c r="XL291" s="66"/>
      <c r="XM291" s="66"/>
      <c r="XN291" s="66"/>
      <c r="XO291" s="66"/>
      <c r="XP291" s="66"/>
      <c r="XQ291" s="66"/>
      <c r="XR291" s="66"/>
      <c r="XS291" s="66"/>
      <c r="XT291" s="66"/>
      <c r="XU291" s="66"/>
      <c r="XV291" s="66"/>
      <c r="XW291" s="66"/>
      <c r="XX291" s="66"/>
      <c r="XY291" s="66"/>
      <c r="XZ291" s="66"/>
      <c r="YA291" s="66"/>
      <c r="YB291" s="66"/>
      <c r="YC291" s="66"/>
      <c r="YD291" s="66"/>
      <c r="YE291" s="66"/>
      <c r="YF291" s="66"/>
      <c r="YG291" s="66"/>
      <c r="YH291" s="66"/>
      <c r="YI291" s="66"/>
      <c r="YJ291" s="66"/>
      <c r="YK291" s="66"/>
      <c r="YL291" s="66"/>
      <c r="YM291" s="66"/>
      <c r="YN291" s="66"/>
      <c r="YO291" s="66"/>
      <c r="YP291" s="66"/>
      <c r="YQ291" s="66"/>
      <c r="YR291" s="66"/>
      <c r="YS291" s="66"/>
      <c r="YT291" s="66"/>
      <c r="YU291" s="66"/>
      <c r="YV291" s="66"/>
      <c r="YW291" s="66"/>
      <c r="YX291" s="66"/>
      <c r="YY291" s="66"/>
      <c r="YZ291" s="66"/>
      <c r="ZA291" s="66"/>
      <c r="ZB291" s="66"/>
      <c r="ZC291" s="66"/>
      <c r="ZD291" s="66"/>
      <c r="ZE291" s="66"/>
      <c r="ZF291" s="66"/>
      <c r="ZG291" s="66"/>
      <c r="ZH291" s="66"/>
      <c r="ZI291" s="66"/>
      <c r="ZJ291" s="66"/>
      <c r="ZK291" s="66"/>
      <c r="ZL291" s="66"/>
      <c r="ZM291" s="66"/>
      <c r="ZN291" s="66"/>
      <c r="ZO291" s="66"/>
      <c r="ZP291" s="66"/>
      <c r="ZQ291" s="66"/>
      <c r="ZR291" s="66"/>
      <c r="ZS291" s="66"/>
      <c r="ZT291" s="66"/>
      <c r="ZU291" s="66"/>
      <c r="ZV291" s="66"/>
      <c r="ZW291" s="66"/>
      <c r="ZX291" s="66"/>
      <c r="ZY291" s="66"/>
      <c r="ZZ291" s="66"/>
      <c r="AAA291" s="66"/>
      <c r="AAB291" s="66"/>
      <c r="AAC291" s="66"/>
      <c r="AAD291" s="66"/>
      <c r="AAE291" s="66"/>
      <c r="AAF291" s="66"/>
      <c r="AAG291" s="66"/>
      <c r="AAH291" s="66"/>
      <c r="AAI291" s="66"/>
      <c r="AAJ291" s="66"/>
      <c r="AAK291" s="66"/>
      <c r="AAL291" s="66"/>
      <c r="AAM291" s="66"/>
      <c r="AAN291" s="66"/>
      <c r="AAO291" s="66"/>
      <c r="AAP291" s="66"/>
      <c r="AAQ291" s="66"/>
      <c r="AAR291" s="66"/>
      <c r="AAS291" s="66"/>
      <c r="AAT291" s="66"/>
      <c r="AAU291" s="66"/>
      <c r="AAV291" s="66"/>
      <c r="AAW291" s="66"/>
      <c r="AAX291" s="66"/>
      <c r="AAY291" s="66"/>
      <c r="AAZ291" s="66"/>
      <c r="ABA291" s="66"/>
      <c r="ABB291" s="66"/>
      <c r="ABC291" s="66"/>
      <c r="ABD291" s="66"/>
      <c r="ABE291" s="66"/>
      <c r="ABF291" s="66"/>
      <c r="ABG291" s="66"/>
      <c r="ABH291" s="66"/>
      <c r="ABI291" s="66"/>
      <c r="ABJ291" s="66"/>
      <c r="ABK291" s="66"/>
      <c r="ABL291" s="66"/>
      <c r="ABM291" s="66"/>
      <c r="ABN291" s="66"/>
      <c r="ABO291" s="66"/>
      <c r="ABP291" s="66"/>
      <c r="ABQ291" s="66"/>
      <c r="ABR291" s="66"/>
      <c r="ABS291" s="66"/>
      <c r="ABT291" s="66"/>
      <c r="ABU291" s="66"/>
      <c r="ABV291" s="66"/>
      <c r="ABW291" s="66"/>
      <c r="ABX291" s="66"/>
      <c r="ABY291" s="66"/>
      <c r="ABZ291" s="66"/>
      <c r="ACA291" s="66"/>
      <c r="ACB291" s="66"/>
      <c r="ACC291" s="66"/>
      <c r="ACD291" s="66"/>
      <c r="ACE291" s="66"/>
      <c r="ACF291" s="66"/>
      <c r="ACG291" s="66"/>
      <c r="ACH291" s="66"/>
      <c r="ACI291" s="66"/>
      <c r="ACJ291" s="66"/>
      <c r="ACK291" s="66"/>
      <c r="ACL291" s="66"/>
      <c r="ACM291" s="66"/>
      <c r="ACN291" s="66"/>
      <c r="ACO291" s="66"/>
      <c r="ACP291" s="66"/>
      <c r="ACQ291" s="66"/>
      <c r="ACR291" s="66"/>
      <c r="ACS291" s="66"/>
      <c r="ACT291" s="66"/>
      <c r="ACU291" s="66"/>
      <c r="ACV291" s="66"/>
      <c r="ACW291" s="66"/>
      <c r="ACX291" s="66"/>
      <c r="ACY291" s="66"/>
      <c r="ACZ291" s="66"/>
      <c r="ADA291" s="66"/>
      <c r="ADB291" s="66"/>
      <c r="ADC291" s="66"/>
      <c r="ADD291" s="66"/>
      <c r="ADE291" s="66"/>
      <c r="ADF291" s="66"/>
      <c r="ADG291" s="66"/>
      <c r="ADH291" s="66"/>
      <c r="ADI291" s="66"/>
      <c r="ADJ291" s="66"/>
      <c r="ADK291" s="66"/>
      <c r="ADL291" s="66"/>
      <c r="ADM291" s="66"/>
      <c r="ADN291" s="66"/>
      <c r="ADO291" s="66"/>
      <c r="ADP291" s="66"/>
      <c r="ADQ291" s="66"/>
      <c r="ADR291" s="66"/>
      <c r="ADS291" s="66"/>
      <c r="ADT291" s="66"/>
      <c r="ADU291" s="66"/>
      <c r="ADV291" s="66"/>
      <c r="ADW291" s="66"/>
      <c r="ADX291" s="66"/>
      <c r="ADY291" s="66"/>
      <c r="ADZ291" s="66"/>
      <c r="AEA291" s="66"/>
      <c r="AEB291" s="66"/>
      <c r="AEC291" s="66"/>
      <c r="AED291" s="66"/>
      <c r="AEE291" s="66"/>
      <c r="AEF291" s="66"/>
      <c r="AEG291" s="66"/>
      <c r="AEH291" s="66"/>
      <c r="AEI291" s="66"/>
      <c r="AEJ291" s="66"/>
      <c r="AEK291" s="66"/>
      <c r="AEL291" s="66"/>
      <c r="AEM291" s="66"/>
      <c r="AEN291" s="66"/>
      <c r="AEO291" s="66"/>
      <c r="AEP291" s="66"/>
      <c r="AEQ291" s="66"/>
      <c r="AER291" s="66"/>
      <c r="AES291" s="66"/>
      <c r="AET291" s="66"/>
      <c r="AEU291" s="66"/>
      <c r="AEV291" s="66"/>
      <c r="AEW291" s="66"/>
      <c r="AEX291" s="66"/>
      <c r="AEY291" s="66"/>
      <c r="AEZ291" s="66"/>
      <c r="AFA291" s="66"/>
      <c r="AFB291" s="66"/>
      <c r="AFC291" s="66"/>
      <c r="AFD291" s="66"/>
      <c r="AFE291" s="66"/>
      <c r="AFF291" s="66"/>
      <c r="AFG291" s="66"/>
      <c r="AFH291" s="66"/>
      <c r="AFI291" s="66"/>
      <c r="AFJ291" s="66"/>
      <c r="AFK291" s="66"/>
      <c r="AFL291" s="66"/>
      <c r="AFM291" s="66"/>
      <c r="AFN291" s="66"/>
      <c r="AFO291" s="66"/>
      <c r="AFP291" s="66"/>
      <c r="AFQ291" s="66"/>
      <c r="AFR291" s="66"/>
      <c r="AFS291" s="66"/>
      <c r="AFT291" s="66"/>
      <c r="AFU291" s="66"/>
      <c r="AFV291" s="66"/>
      <c r="AFW291" s="66"/>
      <c r="AFX291" s="66"/>
      <c r="AFY291" s="66"/>
      <c r="AFZ291" s="66"/>
      <c r="AGA291" s="66"/>
      <c r="AGB291" s="66"/>
      <c r="AGC291" s="66"/>
      <c r="AGD291" s="66"/>
      <c r="AGE291" s="66"/>
      <c r="AGF291" s="66"/>
      <c r="AGG291" s="66"/>
      <c r="AGH291" s="66"/>
      <c r="AGI291" s="66"/>
      <c r="AGJ291" s="66"/>
      <c r="AGK291" s="66"/>
      <c r="AGL291" s="66"/>
      <c r="AGM291" s="66"/>
      <c r="AGN291" s="66"/>
      <c r="AGO291" s="66"/>
      <c r="AGP291" s="66"/>
      <c r="AGQ291" s="66"/>
      <c r="AGR291" s="66"/>
      <c r="AGS291" s="66"/>
      <c r="AGT291" s="66"/>
      <c r="AGU291" s="66"/>
      <c r="AGV291" s="66"/>
      <c r="AGW291" s="66"/>
      <c r="AGX291" s="66"/>
      <c r="AGY291" s="66"/>
      <c r="AGZ291" s="66"/>
      <c r="AHA291" s="66"/>
      <c r="AHB291" s="66"/>
      <c r="AHC291" s="66"/>
      <c r="AHD291" s="66"/>
      <c r="AHE291" s="66"/>
      <c r="AHF291" s="66"/>
      <c r="AHG291" s="66"/>
      <c r="AHH291" s="66"/>
      <c r="AHI291" s="66"/>
      <c r="AHJ291" s="66"/>
      <c r="AHK291" s="66"/>
      <c r="AHL291" s="66"/>
      <c r="AHM291" s="66"/>
      <c r="AHN291" s="66"/>
      <c r="AHO291" s="66"/>
      <c r="AHP291" s="66"/>
      <c r="AHQ291" s="66"/>
      <c r="AHR291" s="66"/>
      <c r="AHS291" s="66"/>
      <c r="AHT291" s="66"/>
      <c r="AHU291" s="66"/>
      <c r="AHV291" s="66"/>
      <c r="AHW291" s="66"/>
      <c r="AHX291" s="66"/>
      <c r="AHY291" s="66"/>
      <c r="AHZ291" s="66"/>
      <c r="AIA291" s="66"/>
      <c r="AIB291" s="66"/>
      <c r="AIC291" s="66"/>
      <c r="AID291" s="66"/>
      <c r="AIE291" s="66"/>
      <c r="AIF291" s="66"/>
      <c r="AIG291" s="66"/>
      <c r="AIH291" s="66"/>
      <c r="AII291" s="66"/>
      <c r="AIJ291" s="66"/>
      <c r="AIK291" s="66"/>
      <c r="AIL291" s="66"/>
      <c r="AIM291" s="66"/>
      <c r="AIN291" s="66"/>
      <c r="AIO291" s="66"/>
      <c r="AIP291" s="66"/>
      <c r="AIQ291" s="66"/>
      <c r="AIR291" s="66"/>
      <c r="AIS291" s="66"/>
      <c r="AIT291" s="66"/>
      <c r="AIU291" s="66"/>
      <c r="AIV291" s="66"/>
      <c r="AIW291" s="66"/>
      <c r="AIX291" s="66"/>
      <c r="AIY291" s="66"/>
      <c r="AIZ291" s="66"/>
      <c r="AJA291" s="66"/>
      <c r="AJB291" s="66"/>
      <c r="AJC291" s="66"/>
      <c r="AJD291" s="66"/>
      <c r="AJE291" s="66"/>
      <c r="AJF291" s="66"/>
      <c r="AJG291" s="66"/>
      <c r="AJH291" s="66"/>
      <c r="AJI291" s="66"/>
      <c r="AJJ291" s="66"/>
      <c r="AJK291" s="66"/>
      <c r="AJL291" s="66"/>
      <c r="AJM291" s="66"/>
      <c r="AJN291" s="66"/>
      <c r="AJO291" s="66"/>
      <c r="AJP291" s="66"/>
      <c r="AJQ291" s="66"/>
      <c r="AJR291" s="66"/>
      <c r="AJS291" s="66"/>
      <c r="AJT291" s="66"/>
      <c r="AJU291" s="66"/>
      <c r="AJV291" s="66"/>
      <c r="AJW291" s="66"/>
      <c r="AJX291" s="66"/>
      <c r="AJY291" s="66"/>
      <c r="AJZ291" s="66"/>
      <c r="AKA291" s="66"/>
      <c r="AKB291" s="66"/>
      <c r="AKC291" s="66"/>
      <c r="AKD291" s="66"/>
      <c r="AKE291" s="66"/>
      <c r="AKF291" s="66"/>
      <c r="AKG291" s="66"/>
      <c r="AKH291" s="66"/>
      <c r="AKI291" s="66"/>
      <c r="AKJ291" s="66"/>
      <c r="AKK291" s="66"/>
      <c r="AKL291" s="66"/>
      <c r="AKM291" s="66"/>
      <c r="AKN291" s="66"/>
      <c r="AKO291" s="66"/>
      <c r="AKP291" s="66"/>
      <c r="AKQ291" s="66"/>
      <c r="AKR291" s="66"/>
      <c r="AKS291" s="66"/>
      <c r="AKT291" s="66"/>
      <c r="AKU291" s="66"/>
      <c r="AKV291" s="66"/>
      <c r="AKW291" s="66"/>
      <c r="AKX291" s="66"/>
      <c r="AKY291" s="66"/>
      <c r="AKZ291" s="66"/>
      <c r="ALA291" s="66"/>
      <c r="ALB291" s="66"/>
      <c r="ALC291" s="66"/>
      <c r="ALD291" s="66"/>
      <c r="ALE291" s="66"/>
      <c r="ALF291" s="66"/>
      <c r="ALG291" s="66"/>
      <c r="ALH291" s="66"/>
      <c r="ALI291" s="66"/>
      <c r="ALJ291" s="66"/>
      <c r="ALK291" s="66"/>
      <c r="ALL291" s="66"/>
      <c r="ALM291" s="66"/>
      <c r="ALN291" s="66"/>
      <c r="ALO291" s="66"/>
      <c r="ALP291" s="66"/>
      <c r="ALQ291" s="66"/>
      <c r="ALR291" s="66"/>
      <c r="ALS291" s="66"/>
      <c r="ALT291" s="66"/>
      <c r="ALU291" s="66"/>
      <c r="ALV291" s="66"/>
      <c r="ALW291" s="66"/>
      <c r="ALX291" s="66"/>
      <c r="ALY291" s="66"/>
      <c r="ALZ291" s="66"/>
      <c r="AMA291" s="66"/>
      <c r="AMB291" s="66"/>
      <c r="AMC291" s="66"/>
      <c r="AMD291" s="66"/>
      <c r="AME291" s="66"/>
      <c r="AMF291" s="66"/>
      <c r="AMG291" s="66"/>
      <c r="AMH291" s="66"/>
      <c r="AMI291" s="66"/>
      <c r="AMJ291" s="66"/>
      <c r="AMK291" s="66"/>
      <c r="AML291" s="66"/>
      <c r="AMM291" s="66"/>
      <c r="AMN291" s="66"/>
      <c r="AMO291" s="66"/>
      <c r="AMP291" s="66"/>
      <c r="AMQ291" s="66"/>
      <c r="AMR291" s="66"/>
      <c r="AMS291" s="66"/>
      <c r="AMT291" s="66"/>
      <c r="AMU291" s="66"/>
      <c r="AMV291" s="66"/>
      <c r="AMW291" s="66"/>
      <c r="AMX291" s="66"/>
      <c r="AMY291" s="66"/>
      <c r="AMZ291" s="66"/>
      <c r="ANA291" s="66"/>
      <c r="ANB291" s="66"/>
      <c r="ANC291" s="66"/>
      <c r="AND291" s="66"/>
      <c r="ANE291" s="66"/>
      <c r="ANF291" s="66"/>
      <c r="ANG291" s="66"/>
      <c r="ANH291" s="66"/>
      <c r="ANI291" s="66"/>
      <c r="ANJ291" s="66"/>
      <c r="ANK291" s="66"/>
      <c r="ANL291" s="66"/>
      <c r="ANM291" s="66"/>
      <c r="ANN291" s="66"/>
      <c r="ANO291" s="66"/>
      <c r="ANP291" s="66"/>
      <c r="ANQ291" s="66"/>
      <c r="ANR291" s="66"/>
      <c r="ANS291" s="66"/>
      <c r="ANT291" s="66"/>
      <c r="ANU291" s="66"/>
      <c r="ANV291" s="66"/>
      <c r="ANW291" s="66"/>
      <c r="ANX291" s="66"/>
      <c r="ANY291" s="66"/>
      <c r="ANZ291" s="66"/>
      <c r="AOA291" s="66"/>
      <c r="AOB291" s="66"/>
      <c r="AOC291" s="66"/>
      <c r="AOD291" s="66"/>
      <c r="AOE291" s="66"/>
      <c r="AOF291" s="66"/>
      <c r="AOG291" s="66"/>
      <c r="AOH291" s="66"/>
      <c r="AOI291" s="66"/>
      <c r="AOJ291" s="66"/>
      <c r="AOK291" s="66"/>
      <c r="AOL291" s="66"/>
      <c r="AOM291" s="66"/>
      <c r="AON291" s="66"/>
      <c r="AOO291" s="66"/>
      <c r="AOP291" s="66"/>
      <c r="AOQ291" s="66"/>
      <c r="AOR291" s="66"/>
      <c r="AOS291" s="66"/>
      <c r="AOT291" s="66"/>
      <c r="AOU291" s="66"/>
      <c r="AOV291" s="66"/>
      <c r="AOW291" s="66"/>
      <c r="AOX291" s="66"/>
      <c r="AOY291" s="66"/>
      <c r="AOZ291" s="66"/>
      <c r="APA291" s="66"/>
      <c r="APB291" s="66"/>
      <c r="APC291" s="66"/>
      <c r="APD291" s="66"/>
      <c r="APE291" s="66"/>
      <c r="APF291" s="66"/>
      <c r="APG291" s="66"/>
      <c r="APH291" s="66"/>
      <c r="API291" s="66"/>
      <c r="APJ291" s="66"/>
      <c r="APK291" s="66"/>
      <c r="APL291" s="66"/>
      <c r="APM291" s="66"/>
      <c r="APN291" s="66"/>
      <c r="APO291" s="66"/>
      <c r="APP291" s="66"/>
      <c r="APQ291" s="66"/>
      <c r="APR291" s="66"/>
      <c r="APS291" s="66"/>
      <c r="APT291" s="66"/>
      <c r="APU291" s="66"/>
      <c r="APV291" s="66"/>
      <c r="APW291" s="66"/>
      <c r="APX291" s="66"/>
      <c r="APY291" s="66"/>
      <c r="APZ291" s="66"/>
      <c r="AQA291" s="66"/>
      <c r="AQB291" s="66"/>
      <c r="AQC291" s="66"/>
      <c r="AQD291" s="66"/>
      <c r="AQE291" s="66"/>
      <c r="AQF291" s="66"/>
      <c r="AQG291" s="66"/>
      <c r="AQH291" s="66"/>
      <c r="AQI291" s="66"/>
      <c r="AQJ291" s="66"/>
      <c r="AQK291" s="66"/>
      <c r="AQL291" s="66"/>
      <c r="AQM291" s="66"/>
      <c r="AQN291" s="66"/>
      <c r="AQO291" s="66"/>
      <c r="AQP291" s="66"/>
      <c r="AQQ291" s="66"/>
      <c r="AQR291" s="66"/>
      <c r="AQS291" s="66"/>
      <c r="AQT291" s="66"/>
      <c r="AQU291" s="66"/>
      <c r="AQV291" s="66"/>
      <c r="AQW291" s="66"/>
      <c r="AQX291" s="66"/>
      <c r="AQY291" s="66"/>
      <c r="AQZ291" s="66"/>
      <c r="ARA291" s="66"/>
      <c r="ARB291" s="66"/>
      <c r="ARC291" s="66"/>
      <c r="ARD291" s="66"/>
      <c r="ARE291" s="66"/>
      <c r="ARF291" s="66"/>
      <c r="ARG291" s="66"/>
      <c r="ARH291" s="66"/>
      <c r="ARI291" s="66"/>
      <c r="ARJ291" s="66"/>
      <c r="ARK291" s="66"/>
      <c r="ARL291" s="66"/>
      <c r="ARM291" s="66"/>
      <c r="ARN291" s="66"/>
      <c r="ARO291" s="66"/>
      <c r="ARP291" s="66"/>
      <c r="ARQ291" s="66"/>
      <c r="ARR291" s="66"/>
      <c r="ARS291" s="66"/>
      <c r="ART291" s="66"/>
      <c r="ARU291" s="66"/>
      <c r="ARV291" s="66"/>
      <c r="ARW291" s="66"/>
      <c r="ARX291" s="66"/>
      <c r="ARY291" s="66"/>
      <c r="ARZ291" s="66"/>
      <c r="ASA291" s="66"/>
      <c r="ASB291" s="66"/>
      <c r="ASC291" s="66"/>
      <c r="ASD291" s="66"/>
      <c r="ASE291" s="66"/>
      <c r="ASF291" s="66"/>
      <c r="ASG291" s="66"/>
      <c r="ASH291" s="66"/>
      <c r="ASI291" s="66"/>
      <c r="ASJ291" s="66"/>
      <c r="ASK291" s="66"/>
      <c r="ASL291" s="66"/>
      <c r="ASM291" s="66"/>
      <c r="ASN291" s="66"/>
      <c r="ASO291" s="66"/>
      <c r="ASP291" s="66"/>
      <c r="ASQ291" s="66"/>
      <c r="ASR291" s="66"/>
      <c r="ASS291" s="66"/>
      <c r="AST291" s="66"/>
      <c r="ASU291" s="66"/>
      <c r="ASV291" s="66"/>
      <c r="ASW291" s="66"/>
      <c r="ASX291" s="66"/>
      <c r="ASY291" s="66"/>
      <c r="ASZ291" s="66"/>
      <c r="ATA291" s="66"/>
      <c r="ATB291" s="66"/>
      <c r="ATC291" s="66"/>
      <c r="ATD291" s="66"/>
      <c r="ATE291" s="66"/>
      <c r="ATF291" s="66"/>
      <c r="ATG291" s="66"/>
      <c r="ATH291" s="66"/>
      <c r="ATI291" s="66"/>
      <c r="ATJ291" s="66"/>
      <c r="ATK291" s="66"/>
      <c r="ATL291" s="66"/>
      <c r="ATM291" s="66"/>
      <c r="ATN291" s="66"/>
      <c r="ATO291" s="66"/>
      <c r="ATP291" s="66"/>
      <c r="ATQ291" s="66"/>
      <c r="ATR291" s="66"/>
      <c r="ATS291" s="66"/>
      <c r="ATT291" s="66"/>
      <c r="ATU291" s="66"/>
      <c r="ATV291" s="66"/>
      <c r="ATW291" s="66"/>
      <c r="ATX291" s="66"/>
      <c r="ATY291" s="66"/>
      <c r="ATZ291" s="66"/>
      <c r="AUA291" s="66"/>
      <c r="AUB291" s="66"/>
      <c r="AUC291" s="66"/>
      <c r="AUD291" s="66"/>
      <c r="AUE291" s="66"/>
      <c r="AUF291" s="66"/>
      <c r="AUG291" s="66"/>
      <c r="AUH291" s="66"/>
      <c r="AUI291" s="66"/>
      <c r="AUJ291" s="66"/>
      <c r="AUK291" s="66"/>
      <c r="AUL291" s="66"/>
      <c r="AUM291" s="66"/>
      <c r="AUN291" s="66"/>
      <c r="AUO291" s="66"/>
      <c r="AUP291" s="66"/>
      <c r="AUQ291" s="66"/>
      <c r="AUR291" s="66"/>
      <c r="AUS291" s="66"/>
      <c r="AUT291" s="66"/>
      <c r="AUU291" s="66"/>
      <c r="AUV291" s="66"/>
      <c r="AUW291" s="66"/>
      <c r="AUX291" s="66"/>
      <c r="AUY291" s="66"/>
      <c r="AUZ291" s="66"/>
      <c r="AVA291" s="66"/>
      <c r="AVB291" s="66"/>
      <c r="AVC291" s="66"/>
      <c r="AVD291" s="66"/>
      <c r="AVE291" s="66"/>
      <c r="AVF291" s="66"/>
      <c r="AVG291" s="66"/>
      <c r="AVH291" s="66"/>
      <c r="AVI291" s="66"/>
      <c r="AVJ291" s="66"/>
      <c r="AVK291" s="66"/>
      <c r="AVL291" s="66"/>
      <c r="AVM291" s="66"/>
      <c r="AVN291" s="66"/>
      <c r="AVO291" s="66"/>
      <c r="AVP291" s="66"/>
      <c r="AVQ291" s="66"/>
      <c r="AVR291" s="66"/>
      <c r="AVS291" s="66"/>
      <c r="AVT291" s="66"/>
      <c r="AVU291" s="66"/>
      <c r="AVV291" s="66"/>
      <c r="AVW291" s="66"/>
      <c r="AVX291" s="66"/>
      <c r="AVY291" s="66"/>
      <c r="AVZ291" s="66"/>
      <c r="AWA291" s="66"/>
      <c r="AWB291" s="66"/>
      <c r="AWC291" s="66"/>
      <c r="AWD291" s="66"/>
      <c r="AWE291" s="66"/>
      <c r="AWF291" s="66"/>
      <c r="AWG291" s="66"/>
      <c r="AWH291" s="66"/>
      <c r="AWI291" s="66"/>
      <c r="AWJ291" s="66"/>
      <c r="AWK291" s="66"/>
      <c r="AWL291" s="66"/>
      <c r="AWM291" s="66"/>
      <c r="AWN291" s="66"/>
      <c r="AWO291" s="66"/>
      <c r="AWP291" s="66"/>
      <c r="AWQ291" s="66"/>
      <c r="AWR291" s="66"/>
      <c r="AWS291" s="66"/>
      <c r="AWT291" s="66"/>
      <c r="AWU291" s="66"/>
      <c r="AWV291" s="66"/>
      <c r="AWW291" s="66"/>
      <c r="AWX291" s="66"/>
      <c r="AWY291" s="66"/>
      <c r="AWZ291" s="66"/>
      <c r="AXA291" s="66"/>
      <c r="AXB291" s="66"/>
      <c r="AXC291" s="66"/>
      <c r="AXD291" s="66"/>
      <c r="AXE291" s="66"/>
      <c r="AXF291" s="66"/>
      <c r="AXG291" s="66"/>
      <c r="AXH291" s="66"/>
      <c r="AXI291" s="66"/>
      <c r="AXJ291" s="66"/>
      <c r="AXK291" s="66"/>
      <c r="AXL291" s="66"/>
      <c r="AXM291" s="66"/>
      <c r="AXN291" s="66"/>
      <c r="AXO291" s="66"/>
      <c r="AXP291" s="66"/>
      <c r="AXQ291" s="66"/>
      <c r="AXR291" s="66"/>
      <c r="AXS291" s="66"/>
      <c r="AXT291" s="66"/>
      <c r="AXU291" s="66"/>
      <c r="AXV291" s="66"/>
      <c r="AXW291" s="66"/>
      <c r="AXX291" s="66"/>
      <c r="AXY291" s="66"/>
      <c r="AXZ291" s="66"/>
      <c r="AYA291" s="66"/>
      <c r="AYB291" s="66"/>
      <c r="AYC291" s="66"/>
      <c r="AYD291" s="66"/>
      <c r="AYE291" s="66"/>
      <c r="AYF291" s="66"/>
      <c r="AYG291" s="66"/>
      <c r="AYH291" s="66"/>
      <c r="AYI291" s="66"/>
      <c r="AYJ291" s="66"/>
      <c r="AYK291" s="66"/>
      <c r="AYL291" s="66"/>
      <c r="AYM291" s="66"/>
      <c r="AYN291" s="66"/>
      <c r="AYO291" s="66"/>
      <c r="AYP291" s="66"/>
      <c r="AYQ291" s="66"/>
      <c r="AYR291" s="66"/>
      <c r="AYS291" s="66"/>
      <c r="AYT291" s="66"/>
      <c r="AYU291" s="66"/>
      <c r="AYV291" s="66"/>
      <c r="AYW291" s="66"/>
      <c r="AYX291" s="66"/>
      <c r="AYY291" s="66"/>
      <c r="AYZ291" s="66"/>
      <c r="AZA291" s="66"/>
      <c r="AZB291" s="66"/>
      <c r="AZC291" s="66"/>
      <c r="AZD291" s="66"/>
      <c r="AZE291" s="66"/>
      <c r="AZF291" s="66"/>
      <c r="AZG291" s="66"/>
      <c r="AZH291" s="66"/>
      <c r="AZI291" s="66"/>
      <c r="AZJ291" s="66"/>
      <c r="AZK291" s="66"/>
      <c r="AZL291" s="66"/>
      <c r="AZM291" s="66"/>
      <c r="AZN291" s="66"/>
      <c r="AZO291" s="66"/>
      <c r="AZP291" s="66"/>
      <c r="AZQ291" s="66"/>
      <c r="AZR291" s="66"/>
      <c r="AZS291" s="66"/>
      <c r="AZT291" s="66"/>
      <c r="AZU291" s="66"/>
      <c r="AZV291" s="66"/>
      <c r="AZW291" s="66"/>
      <c r="AZX291" s="66"/>
      <c r="AZY291" s="66"/>
      <c r="AZZ291" s="66"/>
      <c r="BAA291" s="66"/>
      <c r="BAB291" s="66"/>
      <c r="BAC291" s="66"/>
      <c r="BAD291" s="66"/>
      <c r="BAE291" s="66"/>
      <c r="BAF291" s="66"/>
      <c r="BAG291" s="66"/>
      <c r="BAH291" s="66"/>
      <c r="BAI291" s="66"/>
      <c r="BAJ291" s="66"/>
      <c r="BAK291" s="66"/>
      <c r="BAL291" s="66"/>
      <c r="BAM291" s="66"/>
      <c r="BAN291" s="66"/>
      <c r="BAO291" s="66"/>
      <c r="BAP291" s="66"/>
      <c r="BAQ291" s="66"/>
      <c r="BAR291" s="66"/>
      <c r="BAS291" s="66"/>
      <c r="BAT291" s="66"/>
      <c r="BAU291" s="66"/>
      <c r="BAV291" s="66"/>
      <c r="BAW291" s="66"/>
      <c r="BAX291" s="66"/>
      <c r="BAY291" s="66"/>
      <c r="BAZ291" s="66"/>
      <c r="BBA291" s="66"/>
      <c r="BBB291" s="66"/>
      <c r="BBC291" s="66"/>
      <c r="BBD291" s="66"/>
      <c r="BBE291" s="66"/>
      <c r="BBF291" s="66"/>
      <c r="BBG291" s="66"/>
      <c r="BBH291" s="66"/>
      <c r="BBI291" s="66"/>
      <c r="BBJ291" s="66"/>
      <c r="BBK291" s="66"/>
      <c r="BBL291" s="66"/>
      <c r="BBM291" s="66"/>
      <c r="BBN291" s="66"/>
      <c r="BBO291" s="66"/>
      <c r="BBP291" s="66"/>
      <c r="BBQ291" s="66"/>
      <c r="BBR291" s="66"/>
      <c r="BBS291" s="66"/>
      <c r="BBT291" s="66"/>
      <c r="BBU291" s="66"/>
      <c r="BBV291" s="66"/>
      <c r="BBW291" s="66"/>
      <c r="BBX291" s="66"/>
      <c r="BBY291" s="66"/>
      <c r="BBZ291" s="66"/>
      <c r="BCA291" s="66"/>
      <c r="BCB291" s="66"/>
      <c r="BCC291" s="66"/>
      <c r="BCD291" s="66"/>
      <c r="BCE291" s="66"/>
      <c r="BCF291" s="66"/>
      <c r="BCG291" s="66"/>
      <c r="BCH291" s="66"/>
      <c r="BCI291" s="66"/>
      <c r="BCJ291" s="66"/>
      <c r="BCK291" s="66"/>
      <c r="BCL291" s="66"/>
      <c r="BCM291" s="66"/>
      <c r="BCN291" s="66"/>
      <c r="BCO291" s="66"/>
      <c r="BCP291" s="66"/>
      <c r="BCQ291" s="66"/>
      <c r="BCR291" s="66"/>
      <c r="BCS291" s="66"/>
      <c r="BCT291" s="66"/>
      <c r="BCU291" s="66"/>
      <c r="BCV291" s="66"/>
      <c r="BCW291" s="66"/>
      <c r="BCX291" s="66"/>
      <c r="BCY291" s="66"/>
      <c r="BCZ291" s="66"/>
      <c r="BDA291" s="66"/>
      <c r="BDB291" s="66"/>
      <c r="BDC291" s="66"/>
      <c r="BDD291" s="66"/>
      <c r="BDE291" s="66"/>
      <c r="BDF291" s="66"/>
      <c r="BDG291" s="66"/>
      <c r="BDH291" s="66"/>
      <c r="BDI291" s="66"/>
      <c r="BDJ291" s="66"/>
      <c r="BDK291" s="66"/>
      <c r="BDL291" s="66"/>
      <c r="BDM291" s="66"/>
      <c r="BDN291" s="66"/>
      <c r="BDO291" s="66"/>
      <c r="BDP291" s="66"/>
      <c r="BDQ291" s="66"/>
      <c r="BDR291" s="66"/>
      <c r="BDS291" s="66"/>
      <c r="BDT291" s="66"/>
      <c r="BDU291" s="66"/>
      <c r="BDV291" s="66"/>
      <c r="BDW291" s="66"/>
      <c r="BDX291" s="66"/>
      <c r="BDY291" s="66"/>
      <c r="BDZ291" s="66"/>
      <c r="BEA291" s="66"/>
      <c r="BEB291" s="66"/>
      <c r="BEC291" s="66"/>
      <c r="BED291" s="66"/>
      <c r="BEE291" s="66"/>
      <c r="BEF291" s="66"/>
      <c r="BEG291" s="66"/>
      <c r="BEH291" s="66"/>
      <c r="BEI291" s="66"/>
      <c r="BEJ291" s="66"/>
      <c r="BEK291" s="66"/>
      <c r="BEL291" s="66"/>
      <c r="BEM291" s="66"/>
      <c r="BEN291" s="66"/>
      <c r="BEO291" s="66"/>
      <c r="BEP291" s="66"/>
      <c r="BEQ291" s="66"/>
      <c r="BER291" s="66"/>
      <c r="BES291" s="66"/>
      <c r="BET291" s="66"/>
      <c r="BEU291" s="66"/>
      <c r="BEV291" s="66"/>
      <c r="BEW291" s="66"/>
      <c r="BEX291" s="66"/>
      <c r="BEY291" s="66"/>
      <c r="BEZ291" s="66"/>
      <c r="BFA291" s="66"/>
      <c r="BFB291" s="66"/>
      <c r="BFC291" s="66"/>
      <c r="BFD291" s="66"/>
      <c r="BFE291" s="66"/>
      <c r="BFF291" s="66"/>
      <c r="BFG291" s="66"/>
      <c r="BFH291" s="66"/>
      <c r="BFI291" s="66"/>
      <c r="BFJ291" s="66"/>
      <c r="BFK291" s="66"/>
      <c r="BFL291" s="66"/>
      <c r="BFM291" s="66"/>
      <c r="BFN291" s="66"/>
      <c r="BFO291" s="66"/>
      <c r="BFP291" s="66"/>
      <c r="BFQ291" s="66"/>
      <c r="BFR291" s="66"/>
      <c r="BFS291" s="66"/>
      <c r="BFT291" s="66"/>
      <c r="BFU291" s="66"/>
      <c r="BFV291" s="66"/>
      <c r="BFW291" s="66"/>
      <c r="BFX291" s="66"/>
      <c r="BFY291" s="66"/>
      <c r="BFZ291" s="66"/>
      <c r="BGA291" s="66"/>
      <c r="BGB291" s="66"/>
      <c r="BGC291" s="66"/>
      <c r="BGD291" s="66"/>
      <c r="BGE291" s="66"/>
      <c r="BGF291" s="66"/>
      <c r="BGG291" s="66"/>
      <c r="BGH291" s="66"/>
      <c r="BGI291" s="66"/>
      <c r="BGJ291" s="66"/>
      <c r="BGK291" s="66"/>
      <c r="BGL291" s="66"/>
      <c r="BGM291" s="66"/>
      <c r="BGN291" s="66"/>
      <c r="BGO291" s="66"/>
      <c r="BGP291" s="66"/>
      <c r="BGQ291" s="66"/>
      <c r="BGR291" s="66"/>
      <c r="BGS291" s="66"/>
      <c r="BGT291" s="66"/>
      <c r="BGU291" s="66"/>
      <c r="BGV291" s="66"/>
      <c r="BGW291" s="66"/>
      <c r="BGX291" s="66"/>
      <c r="BGY291" s="66"/>
      <c r="BGZ291" s="66"/>
      <c r="BHA291" s="66"/>
      <c r="BHB291" s="66"/>
      <c r="BHC291" s="66"/>
      <c r="BHD291" s="66"/>
      <c r="BHE291" s="66"/>
      <c r="BHF291" s="66"/>
      <c r="BHG291" s="66"/>
      <c r="BHH291" s="66"/>
      <c r="BHI291" s="66"/>
      <c r="BHJ291" s="66"/>
      <c r="BHK291" s="66"/>
      <c r="BHL291" s="66"/>
      <c r="BHM291" s="66"/>
      <c r="BHN291" s="66"/>
      <c r="BHO291" s="66"/>
      <c r="BHP291" s="66"/>
      <c r="BHQ291" s="66"/>
      <c r="BHR291" s="66"/>
      <c r="BHS291" s="66"/>
      <c r="BHT291" s="66"/>
      <c r="BHU291" s="66"/>
      <c r="BHV291" s="66"/>
      <c r="BHW291" s="66"/>
      <c r="BHX291" s="66"/>
      <c r="BHY291" s="66"/>
      <c r="BHZ291" s="66"/>
      <c r="BIA291" s="66"/>
      <c r="BIB291" s="66"/>
      <c r="BIC291" s="66"/>
      <c r="BID291" s="66"/>
      <c r="BIE291" s="66"/>
      <c r="BIF291" s="66"/>
      <c r="BIG291" s="66"/>
      <c r="BIH291" s="66"/>
      <c r="BII291" s="66"/>
      <c r="BIJ291" s="66"/>
      <c r="BIK291" s="66"/>
      <c r="BIL291" s="66"/>
      <c r="BIM291" s="66"/>
      <c r="BIN291" s="66"/>
      <c r="BIO291" s="66"/>
      <c r="BIP291" s="66"/>
      <c r="BIQ291" s="66"/>
      <c r="BIR291" s="66"/>
      <c r="BIS291" s="66"/>
      <c r="BIT291" s="66"/>
      <c r="BIU291" s="66"/>
      <c r="BIV291" s="66"/>
      <c r="BIW291" s="66"/>
      <c r="BIX291" s="66"/>
      <c r="BIY291" s="66"/>
      <c r="BIZ291" s="66"/>
      <c r="BJA291" s="66"/>
      <c r="BJB291" s="66"/>
      <c r="BJC291" s="66"/>
      <c r="BJD291" s="66"/>
      <c r="BJE291" s="66"/>
      <c r="BJF291" s="66"/>
      <c r="BJG291" s="66"/>
      <c r="BJH291" s="66"/>
      <c r="BJI291" s="66"/>
      <c r="BJJ291" s="66"/>
      <c r="BJK291" s="66"/>
      <c r="BJL291" s="66"/>
      <c r="BJM291" s="66"/>
      <c r="BJN291" s="66"/>
      <c r="BJO291" s="66"/>
      <c r="BJP291" s="66"/>
      <c r="BJQ291" s="66"/>
      <c r="BJR291" s="66"/>
      <c r="BJS291" s="66"/>
      <c r="BJT291" s="66"/>
      <c r="BJU291" s="66"/>
      <c r="BJV291" s="66"/>
      <c r="BJW291" s="66"/>
      <c r="BJX291" s="66"/>
      <c r="BJY291" s="66"/>
      <c r="BJZ291" s="66"/>
      <c r="BKA291" s="66"/>
      <c r="BKB291" s="66"/>
      <c r="BKC291" s="66"/>
      <c r="BKD291" s="66"/>
      <c r="BKE291" s="66"/>
      <c r="BKF291" s="66"/>
      <c r="BKG291" s="66"/>
      <c r="BKH291" s="66"/>
      <c r="BKI291" s="66"/>
      <c r="BKJ291" s="66"/>
      <c r="BKK291" s="66"/>
      <c r="BKL291" s="66"/>
      <c r="BKM291" s="66"/>
      <c r="BKN291" s="66"/>
      <c r="BKO291" s="66"/>
      <c r="BKP291" s="66"/>
      <c r="BKQ291" s="66"/>
      <c r="BKR291" s="66"/>
      <c r="BKS291" s="66"/>
      <c r="BKT291" s="66"/>
      <c r="BKU291" s="66"/>
      <c r="BKV291" s="66"/>
      <c r="BKW291" s="66"/>
      <c r="BKX291" s="66"/>
      <c r="BKY291" s="66"/>
      <c r="BKZ291" s="66"/>
      <c r="BLA291" s="66"/>
      <c r="BLB291" s="66"/>
      <c r="BLC291" s="66"/>
      <c r="BLD291" s="66"/>
      <c r="BLE291" s="66"/>
      <c r="BLF291" s="66"/>
      <c r="BLG291" s="66"/>
      <c r="BLH291" s="66"/>
      <c r="BLI291" s="66"/>
      <c r="BLJ291" s="66"/>
      <c r="BLK291" s="66"/>
      <c r="BLL291" s="66"/>
      <c r="BLM291" s="66"/>
      <c r="BLN291" s="66"/>
      <c r="BLO291" s="66"/>
      <c r="BLP291" s="66"/>
      <c r="BLQ291" s="66"/>
      <c r="BLR291" s="66"/>
      <c r="BLS291" s="66"/>
      <c r="BLT291" s="66"/>
      <c r="BLU291" s="66"/>
      <c r="BLV291" s="66"/>
      <c r="BLW291" s="66"/>
      <c r="BLX291" s="66"/>
      <c r="BLY291" s="66"/>
      <c r="BLZ291" s="66"/>
      <c r="BMA291" s="66"/>
      <c r="BMB291" s="66"/>
      <c r="BMC291" s="66"/>
      <c r="BMD291" s="66"/>
      <c r="BME291" s="66"/>
      <c r="BMF291" s="66"/>
      <c r="BMG291" s="66"/>
      <c r="BMH291" s="66"/>
      <c r="BMI291" s="66"/>
      <c r="BMJ291" s="66"/>
      <c r="BMK291" s="66"/>
      <c r="BML291" s="66"/>
      <c r="BMM291" s="66"/>
      <c r="BMN291" s="66"/>
      <c r="BMO291" s="66"/>
      <c r="BMP291" s="66"/>
      <c r="BMQ291" s="66"/>
      <c r="BMR291" s="66"/>
      <c r="BMS291" s="66"/>
      <c r="BMT291" s="66"/>
      <c r="BMU291" s="66"/>
      <c r="BMV291" s="66"/>
      <c r="BMW291" s="66"/>
      <c r="BMX291" s="66"/>
      <c r="BMY291" s="66"/>
      <c r="BMZ291" s="66"/>
      <c r="BNA291" s="66"/>
      <c r="BNB291" s="66"/>
      <c r="BNC291" s="66"/>
      <c r="BND291" s="66"/>
      <c r="BNE291" s="66"/>
      <c r="BNF291" s="66"/>
      <c r="BNG291" s="66"/>
      <c r="BNH291" s="66"/>
      <c r="BNI291" s="66"/>
      <c r="BNJ291" s="66"/>
      <c r="BNK291" s="66"/>
      <c r="BNL291" s="66"/>
      <c r="BNM291" s="66"/>
      <c r="BNN291" s="66"/>
      <c r="BNO291" s="66"/>
      <c r="BNP291" s="66"/>
      <c r="BNQ291" s="66"/>
      <c r="BNR291" s="66"/>
      <c r="BNS291" s="66"/>
      <c r="BNT291" s="66"/>
      <c r="BNU291" s="66"/>
      <c r="BNV291" s="66"/>
      <c r="BNW291" s="66"/>
      <c r="BNX291" s="66"/>
      <c r="BNY291" s="66"/>
      <c r="BNZ291" s="66"/>
      <c r="BOA291" s="66"/>
      <c r="BOB291" s="66"/>
      <c r="BOC291" s="66"/>
      <c r="BOD291" s="66"/>
      <c r="BOE291" s="66"/>
      <c r="BOF291" s="66"/>
      <c r="BOG291" s="66"/>
      <c r="BOH291" s="66"/>
      <c r="BOI291" s="66"/>
      <c r="BOJ291" s="66"/>
      <c r="BOK291" s="66"/>
      <c r="BOL291" s="66"/>
      <c r="BOM291" s="66"/>
      <c r="BON291" s="66"/>
      <c r="BOO291" s="66"/>
      <c r="BOP291" s="66"/>
      <c r="BOQ291" s="66"/>
      <c r="BOR291" s="66"/>
      <c r="BOS291" s="66"/>
      <c r="BOT291" s="66"/>
      <c r="BOU291" s="66"/>
      <c r="BOV291" s="66"/>
      <c r="BOW291" s="66"/>
      <c r="BOX291" s="66"/>
      <c r="BOY291" s="66"/>
      <c r="BOZ291" s="66"/>
      <c r="BPA291" s="66"/>
      <c r="BPB291" s="66"/>
      <c r="BPC291" s="66"/>
      <c r="BPD291" s="66"/>
      <c r="BPE291" s="66"/>
      <c r="BPF291" s="66"/>
      <c r="BPG291" s="66"/>
      <c r="BPH291" s="66"/>
      <c r="BPI291" s="66"/>
      <c r="BPJ291" s="66"/>
      <c r="BPK291" s="66"/>
      <c r="BPL291" s="66"/>
      <c r="BPM291" s="66"/>
      <c r="BPN291" s="66"/>
      <c r="BPO291" s="66"/>
      <c r="BPP291" s="66"/>
      <c r="BPQ291" s="66"/>
      <c r="BPR291" s="66"/>
      <c r="BPS291" s="66"/>
      <c r="BPT291" s="66"/>
      <c r="BPU291" s="66"/>
      <c r="BPV291" s="66"/>
      <c r="BPW291" s="66"/>
      <c r="BPX291" s="66"/>
      <c r="BPY291" s="66"/>
      <c r="BPZ291" s="66"/>
      <c r="BQA291" s="66"/>
      <c r="BQB291" s="66"/>
      <c r="BQC291" s="66"/>
      <c r="BQD291" s="66"/>
      <c r="BQE291" s="66"/>
      <c r="BQF291" s="66"/>
      <c r="BQG291" s="66"/>
      <c r="BQH291" s="66"/>
      <c r="BQI291" s="66"/>
      <c r="BQJ291" s="66"/>
      <c r="BQK291" s="66"/>
      <c r="BQL291" s="66"/>
      <c r="BQM291" s="66"/>
      <c r="BQN291" s="66"/>
      <c r="BQO291" s="66"/>
      <c r="BQP291" s="66"/>
      <c r="BQQ291" s="66"/>
      <c r="BQR291" s="66"/>
      <c r="BQS291" s="66"/>
      <c r="BQT291" s="66"/>
      <c r="BQU291" s="66"/>
      <c r="BQV291" s="66"/>
      <c r="BQW291" s="66"/>
      <c r="BQX291" s="66"/>
      <c r="BQY291" s="66"/>
      <c r="BQZ291" s="66"/>
      <c r="BRA291" s="66"/>
      <c r="BRB291" s="66"/>
      <c r="BRC291" s="66"/>
      <c r="BRD291" s="66"/>
      <c r="BRE291" s="66"/>
      <c r="BRF291" s="66"/>
      <c r="BRG291" s="66"/>
      <c r="BRH291" s="66"/>
      <c r="BRI291" s="66"/>
      <c r="BRJ291" s="66"/>
      <c r="BRK291" s="66"/>
      <c r="BRL291" s="66"/>
      <c r="BRM291" s="66"/>
      <c r="BRN291" s="66"/>
      <c r="BRO291" s="66"/>
      <c r="BRP291" s="66"/>
      <c r="BRQ291" s="66"/>
      <c r="BRR291" s="66"/>
      <c r="BRS291" s="66"/>
      <c r="BRT291" s="66"/>
      <c r="BRU291" s="66"/>
      <c r="BRV291" s="66"/>
      <c r="BRW291" s="66"/>
      <c r="BRX291" s="66"/>
      <c r="BRY291" s="66"/>
      <c r="BRZ291" s="66"/>
      <c r="BSA291" s="66"/>
      <c r="BSB291" s="66"/>
      <c r="BSC291" s="66"/>
      <c r="BSD291" s="66"/>
      <c r="BSE291" s="66"/>
      <c r="BSF291" s="66"/>
      <c r="BSG291" s="66"/>
      <c r="BSH291" s="66"/>
      <c r="BSI291" s="66"/>
      <c r="BSJ291" s="66"/>
      <c r="BSK291" s="66"/>
      <c r="BSL291" s="66"/>
      <c r="BSM291" s="66"/>
      <c r="BSN291" s="66"/>
      <c r="BSO291" s="66"/>
      <c r="BSP291" s="66"/>
      <c r="BSQ291" s="66"/>
      <c r="BSR291" s="66"/>
      <c r="BSS291" s="66"/>
      <c r="BST291" s="66"/>
      <c r="BSU291" s="66"/>
      <c r="BSV291" s="66"/>
      <c r="BSW291" s="66"/>
      <c r="BSX291" s="66"/>
      <c r="BSY291" s="66"/>
      <c r="BSZ291" s="66"/>
      <c r="BTA291" s="66"/>
      <c r="BTB291" s="66"/>
      <c r="BTC291" s="66"/>
      <c r="BTD291" s="66"/>
      <c r="BTE291" s="66"/>
      <c r="BTF291" s="66"/>
      <c r="BTG291" s="66"/>
      <c r="BTH291" s="66"/>
      <c r="BTI291" s="66"/>
      <c r="BTJ291" s="66"/>
      <c r="BTK291" s="66"/>
      <c r="BTL291" s="66"/>
      <c r="BTM291" s="66"/>
      <c r="BTN291" s="66"/>
      <c r="BTO291" s="66"/>
      <c r="BTP291" s="66"/>
      <c r="BTQ291" s="66"/>
      <c r="BTR291" s="66"/>
      <c r="BTS291" s="66"/>
      <c r="BTT291" s="66"/>
      <c r="BTU291" s="66"/>
      <c r="BTV291" s="66"/>
      <c r="BTW291" s="66"/>
      <c r="BTX291" s="66"/>
      <c r="BTY291" s="66"/>
      <c r="BTZ291" s="66"/>
      <c r="BUA291" s="66"/>
      <c r="BUB291" s="66"/>
      <c r="BUC291" s="66"/>
      <c r="BUD291" s="66"/>
      <c r="BUE291" s="66"/>
      <c r="BUF291" s="66"/>
      <c r="BUG291" s="66"/>
      <c r="BUH291" s="66"/>
      <c r="BUI291" s="66"/>
      <c r="BUJ291" s="66"/>
      <c r="BUK291" s="66"/>
      <c r="BUL291" s="66"/>
      <c r="BUM291" s="66"/>
      <c r="BUN291" s="66"/>
      <c r="BUO291" s="66"/>
      <c r="BUP291" s="66"/>
      <c r="BUQ291" s="66"/>
      <c r="BUR291" s="66"/>
      <c r="BUS291" s="66"/>
      <c r="BUT291" s="66"/>
      <c r="BUU291" s="66"/>
      <c r="BUV291" s="66"/>
      <c r="BUW291" s="66"/>
      <c r="BUX291" s="66"/>
      <c r="BUY291" s="66"/>
      <c r="BUZ291" s="66"/>
      <c r="BVA291" s="66"/>
      <c r="BVB291" s="66"/>
      <c r="BVC291" s="66"/>
      <c r="BVD291" s="66"/>
      <c r="BVE291" s="66"/>
      <c r="BVF291" s="66"/>
      <c r="BVG291" s="66"/>
      <c r="BVH291" s="66"/>
      <c r="BVI291" s="66"/>
      <c r="BVJ291" s="66"/>
      <c r="BVK291" s="66"/>
      <c r="BVL291" s="66"/>
      <c r="BVM291" s="66"/>
      <c r="BVN291" s="66"/>
      <c r="BVO291" s="66"/>
      <c r="BVP291" s="66"/>
      <c r="BVQ291" s="66"/>
      <c r="BVR291" s="66"/>
      <c r="BVS291" s="66"/>
      <c r="BVT291" s="66"/>
      <c r="BVU291" s="66"/>
      <c r="BVV291" s="66"/>
      <c r="BVW291" s="66"/>
      <c r="BVX291" s="66"/>
      <c r="BVY291" s="66"/>
      <c r="BVZ291" s="66"/>
      <c r="BWA291" s="66"/>
      <c r="BWB291" s="66"/>
      <c r="BWC291" s="66"/>
      <c r="BWD291" s="66"/>
      <c r="BWE291" s="66"/>
      <c r="BWF291" s="66"/>
      <c r="BWG291" s="66"/>
      <c r="BWH291" s="66"/>
      <c r="BWI291" s="66"/>
      <c r="BWJ291" s="66"/>
      <c r="BWK291" s="66"/>
      <c r="BWL291" s="66"/>
      <c r="BWM291" s="66"/>
      <c r="BWN291" s="66"/>
      <c r="BWO291" s="66"/>
      <c r="BWP291" s="66"/>
      <c r="BWQ291" s="66"/>
      <c r="BWR291" s="66"/>
      <c r="BWS291" s="66"/>
      <c r="BWT291" s="66"/>
      <c r="BWU291" s="66"/>
      <c r="BWV291" s="66"/>
      <c r="BWW291" s="66"/>
      <c r="BWX291" s="66"/>
      <c r="BWY291" s="66"/>
      <c r="BWZ291" s="66"/>
      <c r="BXA291" s="66"/>
      <c r="BXB291" s="66"/>
      <c r="BXC291" s="66"/>
      <c r="BXD291" s="66"/>
      <c r="BXE291" s="66"/>
      <c r="BXF291" s="66"/>
      <c r="BXG291" s="66"/>
      <c r="BXH291" s="66"/>
      <c r="BXI291" s="66"/>
      <c r="BXJ291" s="66"/>
      <c r="BXK291" s="66"/>
      <c r="BXL291" s="66"/>
      <c r="BXM291" s="66"/>
      <c r="BXN291" s="66"/>
      <c r="BXO291" s="66"/>
      <c r="BXP291" s="66"/>
      <c r="BXQ291" s="66"/>
      <c r="BXR291" s="66"/>
      <c r="BXS291" s="66"/>
      <c r="BXT291" s="66"/>
      <c r="BXU291" s="66"/>
      <c r="BXV291" s="66"/>
      <c r="BXW291" s="66"/>
      <c r="BXX291" s="66"/>
      <c r="BXY291" s="66"/>
      <c r="BXZ291" s="66"/>
      <c r="BYA291" s="66"/>
      <c r="BYB291" s="66"/>
      <c r="BYC291" s="66"/>
      <c r="BYD291" s="66"/>
      <c r="BYE291" s="66"/>
      <c r="BYF291" s="66"/>
      <c r="BYG291" s="66"/>
      <c r="BYH291" s="66"/>
      <c r="BYI291" s="66"/>
      <c r="BYJ291" s="66"/>
      <c r="BYK291" s="66"/>
      <c r="BYL291" s="66"/>
      <c r="BYM291" s="66"/>
      <c r="BYN291" s="66"/>
      <c r="BYO291" s="66"/>
      <c r="BYP291" s="66"/>
      <c r="BYQ291" s="66"/>
      <c r="BYR291" s="66"/>
      <c r="BYS291" s="66"/>
      <c r="BYT291" s="66"/>
      <c r="BYU291" s="66"/>
      <c r="BYV291" s="66"/>
      <c r="BYW291" s="66"/>
      <c r="BYX291" s="66"/>
      <c r="BYY291" s="66"/>
      <c r="BYZ291" s="66"/>
      <c r="BZA291" s="66"/>
      <c r="BZB291" s="66"/>
      <c r="BZC291" s="66"/>
      <c r="BZD291" s="66"/>
      <c r="BZE291" s="66"/>
      <c r="BZF291" s="66"/>
      <c r="BZG291" s="66"/>
      <c r="BZH291" s="66"/>
      <c r="BZI291" s="66"/>
      <c r="BZJ291" s="66"/>
      <c r="BZK291" s="66"/>
      <c r="BZL291" s="66"/>
      <c r="BZM291" s="66"/>
      <c r="BZN291" s="66"/>
      <c r="BZO291" s="66"/>
      <c r="BZP291" s="66"/>
      <c r="BZQ291" s="66"/>
      <c r="BZR291" s="66"/>
      <c r="BZS291" s="66"/>
      <c r="BZT291" s="66"/>
      <c r="BZU291" s="66"/>
      <c r="BZV291" s="66"/>
      <c r="BZW291" s="66"/>
      <c r="BZX291" s="66"/>
      <c r="BZY291" s="66"/>
      <c r="BZZ291" s="66"/>
      <c r="CAA291" s="66"/>
      <c r="CAB291" s="66"/>
      <c r="CAC291" s="66"/>
      <c r="CAD291" s="66"/>
      <c r="CAE291" s="66"/>
      <c r="CAF291" s="66"/>
      <c r="CAG291" s="66"/>
      <c r="CAH291" s="66"/>
      <c r="CAI291" s="66"/>
      <c r="CAJ291" s="66"/>
      <c r="CAK291" s="66"/>
      <c r="CAL291" s="66"/>
      <c r="CAM291" s="66"/>
      <c r="CAN291" s="66"/>
      <c r="CAO291" s="66"/>
      <c r="CAP291" s="66"/>
      <c r="CAQ291" s="66"/>
      <c r="CAR291" s="66"/>
      <c r="CAS291" s="66"/>
      <c r="CAT291" s="66"/>
      <c r="CAU291" s="66"/>
      <c r="CAV291" s="66"/>
      <c r="CAW291" s="66"/>
      <c r="CAX291" s="66"/>
      <c r="CAY291" s="66"/>
      <c r="CAZ291" s="66"/>
      <c r="CBA291" s="66"/>
      <c r="CBB291" s="66"/>
      <c r="CBC291" s="66"/>
      <c r="CBD291" s="66"/>
      <c r="CBE291" s="66"/>
      <c r="CBF291" s="66"/>
      <c r="CBG291" s="66"/>
      <c r="CBH291" s="66"/>
      <c r="CBI291" s="66"/>
      <c r="CBJ291" s="66"/>
      <c r="CBK291" s="66"/>
      <c r="CBL291" s="66"/>
      <c r="CBM291" s="66"/>
      <c r="CBN291" s="66"/>
      <c r="CBO291" s="66"/>
      <c r="CBP291" s="66"/>
      <c r="CBQ291" s="66"/>
      <c r="CBR291" s="66"/>
      <c r="CBS291" s="66"/>
      <c r="CBT291" s="66"/>
      <c r="CBU291" s="66"/>
      <c r="CBV291" s="66"/>
      <c r="CBW291" s="66"/>
      <c r="CBX291" s="66"/>
      <c r="CBY291" s="66"/>
      <c r="CBZ291" s="66"/>
      <c r="CCA291" s="66"/>
      <c r="CCB291" s="66"/>
      <c r="CCC291" s="66"/>
      <c r="CCD291" s="66"/>
      <c r="CCE291" s="66"/>
      <c r="CCF291" s="66"/>
      <c r="CCG291" s="66"/>
      <c r="CCH291" s="66"/>
      <c r="CCI291" s="66"/>
      <c r="CCJ291" s="66"/>
      <c r="CCK291" s="66"/>
      <c r="CCL291" s="66"/>
      <c r="CCM291" s="66"/>
      <c r="CCN291" s="66"/>
      <c r="CCO291" s="66"/>
      <c r="CCP291" s="66"/>
      <c r="CCQ291" s="66"/>
      <c r="CCR291" s="66"/>
      <c r="CCS291" s="66"/>
      <c r="CCT291" s="66"/>
      <c r="CCU291" s="66"/>
      <c r="CCV291" s="66"/>
      <c r="CCW291" s="66"/>
      <c r="CCX291" s="66"/>
      <c r="CCY291" s="66"/>
      <c r="CCZ291" s="66"/>
      <c r="CDA291" s="66"/>
      <c r="CDB291" s="66"/>
      <c r="CDC291" s="66"/>
      <c r="CDD291" s="66"/>
      <c r="CDE291" s="66"/>
      <c r="CDF291" s="66"/>
      <c r="CDG291" s="66"/>
      <c r="CDH291" s="66"/>
      <c r="CDI291" s="66"/>
      <c r="CDJ291" s="66"/>
      <c r="CDK291" s="66"/>
      <c r="CDL291" s="66"/>
      <c r="CDM291" s="66"/>
      <c r="CDN291" s="66"/>
      <c r="CDO291" s="66"/>
      <c r="CDP291" s="66"/>
      <c r="CDQ291" s="66"/>
      <c r="CDR291" s="66"/>
      <c r="CDS291" s="66"/>
      <c r="CDT291" s="66"/>
      <c r="CDU291" s="66"/>
      <c r="CDV291" s="66"/>
      <c r="CDW291" s="66"/>
      <c r="CDX291" s="66"/>
      <c r="CDY291" s="66"/>
      <c r="CDZ291" s="66"/>
      <c r="CEA291" s="66"/>
      <c r="CEB291" s="66"/>
      <c r="CEC291" s="66"/>
      <c r="CED291" s="66"/>
      <c r="CEE291" s="66"/>
      <c r="CEF291" s="66"/>
      <c r="CEG291" s="66"/>
      <c r="CEH291" s="66"/>
      <c r="CEI291" s="66"/>
      <c r="CEJ291" s="66"/>
      <c r="CEK291" s="66"/>
      <c r="CEL291" s="66"/>
      <c r="CEM291" s="66"/>
      <c r="CEN291" s="66"/>
      <c r="CEO291" s="66"/>
      <c r="CEP291" s="66"/>
      <c r="CEQ291" s="66"/>
      <c r="CER291" s="66"/>
      <c r="CES291" s="66"/>
      <c r="CET291" s="66"/>
      <c r="CEU291" s="66"/>
      <c r="CEV291" s="66"/>
      <c r="CEW291" s="66"/>
      <c r="CEX291" s="66"/>
      <c r="CEY291" s="66"/>
      <c r="CEZ291" s="66"/>
      <c r="CFA291" s="66"/>
      <c r="CFB291" s="66"/>
      <c r="CFC291" s="66"/>
      <c r="CFD291" s="66"/>
      <c r="CFE291" s="66"/>
      <c r="CFF291" s="66"/>
      <c r="CFG291" s="66"/>
      <c r="CFH291" s="66"/>
      <c r="CFI291" s="66"/>
      <c r="CFJ291" s="66"/>
      <c r="CFK291" s="66"/>
      <c r="CFL291" s="66"/>
      <c r="CFM291" s="66"/>
      <c r="CFN291" s="66"/>
      <c r="CFO291" s="66"/>
      <c r="CFP291" s="66"/>
      <c r="CFQ291" s="66"/>
      <c r="CFR291" s="66"/>
      <c r="CFS291" s="66"/>
      <c r="CFT291" s="66"/>
      <c r="CFU291" s="66"/>
      <c r="CFV291" s="66"/>
      <c r="CFW291" s="66"/>
      <c r="CFX291" s="66"/>
      <c r="CFY291" s="66"/>
      <c r="CFZ291" s="66"/>
      <c r="CGA291" s="66"/>
      <c r="CGB291" s="66"/>
      <c r="CGC291" s="66"/>
      <c r="CGD291" s="66"/>
      <c r="CGE291" s="66"/>
      <c r="CGF291" s="66"/>
      <c r="CGG291" s="66"/>
      <c r="CGH291" s="66"/>
      <c r="CGI291" s="66"/>
      <c r="CGJ291" s="66"/>
      <c r="CGK291" s="66"/>
      <c r="CGL291" s="66"/>
      <c r="CGM291" s="66"/>
      <c r="CGN291" s="66"/>
      <c r="CGO291" s="66"/>
      <c r="CGP291" s="66"/>
      <c r="CGQ291" s="66"/>
      <c r="CGR291" s="66"/>
      <c r="CGS291" s="66"/>
      <c r="CGT291" s="66"/>
      <c r="CGU291" s="66"/>
      <c r="CGV291" s="66"/>
      <c r="CGW291" s="66"/>
      <c r="CGX291" s="66"/>
      <c r="CGY291" s="66"/>
      <c r="CGZ291" s="66"/>
      <c r="CHA291" s="66"/>
      <c r="CHB291" s="66"/>
      <c r="CHC291" s="66"/>
      <c r="CHD291" s="66"/>
      <c r="CHE291" s="66"/>
      <c r="CHF291" s="66"/>
      <c r="CHG291" s="66"/>
      <c r="CHH291" s="66"/>
      <c r="CHI291" s="66"/>
      <c r="CHJ291" s="66"/>
      <c r="CHK291" s="66"/>
      <c r="CHL291" s="66"/>
      <c r="CHM291" s="66"/>
      <c r="CHN291" s="66"/>
      <c r="CHO291" s="66"/>
      <c r="CHP291" s="66"/>
      <c r="CHQ291" s="66"/>
      <c r="CHR291" s="66"/>
      <c r="CHS291" s="66"/>
      <c r="CHT291" s="66"/>
      <c r="CHU291" s="66"/>
      <c r="CHV291" s="66"/>
      <c r="CHW291" s="66"/>
      <c r="CHX291" s="66"/>
      <c r="CHY291" s="66"/>
      <c r="CHZ291" s="66"/>
      <c r="CIA291" s="66"/>
      <c r="CIB291" s="66"/>
      <c r="CIC291" s="66"/>
      <c r="CID291" s="66"/>
      <c r="CIE291" s="66"/>
      <c r="CIF291" s="66"/>
      <c r="CIG291" s="66"/>
      <c r="CIH291" s="66"/>
      <c r="CII291" s="66"/>
      <c r="CIJ291" s="66"/>
      <c r="CIK291" s="66"/>
      <c r="CIL291" s="66"/>
      <c r="CIM291" s="66"/>
      <c r="CIN291" s="66"/>
      <c r="CIO291" s="66"/>
      <c r="CIP291" s="66"/>
      <c r="CIQ291" s="66"/>
      <c r="CIR291" s="66"/>
      <c r="CIS291" s="66"/>
      <c r="CIT291" s="66"/>
      <c r="CIU291" s="66"/>
      <c r="CIV291" s="66"/>
      <c r="CIW291" s="66"/>
      <c r="CIX291" s="66"/>
      <c r="CIY291" s="66"/>
      <c r="CIZ291" s="66"/>
      <c r="CJA291" s="66"/>
      <c r="CJB291" s="66"/>
      <c r="CJC291" s="66"/>
      <c r="CJD291" s="66"/>
      <c r="CJE291" s="66"/>
      <c r="CJF291" s="66"/>
      <c r="CJG291" s="66"/>
      <c r="CJH291" s="66"/>
      <c r="CJI291" s="66"/>
      <c r="CJJ291" s="66"/>
      <c r="CJK291" s="66"/>
      <c r="CJL291" s="66"/>
      <c r="CJM291" s="66"/>
      <c r="CJN291" s="66"/>
      <c r="CJO291" s="66"/>
      <c r="CJP291" s="66"/>
      <c r="CJQ291" s="66"/>
      <c r="CJR291" s="66"/>
      <c r="CJS291" s="66"/>
      <c r="CJT291" s="66"/>
      <c r="CJU291" s="66"/>
      <c r="CJV291" s="66"/>
      <c r="CJW291" s="66"/>
      <c r="CJX291" s="66"/>
      <c r="CJY291" s="66"/>
      <c r="CJZ291" s="66"/>
      <c r="CKA291" s="66"/>
      <c r="CKB291" s="66"/>
      <c r="CKC291" s="66"/>
      <c r="CKD291" s="66"/>
      <c r="CKE291" s="66"/>
      <c r="CKF291" s="66"/>
      <c r="CKG291" s="66"/>
      <c r="CKH291" s="66"/>
      <c r="CKI291" s="66"/>
      <c r="CKJ291" s="66"/>
      <c r="CKK291" s="66"/>
      <c r="CKL291" s="66"/>
      <c r="CKM291" s="66"/>
      <c r="CKN291" s="66"/>
      <c r="CKO291" s="66"/>
      <c r="CKP291" s="66"/>
      <c r="CKQ291" s="66"/>
      <c r="CKR291" s="66"/>
      <c r="CKS291" s="66"/>
      <c r="CKT291" s="66"/>
      <c r="CKU291" s="66"/>
      <c r="CKV291" s="66"/>
      <c r="CKW291" s="66"/>
      <c r="CKX291" s="66"/>
      <c r="CKY291" s="66"/>
      <c r="CKZ291" s="66"/>
      <c r="CLA291" s="66"/>
      <c r="CLB291" s="66"/>
      <c r="CLC291" s="66"/>
      <c r="CLD291" s="66"/>
      <c r="CLE291" s="66"/>
      <c r="CLF291" s="66"/>
      <c r="CLG291" s="66"/>
      <c r="CLH291" s="66"/>
      <c r="CLI291" s="66"/>
      <c r="CLJ291" s="66"/>
      <c r="CLK291" s="66"/>
      <c r="CLL291" s="66"/>
      <c r="CLM291" s="66"/>
      <c r="CLN291" s="66"/>
      <c r="CLO291" s="66"/>
      <c r="CLP291" s="66"/>
      <c r="CLQ291" s="66"/>
      <c r="CLR291" s="66"/>
      <c r="CLS291" s="66"/>
      <c r="CLT291" s="66"/>
      <c r="CLU291" s="66"/>
      <c r="CLV291" s="66"/>
      <c r="CLW291" s="66"/>
      <c r="CLX291" s="66"/>
      <c r="CLY291" s="66"/>
      <c r="CLZ291" s="66"/>
      <c r="CMA291" s="66"/>
      <c r="CMB291" s="66"/>
      <c r="CMC291" s="66"/>
      <c r="CMD291" s="66"/>
      <c r="CME291" s="66"/>
      <c r="CMF291" s="66"/>
      <c r="CMG291" s="66"/>
      <c r="CMH291" s="66"/>
      <c r="CMI291" s="66"/>
      <c r="CMJ291" s="66"/>
      <c r="CMK291" s="66"/>
      <c r="CML291" s="66"/>
      <c r="CMM291" s="66"/>
      <c r="CMN291" s="66"/>
      <c r="CMO291" s="66"/>
      <c r="CMP291" s="66"/>
      <c r="CMQ291" s="66"/>
      <c r="CMR291" s="66"/>
      <c r="CMS291" s="66"/>
      <c r="CMT291" s="66"/>
      <c r="CMU291" s="66"/>
      <c r="CMV291" s="66"/>
      <c r="CMW291" s="66"/>
      <c r="CMX291" s="66"/>
      <c r="CMY291" s="66"/>
      <c r="CMZ291" s="66"/>
      <c r="CNA291" s="66"/>
      <c r="CNB291" s="66"/>
      <c r="CNC291" s="66"/>
      <c r="CND291" s="66"/>
      <c r="CNE291" s="66"/>
      <c r="CNF291" s="66"/>
      <c r="CNG291" s="66"/>
      <c r="CNH291" s="66"/>
      <c r="CNI291" s="66"/>
      <c r="CNJ291" s="66"/>
      <c r="CNK291" s="66"/>
      <c r="CNL291" s="66"/>
      <c r="CNM291" s="66"/>
      <c r="CNN291" s="66"/>
      <c r="CNO291" s="66"/>
      <c r="CNP291" s="66"/>
      <c r="CNQ291" s="66"/>
      <c r="CNR291" s="66"/>
      <c r="CNS291" s="66"/>
      <c r="CNT291" s="66"/>
      <c r="CNU291" s="66"/>
      <c r="CNV291" s="66"/>
      <c r="CNW291" s="66"/>
      <c r="CNX291" s="66"/>
      <c r="CNY291" s="66"/>
      <c r="CNZ291" s="66"/>
      <c r="COA291" s="66"/>
      <c r="COB291" s="66"/>
      <c r="COC291" s="66"/>
      <c r="COD291" s="66"/>
      <c r="COE291" s="66"/>
      <c r="COF291" s="66"/>
      <c r="COG291" s="66"/>
      <c r="COH291" s="66"/>
      <c r="COI291" s="66"/>
      <c r="COJ291" s="66"/>
      <c r="COK291" s="66"/>
      <c r="COL291" s="66"/>
      <c r="COM291" s="66"/>
      <c r="CON291" s="66"/>
      <c r="COO291" s="66"/>
      <c r="COP291" s="66"/>
      <c r="COQ291" s="66"/>
      <c r="COR291" s="66"/>
      <c r="COS291" s="66"/>
      <c r="COT291" s="66"/>
      <c r="COU291" s="66"/>
      <c r="COV291" s="66"/>
      <c r="COW291" s="66"/>
      <c r="COX291" s="66"/>
      <c r="COY291" s="66"/>
      <c r="COZ291" s="66"/>
      <c r="CPA291" s="66"/>
      <c r="CPB291" s="66"/>
      <c r="CPC291" s="66"/>
      <c r="CPD291" s="66"/>
      <c r="CPE291" s="66"/>
      <c r="CPF291" s="66"/>
      <c r="CPG291" s="66"/>
      <c r="CPH291" s="66"/>
      <c r="CPI291" s="66"/>
      <c r="CPJ291" s="66"/>
      <c r="CPK291" s="66"/>
      <c r="CPL291" s="66"/>
      <c r="CPM291" s="66"/>
      <c r="CPN291" s="66"/>
      <c r="CPO291" s="66"/>
      <c r="CPP291" s="66"/>
      <c r="CPQ291" s="66"/>
      <c r="CPR291" s="66"/>
      <c r="CPS291" s="66"/>
      <c r="CPT291" s="66"/>
      <c r="CPU291" s="66"/>
      <c r="CPV291" s="66"/>
      <c r="CPW291" s="66"/>
      <c r="CPX291" s="66"/>
      <c r="CPY291" s="66"/>
      <c r="CPZ291" s="66"/>
      <c r="CQA291" s="66"/>
      <c r="CQB291" s="66"/>
      <c r="CQC291" s="66"/>
      <c r="CQD291" s="66"/>
      <c r="CQE291" s="66"/>
      <c r="CQF291" s="66"/>
      <c r="CQG291" s="66"/>
      <c r="CQH291" s="66"/>
      <c r="CQI291" s="66"/>
      <c r="CQJ291" s="66"/>
      <c r="CQK291" s="66"/>
      <c r="CQL291" s="66"/>
      <c r="CQM291" s="66"/>
      <c r="CQN291" s="66"/>
      <c r="CQO291" s="66"/>
      <c r="CQP291" s="66"/>
      <c r="CQQ291" s="66"/>
      <c r="CQR291" s="66"/>
      <c r="CQS291" s="66"/>
      <c r="CQT291" s="66"/>
      <c r="CQU291" s="66"/>
      <c r="CQV291" s="66"/>
      <c r="CQW291" s="66"/>
      <c r="CQX291" s="66"/>
      <c r="CQY291" s="66"/>
      <c r="CQZ291" s="66"/>
      <c r="CRA291" s="66"/>
      <c r="CRB291" s="66"/>
      <c r="CRC291" s="66"/>
      <c r="CRD291" s="66"/>
      <c r="CRE291" s="66"/>
      <c r="CRF291" s="66"/>
      <c r="CRG291" s="66"/>
      <c r="CRH291" s="66"/>
      <c r="CRI291" s="66"/>
      <c r="CRJ291" s="66"/>
      <c r="CRK291" s="66"/>
      <c r="CRL291" s="66"/>
      <c r="CRM291" s="66"/>
      <c r="CRN291" s="66"/>
      <c r="CRO291" s="66"/>
      <c r="CRP291" s="66"/>
      <c r="CRQ291" s="66"/>
      <c r="CRR291" s="66"/>
      <c r="CRS291" s="66"/>
      <c r="CRT291" s="66"/>
      <c r="CRU291" s="66"/>
      <c r="CRV291" s="66"/>
      <c r="CRW291" s="66"/>
      <c r="CRX291" s="66"/>
      <c r="CRY291" s="66"/>
      <c r="CRZ291" s="66"/>
      <c r="CSA291" s="66"/>
      <c r="CSB291" s="66"/>
      <c r="CSC291" s="66"/>
      <c r="CSD291" s="66"/>
      <c r="CSE291" s="66"/>
      <c r="CSF291" s="66"/>
      <c r="CSG291" s="66"/>
      <c r="CSH291" s="66"/>
      <c r="CSI291" s="66"/>
      <c r="CSJ291" s="66"/>
      <c r="CSK291" s="66"/>
      <c r="CSL291" s="66"/>
      <c r="CSM291" s="66"/>
      <c r="CSN291" s="66"/>
      <c r="CSO291" s="66"/>
      <c r="CSP291" s="66"/>
      <c r="CSQ291" s="66"/>
      <c r="CSR291" s="66"/>
      <c r="CSS291" s="66"/>
      <c r="CST291" s="66"/>
      <c r="CSU291" s="66"/>
      <c r="CSV291" s="66"/>
      <c r="CSW291" s="66"/>
      <c r="CSX291" s="66"/>
      <c r="CSY291" s="66"/>
      <c r="CSZ291" s="66"/>
      <c r="CTA291" s="66"/>
      <c r="CTB291" s="66"/>
      <c r="CTC291" s="66"/>
      <c r="CTD291" s="66"/>
      <c r="CTE291" s="66"/>
      <c r="CTF291" s="66"/>
      <c r="CTG291" s="66"/>
      <c r="CTH291" s="66"/>
      <c r="CTI291" s="66"/>
      <c r="CTJ291" s="66"/>
      <c r="CTK291" s="66"/>
      <c r="CTL291" s="66"/>
      <c r="CTM291" s="66"/>
      <c r="CTN291" s="66"/>
      <c r="CTO291" s="66"/>
      <c r="CTP291" s="66"/>
      <c r="CTQ291" s="66"/>
      <c r="CTR291" s="66"/>
      <c r="CTS291" s="66"/>
      <c r="CTT291" s="66"/>
      <c r="CTU291" s="66"/>
      <c r="CTV291" s="66"/>
      <c r="CTW291" s="66"/>
      <c r="CTX291" s="66"/>
      <c r="CTY291" s="66"/>
      <c r="CTZ291" s="66"/>
      <c r="CUA291" s="66"/>
      <c r="CUB291" s="66"/>
      <c r="CUC291" s="66"/>
      <c r="CUD291" s="66"/>
      <c r="CUE291" s="66"/>
      <c r="CUF291" s="66"/>
      <c r="CUG291" s="66"/>
      <c r="CUH291" s="66"/>
      <c r="CUI291" s="66"/>
      <c r="CUJ291" s="66"/>
      <c r="CUK291" s="66"/>
      <c r="CUL291" s="66"/>
      <c r="CUM291" s="66"/>
      <c r="CUN291" s="66"/>
      <c r="CUO291" s="66"/>
      <c r="CUP291" s="66"/>
      <c r="CUQ291" s="66"/>
      <c r="CUR291" s="66"/>
      <c r="CUS291" s="66"/>
      <c r="CUT291" s="66"/>
      <c r="CUU291" s="66"/>
      <c r="CUV291" s="66"/>
      <c r="CUW291" s="66"/>
      <c r="CUX291" s="66"/>
      <c r="CUY291" s="66"/>
      <c r="CUZ291" s="66"/>
      <c r="CVA291" s="66"/>
      <c r="CVB291" s="66"/>
      <c r="CVC291" s="66"/>
      <c r="CVD291" s="66"/>
      <c r="CVE291" s="66"/>
      <c r="CVF291" s="66"/>
      <c r="CVG291" s="66"/>
      <c r="CVH291" s="66"/>
      <c r="CVI291" s="66"/>
      <c r="CVJ291" s="66"/>
      <c r="CVK291" s="66"/>
      <c r="CVL291" s="66"/>
      <c r="CVM291" s="66"/>
      <c r="CVN291" s="66"/>
      <c r="CVO291" s="66"/>
      <c r="CVP291" s="66"/>
      <c r="CVQ291" s="66"/>
      <c r="CVR291" s="66"/>
      <c r="CVS291" s="66"/>
      <c r="CVT291" s="66"/>
      <c r="CVU291" s="66"/>
      <c r="CVV291" s="66"/>
      <c r="CVW291" s="66"/>
      <c r="CVX291" s="66"/>
      <c r="CVY291" s="66"/>
      <c r="CVZ291" s="66"/>
      <c r="CWA291" s="66"/>
      <c r="CWB291" s="66"/>
      <c r="CWC291" s="66"/>
      <c r="CWD291" s="66"/>
      <c r="CWE291" s="66"/>
      <c r="CWF291" s="66"/>
      <c r="CWG291" s="66"/>
      <c r="CWH291" s="66"/>
      <c r="CWI291" s="66"/>
      <c r="CWJ291" s="66"/>
      <c r="CWK291" s="66"/>
      <c r="CWL291" s="66"/>
      <c r="CWM291" s="66"/>
      <c r="CWN291" s="66"/>
      <c r="CWO291" s="66"/>
      <c r="CWP291" s="66"/>
      <c r="CWQ291" s="66"/>
      <c r="CWR291" s="66"/>
      <c r="CWS291" s="66"/>
      <c r="CWT291" s="66"/>
      <c r="CWU291" s="66"/>
      <c r="CWV291" s="66"/>
      <c r="CWW291" s="66"/>
      <c r="CWX291" s="66"/>
      <c r="CWY291" s="66"/>
      <c r="CWZ291" s="66"/>
      <c r="CXA291" s="66"/>
      <c r="CXB291" s="66"/>
      <c r="CXC291" s="66"/>
      <c r="CXD291" s="66"/>
      <c r="CXE291" s="66"/>
      <c r="CXF291" s="66"/>
      <c r="CXG291" s="66"/>
      <c r="CXH291" s="66"/>
      <c r="CXI291" s="66"/>
      <c r="CXJ291" s="66"/>
      <c r="CXK291" s="66"/>
      <c r="CXL291" s="66"/>
      <c r="CXM291" s="66"/>
      <c r="CXN291" s="66"/>
      <c r="CXO291" s="66"/>
      <c r="CXP291" s="66"/>
      <c r="CXQ291" s="66"/>
      <c r="CXR291" s="66"/>
      <c r="CXS291" s="66"/>
      <c r="CXT291" s="66"/>
      <c r="CXU291" s="66"/>
      <c r="CXV291" s="66"/>
      <c r="CXW291" s="66"/>
      <c r="CXX291" s="66"/>
      <c r="CXY291" s="66"/>
      <c r="CXZ291" s="66"/>
      <c r="CYA291" s="66"/>
      <c r="CYB291" s="66"/>
      <c r="CYC291" s="66"/>
      <c r="CYD291" s="66"/>
      <c r="CYE291" s="66"/>
      <c r="CYF291" s="66"/>
      <c r="CYG291" s="66"/>
      <c r="CYH291" s="66"/>
      <c r="CYI291" s="66"/>
      <c r="CYJ291" s="66"/>
      <c r="CYK291" s="66"/>
      <c r="CYL291" s="66"/>
      <c r="CYM291" s="66"/>
      <c r="CYN291" s="66"/>
      <c r="CYO291" s="66"/>
      <c r="CYP291" s="66"/>
      <c r="CYQ291" s="66"/>
      <c r="CYR291" s="66"/>
      <c r="CYS291" s="66"/>
      <c r="CYT291" s="66"/>
      <c r="CYU291" s="66"/>
      <c r="CYV291" s="66"/>
      <c r="CYW291" s="66"/>
      <c r="CYX291" s="66"/>
      <c r="CYY291" s="66"/>
      <c r="CYZ291" s="66"/>
      <c r="CZA291" s="66"/>
      <c r="CZB291" s="66"/>
      <c r="CZC291" s="66"/>
      <c r="CZD291" s="66"/>
      <c r="CZE291" s="66"/>
      <c r="CZF291" s="66"/>
      <c r="CZG291" s="66"/>
      <c r="CZH291" s="66"/>
      <c r="CZI291" s="66"/>
      <c r="CZJ291" s="66"/>
      <c r="CZK291" s="66"/>
      <c r="CZL291" s="66"/>
      <c r="CZM291" s="66"/>
      <c r="CZN291" s="66"/>
      <c r="CZO291" s="66"/>
      <c r="CZP291" s="66"/>
      <c r="CZQ291" s="66"/>
      <c r="CZR291" s="66"/>
      <c r="CZS291" s="66"/>
      <c r="CZT291" s="66"/>
      <c r="CZU291" s="66"/>
      <c r="CZV291" s="66"/>
      <c r="CZW291" s="66"/>
      <c r="CZX291" s="66"/>
      <c r="CZY291" s="66"/>
      <c r="CZZ291" s="66"/>
      <c r="DAA291" s="66"/>
      <c r="DAB291" s="66"/>
      <c r="DAC291" s="66"/>
      <c r="DAD291" s="66"/>
      <c r="DAE291" s="66"/>
      <c r="DAF291" s="66"/>
      <c r="DAG291" s="66"/>
      <c r="DAH291" s="66"/>
      <c r="DAI291" s="66"/>
      <c r="DAJ291" s="66"/>
      <c r="DAK291" s="66"/>
      <c r="DAL291" s="66"/>
      <c r="DAM291" s="66"/>
      <c r="DAN291" s="66"/>
      <c r="DAO291" s="66"/>
      <c r="DAP291" s="66"/>
      <c r="DAQ291" s="66"/>
      <c r="DAR291" s="66"/>
      <c r="DAS291" s="66"/>
      <c r="DAT291" s="66"/>
      <c r="DAU291" s="66"/>
      <c r="DAV291" s="66"/>
      <c r="DAW291" s="66"/>
      <c r="DAX291" s="66"/>
      <c r="DAY291" s="66"/>
      <c r="DAZ291" s="66"/>
      <c r="DBA291" s="66"/>
      <c r="DBB291" s="66"/>
      <c r="DBC291" s="66"/>
      <c r="DBD291" s="66"/>
      <c r="DBE291" s="66"/>
      <c r="DBF291" s="66"/>
      <c r="DBG291" s="66"/>
      <c r="DBH291" s="66"/>
      <c r="DBI291" s="66"/>
      <c r="DBJ291" s="66"/>
      <c r="DBK291" s="66"/>
      <c r="DBL291" s="66"/>
      <c r="DBM291" s="66"/>
      <c r="DBN291" s="66"/>
      <c r="DBO291" s="66"/>
      <c r="DBP291" s="66"/>
      <c r="DBQ291" s="66"/>
      <c r="DBR291" s="66"/>
      <c r="DBS291" s="66"/>
      <c r="DBT291" s="66"/>
      <c r="DBU291" s="66"/>
      <c r="DBV291" s="66"/>
      <c r="DBW291" s="66"/>
      <c r="DBX291" s="66"/>
      <c r="DBY291" s="66"/>
      <c r="DBZ291" s="66"/>
      <c r="DCA291" s="66"/>
      <c r="DCB291" s="66"/>
      <c r="DCC291" s="66"/>
      <c r="DCD291" s="66"/>
      <c r="DCE291" s="66"/>
      <c r="DCF291" s="66"/>
      <c r="DCG291" s="66"/>
      <c r="DCH291" s="66"/>
      <c r="DCI291" s="66"/>
      <c r="DCJ291" s="66"/>
      <c r="DCK291" s="66"/>
      <c r="DCL291" s="66"/>
      <c r="DCM291" s="66"/>
      <c r="DCN291" s="66"/>
      <c r="DCO291" s="66"/>
      <c r="DCP291" s="66"/>
      <c r="DCQ291" s="66"/>
      <c r="DCR291" s="66"/>
      <c r="DCS291" s="66"/>
      <c r="DCT291" s="66"/>
      <c r="DCU291" s="66"/>
      <c r="DCV291" s="66"/>
      <c r="DCW291" s="66"/>
      <c r="DCX291" s="66"/>
      <c r="DCY291" s="66"/>
      <c r="DCZ291" s="66"/>
      <c r="DDA291" s="66"/>
      <c r="DDB291" s="66"/>
      <c r="DDC291" s="66"/>
      <c r="DDD291" s="66"/>
      <c r="DDE291" s="66"/>
      <c r="DDF291" s="66"/>
      <c r="DDG291" s="66"/>
      <c r="DDH291" s="66"/>
      <c r="DDI291" s="66"/>
      <c r="DDJ291" s="66"/>
      <c r="DDK291" s="66"/>
      <c r="DDL291" s="66"/>
      <c r="DDM291" s="66"/>
      <c r="DDN291" s="66"/>
      <c r="DDO291" s="66"/>
      <c r="DDP291" s="66"/>
      <c r="DDQ291" s="66"/>
      <c r="DDR291" s="66"/>
      <c r="DDS291" s="66"/>
      <c r="DDT291" s="66"/>
      <c r="DDU291" s="66"/>
      <c r="DDV291" s="66"/>
      <c r="DDW291" s="66"/>
      <c r="DDX291" s="66"/>
      <c r="DDY291" s="66"/>
      <c r="DDZ291" s="66"/>
      <c r="DEA291" s="66"/>
      <c r="DEB291" s="66"/>
      <c r="DEC291" s="66"/>
      <c r="DED291" s="66"/>
      <c r="DEE291" s="66"/>
      <c r="DEF291" s="66"/>
      <c r="DEG291" s="66"/>
      <c r="DEH291" s="66"/>
      <c r="DEI291" s="66"/>
      <c r="DEJ291" s="66"/>
      <c r="DEK291" s="66"/>
      <c r="DEL291" s="66"/>
      <c r="DEM291" s="66"/>
      <c r="DEN291" s="66"/>
      <c r="DEO291" s="66"/>
      <c r="DEP291" s="66"/>
      <c r="DEQ291" s="66"/>
      <c r="DER291" s="66"/>
      <c r="DES291" s="66"/>
      <c r="DET291" s="66"/>
      <c r="DEU291" s="66"/>
      <c r="DEV291" s="66"/>
      <c r="DEW291" s="66"/>
      <c r="DEX291" s="66"/>
      <c r="DEY291" s="66"/>
      <c r="DEZ291" s="66"/>
      <c r="DFA291" s="66"/>
      <c r="DFB291" s="66"/>
      <c r="DFC291" s="66"/>
      <c r="DFD291" s="66"/>
      <c r="DFE291" s="66"/>
      <c r="DFF291" s="66"/>
      <c r="DFG291" s="66"/>
      <c r="DFH291" s="66"/>
      <c r="DFI291" s="66"/>
      <c r="DFJ291" s="66"/>
      <c r="DFK291" s="66"/>
      <c r="DFL291" s="66"/>
      <c r="DFM291" s="66"/>
      <c r="DFN291" s="66"/>
      <c r="DFO291" s="66"/>
      <c r="DFP291" s="66"/>
      <c r="DFQ291" s="66"/>
      <c r="DFR291" s="66"/>
      <c r="DFS291" s="66"/>
      <c r="DFT291" s="66"/>
      <c r="DFU291" s="66"/>
      <c r="DFV291" s="66"/>
      <c r="DFW291" s="66"/>
      <c r="DFX291" s="66"/>
      <c r="DFY291" s="66"/>
      <c r="DFZ291" s="66"/>
      <c r="DGA291" s="66"/>
      <c r="DGB291" s="66"/>
      <c r="DGC291" s="66"/>
      <c r="DGD291" s="66"/>
      <c r="DGE291" s="66"/>
      <c r="DGF291" s="66"/>
      <c r="DGG291" s="66"/>
      <c r="DGH291" s="66"/>
      <c r="DGI291" s="66"/>
      <c r="DGJ291" s="66"/>
      <c r="DGK291" s="66"/>
      <c r="DGL291" s="66"/>
      <c r="DGM291" s="66"/>
      <c r="DGN291" s="66"/>
      <c r="DGO291" s="66"/>
      <c r="DGP291" s="66"/>
      <c r="DGQ291" s="66"/>
      <c r="DGR291" s="66"/>
      <c r="DGS291" s="66"/>
      <c r="DGT291" s="66"/>
      <c r="DGU291" s="66"/>
      <c r="DGV291" s="66"/>
      <c r="DGW291" s="66"/>
      <c r="DGX291" s="66"/>
      <c r="DGY291" s="66"/>
      <c r="DGZ291" s="66"/>
      <c r="DHA291" s="66"/>
      <c r="DHB291" s="66"/>
      <c r="DHC291" s="66"/>
      <c r="DHD291" s="66"/>
      <c r="DHE291" s="66"/>
      <c r="DHF291" s="66"/>
      <c r="DHG291" s="66"/>
      <c r="DHH291" s="66"/>
      <c r="DHI291" s="66"/>
      <c r="DHJ291" s="66"/>
      <c r="DHK291" s="66"/>
      <c r="DHL291" s="66"/>
      <c r="DHM291" s="66"/>
      <c r="DHN291" s="66"/>
      <c r="DHO291" s="66"/>
      <c r="DHP291" s="66"/>
      <c r="DHQ291" s="66"/>
      <c r="DHR291" s="66"/>
      <c r="DHS291" s="66"/>
      <c r="DHT291" s="66"/>
      <c r="DHU291" s="66"/>
      <c r="DHV291" s="66"/>
      <c r="DHW291" s="66"/>
      <c r="DHX291" s="66"/>
      <c r="DHY291" s="66"/>
      <c r="DHZ291" s="66"/>
      <c r="DIA291" s="66"/>
      <c r="DIB291" s="66"/>
      <c r="DIC291" s="66"/>
      <c r="DID291" s="66"/>
      <c r="DIE291" s="66"/>
      <c r="DIF291" s="66"/>
      <c r="DIG291" s="66"/>
      <c r="DIH291" s="66"/>
      <c r="DII291" s="66"/>
      <c r="DIJ291" s="66"/>
      <c r="DIK291" s="66"/>
      <c r="DIL291" s="66"/>
      <c r="DIM291" s="66"/>
      <c r="DIN291" s="66"/>
      <c r="DIO291" s="66"/>
      <c r="DIP291" s="66"/>
      <c r="DIQ291" s="66"/>
      <c r="DIR291" s="66"/>
      <c r="DIS291" s="66"/>
      <c r="DIT291" s="66"/>
      <c r="DIU291" s="66"/>
      <c r="DIV291" s="66"/>
      <c r="DIW291" s="66"/>
      <c r="DIX291" s="66"/>
      <c r="DIY291" s="66"/>
      <c r="DIZ291" s="66"/>
      <c r="DJA291" s="66"/>
      <c r="DJB291" s="66"/>
      <c r="DJC291" s="66"/>
      <c r="DJD291" s="66"/>
      <c r="DJE291" s="66"/>
      <c r="DJF291" s="66"/>
      <c r="DJG291" s="66"/>
      <c r="DJH291" s="66"/>
      <c r="DJI291" s="66"/>
      <c r="DJJ291" s="66"/>
      <c r="DJK291" s="66"/>
      <c r="DJL291" s="66"/>
      <c r="DJM291" s="66"/>
      <c r="DJN291" s="66"/>
      <c r="DJO291" s="66"/>
      <c r="DJP291" s="66"/>
      <c r="DJQ291" s="66"/>
      <c r="DJR291" s="66"/>
      <c r="DJS291" s="66"/>
      <c r="DJT291" s="66"/>
      <c r="DJU291" s="66"/>
      <c r="DJV291" s="66"/>
      <c r="DJW291" s="66"/>
      <c r="DJX291" s="66"/>
      <c r="DJY291" s="66"/>
      <c r="DJZ291" s="66"/>
      <c r="DKA291" s="66"/>
      <c r="DKB291" s="66"/>
      <c r="DKC291" s="66"/>
      <c r="DKD291" s="66"/>
      <c r="DKE291" s="66"/>
      <c r="DKF291" s="66"/>
      <c r="DKG291" s="66"/>
      <c r="DKH291" s="66"/>
      <c r="DKI291" s="66"/>
      <c r="DKJ291" s="66"/>
      <c r="DKK291" s="66"/>
      <c r="DKL291" s="66"/>
      <c r="DKM291" s="66"/>
      <c r="DKN291" s="66"/>
      <c r="DKO291" s="66"/>
      <c r="DKP291" s="66"/>
      <c r="DKQ291" s="66"/>
      <c r="DKR291" s="66"/>
      <c r="DKS291" s="66"/>
      <c r="DKT291" s="66"/>
      <c r="DKU291" s="66"/>
      <c r="DKV291" s="66"/>
      <c r="DKW291" s="66"/>
      <c r="DKX291" s="66"/>
      <c r="DKY291" s="66"/>
      <c r="DKZ291" s="66"/>
      <c r="DLA291" s="66"/>
      <c r="DLB291" s="66"/>
      <c r="DLC291" s="66"/>
      <c r="DLD291" s="66"/>
      <c r="DLE291" s="66"/>
      <c r="DLF291" s="66"/>
      <c r="DLG291" s="66"/>
      <c r="DLH291" s="66"/>
      <c r="DLI291" s="66"/>
      <c r="DLJ291" s="66"/>
      <c r="DLK291" s="66"/>
      <c r="DLL291" s="66"/>
      <c r="DLM291" s="66"/>
      <c r="DLN291" s="66"/>
      <c r="DLO291" s="66"/>
      <c r="DLP291" s="66"/>
      <c r="DLQ291" s="66"/>
      <c r="DLR291" s="66"/>
      <c r="DLS291" s="66"/>
      <c r="DLT291" s="66"/>
      <c r="DLU291" s="66"/>
      <c r="DLV291" s="66"/>
      <c r="DLW291" s="66"/>
      <c r="DLX291" s="66"/>
      <c r="DLY291" s="66"/>
      <c r="DLZ291" s="66"/>
      <c r="DMA291" s="66"/>
      <c r="DMB291" s="66"/>
      <c r="DMC291" s="66"/>
      <c r="DMD291" s="66"/>
      <c r="DME291" s="66"/>
      <c r="DMF291" s="66"/>
      <c r="DMG291" s="66"/>
      <c r="DMH291" s="66"/>
      <c r="DMI291" s="66"/>
      <c r="DMJ291" s="66"/>
      <c r="DMK291" s="66"/>
      <c r="DML291" s="66"/>
      <c r="DMM291" s="66"/>
      <c r="DMN291" s="66"/>
      <c r="DMO291" s="66"/>
      <c r="DMP291" s="66"/>
      <c r="DMQ291" s="66"/>
      <c r="DMR291" s="66"/>
      <c r="DMS291" s="66"/>
      <c r="DMT291" s="66"/>
      <c r="DMU291" s="66"/>
      <c r="DMV291" s="66"/>
      <c r="DMW291" s="66"/>
      <c r="DMX291" s="66"/>
      <c r="DMY291" s="66"/>
      <c r="DMZ291" s="66"/>
      <c r="DNA291" s="66"/>
      <c r="DNB291" s="66"/>
      <c r="DNC291" s="66"/>
      <c r="DND291" s="66"/>
      <c r="DNE291" s="66"/>
      <c r="DNF291" s="66"/>
      <c r="DNG291" s="66"/>
      <c r="DNH291" s="66"/>
      <c r="DNI291" s="66"/>
      <c r="DNJ291" s="66"/>
      <c r="DNK291" s="66"/>
      <c r="DNL291" s="66"/>
      <c r="DNM291" s="66"/>
      <c r="DNN291" s="66"/>
      <c r="DNO291" s="66"/>
      <c r="DNP291" s="66"/>
      <c r="DNQ291" s="66"/>
      <c r="DNR291" s="66"/>
      <c r="DNS291" s="66"/>
      <c r="DNT291" s="66"/>
      <c r="DNU291" s="66"/>
      <c r="DNV291" s="66"/>
      <c r="DNW291" s="66"/>
      <c r="DNX291" s="66"/>
      <c r="DNY291" s="66"/>
      <c r="DNZ291" s="66"/>
      <c r="DOA291" s="66"/>
      <c r="DOB291" s="66"/>
      <c r="DOC291" s="66"/>
      <c r="DOD291" s="66"/>
      <c r="DOE291" s="66"/>
      <c r="DOF291" s="66"/>
      <c r="DOG291" s="66"/>
      <c r="DOH291" s="66"/>
      <c r="DOI291" s="66"/>
      <c r="DOJ291" s="66"/>
      <c r="DOK291" s="66"/>
      <c r="DOL291" s="66"/>
      <c r="DOM291" s="66"/>
      <c r="DON291" s="66"/>
      <c r="DOO291" s="66"/>
      <c r="DOP291" s="66"/>
      <c r="DOQ291" s="66"/>
      <c r="DOR291" s="66"/>
      <c r="DOS291" s="66"/>
      <c r="DOT291" s="66"/>
      <c r="DOU291" s="66"/>
      <c r="DOV291" s="66"/>
      <c r="DOW291" s="66"/>
      <c r="DOX291" s="66"/>
      <c r="DOY291" s="66"/>
      <c r="DOZ291" s="66"/>
      <c r="DPA291" s="66"/>
      <c r="DPB291" s="66"/>
      <c r="DPC291" s="66"/>
      <c r="DPD291" s="66"/>
      <c r="DPE291" s="66"/>
      <c r="DPF291" s="66"/>
      <c r="DPG291" s="66"/>
      <c r="DPH291" s="66"/>
      <c r="DPI291" s="66"/>
      <c r="DPJ291" s="66"/>
      <c r="DPK291" s="66"/>
      <c r="DPL291" s="66"/>
      <c r="DPM291" s="66"/>
      <c r="DPN291" s="66"/>
      <c r="DPO291" s="66"/>
      <c r="DPP291" s="66"/>
      <c r="DPQ291" s="66"/>
      <c r="DPR291" s="66"/>
      <c r="DPS291" s="66"/>
      <c r="DPT291" s="66"/>
      <c r="DPU291" s="66"/>
      <c r="DPV291" s="66"/>
      <c r="DPW291" s="66"/>
      <c r="DPX291" s="66"/>
      <c r="DPY291" s="66"/>
      <c r="DPZ291" s="66"/>
      <c r="DQA291" s="66"/>
      <c r="DQB291" s="66"/>
      <c r="DQC291" s="66"/>
      <c r="DQD291" s="66"/>
      <c r="DQE291" s="66"/>
      <c r="DQF291" s="66"/>
      <c r="DQG291" s="66"/>
      <c r="DQH291" s="66"/>
      <c r="DQI291" s="66"/>
      <c r="DQJ291" s="66"/>
      <c r="DQK291" s="66"/>
      <c r="DQL291" s="66"/>
      <c r="DQM291" s="66"/>
      <c r="DQN291" s="66"/>
      <c r="DQO291" s="66"/>
      <c r="DQP291" s="66"/>
      <c r="DQQ291" s="66"/>
      <c r="DQR291" s="66"/>
      <c r="DQS291" s="66"/>
      <c r="DQT291" s="66"/>
      <c r="DQU291" s="66"/>
      <c r="DQV291" s="66"/>
      <c r="DQW291" s="66"/>
      <c r="DQX291" s="66"/>
      <c r="DQY291" s="66"/>
      <c r="DQZ291" s="66"/>
      <c r="DRA291" s="66"/>
      <c r="DRB291" s="66"/>
      <c r="DRC291" s="66"/>
      <c r="DRD291" s="66"/>
      <c r="DRE291" s="66"/>
      <c r="DRF291" s="66"/>
      <c r="DRG291" s="66"/>
      <c r="DRH291" s="66"/>
      <c r="DRI291" s="66"/>
      <c r="DRJ291" s="66"/>
      <c r="DRK291" s="66"/>
      <c r="DRL291" s="66"/>
      <c r="DRM291" s="66"/>
      <c r="DRN291" s="66"/>
      <c r="DRO291" s="66"/>
      <c r="DRP291" s="66"/>
      <c r="DRQ291" s="66"/>
      <c r="DRR291" s="66"/>
      <c r="DRS291" s="66"/>
      <c r="DRT291" s="66"/>
      <c r="DRU291" s="66"/>
      <c r="DRV291" s="66"/>
      <c r="DRW291" s="66"/>
      <c r="DRX291" s="66"/>
      <c r="DRY291" s="66"/>
      <c r="DRZ291" s="66"/>
      <c r="DSA291" s="66"/>
      <c r="DSB291" s="66"/>
      <c r="DSC291" s="66"/>
      <c r="DSD291" s="66"/>
      <c r="DSE291" s="66"/>
      <c r="DSF291" s="66"/>
      <c r="DSG291" s="66"/>
      <c r="DSH291" s="66"/>
      <c r="DSI291" s="66"/>
      <c r="DSJ291" s="66"/>
      <c r="DSK291" s="66"/>
      <c r="DSL291" s="66"/>
      <c r="DSM291" s="66"/>
      <c r="DSN291" s="66"/>
      <c r="DSO291" s="66"/>
      <c r="DSP291" s="66"/>
      <c r="DSQ291" s="66"/>
      <c r="DSR291" s="66"/>
      <c r="DSS291" s="66"/>
      <c r="DST291" s="66"/>
      <c r="DSU291" s="66"/>
      <c r="DSV291" s="66"/>
      <c r="DSW291" s="66"/>
      <c r="DSX291" s="66"/>
      <c r="DSY291" s="66"/>
      <c r="DSZ291" s="66"/>
      <c r="DTA291" s="66"/>
      <c r="DTB291" s="66"/>
      <c r="DTC291" s="66"/>
      <c r="DTD291" s="66"/>
      <c r="DTE291" s="66"/>
      <c r="DTF291" s="66"/>
      <c r="DTG291" s="66"/>
      <c r="DTH291" s="66"/>
      <c r="DTI291" s="66"/>
      <c r="DTJ291" s="66"/>
      <c r="DTK291" s="66"/>
      <c r="DTL291" s="66"/>
      <c r="DTM291" s="66"/>
      <c r="DTN291" s="66"/>
      <c r="DTO291" s="66"/>
      <c r="DTP291" s="66"/>
      <c r="DTQ291" s="66"/>
      <c r="DTR291" s="66"/>
      <c r="DTS291" s="66"/>
      <c r="DTT291" s="66"/>
      <c r="DTU291" s="66"/>
      <c r="DTV291" s="66"/>
      <c r="DTW291" s="66"/>
      <c r="DTX291" s="66"/>
      <c r="DTY291" s="66"/>
      <c r="DTZ291" s="66"/>
      <c r="DUA291" s="66"/>
      <c r="DUB291" s="66"/>
      <c r="DUC291" s="66"/>
      <c r="DUD291" s="66"/>
      <c r="DUE291" s="66"/>
      <c r="DUF291" s="66"/>
      <c r="DUG291" s="66"/>
      <c r="DUH291" s="66"/>
      <c r="DUI291" s="66"/>
      <c r="DUJ291" s="66"/>
      <c r="DUK291" s="66"/>
      <c r="DUL291" s="66"/>
      <c r="DUM291" s="66"/>
      <c r="DUN291" s="66"/>
      <c r="DUO291" s="66"/>
      <c r="DUP291" s="66"/>
      <c r="DUQ291" s="66"/>
      <c r="DUR291" s="66"/>
      <c r="DUS291" s="66"/>
      <c r="DUT291" s="66"/>
      <c r="DUU291" s="66"/>
      <c r="DUV291" s="66"/>
      <c r="DUW291" s="66"/>
      <c r="DUX291" s="66"/>
      <c r="DUY291" s="66"/>
      <c r="DUZ291" s="66"/>
      <c r="DVA291" s="66"/>
      <c r="DVB291" s="66"/>
      <c r="DVC291" s="66"/>
      <c r="DVD291" s="66"/>
      <c r="DVE291" s="66"/>
      <c r="DVF291" s="66"/>
      <c r="DVG291" s="66"/>
      <c r="DVH291" s="66"/>
      <c r="DVI291" s="66"/>
      <c r="DVJ291" s="66"/>
      <c r="DVK291" s="66"/>
      <c r="DVL291" s="66"/>
      <c r="DVM291" s="66"/>
      <c r="DVN291" s="66"/>
      <c r="DVO291" s="66"/>
      <c r="DVP291" s="66"/>
      <c r="DVQ291" s="66"/>
      <c r="DVR291" s="66"/>
      <c r="DVS291" s="66"/>
      <c r="DVT291" s="66"/>
      <c r="DVU291" s="66"/>
      <c r="DVV291" s="66"/>
      <c r="DVW291" s="66"/>
      <c r="DVX291" s="66"/>
      <c r="DVY291" s="66"/>
      <c r="DVZ291" s="66"/>
      <c r="DWA291" s="66"/>
      <c r="DWB291" s="66"/>
      <c r="DWC291" s="66"/>
      <c r="DWD291" s="66"/>
      <c r="DWE291" s="66"/>
      <c r="DWF291" s="66"/>
      <c r="DWG291" s="66"/>
      <c r="DWH291" s="66"/>
      <c r="DWI291" s="66"/>
      <c r="DWJ291" s="66"/>
      <c r="DWK291" s="66"/>
      <c r="DWL291" s="66"/>
      <c r="DWM291" s="66"/>
      <c r="DWN291" s="66"/>
      <c r="DWO291" s="66"/>
      <c r="DWP291" s="66"/>
      <c r="DWQ291" s="66"/>
      <c r="DWR291" s="66"/>
      <c r="DWS291" s="66"/>
      <c r="DWT291" s="66"/>
      <c r="DWU291" s="66"/>
      <c r="DWV291" s="66"/>
      <c r="DWW291" s="66"/>
      <c r="DWX291" s="66"/>
      <c r="DWY291" s="66"/>
      <c r="DWZ291" s="66"/>
      <c r="DXA291" s="66"/>
      <c r="DXB291" s="66"/>
      <c r="DXC291" s="66"/>
      <c r="DXD291" s="66"/>
      <c r="DXE291" s="66"/>
      <c r="DXF291" s="66"/>
      <c r="DXG291" s="66"/>
      <c r="DXH291" s="66"/>
      <c r="DXI291" s="66"/>
      <c r="DXJ291" s="66"/>
      <c r="DXK291" s="66"/>
      <c r="DXL291" s="66"/>
      <c r="DXM291" s="66"/>
      <c r="DXN291" s="66"/>
      <c r="DXO291" s="66"/>
      <c r="DXP291" s="66"/>
      <c r="DXQ291" s="66"/>
      <c r="DXR291" s="66"/>
      <c r="DXS291" s="66"/>
      <c r="DXT291" s="66"/>
      <c r="DXU291" s="66"/>
      <c r="DXV291" s="66"/>
      <c r="DXW291" s="66"/>
      <c r="DXX291" s="66"/>
      <c r="DXY291" s="66"/>
      <c r="DXZ291" s="66"/>
      <c r="DYA291" s="66"/>
      <c r="DYB291" s="66"/>
      <c r="DYC291" s="66"/>
      <c r="DYD291" s="66"/>
      <c r="DYE291" s="66"/>
      <c r="DYF291" s="66"/>
      <c r="DYG291" s="66"/>
      <c r="DYH291" s="66"/>
      <c r="DYI291" s="66"/>
      <c r="DYJ291" s="66"/>
      <c r="DYK291" s="66"/>
      <c r="DYL291" s="66"/>
      <c r="DYM291" s="66"/>
      <c r="DYN291" s="66"/>
      <c r="DYO291" s="66"/>
      <c r="DYP291" s="66"/>
      <c r="DYQ291" s="66"/>
      <c r="DYR291" s="66"/>
      <c r="DYS291" s="66"/>
      <c r="DYT291" s="66"/>
      <c r="DYU291" s="66"/>
      <c r="DYV291" s="66"/>
      <c r="DYW291" s="66"/>
      <c r="DYX291" s="66"/>
      <c r="DYY291" s="66"/>
      <c r="DYZ291" s="66"/>
      <c r="DZA291" s="66"/>
      <c r="DZB291" s="66"/>
      <c r="DZC291" s="66"/>
      <c r="DZD291" s="66"/>
      <c r="DZE291" s="66"/>
      <c r="DZF291" s="66"/>
      <c r="DZG291" s="66"/>
      <c r="DZH291" s="66"/>
      <c r="DZI291" s="66"/>
      <c r="DZJ291" s="66"/>
      <c r="DZK291" s="66"/>
      <c r="DZL291" s="66"/>
      <c r="DZM291" s="66"/>
      <c r="DZN291" s="66"/>
      <c r="DZO291" s="66"/>
      <c r="DZP291" s="66"/>
      <c r="DZQ291" s="66"/>
      <c r="DZR291" s="66"/>
      <c r="DZS291" s="66"/>
      <c r="DZT291" s="66"/>
      <c r="DZU291" s="66"/>
      <c r="DZV291" s="66"/>
      <c r="DZW291" s="66"/>
      <c r="DZX291" s="66"/>
      <c r="DZY291" s="66"/>
      <c r="DZZ291" s="66"/>
      <c r="EAA291" s="66"/>
      <c r="EAB291" s="66"/>
      <c r="EAC291" s="66"/>
      <c r="EAD291" s="66"/>
      <c r="EAE291" s="66"/>
      <c r="EAF291" s="66"/>
      <c r="EAG291" s="66"/>
      <c r="EAH291" s="66"/>
      <c r="EAI291" s="66"/>
      <c r="EAJ291" s="66"/>
      <c r="EAK291" s="66"/>
      <c r="EAL291" s="66"/>
      <c r="EAM291" s="66"/>
      <c r="EAN291" s="66"/>
      <c r="EAO291" s="66"/>
      <c r="EAP291" s="66"/>
      <c r="EAQ291" s="66"/>
      <c r="EAR291" s="66"/>
      <c r="EAS291" s="66"/>
      <c r="EAT291" s="66"/>
      <c r="EAU291" s="66"/>
      <c r="EAV291" s="66"/>
      <c r="EAW291" s="66"/>
      <c r="EAX291" s="66"/>
      <c r="EAY291" s="66"/>
      <c r="EAZ291" s="66"/>
      <c r="EBA291" s="66"/>
      <c r="EBB291" s="66"/>
      <c r="EBC291" s="66"/>
      <c r="EBD291" s="66"/>
      <c r="EBE291" s="66"/>
      <c r="EBF291" s="66"/>
      <c r="EBG291" s="66"/>
      <c r="EBH291" s="66"/>
      <c r="EBI291" s="66"/>
      <c r="EBJ291" s="66"/>
      <c r="EBK291" s="66"/>
      <c r="EBL291" s="66"/>
      <c r="EBM291" s="66"/>
      <c r="EBN291" s="66"/>
      <c r="EBO291" s="66"/>
      <c r="EBP291" s="66"/>
      <c r="EBQ291" s="66"/>
      <c r="EBR291" s="66"/>
      <c r="EBS291" s="66"/>
      <c r="EBT291" s="66"/>
      <c r="EBU291" s="66"/>
      <c r="EBV291" s="66"/>
      <c r="EBW291" s="66"/>
      <c r="EBX291" s="66"/>
      <c r="EBY291" s="66"/>
      <c r="EBZ291" s="66"/>
      <c r="ECA291" s="66"/>
      <c r="ECB291" s="66"/>
      <c r="ECC291" s="66"/>
      <c r="ECD291" s="66"/>
      <c r="ECE291" s="66"/>
      <c r="ECF291" s="66"/>
      <c r="ECG291" s="66"/>
      <c r="ECH291" s="66"/>
      <c r="ECI291" s="66"/>
      <c r="ECJ291" s="66"/>
      <c r="ECK291" s="66"/>
      <c r="ECL291" s="66"/>
      <c r="ECM291" s="66"/>
      <c r="ECN291" s="66"/>
      <c r="ECO291" s="66"/>
      <c r="ECP291" s="66"/>
      <c r="ECQ291" s="66"/>
      <c r="ECR291" s="66"/>
      <c r="ECS291" s="66"/>
      <c r="ECT291" s="66"/>
      <c r="ECU291" s="66"/>
      <c r="ECV291" s="66"/>
      <c r="ECW291" s="66"/>
      <c r="ECX291" s="66"/>
      <c r="ECY291" s="66"/>
      <c r="ECZ291" s="66"/>
      <c r="EDA291" s="66"/>
      <c r="EDB291" s="66"/>
      <c r="EDC291" s="66"/>
      <c r="EDD291" s="66"/>
      <c r="EDE291" s="66"/>
      <c r="EDF291" s="66"/>
      <c r="EDG291" s="66"/>
      <c r="EDH291" s="66"/>
      <c r="EDI291" s="66"/>
      <c r="EDJ291" s="66"/>
      <c r="EDK291" s="66"/>
      <c r="EDL291" s="66"/>
      <c r="EDM291" s="66"/>
      <c r="EDN291" s="66"/>
      <c r="EDO291" s="66"/>
      <c r="EDP291" s="66"/>
      <c r="EDQ291" s="66"/>
      <c r="EDR291" s="66"/>
      <c r="EDS291" s="66"/>
      <c r="EDT291" s="66"/>
      <c r="EDU291" s="66"/>
      <c r="EDV291" s="66"/>
      <c r="EDW291" s="66"/>
      <c r="EDX291" s="66"/>
      <c r="EDY291" s="66"/>
      <c r="EDZ291" s="66"/>
      <c r="EEA291" s="66"/>
      <c r="EEB291" s="66"/>
      <c r="EEC291" s="66"/>
      <c r="EED291" s="66"/>
      <c r="EEE291" s="66"/>
      <c r="EEF291" s="66"/>
      <c r="EEG291" s="66"/>
      <c r="EEH291" s="66"/>
      <c r="EEI291" s="66"/>
      <c r="EEJ291" s="66"/>
      <c r="EEK291" s="66"/>
      <c r="EEL291" s="66"/>
      <c r="EEM291" s="66"/>
      <c r="EEN291" s="66"/>
      <c r="EEO291" s="66"/>
      <c r="EEP291" s="66"/>
      <c r="EEQ291" s="66"/>
      <c r="EER291" s="66"/>
      <c r="EES291" s="66"/>
      <c r="EET291" s="66"/>
      <c r="EEU291" s="66"/>
      <c r="EEV291" s="66"/>
      <c r="EEW291" s="66"/>
      <c r="EEX291" s="66"/>
      <c r="EEY291" s="66"/>
      <c r="EEZ291" s="66"/>
      <c r="EFA291" s="66"/>
      <c r="EFB291" s="66"/>
      <c r="EFC291" s="66"/>
      <c r="EFD291" s="66"/>
      <c r="EFE291" s="66"/>
      <c r="EFF291" s="66"/>
      <c r="EFG291" s="66"/>
      <c r="EFH291" s="66"/>
      <c r="EFI291" s="66"/>
      <c r="EFJ291" s="66"/>
      <c r="EFK291" s="66"/>
      <c r="EFL291" s="66"/>
      <c r="EFM291" s="66"/>
      <c r="EFN291" s="66"/>
      <c r="EFO291" s="66"/>
      <c r="EFP291" s="66"/>
      <c r="EFQ291" s="66"/>
      <c r="EFR291" s="66"/>
      <c r="EFS291" s="66"/>
      <c r="EFT291" s="66"/>
      <c r="EFU291" s="66"/>
      <c r="EFV291" s="66"/>
      <c r="EFW291" s="66"/>
      <c r="EFX291" s="66"/>
      <c r="EFY291" s="66"/>
      <c r="EFZ291" s="66"/>
      <c r="EGA291" s="66"/>
      <c r="EGB291" s="66"/>
      <c r="EGC291" s="66"/>
      <c r="EGD291" s="66"/>
      <c r="EGE291" s="66"/>
      <c r="EGF291" s="66"/>
      <c r="EGG291" s="66"/>
      <c r="EGH291" s="66"/>
      <c r="EGI291" s="66"/>
      <c r="EGJ291" s="66"/>
      <c r="EGK291" s="66"/>
      <c r="EGL291" s="66"/>
      <c r="EGM291" s="66"/>
      <c r="EGN291" s="66"/>
      <c r="EGO291" s="66"/>
      <c r="EGP291" s="66"/>
      <c r="EGQ291" s="66"/>
      <c r="EGR291" s="66"/>
      <c r="EGS291" s="66"/>
      <c r="EGT291" s="66"/>
      <c r="EGU291" s="66"/>
      <c r="EGV291" s="66"/>
      <c r="EGW291" s="66"/>
      <c r="EGX291" s="66"/>
      <c r="EGY291" s="66"/>
      <c r="EGZ291" s="66"/>
      <c r="EHA291" s="66"/>
      <c r="EHB291" s="66"/>
      <c r="EHC291" s="66"/>
      <c r="EHD291" s="66"/>
      <c r="EHE291" s="66"/>
      <c r="EHF291" s="66"/>
      <c r="EHG291" s="66"/>
      <c r="EHH291" s="66"/>
      <c r="EHI291" s="66"/>
      <c r="EHJ291" s="66"/>
      <c r="EHK291" s="66"/>
      <c r="EHL291" s="66"/>
      <c r="EHM291" s="66"/>
      <c r="EHN291" s="66"/>
      <c r="EHO291" s="66"/>
      <c r="EHP291" s="66"/>
      <c r="EHQ291" s="66"/>
      <c r="EHR291" s="66"/>
      <c r="EHS291" s="66"/>
      <c r="EHT291" s="66"/>
      <c r="EHU291" s="66"/>
      <c r="EHV291" s="66"/>
      <c r="EHW291" s="66"/>
      <c r="EHX291" s="66"/>
      <c r="EHY291" s="66"/>
      <c r="EHZ291" s="66"/>
      <c r="EIA291" s="66"/>
      <c r="EIB291" s="66"/>
      <c r="EIC291" s="66"/>
      <c r="EID291" s="66"/>
      <c r="EIE291" s="66"/>
      <c r="EIF291" s="66"/>
      <c r="EIG291" s="66"/>
      <c r="EIH291" s="66"/>
      <c r="EII291" s="66"/>
      <c r="EIJ291" s="66"/>
      <c r="EIK291" s="66"/>
      <c r="EIL291" s="66"/>
      <c r="EIM291" s="66"/>
      <c r="EIN291" s="66"/>
      <c r="EIO291" s="66"/>
      <c r="EIP291" s="66"/>
      <c r="EIQ291" s="66"/>
      <c r="EIR291" s="66"/>
      <c r="EIS291" s="66"/>
      <c r="EIT291" s="66"/>
      <c r="EIU291" s="66"/>
      <c r="EIV291" s="66"/>
      <c r="EIW291" s="66"/>
      <c r="EIX291" s="66"/>
      <c r="EIY291" s="66"/>
      <c r="EIZ291" s="66"/>
      <c r="EJA291" s="66"/>
      <c r="EJB291" s="66"/>
      <c r="EJC291" s="66"/>
      <c r="EJD291" s="66"/>
      <c r="EJE291" s="66"/>
      <c r="EJF291" s="66"/>
      <c r="EJG291" s="66"/>
      <c r="EJH291" s="66"/>
      <c r="EJI291" s="66"/>
      <c r="EJJ291" s="66"/>
      <c r="EJK291" s="66"/>
      <c r="EJL291" s="66"/>
      <c r="EJM291" s="66"/>
      <c r="EJN291" s="66"/>
      <c r="EJO291" s="66"/>
      <c r="EJP291" s="66"/>
      <c r="EJQ291" s="66"/>
      <c r="EJR291" s="66"/>
      <c r="EJS291" s="66"/>
      <c r="EJT291" s="66"/>
      <c r="EJU291" s="66"/>
      <c r="EJV291" s="66"/>
      <c r="EJW291" s="66"/>
      <c r="EJX291" s="66"/>
      <c r="EJY291" s="66"/>
      <c r="EJZ291" s="66"/>
      <c r="EKA291" s="66"/>
      <c r="EKB291" s="66"/>
      <c r="EKC291" s="66"/>
      <c r="EKD291" s="66"/>
      <c r="EKE291" s="66"/>
      <c r="EKF291" s="66"/>
      <c r="EKG291" s="66"/>
      <c r="EKH291" s="66"/>
      <c r="EKI291" s="66"/>
      <c r="EKJ291" s="66"/>
      <c r="EKK291" s="66"/>
      <c r="EKL291" s="66"/>
      <c r="EKM291" s="66"/>
      <c r="EKN291" s="66"/>
      <c r="EKO291" s="66"/>
      <c r="EKP291" s="66"/>
      <c r="EKQ291" s="66"/>
      <c r="EKR291" s="66"/>
      <c r="EKS291" s="66"/>
      <c r="EKT291" s="66"/>
      <c r="EKU291" s="66"/>
      <c r="EKV291" s="66"/>
      <c r="EKW291" s="66"/>
      <c r="EKX291" s="66"/>
      <c r="EKY291" s="66"/>
      <c r="EKZ291" s="66"/>
      <c r="ELA291" s="66"/>
      <c r="ELB291" s="66"/>
      <c r="ELC291" s="66"/>
      <c r="ELD291" s="66"/>
      <c r="ELE291" s="66"/>
      <c r="ELF291" s="66"/>
      <c r="ELG291" s="66"/>
      <c r="ELH291" s="66"/>
      <c r="ELI291" s="66"/>
      <c r="ELJ291" s="66"/>
      <c r="ELK291" s="66"/>
      <c r="ELL291" s="66"/>
      <c r="ELM291" s="66"/>
      <c r="ELN291" s="66"/>
      <c r="ELO291" s="66"/>
      <c r="ELP291" s="66"/>
      <c r="ELQ291" s="66"/>
      <c r="ELR291" s="66"/>
      <c r="ELS291" s="66"/>
      <c r="ELT291" s="66"/>
      <c r="ELU291" s="66"/>
      <c r="ELV291" s="66"/>
      <c r="ELW291" s="66"/>
      <c r="ELX291" s="66"/>
      <c r="ELY291" s="66"/>
      <c r="ELZ291" s="66"/>
      <c r="EMA291" s="66"/>
      <c r="EMB291" s="66"/>
      <c r="EMC291" s="66"/>
      <c r="EMD291" s="66"/>
      <c r="EME291" s="66"/>
      <c r="EMF291" s="66"/>
      <c r="EMG291" s="66"/>
      <c r="EMH291" s="66"/>
      <c r="EMI291" s="66"/>
      <c r="EMJ291" s="66"/>
      <c r="EMK291" s="66"/>
      <c r="EML291" s="66"/>
      <c r="EMM291" s="66"/>
      <c r="EMN291" s="66"/>
      <c r="EMO291" s="66"/>
      <c r="EMP291" s="66"/>
      <c r="EMQ291" s="66"/>
      <c r="EMR291" s="66"/>
      <c r="EMS291" s="66"/>
      <c r="EMT291" s="66"/>
      <c r="EMU291" s="66"/>
      <c r="EMV291" s="66"/>
      <c r="EMW291" s="66"/>
      <c r="EMX291" s="66"/>
      <c r="EMY291" s="66"/>
      <c r="EMZ291" s="66"/>
      <c r="ENA291" s="66"/>
      <c r="ENB291" s="66"/>
      <c r="ENC291" s="66"/>
      <c r="END291" s="66"/>
      <c r="ENE291" s="66"/>
      <c r="ENF291" s="66"/>
      <c r="ENG291" s="66"/>
      <c r="ENH291" s="66"/>
      <c r="ENI291" s="66"/>
      <c r="ENJ291" s="66"/>
      <c r="ENK291" s="66"/>
      <c r="ENL291" s="66"/>
      <c r="ENM291" s="66"/>
      <c r="ENN291" s="66"/>
      <c r="ENO291" s="66"/>
      <c r="ENP291" s="66"/>
      <c r="ENQ291" s="66"/>
      <c r="ENR291" s="66"/>
      <c r="ENS291" s="66"/>
      <c r="ENT291" s="66"/>
      <c r="ENU291" s="66"/>
      <c r="ENV291" s="66"/>
      <c r="ENW291" s="66"/>
      <c r="ENX291" s="66"/>
      <c r="ENY291" s="66"/>
      <c r="ENZ291" s="66"/>
      <c r="EOA291" s="66"/>
      <c r="EOB291" s="66"/>
      <c r="EOC291" s="66"/>
      <c r="EOD291" s="66"/>
      <c r="EOE291" s="66"/>
      <c r="EOF291" s="66"/>
      <c r="EOG291" s="66"/>
      <c r="EOH291" s="66"/>
      <c r="EOI291" s="66"/>
      <c r="EOJ291" s="66"/>
      <c r="EOK291" s="66"/>
      <c r="EOL291" s="66"/>
      <c r="EOM291" s="66"/>
      <c r="EON291" s="66"/>
      <c r="EOO291" s="66"/>
      <c r="EOP291" s="66"/>
      <c r="EOQ291" s="66"/>
      <c r="EOR291" s="66"/>
      <c r="EOS291" s="66"/>
      <c r="EOT291" s="66"/>
      <c r="EOU291" s="66"/>
      <c r="EOV291" s="66"/>
      <c r="EOW291" s="66"/>
      <c r="EOX291" s="66"/>
      <c r="EOY291" s="66"/>
      <c r="EOZ291" s="66"/>
      <c r="EPA291" s="66"/>
      <c r="EPB291" s="66"/>
      <c r="EPC291" s="66"/>
      <c r="EPD291" s="66"/>
      <c r="EPE291" s="66"/>
      <c r="EPF291" s="66"/>
      <c r="EPG291" s="66"/>
      <c r="EPH291" s="66"/>
      <c r="EPI291" s="66"/>
      <c r="EPJ291" s="66"/>
      <c r="EPK291" s="66"/>
      <c r="EPL291" s="66"/>
      <c r="EPM291" s="66"/>
      <c r="EPN291" s="66"/>
      <c r="EPO291" s="66"/>
      <c r="EPP291" s="66"/>
      <c r="EPQ291" s="66"/>
      <c r="EPR291" s="66"/>
      <c r="EPS291" s="66"/>
      <c r="EPT291" s="66"/>
      <c r="EPU291" s="66"/>
      <c r="EPV291" s="66"/>
      <c r="EPW291" s="66"/>
      <c r="EPX291" s="66"/>
      <c r="EPY291" s="66"/>
      <c r="EPZ291" s="66"/>
      <c r="EQA291" s="66"/>
      <c r="EQB291" s="66"/>
      <c r="EQC291" s="66"/>
      <c r="EQD291" s="66"/>
      <c r="EQE291" s="66"/>
      <c r="EQF291" s="66"/>
      <c r="EQG291" s="66"/>
      <c r="EQH291" s="66"/>
      <c r="EQI291" s="66"/>
      <c r="EQJ291" s="66"/>
      <c r="EQK291" s="66"/>
      <c r="EQL291" s="66"/>
      <c r="EQM291" s="66"/>
      <c r="EQN291" s="66"/>
      <c r="EQO291" s="66"/>
      <c r="EQP291" s="66"/>
      <c r="EQQ291" s="66"/>
      <c r="EQR291" s="66"/>
      <c r="EQS291" s="66"/>
      <c r="EQT291" s="66"/>
      <c r="EQU291" s="66"/>
      <c r="EQV291" s="66"/>
      <c r="EQW291" s="66"/>
      <c r="EQX291" s="66"/>
      <c r="EQY291" s="66"/>
      <c r="EQZ291" s="66"/>
      <c r="ERA291" s="66"/>
      <c r="ERB291" s="66"/>
      <c r="ERC291" s="66"/>
      <c r="ERD291" s="66"/>
      <c r="ERE291" s="66"/>
      <c r="ERF291" s="66"/>
      <c r="ERG291" s="66"/>
      <c r="ERH291" s="66"/>
      <c r="ERI291" s="66"/>
      <c r="ERJ291" s="66"/>
      <c r="ERK291" s="66"/>
      <c r="ERL291" s="66"/>
      <c r="ERM291" s="66"/>
      <c r="ERN291" s="66"/>
      <c r="ERO291" s="66"/>
      <c r="ERP291" s="66"/>
      <c r="ERQ291" s="66"/>
      <c r="ERR291" s="66"/>
      <c r="ERS291" s="66"/>
      <c r="ERT291" s="66"/>
      <c r="ERU291" s="66"/>
      <c r="ERV291" s="66"/>
      <c r="ERW291" s="66"/>
      <c r="ERX291" s="66"/>
      <c r="ERY291" s="66"/>
      <c r="ERZ291" s="66"/>
      <c r="ESA291" s="66"/>
      <c r="ESB291" s="66"/>
      <c r="ESC291" s="66"/>
      <c r="ESD291" s="66"/>
      <c r="ESE291" s="66"/>
      <c r="ESF291" s="66"/>
      <c r="ESG291" s="66"/>
      <c r="ESH291" s="66"/>
      <c r="ESI291" s="66"/>
      <c r="ESJ291" s="66"/>
      <c r="ESK291" s="66"/>
      <c r="ESL291" s="66"/>
      <c r="ESM291" s="66"/>
      <c r="ESN291" s="66"/>
      <c r="ESO291" s="66"/>
      <c r="ESP291" s="66"/>
      <c r="ESQ291" s="66"/>
      <c r="ESR291" s="66"/>
      <c r="ESS291" s="66"/>
      <c r="EST291" s="66"/>
      <c r="ESU291" s="66"/>
      <c r="ESV291" s="66"/>
      <c r="ESW291" s="66"/>
      <c r="ESX291" s="66"/>
      <c r="ESY291" s="66"/>
      <c r="ESZ291" s="66"/>
      <c r="ETA291" s="66"/>
      <c r="ETB291" s="66"/>
      <c r="ETC291" s="66"/>
      <c r="ETD291" s="66"/>
      <c r="ETE291" s="66"/>
      <c r="ETF291" s="66"/>
      <c r="ETG291" s="66"/>
      <c r="ETH291" s="66"/>
      <c r="ETI291" s="66"/>
      <c r="ETJ291" s="66"/>
      <c r="ETK291" s="66"/>
      <c r="ETL291" s="66"/>
      <c r="ETM291" s="66"/>
      <c r="ETN291" s="66"/>
      <c r="ETO291" s="66"/>
      <c r="ETP291" s="66"/>
      <c r="ETQ291" s="66"/>
      <c r="ETR291" s="66"/>
      <c r="ETS291" s="66"/>
      <c r="ETT291" s="66"/>
      <c r="ETU291" s="66"/>
      <c r="ETV291" s="66"/>
      <c r="ETW291" s="66"/>
      <c r="ETX291" s="66"/>
      <c r="ETY291" s="66"/>
      <c r="ETZ291" s="66"/>
      <c r="EUA291" s="66"/>
      <c r="EUB291" s="66"/>
      <c r="EUC291" s="66"/>
      <c r="EUD291" s="66"/>
      <c r="EUE291" s="66"/>
      <c r="EUF291" s="66"/>
      <c r="EUG291" s="66"/>
      <c r="EUH291" s="66"/>
      <c r="EUI291" s="66"/>
      <c r="EUJ291" s="66"/>
      <c r="EUK291" s="66"/>
      <c r="EUL291" s="66"/>
      <c r="EUM291" s="66"/>
      <c r="EUN291" s="66"/>
      <c r="EUO291" s="66"/>
      <c r="EUP291" s="66"/>
      <c r="EUQ291" s="66"/>
      <c r="EUR291" s="66"/>
      <c r="EUS291" s="66"/>
      <c r="EUT291" s="66"/>
      <c r="EUU291" s="66"/>
      <c r="EUV291" s="66"/>
      <c r="EUW291" s="66"/>
      <c r="EUX291" s="66"/>
      <c r="EUY291" s="66"/>
      <c r="EUZ291" s="66"/>
      <c r="EVA291" s="66"/>
      <c r="EVB291" s="66"/>
      <c r="EVC291" s="66"/>
      <c r="EVD291" s="66"/>
      <c r="EVE291" s="66"/>
      <c r="EVF291" s="66"/>
      <c r="EVG291" s="66"/>
      <c r="EVH291" s="66"/>
      <c r="EVI291" s="66"/>
      <c r="EVJ291" s="66"/>
      <c r="EVK291" s="66"/>
      <c r="EVL291" s="66"/>
      <c r="EVM291" s="66"/>
      <c r="EVN291" s="66"/>
      <c r="EVO291" s="66"/>
      <c r="EVP291" s="66"/>
      <c r="EVQ291" s="66"/>
      <c r="EVR291" s="66"/>
      <c r="EVS291" s="66"/>
      <c r="EVT291" s="66"/>
      <c r="EVU291" s="66"/>
      <c r="EVV291" s="66"/>
      <c r="EVW291" s="66"/>
      <c r="EVX291" s="66"/>
      <c r="EVY291" s="66"/>
      <c r="EVZ291" s="66"/>
      <c r="EWA291" s="66"/>
      <c r="EWB291" s="66"/>
      <c r="EWC291" s="66"/>
      <c r="EWD291" s="66"/>
      <c r="EWE291" s="66"/>
      <c r="EWF291" s="66"/>
      <c r="EWG291" s="66"/>
      <c r="EWH291" s="66"/>
      <c r="EWI291" s="66"/>
      <c r="EWJ291" s="66"/>
      <c r="EWK291" s="66"/>
      <c r="EWL291" s="66"/>
      <c r="EWM291" s="66"/>
      <c r="EWN291" s="66"/>
      <c r="EWO291" s="66"/>
      <c r="EWP291" s="66"/>
      <c r="EWQ291" s="66"/>
      <c r="EWR291" s="66"/>
      <c r="EWS291" s="66"/>
      <c r="EWT291" s="66"/>
      <c r="EWU291" s="66"/>
      <c r="EWV291" s="66"/>
      <c r="EWW291" s="66"/>
      <c r="EWX291" s="66"/>
      <c r="EWY291" s="66"/>
      <c r="EWZ291" s="66"/>
      <c r="EXA291" s="66"/>
      <c r="EXB291" s="66"/>
      <c r="EXC291" s="66"/>
      <c r="EXD291" s="66"/>
      <c r="EXE291" s="66"/>
      <c r="EXF291" s="66"/>
      <c r="EXG291" s="66"/>
      <c r="EXH291" s="66"/>
      <c r="EXI291" s="66"/>
      <c r="EXJ291" s="66"/>
      <c r="EXK291" s="66"/>
      <c r="EXL291" s="66"/>
      <c r="EXM291" s="66"/>
      <c r="EXN291" s="66"/>
      <c r="EXO291" s="66"/>
      <c r="EXP291" s="66"/>
      <c r="EXQ291" s="66"/>
      <c r="EXR291" s="66"/>
      <c r="EXS291" s="66"/>
      <c r="EXT291" s="66"/>
      <c r="EXU291" s="66"/>
      <c r="EXV291" s="66"/>
      <c r="EXW291" s="66"/>
      <c r="EXX291" s="66"/>
      <c r="EXY291" s="66"/>
      <c r="EXZ291" s="66"/>
      <c r="EYA291" s="66"/>
      <c r="EYB291" s="66"/>
      <c r="EYC291" s="66"/>
      <c r="EYD291" s="66"/>
      <c r="EYE291" s="66"/>
      <c r="EYF291" s="66"/>
      <c r="EYG291" s="66"/>
      <c r="EYH291" s="66"/>
      <c r="EYI291" s="66"/>
      <c r="EYJ291" s="66"/>
      <c r="EYK291" s="66"/>
      <c r="EYL291" s="66"/>
      <c r="EYM291" s="66"/>
      <c r="EYN291" s="66"/>
      <c r="EYO291" s="66"/>
      <c r="EYP291" s="66"/>
      <c r="EYQ291" s="66"/>
      <c r="EYR291" s="66"/>
      <c r="EYS291" s="66"/>
      <c r="EYT291" s="66"/>
      <c r="EYU291" s="66"/>
      <c r="EYV291" s="66"/>
      <c r="EYW291" s="66"/>
      <c r="EYX291" s="66"/>
      <c r="EYY291" s="66"/>
      <c r="EYZ291" s="66"/>
      <c r="EZA291" s="66"/>
      <c r="EZB291" s="66"/>
      <c r="EZC291" s="66"/>
      <c r="EZD291" s="66"/>
      <c r="EZE291" s="66"/>
      <c r="EZF291" s="66"/>
      <c r="EZG291" s="66"/>
      <c r="EZH291" s="66"/>
      <c r="EZI291" s="66"/>
      <c r="EZJ291" s="66"/>
      <c r="EZK291" s="66"/>
      <c r="EZL291" s="66"/>
      <c r="EZM291" s="66"/>
      <c r="EZN291" s="66"/>
      <c r="EZO291" s="66"/>
      <c r="EZP291" s="66"/>
      <c r="EZQ291" s="66"/>
      <c r="EZR291" s="66"/>
      <c r="EZS291" s="66"/>
      <c r="EZT291" s="66"/>
      <c r="EZU291" s="66"/>
      <c r="EZV291" s="66"/>
      <c r="EZW291" s="66"/>
      <c r="EZX291" s="66"/>
      <c r="EZY291" s="66"/>
      <c r="EZZ291" s="66"/>
      <c r="FAA291" s="66"/>
      <c r="FAB291" s="66"/>
      <c r="FAC291" s="66"/>
      <c r="FAD291" s="66"/>
      <c r="FAE291" s="66"/>
      <c r="FAF291" s="66"/>
      <c r="FAG291" s="66"/>
      <c r="FAH291" s="66"/>
      <c r="FAI291" s="66"/>
      <c r="FAJ291" s="66"/>
      <c r="FAK291" s="66"/>
      <c r="FAL291" s="66"/>
      <c r="FAM291" s="66"/>
      <c r="FAN291" s="66"/>
      <c r="FAO291" s="66"/>
      <c r="FAP291" s="66"/>
      <c r="FAQ291" s="66"/>
      <c r="FAR291" s="66"/>
      <c r="FAS291" s="66"/>
      <c r="FAT291" s="66"/>
      <c r="FAU291" s="66"/>
      <c r="FAV291" s="66"/>
      <c r="FAW291" s="66"/>
      <c r="FAX291" s="66"/>
      <c r="FAY291" s="66"/>
      <c r="FAZ291" s="66"/>
      <c r="FBA291" s="66"/>
      <c r="FBB291" s="66"/>
      <c r="FBC291" s="66"/>
      <c r="FBD291" s="66"/>
      <c r="FBE291" s="66"/>
      <c r="FBF291" s="66"/>
      <c r="FBG291" s="66"/>
      <c r="FBH291" s="66"/>
      <c r="FBI291" s="66"/>
      <c r="FBJ291" s="66"/>
      <c r="FBK291" s="66"/>
      <c r="FBL291" s="66"/>
      <c r="FBM291" s="66"/>
      <c r="FBN291" s="66"/>
      <c r="FBO291" s="66"/>
      <c r="FBP291" s="66"/>
      <c r="FBQ291" s="66"/>
      <c r="FBR291" s="66"/>
      <c r="FBS291" s="66"/>
      <c r="FBT291" s="66"/>
      <c r="FBU291" s="66"/>
      <c r="FBV291" s="66"/>
      <c r="FBW291" s="66"/>
      <c r="FBX291" s="66"/>
      <c r="FBY291" s="66"/>
      <c r="FBZ291" s="66"/>
      <c r="FCA291" s="66"/>
      <c r="FCB291" s="66"/>
      <c r="FCC291" s="66"/>
      <c r="FCD291" s="66"/>
      <c r="FCE291" s="66"/>
      <c r="FCF291" s="66"/>
      <c r="FCG291" s="66"/>
      <c r="FCH291" s="66"/>
      <c r="FCI291" s="66"/>
      <c r="FCJ291" s="66"/>
      <c r="FCK291" s="66"/>
      <c r="FCL291" s="66"/>
      <c r="FCM291" s="66"/>
      <c r="FCN291" s="66"/>
      <c r="FCO291" s="66"/>
      <c r="FCP291" s="66"/>
      <c r="FCQ291" s="66"/>
      <c r="FCR291" s="66"/>
      <c r="FCS291" s="66"/>
      <c r="FCT291" s="66"/>
      <c r="FCU291" s="66"/>
      <c r="FCV291" s="66"/>
      <c r="FCW291" s="66"/>
      <c r="FCX291" s="66"/>
      <c r="FCY291" s="66"/>
      <c r="FCZ291" s="66"/>
      <c r="FDA291" s="66"/>
      <c r="FDB291" s="66"/>
      <c r="FDC291" s="66"/>
      <c r="FDD291" s="66"/>
      <c r="FDE291" s="66"/>
      <c r="FDF291" s="66"/>
      <c r="FDG291" s="66"/>
      <c r="FDH291" s="66"/>
      <c r="FDI291" s="66"/>
      <c r="FDJ291" s="66"/>
      <c r="FDK291" s="66"/>
      <c r="FDL291" s="66"/>
      <c r="FDM291" s="66"/>
      <c r="FDN291" s="66"/>
      <c r="FDO291" s="66"/>
      <c r="FDP291" s="66"/>
      <c r="FDQ291" s="66"/>
      <c r="FDR291" s="66"/>
      <c r="FDS291" s="66"/>
      <c r="FDT291" s="66"/>
      <c r="FDU291" s="66"/>
      <c r="FDV291" s="66"/>
      <c r="FDW291" s="66"/>
      <c r="FDX291" s="66"/>
      <c r="FDY291" s="66"/>
      <c r="FDZ291" s="66"/>
      <c r="FEA291" s="66"/>
      <c r="FEB291" s="66"/>
      <c r="FEC291" s="66"/>
      <c r="FED291" s="66"/>
      <c r="FEE291" s="66"/>
      <c r="FEF291" s="66"/>
      <c r="FEG291" s="66"/>
      <c r="FEH291" s="66"/>
      <c r="FEI291" s="66"/>
      <c r="FEJ291" s="66"/>
      <c r="FEK291" s="66"/>
      <c r="FEL291" s="66"/>
      <c r="FEM291" s="66"/>
      <c r="FEN291" s="66"/>
      <c r="FEO291" s="66"/>
      <c r="FEP291" s="66"/>
      <c r="FEQ291" s="66"/>
      <c r="FER291" s="66"/>
      <c r="FES291" s="66"/>
      <c r="FET291" s="66"/>
      <c r="FEU291" s="66"/>
      <c r="FEV291" s="66"/>
      <c r="FEW291" s="66"/>
      <c r="FEX291" s="66"/>
      <c r="FEY291" s="66"/>
      <c r="FEZ291" s="66"/>
      <c r="FFA291" s="66"/>
      <c r="FFB291" s="66"/>
      <c r="FFC291" s="66"/>
      <c r="FFD291" s="66"/>
      <c r="FFE291" s="66"/>
      <c r="FFF291" s="66"/>
      <c r="FFG291" s="66"/>
      <c r="FFH291" s="66"/>
      <c r="FFI291" s="66"/>
      <c r="FFJ291" s="66"/>
      <c r="FFK291" s="66"/>
      <c r="FFL291" s="66"/>
      <c r="FFM291" s="66"/>
      <c r="FFN291" s="66"/>
      <c r="FFO291" s="66"/>
      <c r="FFP291" s="66"/>
      <c r="FFQ291" s="66"/>
      <c r="FFR291" s="66"/>
      <c r="FFS291" s="66"/>
      <c r="FFT291" s="66"/>
      <c r="FFU291" s="66"/>
      <c r="FFV291" s="66"/>
      <c r="FFW291" s="66"/>
      <c r="FFX291" s="66"/>
      <c r="FFY291" s="66"/>
      <c r="FFZ291" s="66"/>
      <c r="FGA291" s="66"/>
      <c r="FGB291" s="66"/>
      <c r="FGC291" s="66"/>
      <c r="FGD291" s="66"/>
      <c r="FGE291" s="66"/>
      <c r="FGF291" s="66"/>
      <c r="FGG291" s="66"/>
      <c r="FGH291" s="66"/>
      <c r="FGI291" s="66"/>
      <c r="FGJ291" s="66"/>
      <c r="FGK291" s="66"/>
      <c r="FGL291" s="66"/>
      <c r="FGM291" s="66"/>
      <c r="FGN291" s="66"/>
      <c r="FGO291" s="66"/>
      <c r="FGP291" s="66"/>
      <c r="FGQ291" s="66"/>
      <c r="FGR291" s="66"/>
      <c r="FGS291" s="66"/>
      <c r="FGT291" s="66"/>
      <c r="FGU291" s="66"/>
      <c r="FGV291" s="66"/>
      <c r="FGW291" s="66"/>
      <c r="FGX291" s="66"/>
      <c r="FGY291" s="66"/>
      <c r="FGZ291" s="66"/>
      <c r="FHA291" s="66"/>
      <c r="FHB291" s="66"/>
      <c r="FHC291" s="66"/>
      <c r="FHD291" s="66"/>
      <c r="FHE291" s="66"/>
      <c r="FHF291" s="66"/>
      <c r="FHG291" s="66"/>
      <c r="FHH291" s="66"/>
      <c r="FHI291" s="66"/>
      <c r="FHJ291" s="66"/>
      <c r="FHK291" s="66"/>
      <c r="FHL291" s="66"/>
      <c r="FHM291" s="66"/>
      <c r="FHN291" s="66"/>
      <c r="FHO291" s="66"/>
      <c r="FHP291" s="66"/>
      <c r="FHQ291" s="66"/>
      <c r="FHR291" s="66"/>
      <c r="FHS291" s="66"/>
      <c r="FHT291" s="66"/>
      <c r="FHU291" s="66"/>
      <c r="FHV291" s="66"/>
      <c r="FHW291" s="66"/>
      <c r="FHX291" s="66"/>
      <c r="FHY291" s="66"/>
      <c r="FHZ291" s="66"/>
      <c r="FIA291" s="66"/>
      <c r="FIB291" s="66"/>
      <c r="FIC291" s="66"/>
      <c r="FID291" s="66"/>
      <c r="FIE291" s="66"/>
      <c r="FIF291" s="66"/>
      <c r="FIG291" s="66"/>
      <c r="FIH291" s="66"/>
      <c r="FII291" s="66"/>
      <c r="FIJ291" s="66"/>
      <c r="FIK291" s="66"/>
      <c r="FIL291" s="66"/>
      <c r="FIM291" s="66"/>
      <c r="FIN291" s="66"/>
      <c r="FIO291" s="66"/>
      <c r="FIP291" s="66"/>
      <c r="FIQ291" s="66"/>
      <c r="FIR291" s="66"/>
      <c r="FIS291" s="66"/>
      <c r="FIT291" s="66"/>
      <c r="FIU291" s="66"/>
      <c r="FIV291" s="66"/>
      <c r="FIW291" s="66"/>
      <c r="FIX291" s="66"/>
      <c r="FIY291" s="66"/>
      <c r="FIZ291" s="66"/>
      <c r="FJA291" s="66"/>
      <c r="FJB291" s="66"/>
      <c r="FJC291" s="66"/>
      <c r="FJD291" s="66"/>
      <c r="FJE291" s="66"/>
      <c r="FJF291" s="66"/>
      <c r="FJG291" s="66"/>
      <c r="FJH291" s="66"/>
      <c r="FJI291" s="66"/>
      <c r="FJJ291" s="66"/>
      <c r="FJK291" s="66"/>
      <c r="FJL291" s="66"/>
      <c r="FJM291" s="66"/>
      <c r="FJN291" s="66"/>
      <c r="FJO291" s="66"/>
      <c r="FJP291" s="66"/>
      <c r="FJQ291" s="66"/>
      <c r="FJR291" s="66"/>
      <c r="FJS291" s="66"/>
      <c r="FJT291" s="66"/>
      <c r="FJU291" s="66"/>
      <c r="FJV291" s="66"/>
      <c r="FJW291" s="66"/>
      <c r="FJX291" s="66"/>
      <c r="FJY291" s="66"/>
      <c r="FJZ291" s="66"/>
      <c r="FKA291" s="66"/>
      <c r="FKB291" s="66"/>
      <c r="FKC291" s="66"/>
      <c r="FKD291" s="66"/>
      <c r="FKE291" s="66"/>
      <c r="FKF291" s="66"/>
      <c r="FKG291" s="66"/>
      <c r="FKH291" s="66"/>
      <c r="FKI291" s="66"/>
      <c r="FKJ291" s="66"/>
      <c r="FKK291" s="66"/>
      <c r="FKL291" s="66"/>
      <c r="FKM291" s="66"/>
      <c r="FKN291" s="66"/>
      <c r="FKO291" s="66"/>
      <c r="FKP291" s="66"/>
      <c r="FKQ291" s="66"/>
      <c r="FKR291" s="66"/>
      <c r="FKS291" s="66"/>
      <c r="FKT291" s="66"/>
      <c r="FKU291" s="66"/>
      <c r="FKV291" s="66"/>
      <c r="FKW291" s="66"/>
      <c r="FKX291" s="66"/>
      <c r="FKY291" s="66"/>
      <c r="FKZ291" s="66"/>
      <c r="FLA291" s="66"/>
      <c r="FLB291" s="66"/>
      <c r="FLC291" s="66"/>
      <c r="FLD291" s="66"/>
      <c r="FLE291" s="66"/>
      <c r="FLF291" s="66"/>
      <c r="FLG291" s="66"/>
      <c r="FLH291" s="66"/>
      <c r="FLI291" s="66"/>
      <c r="FLJ291" s="66"/>
      <c r="FLK291" s="66"/>
      <c r="FLL291" s="66"/>
      <c r="FLM291" s="66"/>
      <c r="FLN291" s="66"/>
      <c r="FLO291" s="66"/>
      <c r="FLP291" s="66"/>
      <c r="FLQ291" s="66"/>
      <c r="FLR291" s="66"/>
      <c r="FLS291" s="66"/>
      <c r="FLT291" s="66"/>
      <c r="FLU291" s="66"/>
      <c r="FLV291" s="66"/>
      <c r="FLW291" s="66"/>
      <c r="FLX291" s="66"/>
      <c r="FLY291" s="66"/>
      <c r="FLZ291" s="66"/>
      <c r="FMA291" s="66"/>
      <c r="FMB291" s="66"/>
      <c r="FMC291" s="66"/>
      <c r="FMD291" s="66"/>
      <c r="FME291" s="66"/>
      <c r="FMF291" s="66"/>
      <c r="FMG291" s="66"/>
      <c r="FMH291" s="66"/>
      <c r="FMI291" s="66"/>
      <c r="FMJ291" s="66"/>
      <c r="FMK291" s="66"/>
      <c r="FML291" s="66"/>
      <c r="FMM291" s="66"/>
      <c r="FMN291" s="66"/>
      <c r="FMO291" s="66"/>
      <c r="FMP291" s="66"/>
      <c r="FMQ291" s="66"/>
      <c r="FMR291" s="66"/>
      <c r="FMS291" s="66"/>
      <c r="FMT291" s="66"/>
      <c r="FMU291" s="66"/>
      <c r="FMV291" s="66"/>
      <c r="FMW291" s="66"/>
      <c r="FMX291" s="66"/>
      <c r="FMY291" s="66"/>
      <c r="FMZ291" s="66"/>
      <c r="FNA291" s="66"/>
      <c r="FNB291" s="66"/>
      <c r="FNC291" s="66"/>
      <c r="FND291" s="66"/>
      <c r="FNE291" s="66"/>
      <c r="FNF291" s="66"/>
      <c r="FNG291" s="66"/>
      <c r="FNH291" s="66"/>
      <c r="FNI291" s="66"/>
      <c r="FNJ291" s="66"/>
      <c r="FNK291" s="66"/>
      <c r="FNL291" s="66"/>
      <c r="FNM291" s="66"/>
      <c r="FNN291" s="66"/>
      <c r="FNO291" s="66"/>
      <c r="FNP291" s="66"/>
      <c r="FNQ291" s="66"/>
      <c r="FNR291" s="66"/>
      <c r="FNS291" s="66"/>
      <c r="FNT291" s="66"/>
      <c r="FNU291" s="66"/>
      <c r="FNV291" s="66"/>
      <c r="FNW291" s="66"/>
      <c r="FNX291" s="66"/>
      <c r="FNY291" s="66"/>
      <c r="FNZ291" s="66"/>
      <c r="FOA291" s="66"/>
      <c r="FOB291" s="66"/>
      <c r="FOC291" s="66"/>
      <c r="FOD291" s="66"/>
      <c r="FOE291" s="66"/>
      <c r="FOF291" s="66"/>
      <c r="FOG291" s="66"/>
      <c r="FOH291" s="66"/>
      <c r="FOI291" s="66"/>
      <c r="FOJ291" s="66"/>
      <c r="FOK291" s="66"/>
      <c r="FOL291" s="66"/>
      <c r="FOM291" s="66"/>
      <c r="FON291" s="66"/>
      <c r="FOO291" s="66"/>
      <c r="FOP291" s="66"/>
      <c r="FOQ291" s="66"/>
      <c r="FOR291" s="66"/>
      <c r="FOS291" s="66"/>
      <c r="FOT291" s="66"/>
      <c r="FOU291" s="66"/>
      <c r="FOV291" s="66"/>
      <c r="FOW291" s="66"/>
      <c r="FOX291" s="66"/>
      <c r="FOY291" s="66"/>
      <c r="FOZ291" s="66"/>
      <c r="FPA291" s="66"/>
      <c r="FPB291" s="66"/>
      <c r="FPC291" s="66"/>
      <c r="FPD291" s="66"/>
      <c r="FPE291" s="66"/>
      <c r="FPF291" s="66"/>
      <c r="FPG291" s="66"/>
      <c r="FPH291" s="66"/>
      <c r="FPI291" s="66"/>
      <c r="FPJ291" s="66"/>
      <c r="FPK291" s="66"/>
      <c r="FPL291" s="66"/>
      <c r="FPM291" s="66"/>
      <c r="FPN291" s="66"/>
      <c r="FPO291" s="66"/>
      <c r="FPP291" s="66"/>
      <c r="FPQ291" s="66"/>
      <c r="FPR291" s="66"/>
      <c r="FPS291" s="66"/>
      <c r="FPT291" s="66"/>
      <c r="FPU291" s="66"/>
      <c r="FPV291" s="66"/>
      <c r="FPW291" s="66"/>
      <c r="FPX291" s="66"/>
      <c r="FPY291" s="66"/>
      <c r="FPZ291" s="66"/>
      <c r="FQA291" s="66"/>
      <c r="FQB291" s="66"/>
      <c r="FQC291" s="66"/>
      <c r="FQD291" s="66"/>
      <c r="FQE291" s="66"/>
      <c r="FQF291" s="66"/>
      <c r="FQG291" s="66"/>
      <c r="FQH291" s="66"/>
      <c r="FQI291" s="66"/>
      <c r="FQJ291" s="66"/>
      <c r="FQK291" s="66"/>
      <c r="FQL291" s="66"/>
      <c r="FQM291" s="66"/>
      <c r="FQN291" s="66"/>
      <c r="FQO291" s="66"/>
      <c r="FQP291" s="66"/>
      <c r="FQQ291" s="66"/>
      <c r="FQR291" s="66"/>
      <c r="FQS291" s="66"/>
      <c r="FQT291" s="66"/>
      <c r="FQU291" s="66"/>
      <c r="FQV291" s="66"/>
      <c r="FQW291" s="66"/>
      <c r="FQX291" s="66"/>
      <c r="FQY291" s="66"/>
      <c r="FQZ291" s="66"/>
      <c r="FRA291" s="66"/>
      <c r="FRB291" s="66"/>
      <c r="FRC291" s="66"/>
      <c r="FRD291" s="66"/>
      <c r="FRE291" s="66"/>
      <c r="FRF291" s="66"/>
      <c r="FRG291" s="66"/>
      <c r="FRH291" s="66"/>
      <c r="FRI291" s="66"/>
      <c r="FRJ291" s="66"/>
      <c r="FRK291" s="66"/>
      <c r="FRL291" s="66"/>
      <c r="FRM291" s="66"/>
      <c r="FRN291" s="66"/>
      <c r="FRO291" s="66"/>
      <c r="FRP291" s="66"/>
      <c r="FRQ291" s="66"/>
      <c r="FRR291" s="66"/>
      <c r="FRS291" s="66"/>
      <c r="FRT291" s="66"/>
      <c r="FRU291" s="66"/>
      <c r="FRV291" s="66"/>
      <c r="FRW291" s="66"/>
      <c r="FRX291" s="66"/>
      <c r="FRY291" s="66"/>
      <c r="FRZ291" s="66"/>
      <c r="FSA291" s="66"/>
      <c r="FSB291" s="66"/>
      <c r="FSC291" s="66"/>
      <c r="FSD291" s="66"/>
      <c r="FSE291" s="66"/>
      <c r="FSF291" s="66"/>
      <c r="FSG291" s="66"/>
      <c r="FSH291" s="66"/>
      <c r="FSI291" s="66"/>
      <c r="FSJ291" s="66"/>
      <c r="FSK291" s="66"/>
      <c r="FSL291" s="66"/>
      <c r="FSM291" s="66"/>
      <c r="FSN291" s="66"/>
      <c r="FSO291" s="66"/>
      <c r="FSP291" s="66"/>
      <c r="FSQ291" s="66"/>
      <c r="FSR291" s="66"/>
      <c r="FSS291" s="66"/>
      <c r="FST291" s="66"/>
      <c r="FSU291" s="66"/>
      <c r="FSV291" s="66"/>
      <c r="FSW291" s="66"/>
      <c r="FSX291" s="66"/>
      <c r="FSY291" s="66"/>
      <c r="FSZ291" s="66"/>
      <c r="FTA291" s="66"/>
      <c r="FTB291" s="66"/>
      <c r="FTC291" s="66"/>
      <c r="FTD291" s="66"/>
      <c r="FTE291" s="66"/>
      <c r="FTF291" s="66"/>
      <c r="FTG291" s="66"/>
      <c r="FTH291" s="66"/>
      <c r="FTI291" s="66"/>
      <c r="FTJ291" s="66"/>
      <c r="FTK291" s="66"/>
      <c r="FTL291" s="66"/>
      <c r="FTM291" s="66"/>
      <c r="FTN291" s="66"/>
      <c r="FTO291" s="66"/>
      <c r="FTP291" s="66"/>
      <c r="FTQ291" s="66"/>
      <c r="FTR291" s="66"/>
      <c r="FTS291" s="66"/>
      <c r="FTT291" s="66"/>
      <c r="FTU291" s="66"/>
      <c r="FTV291" s="66"/>
      <c r="FTW291" s="66"/>
      <c r="FTX291" s="66"/>
      <c r="FTY291" s="66"/>
      <c r="FTZ291" s="66"/>
      <c r="FUA291" s="66"/>
      <c r="FUB291" s="66"/>
      <c r="FUC291" s="66"/>
      <c r="FUD291" s="66"/>
      <c r="FUE291" s="66"/>
      <c r="FUF291" s="66"/>
      <c r="FUG291" s="66"/>
      <c r="FUH291" s="66"/>
      <c r="FUI291" s="66"/>
      <c r="FUJ291" s="66"/>
      <c r="FUK291" s="66"/>
      <c r="FUL291" s="66"/>
      <c r="FUM291" s="66"/>
      <c r="FUN291" s="66"/>
      <c r="FUO291" s="66"/>
      <c r="FUP291" s="66"/>
      <c r="FUQ291" s="66"/>
      <c r="FUR291" s="66"/>
      <c r="FUS291" s="66"/>
      <c r="FUT291" s="66"/>
      <c r="FUU291" s="66"/>
      <c r="FUV291" s="66"/>
      <c r="FUW291" s="66"/>
      <c r="FUX291" s="66"/>
      <c r="FUY291" s="66"/>
      <c r="FUZ291" s="66"/>
      <c r="FVA291" s="66"/>
      <c r="FVB291" s="66"/>
      <c r="FVC291" s="66"/>
      <c r="FVD291" s="66"/>
      <c r="FVE291" s="66"/>
      <c r="FVF291" s="66"/>
      <c r="FVG291" s="66"/>
      <c r="FVH291" s="66"/>
      <c r="FVI291" s="66"/>
      <c r="FVJ291" s="66"/>
      <c r="FVK291" s="66"/>
      <c r="FVL291" s="66"/>
      <c r="FVM291" s="66"/>
      <c r="FVN291" s="66"/>
      <c r="FVO291" s="66"/>
      <c r="FVP291" s="66"/>
      <c r="FVQ291" s="66"/>
      <c r="FVR291" s="66"/>
      <c r="FVS291" s="66"/>
      <c r="FVT291" s="66"/>
      <c r="FVU291" s="66"/>
      <c r="FVV291" s="66"/>
      <c r="FVW291" s="66"/>
      <c r="FVX291" s="66"/>
      <c r="FVY291" s="66"/>
      <c r="FVZ291" s="66"/>
      <c r="FWA291" s="66"/>
      <c r="FWB291" s="66"/>
      <c r="FWC291" s="66"/>
      <c r="FWD291" s="66"/>
      <c r="FWE291" s="66"/>
      <c r="FWF291" s="66"/>
      <c r="FWG291" s="66"/>
      <c r="FWH291" s="66"/>
      <c r="FWI291" s="66"/>
      <c r="FWJ291" s="66"/>
      <c r="FWK291" s="66"/>
      <c r="FWL291" s="66"/>
      <c r="FWM291" s="66"/>
      <c r="FWN291" s="66"/>
      <c r="FWO291" s="66"/>
      <c r="FWP291" s="66"/>
      <c r="FWQ291" s="66"/>
      <c r="FWR291" s="66"/>
      <c r="FWS291" s="66"/>
      <c r="FWT291" s="66"/>
      <c r="FWU291" s="66"/>
      <c r="FWV291" s="66"/>
      <c r="FWW291" s="66"/>
      <c r="FWX291" s="66"/>
      <c r="FWY291" s="66"/>
      <c r="FWZ291" s="66"/>
      <c r="FXA291" s="66"/>
      <c r="FXB291" s="66"/>
      <c r="FXC291" s="66"/>
      <c r="FXD291" s="66"/>
      <c r="FXE291" s="66"/>
      <c r="FXF291" s="66"/>
      <c r="FXG291" s="66"/>
      <c r="FXH291" s="66"/>
      <c r="FXI291" s="66"/>
      <c r="FXJ291" s="66"/>
      <c r="FXK291" s="66"/>
      <c r="FXL291" s="66"/>
      <c r="FXM291" s="66"/>
      <c r="FXN291" s="66"/>
      <c r="FXO291" s="66"/>
      <c r="FXP291" s="66"/>
      <c r="FXQ291" s="66"/>
      <c r="FXR291" s="66"/>
      <c r="FXS291" s="66"/>
      <c r="FXT291" s="66"/>
      <c r="FXU291" s="66"/>
      <c r="FXV291" s="66"/>
      <c r="FXW291" s="66"/>
      <c r="FXX291" s="66"/>
      <c r="FXY291" s="66"/>
      <c r="FXZ291" s="66"/>
      <c r="FYA291" s="66"/>
      <c r="FYB291" s="66"/>
      <c r="FYC291" s="66"/>
      <c r="FYD291" s="66"/>
      <c r="FYE291" s="66"/>
      <c r="FYF291" s="66"/>
      <c r="FYG291" s="66"/>
      <c r="FYH291" s="66"/>
      <c r="FYI291" s="66"/>
      <c r="FYJ291" s="66"/>
      <c r="FYK291" s="66"/>
      <c r="FYL291" s="66"/>
      <c r="FYM291" s="66"/>
      <c r="FYN291" s="66"/>
      <c r="FYO291" s="66"/>
      <c r="FYP291" s="66"/>
      <c r="FYQ291" s="66"/>
      <c r="FYR291" s="66"/>
      <c r="FYS291" s="66"/>
      <c r="FYT291" s="66"/>
      <c r="FYU291" s="66"/>
      <c r="FYV291" s="66"/>
      <c r="FYW291" s="66"/>
      <c r="FYX291" s="66"/>
      <c r="FYY291" s="66"/>
      <c r="FYZ291" s="66"/>
      <c r="FZA291" s="66"/>
      <c r="FZB291" s="66"/>
      <c r="FZC291" s="66"/>
      <c r="FZD291" s="66"/>
      <c r="FZE291" s="66"/>
      <c r="FZF291" s="66"/>
      <c r="FZG291" s="66"/>
      <c r="FZH291" s="66"/>
      <c r="FZI291" s="66"/>
      <c r="FZJ291" s="66"/>
      <c r="FZK291" s="66"/>
      <c r="FZL291" s="66"/>
      <c r="FZM291" s="66"/>
      <c r="FZN291" s="66"/>
      <c r="FZO291" s="66"/>
      <c r="FZP291" s="66"/>
      <c r="FZQ291" s="66"/>
      <c r="FZR291" s="66"/>
      <c r="FZS291" s="66"/>
      <c r="FZT291" s="66"/>
      <c r="FZU291" s="66"/>
      <c r="FZV291" s="66"/>
      <c r="FZW291" s="66"/>
      <c r="FZX291" s="66"/>
      <c r="FZY291" s="66"/>
      <c r="FZZ291" s="66"/>
      <c r="GAA291" s="66"/>
      <c r="GAB291" s="66"/>
      <c r="GAC291" s="66"/>
      <c r="GAD291" s="66"/>
      <c r="GAE291" s="66"/>
      <c r="GAF291" s="66"/>
      <c r="GAG291" s="66"/>
      <c r="GAH291" s="66"/>
      <c r="GAI291" s="66"/>
      <c r="GAJ291" s="66"/>
      <c r="GAK291" s="66"/>
      <c r="GAL291" s="66"/>
      <c r="GAM291" s="66"/>
      <c r="GAN291" s="66"/>
      <c r="GAO291" s="66"/>
      <c r="GAP291" s="66"/>
      <c r="GAQ291" s="66"/>
      <c r="GAR291" s="66"/>
      <c r="GAS291" s="66"/>
      <c r="GAT291" s="66"/>
      <c r="GAU291" s="66"/>
      <c r="GAV291" s="66"/>
      <c r="GAW291" s="66"/>
      <c r="GAX291" s="66"/>
      <c r="GAY291" s="66"/>
      <c r="GAZ291" s="66"/>
      <c r="GBA291" s="66"/>
      <c r="GBB291" s="66"/>
      <c r="GBC291" s="66"/>
      <c r="GBD291" s="66"/>
      <c r="GBE291" s="66"/>
      <c r="GBF291" s="66"/>
      <c r="GBG291" s="66"/>
      <c r="GBH291" s="66"/>
      <c r="GBI291" s="66"/>
      <c r="GBJ291" s="66"/>
      <c r="GBK291" s="66"/>
      <c r="GBL291" s="66"/>
      <c r="GBM291" s="66"/>
      <c r="GBN291" s="66"/>
      <c r="GBO291" s="66"/>
      <c r="GBP291" s="66"/>
      <c r="GBQ291" s="66"/>
      <c r="GBR291" s="66"/>
      <c r="GBS291" s="66"/>
      <c r="GBT291" s="66"/>
      <c r="GBU291" s="66"/>
      <c r="GBV291" s="66"/>
      <c r="GBW291" s="66"/>
      <c r="GBX291" s="66"/>
      <c r="GBY291" s="66"/>
      <c r="GBZ291" s="66"/>
      <c r="GCA291" s="66"/>
      <c r="GCB291" s="66"/>
      <c r="GCC291" s="66"/>
      <c r="GCD291" s="66"/>
      <c r="GCE291" s="66"/>
      <c r="GCF291" s="66"/>
      <c r="GCG291" s="66"/>
      <c r="GCH291" s="66"/>
      <c r="GCI291" s="66"/>
      <c r="GCJ291" s="66"/>
      <c r="GCK291" s="66"/>
      <c r="GCL291" s="66"/>
      <c r="GCM291" s="66"/>
      <c r="GCN291" s="66"/>
      <c r="GCO291" s="66"/>
      <c r="GCP291" s="66"/>
      <c r="GCQ291" s="66"/>
      <c r="GCR291" s="66"/>
      <c r="GCS291" s="66"/>
      <c r="GCT291" s="66"/>
      <c r="GCU291" s="66"/>
      <c r="GCV291" s="66"/>
      <c r="GCW291" s="66"/>
      <c r="GCX291" s="66"/>
      <c r="GCY291" s="66"/>
      <c r="GCZ291" s="66"/>
      <c r="GDA291" s="66"/>
      <c r="GDB291" s="66"/>
      <c r="GDC291" s="66"/>
      <c r="GDD291" s="66"/>
      <c r="GDE291" s="66"/>
      <c r="GDF291" s="66"/>
      <c r="GDG291" s="66"/>
      <c r="GDH291" s="66"/>
      <c r="GDI291" s="66"/>
      <c r="GDJ291" s="66"/>
      <c r="GDK291" s="66"/>
      <c r="GDL291" s="66"/>
      <c r="GDM291" s="66"/>
      <c r="GDN291" s="66"/>
      <c r="GDO291" s="66"/>
      <c r="GDP291" s="66"/>
      <c r="GDQ291" s="66"/>
      <c r="GDR291" s="66"/>
      <c r="GDS291" s="66"/>
      <c r="GDT291" s="66"/>
      <c r="GDU291" s="66"/>
      <c r="GDV291" s="66"/>
      <c r="GDW291" s="66"/>
      <c r="GDX291" s="66"/>
      <c r="GDY291" s="66"/>
      <c r="GDZ291" s="66"/>
      <c r="GEA291" s="66"/>
      <c r="GEB291" s="66"/>
      <c r="GEC291" s="66"/>
      <c r="GED291" s="66"/>
      <c r="GEE291" s="66"/>
      <c r="GEF291" s="66"/>
      <c r="GEG291" s="66"/>
      <c r="GEH291" s="66"/>
      <c r="GEI291" s="66"/>
      <c r="GEJ291" s="66"/>
      <c r="GEK291" s="66"/>
      <c r="GEL291" s="66"/>
      <c r="GEM291" s="66"/>
      <c r="GEN291" s="66"/>
      <c r="GEO291" s="66"/>
      <c r="GEP291" s="66"/>
      <c r="GEQ291" s="66"/>
      <c r="GER291" s="66"/>
      <c r="GES291" s="66"/>
      <c r="GET291" s="66"/>
      <c r="GEU291" s="66"/>
      <c r="GEV291" s="66"/>
      <c r="GEW291" s="66"/>
      <c r="GEX291" s="66"/>
      <c r="GEY291" s="66"/>
      <c r="GEZ291" s="66"/>
      <c r="GFA291" s="66"/>
      <c r="GFB291" s="66"/>
      <c r="GFC291" s="66"/>
      <c r="GFD291" s="66"/>
      <c r="GFE291" s="66"/>
      <c r="GFF291" s="66"/>
      <c r="GFG291" s="66"/>
      <c r="GFH291" s="66"/>
      <c r="GFI291" s="66"/>
      <c r="GFJ291" s="66"/>
      <c r="GFK291" s="66"/>
      <c r="GFL291" s="66"/>
      <c r="GFM291" s="66"/>
      <c r="GFN291" s="66"/>
      <c r="GFO291" s="66"/>
      <c r="GFP291" s="66"/>
      <c r="GFQ291" s="66"/>
      <c r="GFR291" s="66"/>
      <c r="GFS291" s="66"/>
      <c r="GFT291" s="66"/>
      <c r="GFU291" s="66"/>
      <c r="GFV291" s="66"/>
      <c r="GFW291" s="66"/>
      <c r="GFX291" s="66"/>
      <c r="GFY291" s="66"/>
      <c r="GFZ291" s="66"/>
      <c r="GGA291" s="66"/>
      <c r="GGB291" s="66"/>
      <c r="GGC291" s="66"/>
      <c r="GGD291" s="66"/>
      <c r="GGE291" s="66"/>
      <c r="GGF291" s="66"/>
      <c r="GGG291" s="66"/>
      <c r="GGH291" s="66"/>
      <c r="GGI291" s="66"/>
      <c r="GGJ291" s="66"/>
      <c r="GGK291" s="66"/>
      <c r="GGL291" s="66"/>
      <c r="GGM291" s="66"/>
      <c r="GGN291" s="66"/>
      <c r="GGO291" s="66"/>
      <c r="GGP291" s="66"/>
      <c r="GGQ291" s="66"/>
      <c r="GGR291" s="66"/>
      <c r="GGS291" s="66"/>
      <c r="GGT291" s="66"/>
      <c r="GGU291" s="66"/>
      <c r="GGV291" s="66"/>
      <c r="GGW291" s="66"/>
      <c r="GGX291" s="66"/>
      <c r="GGY291" s="66"/>
      <c r="GGZ291" s="66"/>
      <c r="GHA291" s="66"/>
      <c r="GHB291" s="66"/>
      <c r="GHC291" s="66"/>
      <c r="GHD291" s="66"/>
      <c r="GHE291" s="66"/>
      <c r="GHF291" s="66"/>
      <c r="GHG291" s="66"/>
      <c r="GHH291" s="66"/>
      <c r="GHI291" s="66"/>
      <c r="GHJ291" s="66"/>
      <c r="GHK291" s="66"/>
      <c r="GHL291" s="66"/>
      <c r="GHM291" s="66"/>
      <c r="GHN291" s="66"/>
      <c r="GHO291" s="66"/>
      <c r="GHP291" s="66"/>
      <c r="GHQ291" s="66"/>
      <c r="GHR291" s="66"/>
      <c r="GHS291" s="66"/>
      <c r="GHT291" s="66"/>
      <c r="GHU291" s="66"/>
      <c r="GHV291" s="66"/>
      <c r="GHW291" s="66"/>
      <c r="GHX291" s="66"/>
      <c r="GHY291" s="66"/>
      <c r="GHZ291" s="66"/>
      <c r="GIA291" s="66"/>
      <c r="GIB291" s="66"/>
      <c r="GIC291" s="66"/>
      <c r="GID291" s="66"/>
      <c r="GIE291" s="66"/>
      <c r="GIF291" s="66"/>
      <c r="GIG291" s="66"/>
      <c r="GIH291" s="66"/>
      <c r="GII291" s="66"/>
      <c r="GIJ291" s="66"/>
      <c r="GIK291" s="66"/>
      <c r="GIL291" s="66"/>
      <c r="GIM291" s="66"/>
      <c r="GIN291" s="66"/>
      <c r="GIO291" s="66"/>
      <c r="GIP291" s="66"/>
      <c r="GIQ291" s="66"/>
      <c r="GIR291" s="66"/>
      <c r="GIS291" s="66"/>
      <c r="GIT291" s="66"/>
      <c r="GIU291" s="66"/>
      <c r="GIV291" s="66"/>
      <c r="GIW291" s="66"/>
      <c r="GIX291" s="66"/>
      <c r="GIY291" s="66"/>
      <c r="GIZ291" s="66"/>
      <c r="GJA291" s="66"/>
      <c r="GJB291" s="66"/>
      <c r="GJC291" s="66"/>
      <c r="GJD291" s="66"/>
      <c r="GJE291" s="66"/>
      <c r="GJF291" s="66"/>
      <c r="GJG291" s="66"/>
      <c r="GJH291" s="66"/>
      <c r="GJI291" s="66"/>
      <c r="GJJ291" s="66"/>
      <c r="GJK291" s="66"/>
      <c r="GJL291" s="66"/>
      <c r="GJM291" s="66"/>
      <c r="GJN291" s="66"/>
      <c r="GJO291" s="66"/>
      <c r="GJP291" s="66"/>
      <c r="GJQ291" s="66"/>
      <c r="GJR291" s="66"/>
      <c r="GJS291" s="66"/>
      <c r="GJT291" s="66"/>
      <c r="GJU291" s="66"/>
      <c r="GJV291" s="66"/>
      <c r="GJW291" s="66"/>
      <c r="GJX291" s="66"/>
      <c r="GJY291" s="66"/>
      <c r="GJZ291" s="66"/>
      <c r="GKA291" s="66"/>
      <c r="GKB291" s="66"/>
      <c r="GKC291" s="66"/>
      <c r="GKD291" s="66"/>
      <c r="GKE291" s="66"/>
      <c r="GKF291" s="66"/>
      <c r="GKG291" s="66"/>
      <c r="GKH291" s="66"/>
      <c r="GKI291" s="66"/>
      <c r="GKJ291" s="66"/>
      <c r="GKK291" s="66"/>
      <c r="GKL291" s="66"/>
      <c r="GKM291" s="66"/>
      <c r="GKN291" s="66"/>
      <c r="GKO291" s="66"/>
      <c r="GKP291" s="66"/>
      <c r="GKQ291" s="66"/>
      <c r="GKR291" s="66"/>
      <c r="GKS291" s="66"/>
      <c r="GKT291" s="66"/>
      <c r="GKU291" s="66"/>
      <c r="GKV291" s="66"/>
      <c r="GKW291" s="66"/>
      <c r="GKX291" s="66"/>
      <c r="GKY291" s="66"/>
      <c r="GKZ291" s="66"/>
      <c r="GLA291" s="66"/>
      <c r="GLB291" s="66"/>
      <c r="GLC291" s="66"/>
      <c r="GLD291" s="66"/>
      <c r="GLE291" s="66"/>
      <c r="GLF291" s="66"/>
      <c r="GLG291" s="66"/>
      <c r="GLH291" s="66"/>
      <c r="GLI291" s="66"/>
      <c r="GLJ291" s="66"/>
      <c r="GLK291" s="66"/>
      <c r="GLL291" s="66"/>
      <c r="GLM291" s="66"/>
      <c r="GLN291" s="66"/>
      <c r="GLO291" s="66"/>
      <c r="GLP291" s="66"/>
      <c r="GLQ291" s="66"/>
      <c r="GLR291" s="66"/>
      <c r="GLS291" s="66"/>
      <c r="GLT291" s="66"/>
      <c r="GLU291" s="66"/>
      <c r="GLV291" s="66"/>
      <c r="GLW291" s="66"/>
      <c r="GLX291" s="66"/>
      <c r="GLY291" s="66"/>
      <c r="GLZ291" s="66"/>
      <c r="GMA291" s="66"/>
      <c r="GMB291" s="66"/>
      <c r="GMC291" s="66"/>
      <c r="GMD291" s="66"/>
      <c r="GME291" s="66"/>
      <c r="GMF291" s="66"/>
      <c r="GMG291" s="66"/>
      <c r="GMH291" s="66"/>
      <c r="GMI291" s="66"/>
      <c r="GMJ291" s="66"/>
      <c r="GMK291" s="66"/>
      <c r="GML291" s="66"/>
      <c r="GMM291" s="66"/>
      <c r="GMN291" s="66"/>
      <c r="GMO291" s="66"/>
      <c r="GMP291" s="66"/>
      <c r="GMQ291" s="66"/>
      <c r="GMR291" s="66"/>
      <c r="GMS291" s="66"/>
      <c r="GMT291" s="66"/>
      <c r="GMU291" s="66"/>
      <c r="GMV291" s="66"/>
      <c r="GMW291" s="66"/>
      <c r="GMX291" s="66"/>
      <c r="GMY291" s="66"/>
      <c r="GMZ291" s="66"/>
      <c r="GNA291" s="66"/>
      <c r="GNB291" s="66"/>
      <c r="GNC291" s="66"/>
      <c r="GND291" s="66"/>
      <c r="GNE291" s="66"/>
      <c r="GNF291" s="66"/>
      <c r="GNG291" s="66"/>
      <c r="GNH291" s="66"/>
      <c r="GNI291" s="66"/>
      <c r="GNJ291" s="66"/>
      <c r="GNK291" s="66"/>
      <c r="GNL291" s="66"/>
      <c r="GNM291" s="66"/>
      <c r="GNN291" s="66"/>
      <c r="GNO291" s="66"/>
      <c r="GNP291" s="66"/>
      <c r="GNQ291" s="66"/>
      <c r="GNR291" s="66"/>
      <c r="GNS291" s="66"/>
      <c r="GNT291" s="66"/>
      <c r="GNU291" s="66"/>
      <c r="GNV291" s="66"/>
      <c r="GNW291" s="66"/>
      <c r="GNX291" s="66"/>
      <c r="GNY291" s="66"/>
      <c r="GNZ291" s="66"/>
      <c r="GOA291" s="66"/>
      <c r="GOB291" s="66"/>
      <c r="GOC291" s="66"/>
      <c r="GOD291" s="66"/>
      <c r="GOE291" s="66"/>
      <c r="GOF291" s="66"/>
      <c r="GOG291" s="66"/>
      <c r="GOH291" s="66"/>
      <c r="GOI291" s="66"/>
      <c r="GOJ291" s="66"/>
      <c r="GOK291" s="66"/>
      <c r="GOL291" s="66"/>
      <c r="GOM291" s="66"/>
      <c r="GON291" s="66"/>
      <c r="GOO291" s="66"/>
      <c r="GOP291" s="66"/>
      <c r="GOQ291" s="66"/>
      <c r="GOR291" s="66"/>
      <c r="GOS291" s="66"/>
      <c r="GOT291" s="66"/>
      <c r="GOU291" s="66"/>
      <c r="GOV291" s="66"/>
      <c r="GOW291" s="66"/>
      <c r="GOX291" s="66"/>
      <c r="GOY291" s="66"/>
      <c r="GOZ291" s="66"/>
      <c r="GPA291" s="66"/>
      <c r="GPB291" s="66"/>
      <c r="GPC291" s="66"/>
      <c r="GPD291" s="66"/>
      <c r="GPE291" s="66"/>
      <c r="GPF291" s="66"/>
      <c r="GPG291" s="66"/>
      <c r="GPH291" s="66"/>
      <c r="GPI291" s="66"/>
      <c r="GPJ291" s="66"/>
      <c r="GPK291" s="66"/>
      <c r="GPL291" s="66"/>
      <c r="GPM291" s="66"/>
      <c r="GPN291" s="66"/>
      <c r="GPO291" s="66"/>
      <c r="GPP291" s="66"/>
      <c r="GPQ291" s="66"/>
      <c r="GPR291" s="66"/>
      <c r="GPS291" s="66"/>
      <c r="GPT291" s="66"/>
      <c r="GPU291" s="66"/>
      <c r="GPV291" s="66"/>
      <c r="GPW291" s="66"/>
      <c r="GPX291" s="66"/>
      <c r="GPY291" s="66"/>
      <c r="GPZ291" s="66"/>
      <c r="GQA291" s="66"/>
      <c r="GQB291" s="66"/>
      <c r="GQC291" s="66"/>
      <c r="GQD291" s="66"/>
      <c r="GQE291" s="66"/>
      <c r="GQF291" s="66"/>
      <c r="GQG291" s="66"/>
      <c r="GQH291" s="66"/>
      <c r="GQI291" s="66"/>
      <c r="GQJ291" s="66"/>
      <c r="GQK291" s="66"/>
      <c r="GQL291" s="66"/>
      <c r="GQM291" s="66"/>
      <c r="GQN291" s="66"/>
      <c r="GQO291" s="66"/>
      <c r="GQP291" s="66"/>
      <c r="GQQ291" s="66"/>
      <c r="GQR291" s="66"/>
      <c r="GQS291" s="66"/>
      <c r="GQT291" s="66"/>
      <c r="GQU291" s="66"/>
      <c r="GQV291" s="66"/>
      <c r="GQW291" s="66"/>
      <c r="GQX291" s="66"/>
      <c r="GQY291" s="66"/>
      <c r="GQZ291" s="66"/>
      <c r="GRA291" s="66"/>
      <c r="GRB291" s="66"/>
      <c r="GRC291" s="66"/>
      <c r="GRD291" s="66"/>
      <c r="GRE291" s="66"/>
      <c r="GRF291" s="66"/>
      <c r="GRG291" s="66"/>
      <c r="GRH291" s="66"/>
      <c r="GRI291" s="66"/>
      <c r="GRJ291" s="66"/>
      <c r="GRK291" s="66"/>
      <c r="GRL291" s="66"/>
      <c r="GRM291" s="66"/>
      <c r="GRN291" s="66"/>
      <c r="GRO291" s="66"/>
      <c r="GRP291" s="66"/>
      <c r="GRQ291" s="66"/>
      <c r="GRR291" s="66"/>
      <c r="GRS291" s="66"/>
      <c r="GRT291" s="66"/>
      <c r="GRU291" s="66"/>
      <c r="GRV291" s="66"/>
      <c r="GRW291" s="66"/>
      <c r="GRX291" s="66"/>
      <c r="GRY291" s="66"/>
      <c r="GRZ291" s="66"/>
      <c r="GSA291" s="66"/>
      <c r="GSB291" s="66"/>
      <c r="GSC291" s="66"/>
      <c r="GSD291" s="66"/>
      <c r="GSE291" s="66"/>
      <c r="GSF291" s="66"/>
      <c r="GSG291" s="66"/>
      <c r="GSH291" s="66"/>
      <c r="GSI291" s="66"/>
      <c r="GSJ291" s="66"/>
      <c r="GSK291" s="66"/>
      <c r="GSL291" s="66"/>
      <c r="GSM291" s="66"/>
      <c r="GSN291" s="66"/>
      <c r="GSO291" s="66"/>
      <c r="GSP291" s="66"/>
      <c r="GSQ291" s="66"/>
      <c r="GSR291" s="66"/>
      <c r="GSS291" s="66"/>
      <c r="GST291" s="66"/>
      <c r="GSU291" s="66"/>
      <c r="GSV291" s="66"/>
      <c r="GSW291" s="66"/>
      <c r="GSX291" s="66"/>
      <c r="GSY291" s="66"/>
      <c r="GSZ291" s="66"/>
      <c r="GTA291" s="66"/>
      <c r="GTB291" s="66"/>
      <c r="GTC291" s="66"/>
      <c r="GTD291" s="66"/>
      <c r="GTE291" s="66"/>
      <c r="GTF291" s="66"/>
      <c r="GTG291" s="66"/>
      <c r="GTH291" s="66"/>
      <c r="GTI291" s="66"/>
      <c r="GTJ291" s="66"/>
      <c r="GTK291" s="66"/>
      <c r="GTL291" s="66"/>
      <c r="GTM291" s="66"/>
      <c r="GTN291" s="66"/>
      <c r="GTO291" s="66"/>
      <c r="GTP291" s="66"/>
      <c r="GTQ291" s="66"/>
      <c r="GTR291" s="66"/>
      <c r="GTS291" s="66"/>
      <c r="GTT291" s="66"/>
      <c r="GTU291" s="66"/>
      <c r="GTV291" s="66"/>
      <c r="GTW291" s="66"/>
      <c r="GTX291" s="66"/>
      <c r="GTY291" s="66"/>
      <c r="GTZ291" s="66"/>
      <c r="GUA291" s="66"/>
      <c r="GUB291" s="66"/>
      <c r="GUC291" s="66"/>
      <c r="GUD291" s="66"/>
      <c r="GUE291" s="66"/>
      <c r="GUF291" s="66"/>
      <c r="GUG291" s="66"/>
      <c r="GUH291" s="66"/>
      <c r="GUI291" s="66"/>
      <c r="GUJ291" s="66"/>
      <c r="GUK291" s="66"/>
      <c r="GUL291" s="66"/>
      <c r="GUM291" s="66"/>
      <c r="GUN291" s="66"/>
      <c r="GUO291" s="66"/>
      <c r="GUP291" s="66"/>
      <c r="GUQ291" s="66"/>
      <c r="GUR291" s="66"/>
      <c r="GUS291" s="66"/>
      <c r="GUT291" s="66"/>
      <c r="GUU291" s="66"/>
      <c r="GUV291" s="66"/>
      <c r="GUW291" s="66"/>
      <c r="GUX291" s="66"/>
      <c r="GUY291" s="66"/>
      <c r="GUZ291" s="66"/>
      <c r="GVA291" s="66"/>
      <c r="GVB291" s="66"/>
      <c r="GVC291" s="66"/>
      <c r="GVD291" s="66"/>
      <c r="GVE291" s="66"/>
      <c r="GVF291" s="66"/>
      <c r="GVG291" s="66"/>
      <c r="GVH291" s="66"/>
      <c r="GVI291" s="66"/>
      <c r="GVJ291" s="66"/>
      <c r="GVK291" s="66"/>
      <c r="GVL291" s="66"/>
      <c r="GVM291" s="66"/>
      <c r="GVN291" s="66"/>
      <c r="GVO291" s="66"/>
      <c r="GVP291" s="66"/>
      <c r="GVQ291" s="66"/>
      <c r="GVR291" s="66"/>
      <c r="GVS291" s="66"/>
      <c r="GVT291" s="66"/>
      <c r="GVU291" s="66"/>
      <c r="GVV291" s="66"/>
      <c r="GVW291" s="66"/>
      <c r="GVX291" s="66"/>
      <c r="GVY291" s="66"/>
      <c r="GVZ291" s="66"/>
      <c r="GWA291" s="66"/>
      <c r="GWB291" s="66"/>
      <c r="GWC291" s="66"/>
      <c r="GWD291" s="66"/>
      <c r="GWE291" s="66"/>
      <c r="GWF291" s="66"/>
      <c r="GWG291" s="66"/>
      <c r="GWH291" s="66"/>
      <c r="GWI291" s="66"/>
      <c r="GWJ291" s="66"/>
      <c r="GWK291" s="66"/>
      <c r="GWL291" s="66"/>
      <c r="GWM291" s="66"/>
      <c r="GWN291" s="66"/>
      <c r="GWO291" s="66"/>
      <c r="GWP291" s="66"/>
      <c r="GWQ291" s="66"/>
      <c r="GWR291" s="66"/>
      <c r="GWS291" s="66"/>
      <c r="GWT291" s="66"/>
      <c r="GWU291" s="66"/>
      <c r="GWV291" s="66"/>
      <c r="GWW291" s="66"/>
      <c r="GWX291" s="66"/>
      <c r="GWY291" s="66"/>
      <c r="GWZ291" s="66"/>
      <c r="GXA291" s="66"/>
      <c r="GXB291" s="66"/>
      <c r="GXC291" s="66"/>
      <c r="GXD291" s="66"/>
      <c r="GXE291" s="66"/>
      <c r="GXF291" s="66"/>
      <c r="GXG291" s="66"/>
      <c r="GXH291" s="66"/>
      <c r="GXI291" s="66"/>
      <c r="GXJ291" s="66"/>
      <c r="GXK291" s="66"/>
      <c r="GXL291" s="66"/>
      <c r="GXM291" s="66"/>
      <c r="GXN291" s="66"/>
      <c r="GXO291" s="66"/>
      <c r="GXP291" s="66"/>
      <c r="GXQ291" s="66"/>
      <c r="GXR291" s="66"/>
      <c r="GXS291" s="66"/>
      <c r="GXT291" s="66"/>
      <c r="GXU291" s="66"/>
      <c r="GXV291" s="66"/>
      <c r="GXW291" s="66"/>
      <c r="GXX291" s="66"/>
      <c r="GXY291" s="66"/>
      <c r="GXZ291" s="66"/>
      <c r="GYA291" s="66"/>
      <c r="GYB291" s="66"/>
      <c r="GYC291" s="66"/>
      <c r="GYD291" s="66"/>
      <c r="GYE291" s="66"/>
      <c r="GYF291" s="66"/>
      <c r="GYG291" s="66"/>
      <c r="GYH291" s="66"/>
      <c r="GYI291" s="66"/>
      <c r="GYJ291" s="66"/>
      <c r="GYK291" s="66"/>
      <c r="GYL291" s="66"/>
      <c r="GYM291" s="66"/>
      <c r="GYN291" s="66"/>
      <c r="GYO291" s="66"/>
      <c r="GYP291" s="66"/>
      <c r="GYQ291" s="66"/>
      <c r="GYR291" s="66"/>
      <c r="GYS291" s="66"/>
      <c r="GYT291" s="66"/>
      <c r="GYU291" s="66"/>
      <c r="GYV291" s="66"/>
      <c r="GYW291" s="66"/>
      <c r="GYX291" s="66"/>
      <c r="GYY291" s="66"/>
      <c r="GYZ291" s="66"/>
      <c r="GZA291" s="66"/>
      <c r="GZB291" s="66"/>
      <c r="GZC291" s="66"/>
      <c r="GZD291" s="66"/>
      <c r="GZE291" s="66"/>
      <c r="GZF291" s="66"/>
      <c r="GZG291" s="66"/>
      <c r="GZH291" s="66"/>
      <c r="GZI291" s="66"/>
      <c r="GZJ291" s="66"/>
      <c r="GZK291" s="66"/>
      <c r="GZL291" s="66"/>
      <c r="GZM291" s="66"/>
      <c r="GZN291" s="66"/>
      <c r="GZO291" s="66"/>
      <c r="GZP291" s="66"/>
      <c r="GZQ291" s="66"/>
      <c r="GZR291" s="66"/>
      <c r="GZS291" s="66"/>
      <c r="GZT291" s="66"/>
      <c r="GZU291" s="66"/>
      <c r="GZV291" s="66"/>
      <c r="GZW291" s="66"/>
      <c r="GZX291" s="66"/>
      <c r="GZY291" s="66"/>
      <c r="GZZ291" s="66"/>
      <c r="HAA291" s="66"/>
      <c r="HAB291" s="66"/>
      <c r="HAC291" s="66"/>
      <c r="HAD291" s="66"/>
      <c r="HAE291" s="66"/>
      <c r="HAF291" s="66"/>
      <c r="HAG291" s="66"/>
      <c r="HAH291" s="66"/>
      <c r="HAI291" s="66"/>
      <c r="HAJ291" s="66"/>
      <c r="HAK291" s="66"/>
      <c r="HAL291" s="66"/>
      <c r="HAM291" s="66"/>
      <c r="HAN291" s="66"/>
      <c r="HAO291" s="66"/>
      <c r="HAP291" s="66"/>
      <c r="HAQ291" s="66"/>
      <c r="HAR291" s="66"/>
      <c r="HAS291" s="66"/>
      <c r="HAT291" s="66"/>
      <c r="HAU291" s="66"/>
      <c r="HAV291" s="66"/>
      <c r="HAW291" s="66"/>
      <c r="HAX291" s="66"/>
      <c r="HAY291" s="66"/>
      <c r="HAZ291" s="66"/>
      <c r="HBA291" s="66"/>
      <c r="HBB291" s="66"/>
      <c r="HBC291" s="66"/>
      <c r="HBD291" s="66"/>
      <c r="HBE291" s="66"/>
      <c r="HBF291" s="66"/>
      <c r="HBG291" s="66"/>
      <c r="HBH291" s="66"/>
      <c r="HBI291" s="66"/>
      <c r="HBJ291" s="66"/>
      <c r="HBK291" s="66"/>
      <c r="HBL291" s="66"/>
      <c r="HBM291" s="66"/>
      <c r="HBN291" s="66"/>
      <c r="HBO291" s="66"/>
      <c r="HBP291" s="66"/>
      <c r="HBQ291" s="66"/>
      <c r="HBR291" s="66"/>
      <c r="HBS291" s="66"/>
      <c r="HBT291" s="66"/>
      <c r="HBU291" s="66"/>
      <c r="HBV291" s="66"/>
      <c r="HBW291" s="66"/>
      <c r="HBX291" s="66"/>
      <c r="HBY291" s="66"/>
      <c r="HBZ291" s="66"/>
      <c r="HCA291" s="66"/>
      <c r="HCB291" s="66"/>
      <c r="HCC291" s="66"/>
      <c r="HCD291" s="66"/>
      <c r="HCE291" s="66"/>
      <c r="HCF291" s="66"/>
      <c r="HCG291" s="66"/>
      <c r="HCH291" s="66"/>
      <c r="HCI291" s="66"/>
      <c r="HCJ291" s="66"/>
      <c r="HCK291" s="66"/>
      <c r="HCL291" s="66"/>
      <c r="HCM291" s="66"/>
      <c r="HCN291" s="66"/>
      <c r="HCO291" s="66"/>
      <c r="HCP291" s="66"/>
      <c r="HCQ291" s="66"/>
      <c r="HCR291" s="66"/>
      <c r="HCS291" s="66"/>
      <c r="HCT291" s="66"/>
      <c r="HCU291" s="66"/>
      <c r="HCV291" s="66"/>
      <c r="HCW291" s="66"/>
      <c r="HCX291" s="66"/>
      <c r="HCY291" s="66"/>
      <c r="HCZ291" s="66"/>
      <c r="HDA291" s="66"/>
      <c r="HDB291" s="66"/>
      <c r="HDC291" s="66"/>
      <c r="HDD291" s="66"/>
      <c r="HDE291" s="66"/>
      <c r="HDF291" s="66"/>
      <c r="HDG291" s="66"/>
      <c r="HDH291" s="66"/>
      <c r="HDI291" s="66"/>
      <c r="HDJ291" s="66"/>
      <c r="HDK291" s="66"/>
      <c r="HDL291" s="66"/>
      <c r="HDM291" s="66"/>
      <c r="HDN291" s="66"/>
      <c r="HDO291" s="66"/>
      <c r="HDP291" s="66"/>
      <c r="HDQ291" s="66"/>
      <c r="HDR291" s="66"/>
      <c r="HDS291" s="66"/>
      <c r="HDT291" s="66"/>
      <c r="HDU291" s="66"/>
      <c r="HDV291" s="66"/>
      <c r="HDW291" s="66"/>
      <c r="HDX291" s="66"/>
      <c r="HDY291" s="66"/>
      <c r="HDZ291" s="66"/>
      <c r="HEA291" s="66"/>
      <c r="HEB291" s="66"/>
      <c r="HEC291" s="66"/>
      <c r="HED291" s="66"/>
      <c r="HEE291" s="66"/>
      <c r="HEF291" s="66"/>
      <c r="HEG291" s="66"/>
      <c r="HEH291" s="66"/>
      <c r="HEI291" s="66"/>
      <c r="HEJ291" s="66"/>
      <c r="HEK291" s="66"/>
      <c r="HEL291" s="66"/>
      <c r="HEM291" s="66"/>
      <c r="HEN291" s="66"/>
      <c r="HEO291" s="66"/>
      <c r="HEP291" s="66"/>
      <c r="HEQ291" s="66"/>
      <c r="HER291" s="66"/>
      <c r="HES291" s="66"/>
      <c r="HET291" s="66"/>
      <c r="HEU291" s="66"/>
      <c r="HEV291" s="66"/>
      <c r="HEW291" s="66"/>
      <c r="HEX291" s="66"/>
      <c r="HEY291" s="66"/>
      <c r="HEZ291" s="66"/>
      <c r="HFA291" s="66"/>
      <c r="HFB291" s="66"/>
      <c r="HFC291" s="66"/>
      <c r="HFD291" s="66"/>
      <c r="HFE291" s="66"/>
      <c r="HFF291" s="66"/>
      <c r="HFG291" s="66"/>
      <c r="HFH291" s="66"/>
      <c r="HFI291" s="66"/>
      <c r="HFJ291" s="66"/>
      <c r="HFK291" s="66"/>
      <c r="HFL291" s="66"/>
      <c r="HFM291" s="66"/>
      <c r="HFN291" s="66"/>
      <c r="HFO291" s="66"/>
      <c r="HFP291" s="66"/>
      <c r="HFQ291" s="66"/>
      <c r="HFR291" s="66"/>
      <c r="HFS291" s="66"/>
      <c r="HFT291" s="66"/>
      <c r="HFU291" s="66"/>
      <c r="HFV291" s="66"/>
      <c r="HFW291" s="66"/>
      <c r="HFX291" s="66"/>
      <c r="HFY291" s="66"/>
      <c r="HFZ291" s="66"/>
      <c r="HGA291" s="66"/>
      <c r="HGB291" s="66"/>
      <c r="HGC291" s="66"/>
      <c r="HGD291" s="66"/>
      <c r="HGE291" s="66"/>
      <c r="HGF291" s="66"/>
      <c r="HGG291" s="66"/>
      <c r="HGH291" s="66"/>
      <c r="HGI291" s="66"/>
      <c r="HGJ291" s="66"/>
      <c r="HGK291" s="66"/>
      <c r="HGL291" s="66"/>
      <c r="HGM291" s="66"/>
      <c r="HGN291" s="66"/>
      <c r="HGO291" s="66"/>
      <c r="HGP291" s="66"/>
      <c r="HGQ291" s="66"/>
      <c r="HGR291" s="66"/>
      <c r="HGS291" s="66"/>
      <c r="HGT291" s="66"/>
      <c r="HGU291" s="66"/>
      <c r="HGV291" s="66"/>
      <c r="HGW291" s="66"/>
      <c r="HGX291" s="66"/>
      <c r="HGY291" s="66"/>
      <c r="HGZ291" s="66"/>
      <c r="HHA291" s="66"/>
      <c r="HHB291" s="66"/>
      <c r="HHC291" s="66"/>
      <c r="HHD291" s="66"/>
      <c r="HHE291" s="66"/>
      <c r="HHF291" s="66"/>
      <c r="HHG291" s="66"/>
      <c r="HHH291" s="66"/>
      <c r="HHI291" s="66"/>
      <c r="HHJ291" s="66"/>
      <c r="HHK291" s="66"/>
      <c r="HHL291" s="66"/>
      <c r="HHM291" s="66"/>
      <c r="HHN291" s="66"/>
      <c r="HHO291" s="66"/>
      <c r="HHP291" s="66"/>
      <c r="HHQ291" s="66"/>
      <c r="HHR291" s="66"/>
      <c r="HHS291" s="66"/>
      <c r="HHT291" s="66"/>
      <c r="HHU291" s="66"/>
      <c r="HHV291" s="66"/>
      <c r="HHW291" s="66"/>
      <c r="HHX291" s="66"/>
      <c r="HHY291" s="66"/>
      <c r="HHZ291" s="66"/>
      <c r="HIA291" s="66"/>
      <c r="HIB291" s="66"/>
      <c r="HIC291" s="66"/>
      <c r="HID291" s="66"/>
      <c r="HIE291" s="66"/>
      <c r="HIF291" s="66"/>
      <c r="HIG291" s="66"/>
      <c r="HIH291" s="66"/>
      <c r="HII291" s="66"/>
      <c r="HIJ291" s="66"/>
      <c r="HIK291" s="66"/>
      <c r="HIL291" s="66"/>
      <c r="HIM291" s="66"/>
      <c r="HIN291" s="66"/>
      <c r="HIO291" s="66"/>
      <c r="HIP291" s="66"/>
      <c r="HIQ291" s="66"/>
      <c r="HIR291" s="66"/>
      <c r="HIS291" s="66"/>
      <c r="HIT291" s="66"/>
      <c r="HIU291" s="66"/>
      <c r="HIV291" s="66"/>
      <c r="HIW291" s="66"/>
      <c r="HIX291" s="66"/>
      <c r="HIY291" s="66"/>
      <c r="HIZ291" s="66"/>
      <c r="HJA291" s="66"/>
      <c r="HJB291" s="66"/>
      <c r="HJC291" s="66"/>
      <c r="HJD291" s="66"/>
      <c r="HJE291" s="66"/>
      <c r="HJF291" s="66"/>
      <c r="HJG291" s="66"/>
      <c r="HJH291" s="66"/>
      <c r="HJI291" s="66"/>
      <c r="HJJ291" s="66"/>
      <c r="HJK291" s="66"/>
      <c r="HJL291" s="66"/>
      <c r="HJM291" s="66"/>
      <c r="HJN291" s="66"/>
      <c r="HJO291" s="66"/>
      <c r="HJP291" s="66"/>
      <c r="HJQ291" s="66"/>
      <c r="HJR291" s="66"/>
      <c r="HJS291" s="66"/>
      <c r="HJT291" s="66"/>
      <c r="HJU291" s="66"/>
      <c r="HJV291" s="66"/>
      <c r="HJW291" s="66"/>
      <c r="HJX291" s="66"/>
      <c r="HJY291" s="66"/>
      <c r="HJZ291" s="66"/>
      <c r="HKA291" s="66"/>
      <c r="HKB291" s="66"/>
      <c r="HKC291" s="66"/>
      <c r="HKD291" s="66"/>
      <c r="HKE291" s="66"/>
      <c r="HKF291" s="66"/>
      <c r="HKG291" s="66"/>
      <c r="HKH291" s="66"/>
      <c r="HKI291" s="66"/>
      <c r="HKJ291" s="66"/>
      <c r="HKK291" s="66"/>
      <c r="HKL291" s="66"/>
      <c r="HKM291" s="66"/>
      <c r="HKN291" s="66"/>
      <c r="HKO291" s="66"/>
      <c r="HKP291" s="66"/>
      <c r="HKQ291" s="66"/>
      <c r="HKR291" s="66"/>
      <c r="HKS291" s="66"/>
      <c r="HKT291" s="66"/>
      <c r="HKU291" s="66"/>
      <c r="HKV291" s="66"/>
      <c r="HKW291" s="66"/>
      <c r="HKX291" s="66"/>
      <c r="HKY291" s="66"/>
      <c r="HKZ291" s="66"/>
      <c r="HLA291" s="66"/>
      <c r="HLB291" s="66"/>
      <c r="HLC291" s="66"/>
      <c r="HLD291" s="66"/>
      <c r="HLE291" s="66"/>
      <c r="HLF291" s="66"/>
      <c r="HLG291" s="66"/>
      <c r="HLH291" s="66"/>
      <c r="HLI291" s="66"/>
      <c r="HLJ291" s="66"/>
      <c r="HLK291" s="66"/>
      <c r="HLL291" s="66"/>
      <c r="HLM291" s="66"/>
      <c r="HLN291" s="66"/>
      <c r="HLO291" s="66"/>
      <c r="HLP291" s="66"/>
      <c r="HLQ291" s="66"/>
      <c r="HLR291" s="66"/>
      <c r="HLS291" s="66"/>
      <c r="HLT291" s="66"/>
      <c r="HLU291" s="66"/>
      <c r="HLV291" s="66"/>
      <c r="HLW291" s="66"/>
      <c r="HLX291" s="66"/>
      <c r="HLY291" s="66"/>
      <c r="HLZ291" s="66"/>
      <c r="HMA291" s="66"/>
      <c r="HMB291" s="66"/>
      <c r="HMC291" s="66"/>
      <c r="HMD291" s="66"/>
      <c r="HME291" s="66"/>
      <c r="HMF291" s="66"/>
      <c r="HMG291" s="66"/>
      <c r="HMH291" s="66"/>
      <c r="HMI291" s="66"/>
      <c r="HMJ291" s="66"/>
      <c r="HMK291" s="66"/>
      <c r="HML291" s="66"/>
      <c r="HMM291" s="66"/>
      <c r="HMN291" s="66"/>
      <c r="HMO291" s="66"/>
      <c r="HMP291" s="66"/>
      <c r="HMQ291" s="66"/>
      <c r="HMR291" s="66"/>
      <c r="HMS291" s="66"/>
      <c r="HMT291" s="66"/>
      <c r="HMU291" s="66"/>
      <c r="HMV291" s="66"/>
      <c r="HMW291" s="66"/>
      <c r="HMX291" s="66"/>
      <c r="HMY291" s="66"/>
      <c r="HMZ291" s="66"/>
      <c r="HNA291" s="66"/>
      <c r="HNB291" s="66"/>
      <c r="HNC291" s="66"/>
      <c r="HND291" s="66"/>
      <c r="HNE291" s="66"/>
      <c r="HNF291" s="66"/>
      <c r="HNG291" s="66"/>
      <c r="HNH291" s="66"/>
      <c r="HNI291" s="66"/>
      <c r="HNJ291" s="66"/>
      <c r="HNK291" s="66"/>
      <c r="HNL291" s="66"/>
      <c r="HNM291" s="66"/>
      <c r="HNN291" s="66"/>
      <c r="HNO291" s="66"/>
      <c r="HNP291" s="66"/>
      <c r="HNQ291" s="66"/>
      <c r="HNR291" s="66"/>
      <c r="HNS291" s="66"/>
      <c r="HNT291" s="66"/>
      <c r="HNU291" s="66"/>
      <c r="HNV291" s="66"/>
      <c r="HNW291" s="66"/>
      <c r="HNX291" s="66"/>
      <c r="HNY291" s="66"/>
      <c r="HNZ291" s="66"/>
      <c r="HOA291" s="66"/>
      <c r="HOB291" s="66"/>
      <c r="HOC291" s="66"/>
      <c r="HOD291" s="66"/>
      <c r="HOE291" s="66"/>
      <c r="HOF291" s="66"/>
      <c r="HOG291" s="66"/>
      <c r="HOH291" s="66"/>
      <c r="HOI291" s="66"/>
      <c r="HOJ291" s="66"/>
      <c r="HOK291" s="66"/>
      <c r="HOL291" s="66"/>
      <c r="HOM291" s="66"/>
      <c r="HON291" s="66"/>
      <c r="HOO291" s="66"/>
      <c r="HOP291" s="66"/>
      <c r="HOQ291" s="66"/>
      <c r="HOR291" s="66"/>
      <c r="HOS291" s="66"/>
      <c r="HOT291" s="66"/>
      <c r="HOU291" s="66"/>
      <c r="HOV291" s="66"/>
      <c r="HOW291" s="66"/>
      <c r="HOX291" s="66"/>
      <c r="HOY291" s="66"/>
      <c r="HOZ291" s="66"/>
      <c r="HPA291" s="66"/>
      <c r="HPB291" s="66"/>
      <c r="HPC291" s="66"/>
      <c r="HPD291" s="66"/>
      <c r="HPE291" s="66"/>
      <c r="HPF291" s="66"/>
      <c r="HPG291" s="66"/>
      <c r="HPH291" s="66"/>
      <c r="HPI291" s="66"/>
      <c r="HPJ291" s="66"/>
      <c r="HPK291" s="66"/>
      <c r="HPL291" s="66"/>
      <c r="HPM291" s="66"/>
      <c r="HPN291" s="66"/>
      <c r="HPO291" s="66"/>
      <c r="HPP291" s="66"/>
      <c r="HPQ291" s="66"/>
      <c r="HPR291" s="66"/>
      <c r="HPS291" s="66"/>
      <c r="HPT291" s="66"/>
      <c r="HPU291" s="66"/>
      <c r="HPV291" s="66"/>
      <c r="HPW291" s="66"/>
      <c r="HPX291" s="66"/>
      <c r="HPY291" s="66"/>
      <c r="HPZ291" s="66"/>
      <c r="HQA291" s="66"/>
      <c r="HQB291" s="66"/>
      <c r="HQC291" s="66"/>
      <c r="HQD291" s="66"/>
      <c r="HQE291" s="66"/>
      <c r="HQF291" s="66"/>
      <c r="HQG291" s="66"/>
      <c r="HQH291" s="66"/>
      <c r="HQI291" s="66"/>
      <c r="HQJ291" s="66"/>
      <c r="HQK291" s="66"/>
      <c r="HQL291" s="66"/>
      <c r="HQM291" s="66"/>
      <c r="HQN291" s="66"/>
      <c r="HQO291" s="66"/>
      <c r="HQP291" s="66"/>
      <c r="HQQ291" s="66"/>
      <c r="HQR291" s="66"/>
      <c r="HQS291" s="66"/>
      <c r="HQT291" s="66"/>
      <c r="HQU291" s="66"/>
      <c r="HQV291" s="66"/>
      <c r="HQW291" s="66"/>
      <c r="HQX291" s="66"/>
      <c r="HQY291" s="66"/>
      <c r="HQZ291" s="66"/>
      <c r="HRA291" s="66"/>
      <c r="HRB291" s="66"/>
      <c r="HRC291" s="66"/>
      <c r="HRD291" s="66"/>
      <c r="HRE291" s="66"/>
      <c r="HRF291" s="66"/>
      <c r="HRG291" s="66"/>
      <c r="HRH291" s="66"/>
      <c r="HRI291" s="66"/>
      <c r="HRJ291" s="66"/>
      <c r="HRK291" s="66"/>
      <c r="HRL291" s="66"/>
      <c r="HRM291" s="66"/>
      <c r="HRN291" s="66"/>
      <c r="HRO291" s="66"/>
      <c r="HRP291" s="66"/>
      <c r="HRQ291" s="66"/>
      <c r="HRR291" s="66"/>
      <c r="HRS291" s="66"/>
      <c r="HRT291" s="66"/>
      <c r="HRU291" s="66"/>
      <c r="HRV291" s="66"/>
      <c r="HRW291" s="66"/>
      <c r="HRX291" s="66"/>
      <c r="HRY291" s="66"/>
      <c r="HRZ291" s="66"/>
      <c r="HSA291" s="66"/>
      <c r="HSB291" s="66"/>
      <c r="HSC291" s="66"/>
      <c r="HSD291" s="66"/>
      <c r="HSE291" s="66"/>
      <c r="HSF291" s="66"/>
      <c r="HSG291" s="66"/>
      <c r="HSH291" s="66"/>
      <c r="HSI291" s="66"/>
      <c r="HSJ291" s="66"/>
      <c r="HSK291" s="66"/>
      <c r="HSL291" s="66"/>
      <c r="HSM291" s="66"/>
      <c r="HSN291" s="66"/>
      <c r="HSO291" s="66"/>
      <c r="HSP291" s="66"/>
      <c r="HSQ291" s="66"/>
      <c r="HSR291" s="66"/>
      <c r="HSS291" s="66"/>
      <c r="HST291" s="66"/>
      <c r="HSU291" s="66"/>
      <c r="HSV291" s="66"/>
      <c r="HSW291" s="66"/>
      <c r="HSX291" s="66"/>
      <c r="HSY291" s="66"/>
      <c r="HSZ291" s="66"/>
      <c r="HTA291" s="66"/>
      <c r="HTB291" s="66"/>
      <c r="HTC291" s="66"/>
      <c r="HTD291" s="66"/>
      <c r="HTE291" s="66"/>
      <c r="HTF291" s="66"/>
      <c r="HTG291" s="66"/>
      <c r="HTH291" s="66"/>
      <c r="HTI291" s="66"/>
      <c r="HTJ291" s="66"/>
      <c r="HTK291" s="66"/>
      <c r="HTL291" s="66"/>
      <c r="HTM291" s="66"/>
      <c r="HTN291" s="66"/>
      <c r="HTO291" s="66"/>
      <c r="HTP291" s="66"/>
      <c r="HTQ291" s="66"/>
      <c r="HTR291" s="66"/>
      <c r="HTS291" s="66"/>
      <c r="HTT291" s="66"/>
      <c r="HTU291" s="66"/>
      <c r="HTV291" s="66"/>
      <c r="HTW291" s="66"/>
      <c r="HTX291" s="66"/>
      <c r="HTY291" s="66"/>
      <c r="HTZ291" s="66"/>
      <c r="HUA291" s="66"/>
      <c r="HUB291" s="66"/>
      <c r="HUC291" s="66"/>
      <c r="HUD291" s="66"/>
      <c r="HUE291" s="66"/>
      <c r="HUF291" s="66"/>
      <c r="HUG291" s="66"/>
      <c r="HUH291" s="66"/>
      <c r="HUI291" s="66"/>
      <c r="HUJ291" s="66"/>
      <c r="HUK291" s="66"/>
      <c r="HUL291" s="66"/>
      <c r="HUM291" s="66"/>
      <c r="HUN291" s="66"/>
      <c r="HUO291" s="66"/>
      <c r="HUP291" s="66"/>
      <c r="HUQ291" s="66"/>
      <c r="HUR291" s="66"/>
      <c r="HUS291" s="66"/>
      <c r="HUT291" s="66"/>
      <c r="HUU291" s="66"/>
      <c r="HUV291" s="66"/>
      <c r="HUW291" s="66"/>
      <c r="HUX291" s="66"/>
      <c r="HUY291" s="66"/>
      <c r="HUZ291" s="66"/>
      <c r="HVA291" s="66"/>
      <c r="HVB291" s="66"/>
      <c r="HVC291" s="66"/>
      <c r="HVD291" s="66"/>
      <c r="HVE291" s="66"/>
      <c r="HVF291" s="66"/>
      <c r="HVG291" s="66"/>
      <c r="HVH291" s="66"/>
      <c r="HVI291" s="66"/>
      <c r="HVJ291" s="66"/>
      <c r="HVK291" s="66"/>
      <c r="HVL291" s="66"/>
      <c r="HVM291" s="66"/>
      <c r="HVN291" s="66"/>
      <c r="HVO291" s="66"/>
      <c r="HVP291" s="66"/>
      <c r="HVQ291" s="66"/>
      <c r="HVR291" s="66"/>
      <c r="HVS291" s="66"/>
      <c r="HVT291" s="66"/>
      <c r="HVU291" s="66"/>
      <c r="HVV291" s="66"/>
      <c r="HVW291" s="66"/>
      <c r="HVX291" s="66"/>
      <c r="HVY291" s="66"/>
      <c r="HVZ291" s="66"/>
      <c r="HWA291" s="66"/>
      <c r="HWB291" s="66"/>
      <c r="HWC291" s="66"/>
      <c r="HWD291" s="66"/>
      <c r="HWE291" s="66"/>
      <c r="HWF291" s="66"/>
      <c r="HWG291" s="66"/>
      <c r="HWH291" s="66"/>
      <c r="HWI291" s="66"/>
      <c r="HWJ291" s="66"/>
      <c r="HWK291" s="66"/>
      <c r="HWL291" s="66"/>
      <c r="HWM291" s="66"/>
      <c r="HWN291" s="66"/>
      <c r="HWO291" s="66"/>
      <c r="HWP291" s="66"/>
      <c r="HWQ291" s="66"/>
      <c r="HWR291" s="66"/>
      <c r="HWS291" s="66"/>
      <c r="HWT291" s="66"/>
      <c r="HWU291" s="66"/>
      <c r="HWV291" s="66"/>
      <c r="HWW291" s="66"/>
      <c r="HWX291" s="66"/>
      <c r="HWY291" s="66"/>
      <c r="HWZ291" s="66"/>
      <c r="HXA291" s="66"/>
      <c r="HXB291" s="66"/>
      <c r="HXC291" s="66"/>
      <c r="HXD291" s="66"/>
      <c r="HXE291" s="66"/>
      <c r="HXF291" s="66"/>
      <c r="HXG291" s="66"/>
      <c r="HXH291" s="66"/>
      <c r="HXI291" s="66"/>
      <c r="HXJ291" s="66"/>
      <c r="HXK291" s="66"/>
      <c r="HXL291" s="66"/>
      <c r="HXM291" s="66"/>
      <c r="HXN291" s="66"/>
      <c r="HXO291" s="66"/>
      <c r="HXP291" s="66"/>
      <c r="HXQ291" s="66"/>
      <c r="HXR291" s="66"/>
      <c r="HXS291" s="66"/>
      <c r="HXT291" s="66"/>
      <c r="HXU291" s="66"/>
      <c r="HXV291" s="66"/>
      <c r="HXW291" s="66"/>
      <c r="HXX291" s="66"/>
      <c r="HXY291" s="66"/>
      <c r="HXZ291" s="66"/>
      <c r="HYA291" s="66"/>
      <c r="HYB291" s="66"/>
      <c r="HYC291" s="66"/>
      <c r="HYD291" s="66"/>
      <c r="HYE291" s="66"/>
      <c r="HYF291" s="66"/>
      <c r="HYG291" s="66"/>
      <c r="HYH291" s="66"/>
      <c r="HYI291" s="66"/>
      <c r="HYJ291" s="66"/>
      <c r="HYK291" s="66"/>
      <c r="HYL291" s="66"/>
      <c r="HYM291" s="66"/>
      <c r="HYN291" s="66"/>
      <c r="HYO291" s="66"/>
      <c r="HYP291" s="66"/>
      <c r="HYQ291" s="66"/>
      <c r="HYR291" s="66"/>
      <c r="HYS291" s="66"/>
      <c r="HYT291" s="66"/>
      <c r="HYU291" s="66"/>
      <c r="HYV291" s="66"/>
      <c r="HYW291" s="66"/>
      <c r="HYX291" s="66"/>
      <c r="HYY291" s="66"/>
      <c r="HYZ291" s="66"/>
      <c r="HZA291" s="66"/>
      <c r="HZB291" s="66"/>
      <c r="HZC291" s="66"/>
      <c r="HZD291" s="66"/>
      <c r="HZE291" s="66"/>
      <c r="HZF291" s="66"/>
      <c r="HZG291" s="66"/>
      <c r="HZH291" s="66"/>
      <c r="HZI291" s="66"/>
      <c r="HZJ291" s="66"/>
      <c r="HZK291" s="66"/>
      <c r="HZL291" s="66"/>
      <c r="HZM291" s="66"/>
      <c r="HZN291" s="66"/>
      <c r="HZO291" s="66"/>
      <c r="HZP291" s="66"/>
      <c r="HZQ291" s="66"/>
      <c r="HZR291" s="66"/>
      <c r="HZS291" s="66"/>
      <c r="HZT291" s="66"/>
      <c r="HZU291" s="66"/>
      <c r="HZV291" s="66"/>
      <c r="HZW291" s="66"/>
      <c r="HZX291" s="66"/>
      <c r="HZY291" s="66"/>
      <c r="HZZ291" s="66"/>
      <c r="IAA291" s="66"/>
      <c r="IAB291" s="66"/>
      <c r="IAC291" s="66"/>
      <c r="IAD291" s="66"/>
      <c r="IAE291" s="66"/>
      <c r="IAF291" s="66"/>
      <c r="IAG291" s="66"/>
      <c r="IAH291" s="66"/>
      <c r="IAI291" s="66"/>
      <c r="IAJ291" s="66"/>
      <c r="IAK291" s="66"/>
      <c r="IAL291" s="66"/>
      <c r="IAM291" s="66"/>
      <c r="IAN291" s="66"/>
      <c r="IAO291" s="66"/>
      <c r="IAP291" s="66"/>
      <c r="IAQ291" s="66"/>
      <c r="IAR291" s="66"/>
      <c r="IAS291" s="66"/>
      <c r="IAT291" s="66"/>
      <c r="IAU291" s="66"/>
      <c r="IAV291" s="66"/>
      <c r="IAW291" s="66"/>
      <c r="IAX291" s="66"/>
      <c r="IAY291" s="66"/>
      <c r="IAZ291" s="66"/>
      <c r="IBA291" s="66"/>
      <c r="IBB291" s="66"/>
      <c r="IBC291" s="66"/>
      <c r="IBD291" s="66"/>
      <c r="IBE291" s="66"/>
      <c r="IBF291" s="66"/>
      <c r="IBG291" s="66"/>
      <c r="IBH291" s="66"/>
      <c r="IBI291" s="66"/>
      <c r="IBJ291" s="66"/>
      <c r="IBK291" s="66"/>
      <c r="IBL291" s="66"/>
      <c r="IBM291" s="66"/>
      <c r="IBN291" s="66"/>
      <c r="IBO291" s="66"/>
      <c r="IBP291" s="66"/>
      <c r="IBQ291" s="66"/>
      <c r="IBR291" s="66"/>
      <c r="IBS291" s="66"/>
      <c r="IBT291" s="66"/>
      <c r="IBU291" s="66"/>
      <c r="IBV291" s="66"/>
      <c r="IBW291" s="66"/>
      <c r="IBX291" s="66"/>
      <c r="IBY291" s="66"/>
      <c r="IBZ291" s="66"/>
      <c r="ICA291" s="66"/>
      <c r="ICB291" s="66"/>
      <c r="ICC291" s="66"/>
      <c r="ICD291" s="66"/>
      <c r="ICE291" s="66"/>
      <c r="ICF291" s="66"/>
      <c r="ICG291" s="66"/>
      <c r="ICH291" s="66"/>
      <c r="ICI291" s="66"/>
      <c r="ICJ291" s="66"/>
      <c r="ICK291" s="66"/>
      <c r="ICL291" s="66"/>
      <c r="ICM291" s="66"/>
      <c r="ICN291" s="66"/>
      <c r="ICO291" s="66"/>
      <c r="ICP291" s="66"/>
      <c r="ICQ291" s="66"/>
      <c r="ICR291" s="66"/>
      <c r="ICS291" s="66"/>
      <c r="ICT291" s="66"/>
      <c r="ICU291" s="66"/>
      <c r="ICV291" s="66"/>
      <c r="ICW291" s="66"/>
      <c r="ICX291" s="66"/>
      <c r="ICY291" s="66"/>
      <c r="ICZ291" s="66"/>
      <c r="IDA291" s="66"/>
      <c r="IDB291" s="66"/>
      <c r="IDC291" s="66"/>
      <c r="IDD291" s="66"/>
      <c r="IDE291" s="66"/>
      <c r="IDF291" s="66"/>
      <c r="IDG291" s="66"/>
      <c r="IDH291" s="66"/>
      <c r="IDI291" s="66"/>
      <c r="IDJ291" s="66"/>
      <c r="IDK291" s="66"/>
      <c r="IDL291" s="66"/>
      <c r="IDM291" s="66"/>
      <c r="IDN291" s="66"/>
      <c r="IDO291" s="66"/>
      <c r="IDP291" s="66"/>
      <c r="IDQ291" s="66"/>
      <c r="IDR291" s="66"/>
      <c r="IDS291" s="66"/>
      <c r="IDT291" s="66"/>
      <c r="IDU291" s="66"/>
      <c r="IDV291" s="66"/>
      <c r="IDW291" s="66"/>
      <c r="IDX291" s="66"/>
      <c r="IDY291" s="66"/>
      <c r="IDZ291" s="66"/>
      <c r="IEA291" s="66"/>
      <c r="IEB291" s="66"/>
      <c r="IEC291" s="66"/>
      <c r="IED291" s="66"/>
      <c r="IEE291" s="66"/>
      <c r="IEF291" s="66"/>
      <c r="IEG291" s="66"/>
      <c r="IEH291" s="66"/>
      <c r="IEI291" s="66"/>
      <c r="IEJ291" s="66"/>
      <c r="IEK291" s="66"/>
      <c r="IEL291" s="66"/>
      <c r="IEM291" s="66"/>
      <c r="IEN291" s="66"/>
      <c r="IEO291" s="66"/>
      <c r="IEP291" s="66"/>
      <c r="IEQ291" s="66"/>
      <c r="IER291" s="66"/>
      <c r="IES291" s="66"/>
      <c r="IET291" s="66"/>
      <c r="IEU291" s="66"/>
      <c r="IEV291" s="66"/>
      <c r="IEW291" s="66"/>
      <c r="IEX291" s="66"/>
      <c r="IEY291" s="66"/>
      <c r="IEZ291" s="66"/>
      <c r="IFA291" s="66"/>
      <c r="IFB291" s="66"/>
      <c r="IFC291" s="66"/>
      <c r="IFD291" s="66"/>
      <c r="IFE291" s="66"/>
      <c r="IFF291" s="66"/>
      <c r="IFG291" s="66"/>
      <c r="IFH291" s="66"/>
      <c r="IFI291" s="66"/>
      <c r="IFJ291" s="66"/>
      <c r="IFK291" s="66"/>
      <c r="IFL291" s="66"/>
      <c r="IFM291" s="66"/>
      <c r="IFN291" s="66"/>
      <c r="IFO291" s="66"/>
      <c r="IFP291" s="66"/>
      <c r="IFQ291" s="66"/>
      <c r="IFR291" s="66"/>
      <c r="IFS291" s="66"/>
      <c r="IFT291" s="66"/>
      <c r="IFU291" s="66"/>
      <c r="IFV291" s="66"/>
      <c r="IFW291" s="66"/>
      <c r="IFX291" s="66"/>
      <c r="IFY291" s="66"/>
      <c r="IFZ291" s="66"/>
      <c r="IGA291" s="66"/>
      <c r="IGB291" s="66"/>
      <c r="IGC291" s="66"/>
      <c r="IGD291" s="66"/>
      <c r="IGE291" s="66"/>
      <c r="IGF291" s="66"/>
      <c r="IGG291" s="66"/>
      <c r="IGH291" s="66"/>
      <c r="IGI291" s="66"/>
      <c r="IGJ291" s="66"/>
      <c r="IGK291" s="66"/>
      <c r="IGL291" s="66"/>
      <c r="IGM291" s="66"/>
      <c r="IGN291" s="66"/>
      <c r="IGO291" s="66"/>
      <c r="IGP291" s="66"/>
      <c r="IGQ291" s="66"/>
      <c r="IGR291" s="66"/>
      <c r="IGS291" s="66"/>
      <c r="IGT291" s="66"/>
      <c r="IGU291" s="66"/>
      <c r="IGV291" s="66"/>
      <c r="IGW291" s="66"/>
      <c r="IGX291" s="66"/>
      <c r="IGY291" s="66"/>
      <c r="IGZ291" s="66"/>
      <c r="IHA291" s="66"/>
      <c r="IHB291" s="66"/>
      <c r="IHC291" s="66"/>
      <c r="IHD291" s="66"/>
      <c r="IHE291" s="66"/>
      <c r="IHF291" s="66"/>
      <c r="IHG291" s="66"/>
      <c r="IHH291" s="66"/>
      <c r="IHI291" s="66"/>
      <c r="IHJ291" s="66"/>
      <c r="IHK291" s="66"/>
      <c r="IHL291" s="66"/>
      <c r="IHM291" s="66"/>
      <c r="IHN291" s="66"/>
      <c r="IHO291" s="66"/>
      <c r="IHP291" s="66"/>
      <c r="IHQ291" s="66"/>
      <c r="IHR291" s="66"/>
      <c r="IHS291" s="66"/>
      <c r="IHT291" s="66"/>
      <c r="IHU291" s="66"/>
      <c r="IHV291" s="66"/>
      <c r="IHW291" s="66"/>
      <c r="IHX291" s="66"/>
      <c r="IHY291" s="66"/>
      <c r="IHZ291" s="66"/>
      <c r="IIA291" s="66"/>
      <c r="IIB291" s="66"/>
      <c r="IIC291" s="66"/>
      <c r="IID291" s="66"/>
      <c r="IIE291" s="66"/>
      <c r="IIF291" s="66"/>
      <c r="IIG291" s="66"/>
      <c r="IIH291" s="66"/>
      <c r="III291" s="66"/>
      <c r="IIJ291" s="66"/>
      <c r="IIK291" s="66"/>
      <c r="IIL291" s="66"/>
      <c r="IIM291" s="66"/>
      <c r="IIN291" s="66"/>
      <c r="IIO291" s="66"/>
      <c r="IIP291" s="66"/>
      <c r="IIQ291" s="66"/>
      <c r="IIR291" s="66"/>
      <c r="IIS291" s="66"/>
      <c r="IIT291" s="66"/>
      <c r="IIU291" s="66"/>
      <c r="IIV291" s="66"/>
      <c r="IIW291" s="66"/>
      <c r="IIX291" s="66"/>
      <c r="IIY291" s="66"/>
      <c r="IIZ291" s="66"/>
      <c r="IJA291" s="66"/>
      <c r="IJB291" s="66"/>
      <c r="IJC291" s="66"/>
      <c r="IJD291" s="66"/>
      <c r="IJE291" s="66"/>
      <c r="IJF291" s="66"/>
      <c r="IJG291" s="66"/>
      <c r="IJH291" s="66"/>
      <c r="IJI291" s="66"/>
      <c r="IJJ291" s="66"/>
      <c r="IJK291" s="66"/>
      <c r="IJL291" s="66"/>
      <c r="IJM291" s="66"/>
      <c r="IJN291" s="66"/>
      <c r="IJO291" s="66"/>
      <c r="IJP291" s="66"/>
      <c r="IJQ291" s="66"/>
      <c r="IJR291" s="66"/>
      <c r="IJS291" s="66"/>
      <c r="IJT291" s="66"/>
      <c r="IJU291" s="66"/>
      <c r="IJV291" s="66"/>
      <c r="IJW291" s="66"/>
      <c r="IJX291" s="66"/>
      <c r="IJY291" s="66"/>
      <c r="IJZ291" s="66"/>
      <c r="IKA291" s="66"/>
      <c r="IKB291" s="66"/>
      <c r="IKC291" s="66"/>
      <c r="IKD291" s="66"/>
      <c r="IKE291" s="66"/>
      <c r="IKF291" s="66"/>
      <c r="IKG291" s="66"/>
      <c r="IKH291" s="66"/>
      <c r="IKI291" s="66"/>
      <c r="IKJ291" s="66"/>
      <c r="IKK291" s="66"/>
      <c r="IKL291" s="66"/>
      <c r="IKM291" s="66"/>
      <c r="IKN291" s="66"/>
      <c r="IKO291" s="66"/>
      <c r="IKP291" s="66"/>
      <c r="IKQ291" s="66"/>
      <c r="IKR291" s="66"/>
      <c r="IKS291" s="66"/>
      <c r="IKT291" s="66"/>
      <c r="IKU291" s="66"/>
      <c r="IKV291" s="66"/>
      <c r="IKW291" s="66"/>
      <c r="IKX291" s="66"/>
      <c r="IKY291" s="66"/>
      <c r="IKZ291" s="66"/>
      <c r="ILA291" s="66"/>
      <c r="ILB291" s="66"/>
      <c r="ILC291" s="66"/>
      <c r="ILD291" s="66"/>
      <c r="ILE291" s="66"/>
      <c r="ILF291" s="66"/>
      <c r="ILG291" s="66"/>
      <c r="ILH291" s="66"/>
      <c r="ILI291" s="66"/>
      <c r="ILJ291" s="66"/>
      <c r="ILK291" s="66"/>
      <c r="ILL291" s="66"/>
      <c r="ILM291" s="66"/>
      <c r="ILN291" s="66"/>
      <c r="ILO291" s="66"/>
      <c r="ILP291" s="66"/>
      <c r="ILQ291" s="66"/>
      <c r="ILR291" s="66"/>
      <c r="ILS291" s="66"/>
      <c r="ILT291" s="66"/>
      <c r="ILU291" s="66"/>
      <c r="ILV291" s="66"/>
      <c r="ILW291" s="66"/>
      <c r="ILX291" s="66"/>
      <c r="ILY291" s="66"/>
      <c r="ILZ291" s="66"/>
      <c r="IMA291" s="66"/>
      <c r="IMB291" s="66"/>
      <c r="IMC291" s="66"/>
      <c r="IMD291" s="66"/>
      <c r="IME291" s="66"/>
      <c r="IMF291" s="66"/>
      <c r="IMG291" s="66"/>
      <c r="IMH291" s="66"/>
      <c r="IMI291" s="66"/>
      <c r="IMJ291" s="66"/>
      <c r="IMK291" s="66"/>
      <c r="IML291" s="66"/>
      <c r="IMM291" s="66"/>
      <c r="IMN291" s="66"/>
      <c r="IMO291" s="66"/>
      <c r="IMP291" s="66"/>
      <c r="IMQ291" s="66"/>
      <c r="IMR291" s="66"/>
      <c r="IMS291" s="66"/>
      <c r="IMT291" s="66"/>
      <c r="IMU291" s="66"/>
      <c r="IMV291" s="66"/>
      <c r="IMW291" s="66"/>
      <c r="IMX291" s="66"/>
      <c r="IMY291" s="66"/>
      <c r="IMZ291" s="66"/>
      <c r="INA291" s="66"/>
      <c r="INB291" s="66"/>
      <c r="INC291" s="66"/>
      <c r="IND291" s="66"/>
      <c r="INE291" s="66"/>
      <c r="INF291" s="66"/>
      <c r="ING291" s="66"/>
      <c r="INH291" s="66"/>
      <c r="INI291" s="66"/>
      <c r="INJ291" s="66"/>
      <c r="INK291" s="66"/>
      <c r="INL291" s="66"/>
      <c r="INM291" s="66"/>
      <c r="INN291" s="66"/>
      <c r="INO291" s="66"/>
      <c r="INP291" s="66"/>
      <c r="INQ291" s="66"/>
      <c r="INR291" s="66"/>
      <c r="INS291" s="66"/>
      <c r="INT291" s="66"/>
      <c r="INU291" s="66"/>
      <c r="INV291" s="66"/>
      <c r="INW291" s="66"/>
      <c r="INX291" s="66"/>
      <c r="INY291" s="66"/>
      <c r="INZ291" s="66"/>
      <c r="IOA291" s="66"/>
      <c r="IOB291" s="66"/>
      <c r="IOC291" s="66"/>
      <c r="IOD291" s="66"/>
      <c r="IOE291" s="66"/>
      <c r="IOF291" s="66"/>
      <c r="IOG291" s="66"/>
      <c r="IOH291" s="66"/>
      <c r="IOI291" s="66"/>
      <c r="IOJ291" s="66"/>
      <c r="IOK291" s="66"/>
      <c r="IOL291" s="66"/>
      <c r="IOM291" s="66"/>
      <c r="ION291" s="66"/>
      <c r="IOO291" s="66"/>
      <c r="IOP291" s="66"/>
      <c r="IOQ291" s="66"/>
      <c r="IOR291" s="66"/>
      <c r="IOS291" s="66"/>
      <c r="IOT291" s="66"/>
      <c r="IOU291" s="66"/>
      <c r="IOV291" s="66"/>
      <c r="IOW291" s="66"/>
      <c r="IOX291" s="66"/>
      <c r="IOY291" s="66"/>
      <c r="IOZ291" s="66"/>
      <c r="IPA291" s="66"/>
      <c r="IPB291" s="66"/>
      <c r="IPC291" s="66"/>
      <c r="IPD291" s="66"/>
      <c r="IPE291" s="66"/>
      <c r="IPF291" s="66"/>
      <c r="IPG291" s="66"/>
      <c r="IPH291" s="66"/>
      <c r="IPI291" s="66"/>
      <c r="IPJ291" s="66"/>
      <c r="IPK291" s="66"/>
      <c r="IPL291" s="66"/>
      <c r="IPM291" s="66"/>
      <c r="IPN291" s="66"/>
      <c r="IPO291" s="66"/>
      <c r="IPP291" s="66"/>
      <c r="IPQ291" s="66"/>
      <c r="IPR291" s="66"/>
      <c r="IPS291" s="66"/>
      <c r="IPT291" s="66"/>
      <c r="IPU291" s="66"/>
      <c r="IPV291" s="66"/>
      <c r="IPW291" s="66"/>
      <c r="IPX291" s="66"/>
      <c r="IPY291" s="66"/>
      <c r="IPZ291" s="66"/>
      <c r="IQA291" s="66"/>
      <c r="IQB291" s="66"/>
      <c r="IQC291" s="66"/>
      <c r="IQD291" s="66"/>
      <c r="IQE291" s="66"/>
      <c r="IQF291" s="66"/>
      <c r="IQG291" s="66"/>
      <c r="IQH291" s="66"/>
      <c r="IQI291" s="66"/>
      <c r="IQJ291" s="66"/>
      <c r="IQK291" s="66"/>
      <c r="IQL291" s="66"/>
      <c r="IQM291" s="66"/>
      <c r="IQN291" s="66"/>
      <c r="IQO291" s="66"/>
      <c r="IQP291" s="66"/>
      <c r="IQQ291" s="66"/>
      <c r="IQR291" s="66"/>
      <c r="IQS291" s="66"/>
      <c r="IQT291" s="66"/>
      <c r="IQU291" s="66"/>
      <c r="IQV291" s="66"/>
      <c r="IQW291" s="66"/>
      <c r="IQX291" s="66"/>
      <c r="IQY291" s="66"/>
      <c r="IQZ291" s="66"/>
      <c r="IRA291" s="66"/>
      <c r="IRB291" s="66"/>
      <c r="IRC291" s="66"/>
      <c r="IRD291" s="66"/>
      <c r="IRE291" s="66"/>
      <c r="IRF291" s="66"/>
      <c r="IRG291" s="66"/>
      <c r="IRH291" s="66"/>
      <c r="IRI291" s="66"/>
      <c r="IRJ291" s="66"/>
      <c r="IRK291" s="66"/>
      <c r="IRL291" s="66"/>
      <c r="IRM291" s="66"/>
      <c r="IRN291" s="66"/>
      <c r="IRO291" s="66"/>
      <c r="IRP291" s="66"/>
      <c r="IRQ291" s="66"/>
      <c r="IRR291" s="66"/>
      <c r="IRS291" s="66"/>
      <c r="IRT291" s="66"/>
      <c r="IRU291" s="66"/>
      <c r="IRV291" s="66"/>
      <c r="IRW291" s="66"/>
      <c r="IRX291" s="66"/>
      <c r="IRY291" s="66"/>
      <c r="IRZ291" s="66"/>
      <c r="ISA291" s="66"/>
      <c r="ISB291" s="66"/>
      <c r="ISC291" s="66"/>
      <c r="ISD291" s="66"/>
      <c r="ISE291" s="66"/>
      <c r="ISF291" s="66"/>
      <c r="ISG291" s="66"/>
      <c r="ISH291" s="66"/>
      <c r="ISI291" s="66"/>
      <c r="ISJ291" s="66"/>
      <c r="ISK291" s="66"/>
      <c r="ISL291" s="66"/>
      <c r="ISM291" s="66"/>
      <c r="ISN291" s="66"/>
      <c r="ISO291" s="66"/>
      <c r="ISP291" s="66"/>
      <c r="ISQ291" s="66"/>
      <c r="ISR291" s="66"/>
      <c r="ISS291" s="66"/>
      <c r="IST291" s="66"/>
      <c r="ISU291" s="66"/>
      <c r="ISV291" s="66"/>
      <c r="ISW291" s="66"/>
      <c r="ISX291" s="66"/>
      <c r="ISY291" s="66"/>
      <c r="ISZ291" s="66"/>
      <c r="ITA291" s="66"/>
      <c r="ITB291" s="66"/>
      <c r="ITC291" s="66"/>
      <c r="ITD291" s="66"/>
      <c r="ITE291" s="66"/>
      <c r="ITF291" s="66"/>
      <c r="ITG291" s="66"/>
      <c r="ITH291" s="66"/>
      <c r="ITI291" s="66"/>
      <c r="ITJ291" s="66"/>
      <c r="ITK291" s="66"/>
      <c r="ITL291" s="66"/>
      <c r="ITM291" s="66"/>
      <c r="ITN291" s="66"/>
      <c r="ITO291" s="66"/>
      <c r="ITP291" s="66"/>
      <c r="ITQ291" s="66"/>
      <c r="ITR291" s="66"/>
      <c r="ITS291" s="66"/>
      <c r="ITT291" s="66"/>
      <c r="ITU291" s="66"/>
      <c r="ITV291" s="66"/>
      <c r="ITW291" s="66"/>
      <c r="ITX291" s="66"/>
      <c r="ITY291" s="66"/>
      <c r="ITZ291" s="66"/>
      <c r="IUA291" s="66"/>
      <c r="IUB291" s="66"/>
      <c r="IUC291" s="66"/>
      <c r="IUD291" s="66"/>
      <c r="IUE291" s="66"/>
      <c r="IUF291" s="66"/>
      <c r="IUG291" s="66"/>
      <c r="IUH291" s="66"/>
      <c r="IUI291" s="66"/>
      <c r="IUJ291" s="66"/>
      <c r="IUK291" s="66"/>
      <c r="IUL291" s="66"/>
      <c r="IUM291" s="66"/>
      <c r="IUN291" s="66"/>
      <c r="IUO291" s="66"/>
      <c r="IUP291" s="66"/>
      <c r="IUQ291" s="66"/>
      <c r="IUR291" s="66"/>
      <c r="IUS291" s="66"/>
      <c r="IUT291" s="66"/>
      <c r="IUU291" s="66"/>
      <c r="IUV291" s="66"/>
      <c r="IUW291" s="66"/>
      <c r="IUX291" s="66"/>
      <c r="IUY291" s="66"/>
      <c r="IUZ291" s="66"/>
      <c r="IVA291" s="66"/>
      <c r="IVB291" s="66"/>
      <c r="IVC291" s="66"/>
      <c r="IVD291" s="66"/>
      <c r="IVE291" s="66"/>
      <c r="IVF291" s="66"/>
      <c r="IVG291" s="66"/>
      <c r="IVH291" s="66"/>
      <c r="IVI291" s="66"/>
      <c r="IVJ291" s="66"/>
      <c r="IVK291" s="66"/>
      <c r="IVL291" s="66"/>
      <c r="IVM291" s="66"/>
      <c r="IVN291" s="66"/>
      <c r="IVO291" s="66"/>
      <c r="IVP291" s="66"/>
      <c r="IVQ291" s="66"/>
      <c r="IVR291" s="66"/>
      <c r="IVS291" s="66"/>
      <c r="IVT291" s="66"/>
      <c r="IVU291" s="66"/>
      <c r="IVV291" s="66"/>
      <c r="IVW291" s="66"/>
      <c r="IVX291" s="66"/>
      <c r="IVY291" s="66"/>
      <c r="IVZ291" s="66"/>
      <c r="IWA291" s="66"/>
      <c r="IWB291" s="66"/>
      <c r="IWC291" s="66"/>
      <c r="IWD291" s="66"/>
      <c r="IWE291" s="66"/>
      <c r="IWF291" s="66"/>
      <c r="IWG291" s="66"/>
      <c r="IWH291" s="66"/>
      <c r="IWI291" s="66"/>
      <c r="IWJ291" s="66"/>
      <c r="IWK291" s="66"/>
      <c r="IWL291" s="66"/>
      <c r="IWM291" s="66"/>
      <c r="IWN291" s="66"/>
      <c r="IWO291" s="66"/>
      <c r="IWP291" s="66"/>
      <c r="IWQ291" s="66"/>
      <c r="IWR291" s="66"/>
      <c r="IWS291" s="66"/>
      <c r="IWT291" s="66"/>
      <c r="IWU291" s="66"/>
      <c r="IWV291" s="66"/>
      <c r="IWW291" s="66"/>
      <c r="IWX291" s="66"/>
      <c r="IWY291" s="66"/>
      <c r="IWZ291" s="66"/>
      <c r="IXA291" s="66"/>
      <c r="IXB291" s="66"/>
      <c r="IXC291" s="66"/>
      <c r="IXD291" s="66"/>
      <c r="IXE291" s="66"/>
      <c r="IXF291" s="66"/>
      <c r="IXG291" s="66"/>
      <c r="IXH291" s="66"/>
      <c r="IXI291" s="66"/>
      <c r="IXJ291" s="66"/>
      <c r="IXK291" s="66"/>
      <c r="IXL291" s="66"/>
      <c r="IXM291" s="66"/>
      <c r="IXN291" s="66"/>
      <c r="IXO291" s="66"/>
      <c r="IXP291" s="66"/>
      <c r="IXQ291" s="66"/>
      <c r="IXR291" s="66"/>
      <c r="IXS291" s="66"/>
      <c r="IXT291" s="66"/>
      <c r="IXU291" s="66"/>
      <c r="IXV291" s="66"/>
      <c r="IXW291" s="66"/>
      <c r="IXX291" s="66"/>
      <c r="IXY291" s="66"/>
      <c r="IXZ291" s="66"/>
      <c r="IYA291" s="66"/>
      <c r="IYB291" s="66"/>
      <c r="IYC291" s="66"/>
      <c r="IYD291" s="66"/>
      <c r="IYE291" s="66"/>
      <c r="IYF291" s="66"/>
      <c r="IYG291" s="66"/>
      <c r="IYH291" s="66"/>
      <c r="IYI291" s="66"/>
      <c r="IYJ291" s="66"/>
      <c r="IYK291" s="66"/>
      <c r="IYL291" s="66"/>
      <c r="IYM291" s="66"/>
      <c r="IYN291" s="66"/>
      <c r="IYO291" s="66"/>
      <c r="IYP291" s="66"/>
      <c r="IYQ291" s="66"/>
      <c r="IYR291" s="66"/>
      <c r="IYS291" s="66"/>
      <c r="IYT291" s="66"/>
      <c r="IYU291" s="66"/>
      <c r="IYV291" s="66"/>
      <c r="IYW291" s="66"/>
      <c r="IYX291" s="66"/>
      <c r="IYY291" s="66"/>
      <c r="IYZ291" s="66"/>
      <c r="IZA291" s="66"/>
      <c r="IZB291" s="66"/>
      <c r="IZC291" s="66"/>
      <c r="IZD291" s="66"/>
      <c r="IZE291" s="66"/>
      <c r="IZF291" s="66"/>
      <c r="IZG291" s="66"/>
      <c r="IZH291" s="66"/>
      <c r="IZI291" s="66"/>
      <c r="IZJ291" s="66"/>
      <c r="IZK291" s="66"/>
      <c r="IZL291" s="66"/>
      <c r="IZM291" s="66"/>
      <c r="IZN291" s="66"/>
      <c r="IZO291" s="66"/>
      <c r="IZP291" s="66"/>
      <c r="IZQ291" s="66"/>
      <c r="IZR291" s="66"/>
      <c r="IZS291" s="66"/>
      <c r="IZT291" s="66"/>
      <c r="IZU291" s="66"/>
      <c r="IZV291" s="66"/>
      <c r="IZW291" s="66"/>
      <c r="IZX291" s="66"/>
      <c r="IZY291" s="66"/>
      <c r="IZZ291" s="66"/>
      <c r="JAA291" s="66"/>
      <c r="JAB291" s="66"/>
      <c r="JAC291" s="66"/>
      <c r="JAD291" s="66"/>
      <c r="JAE291" s="66"/>
      <c r="JAF291" s="66"/>
      <c r="JAG291" s="66"/>
      <c r="JAH291" s="66"/>
      <c r="JAI291" s="66"/>
      <c r="JAJ291" s="66"/>
      <c r="JAK291" s="66"/>
      <c r="JAL291" s="66"/>
      <c r="JAM291" s="66"/>
      <c r="JAN291" s="66"/>
      <c r="JAO291" s="66"/>
      <c r="JAP291" s="66"/>
      <c r="JAQ291" s="66"/>
      <c r="JAR291" s="66"/>
      <c r="JAS291" s="66"/>
      <c r="JAT291" s="66"/>
      <c r="JAU291" s="66"/>
      <c r="JAV291" s="66"/>
      <c r="JAW291" s="66"/>
      <c r="JAX291" s="66"/>
      <c r="JAY291" s="66"/>
      <c r="JAZ291" s="66"/>
      <c r="JBA291" s="66"/>
      <c r="JBB291" s="66"/>
      <c r="JBC291" s="66"/>
      <c r="JBD291" s="66"/>
      <c r="JBE291" s="66"/>
      <c r="JBF291" s="66"/>
      <c r="JBG291" s="66"/>
      <c r="JBH291" s="66"/>
      <c r="JBI291" s="66"/>
      <c r="JBJ291" s="66"/>
      <c r="JBK291" s="66"/>
      <c r="JBL291" s="66"/>
      <c r="JBM291" s="66"/>
      <c r="JBN291" s="66"/>
      <c r="JBO291" s="66"/>
      <c r="JBP291" s="66"/>
      <c r="JBQ291" s="66"/>
      <c r="JBR291" s="66"/>
      <c r="JBS291" s="66"/>
      <c r="JBT291" s="66"/>
      <c r="JBU291" s="66"/>
      <c r="JBV291" s="66"/>
      <c r="JBW291" s="66"/>
      <c r="JBX291" s="66"/>
      <c r="JBY291" s="66"/>
      <c r="JBZ291" s="66"/>
      <c r="JCA291" s="66"/>
      <c r="JCB291" s="66"/>
      <c r="JCC291" s="66"/>
      <c r="JCD291" s="66"/>
      <c r="JCE291" s="66"/>
      <c r="JCF291" s="66"/>
      <c r="JCG291" s="66"/>
      <c r="JCH291" s="66"/>
      <c r="JCI291" s="66"/>
      <c r="JCJ291" s="66"/>
      <c r="JCK291" s="66"/>
      <c r="JCL291" s="66"/>
      <c r="JCM291" s="66"/>
      <c r="JCN291" s="66"/>
      <c r="JCO291" s="66"/>
      <c r="JCP291" s="66"/>
      <c r="JCQ291" s="66"/>
      <c r="JCR291" s="66"/>
      <c r="JCS291" s="66"/>
      <c r="JCT291" s="66"/>
      <c r="JCU291" s="66"/>
      <c r="JCV291" s="66"/>
      <c r="JCW291" s="66"/>
      <c r="JCX291" s="66"/>
      <c r="JCY291" s="66"/>
      <c r="JCZ291" s="66"/>
      <c r="JDA291" s="66"/>
      <c r="JDB291" s="66"/>
      <c r="JDC291" s="66"/>
      <c r="JDD291" s="66"/>
      <c r="JDE291" s="66"/>
      <c r="JDF291" s="66"/>
      <c r="JDG291" s="66"/>
      <c r="JDH291" s="66"/>
      <c r="JDI291" s="66"/>
      <c r="JDJ291" s="66"/>
      <c r="JDK291" s="66"/>
      <c r="JDL291" s="66"/>
      <c r="JDM291" s="66"/>
      <c r="JDN291" s="66"/>
      <c r="JDO291" s="66"/>
      <c r="JDP291" s="66"/>
      <c r="JDQ291" s="66"/>
      <c r="JDR291" s="66"/>
      <c r="JDS291" s="66"/>
      <c r="JDT291" s="66"/>
      <c r="JDU291" s="66"/>
      <c r="JDV291" s="66"/>
      <c r="JDW291" s="66"/>
      <c r="JDX291" s="66"/>
      <c r="JDY291" s="66"/>
      <c r="JDZ291" s="66"/>
      <c r="JEA291" s="66"/>
      <c r="JEB291" s="66"/>
      <c r="JEC291" s="66"/>
      <c r="JED291" s="66"/>
      <c r="JEE291" s="66"/>
      <c r="JEF291" s="66"/>
      <c r="JEG291" s="66"/>
      <c r="JEH291" s="66"/>
      <c r="JEI291" s="66"/>
      <c r="JEJ291" s="66"/>
      <c r="JEK291" s="66"/>
      <c r="JEL291" s="66"/>
      <c r="JEM291" s="66"/>
      <c r="JEN291" s="66"/>
      <c r="JEO291" s="66"/>
      <c r="JEP291" s="66"/>
      <c r="JEQ291" s="66"/>
      <c r="JER291" s="66"/>
      <c r="JES291" s="66"/>
      <c r="JET291" s="66"/>
      <c r="JEU291" s="66"/>
      <c r="JEV291" s="66"/>
      <c r="JEW291" s="66"/>
      <c r="JEX291" s="66"/>
      <c r="JEY291" s="66"/>
      <c r="JEZ291" s="66"/>
      <c r="JFA291" s="66"/>
      <c r="JFB291" s="66"/>
      <c r="JFC291" s="66"/>
      <c r="JFD291" s="66"/>
      <c r="JFE291" s="66"/>
      <c r="JFF291" s="66"/>
      <c r="JFG291" s="66"/>
      <c r="JFH291" s="66"/>
      <c r="JFI291" s="66"/>
      <c r="JFJ291" s="66"/>
      <c r="JFK291" s="66"/>
      <c r="JFL291" s="66"/>
      <c r="JFM291" s="66"/>
      <c r="JFN291" s="66"/>
      <c r="JFO291" s="66"/>
      <c r="JFP291" s="66"/>
      <c r="JFQ291" s="66"/>
      <c r="JFR291" s="66"/>
      <c r="JFS291" s="66"/>
      <c r="JFT291" s="66"/>
      <c r="JFU291" s="66"/>
      <c r="JFV291" s="66"/>
      <c r="JFW291" s="66"/>
      <c r="JFX291" s="66"/>
      <c r="JFY291" s="66"/>
      <c r="JFZ291" s="66"/>
      <c r="JGA291" s="66"/>
      <c r="JGB291" s="66"/>
      <c r="JGC291" s="66"/>
      <c r="JGD291" s="66"/>
      <c r="JGE291" s="66"/>
      <c r="JGF291" s="66"/>
      <c r="JGG291" s="66"/>
      <c r="JGH291" s="66"/>
      <c r="JGI291" s="66"/>
      <c r="JGJ291" s="66"/>
      <c r="JGK291" s="66"/>
      <c r="JGL291" s="66"/>
      <c r="JGM291" s="66"/>
      <c r="JGN291" s="66"/>
      <c r="JGO291" s="66"/>
      <c r="JGP291" s="66"/>
      <c r="JGQ291" s="66"/>
      <c r="JGR291" s="66"/>
      <c r="JGS291" s="66"/>
      <c r="JGT291" s="66"/>
      <c r="JGU291" s="66"/>
      <c r="JGV291" s="66"/>
      <c r="JGW291" s="66"/>
      <c r="JGX291" s="66"/>
      <c r="JGY291" s="66"/>
      <c r="JGZ291" s="66"/>
      <c r="JHA291" s="66"/>
      <c r="JHB291" s="66"/>
      <c r="JHC291" s="66"/>
      <c r="JHD291" s="66"/>
      <c r="JHE291" s="66"/>
      <c r="JHF291" s="66"/>
      <c r="JHG291" s="66"/>
      <c r="JHH291" s="66"/>
      <c r="JHI291" s="66"/>
      <c r="JHJ291" s="66"/>
      <c r="JHK291" s="66"/>
      <c r="JHL291" s="66"/>
      <c r="JHM291" s="66"/>
      <c r="JHN291" s="66"/>
      <c r="JHO291" s="66"/>
      <c r="JHP291" s="66"/>
      <c r="JHQ291" s="66"/>
      <c r="JHR291" s="66"/>
      <c r="JHS291" s="66"/>
      <c r="JHT291" s="66"/>
      <c r="JHU291" s="66"/>
      <c r="JHV291" s="66"/>
      <c r="JHW291" s="66"/>
      <c r="JHX291" s="66"/>
      <c r="JHY291" s="66"/>
      <c r="JHZ291" s="66"/>
      <c r="JIA291" s="66"/>
      <c r="JIB291" s="66"/>
      <c r="JIC291" s="66"/>
      <c r="JID291" s="66"/>
      <c r="JIE291" s="66"/>
      <c r="JIF291" s="66"/>
      <c r="JIG291" s="66"/>
      <c r="JIH291" s="66"/>
      <c r="JII291" s="66"/>
      <c r="JIJ291" s="66"/>
      <c r="JIK291" s="66"/>
      <c r="JIL291" s="66"/>
      <c r="JIM291" s="66"/>
      <c r="JIN291" s="66"/>
      <c r="JIO291" s="66"/>
      <c r="JIP291" s="66"/>
      <c r="JIQ291" s="66"/>
      <c r="JIR291" s="66"/>
      <c r="JIS291" s="66"/>
      <c r="JIT291" s="66"/>
      <c r="JIU291" s="66"/>
      <c r="JIV291" s="66"/>
      <c r="JIW291" s="66"/>
      <c r="JIX291" s="66"/>
      <c r="JIY291" s="66"/>
      <c r="JIZ291" s="66"/>
      <c r="JJA291" s="66"/>
      <c r="JJB291" s="66"/>
      <c r="JJC291" s="66"/>
      <c r="JJD291" s="66"/>
      <c r="JJE291" s="66"/>
      <c r="JJF291" s="66"/>
      <c r="JJG291" s="66"/>
      <c r="JJH291" s="66"/>
      <c r="JJI291" s="66"/>
      <c r="JJJ291" s="66"/>
      <c r="JJK291" s="66"/>
      <c r="JJL291" s="66"/>
      <c r="JJM291" s="66"/>
      <c r="JJN291" s="66"/>
      <c r="JJO291" s="66"/>
      <c r="JJP291" s="66"/>
      <c r="JJQ291" s="66"/>
      <c r="JJR291" s="66"/>
      <c r="JJS291" s="66"/>
      <c r="JJT291" s="66"/>
      <c r="JJU291" s="66"/>
      <c r="JJV291" s="66"/>
      <c r="JJW291" s="66"/>
      <c r="JJX291" s="66"/>
      <c r="JJY291" s="66"/>
      <c r="JJZ291" s="66"/>
      <c r="JKA291" s="66"/>
      <c r="JKB291" s="66"/>
      <c r="JKC291" s="66"/>
      <c r="JKD291" s="66"/>
      <c r="JKE291" s="66"/>
      <c r="JKF291" s="66"/>
      <c r="JKG291" s="66"/>
      <c r="JKH291" s="66"/>
      <c r="JKI291" s="66"/>
      <c r="JKJ291" s="66"/>
      <c r="JKK291" s="66"/>
      <c r="JKL291" s="66"/>
      <c r="JKM291" s="66"/>
      <c r="JKN291" s="66"/>
      <c r="JKO291" s="66"/>
      <c r="JKP291" s="66"/>
      <c r="JKQ291" s="66"/>
      <c r="JKR291" s="66"/>
      <c r="JKS291" s="66"/>
      <c r="JKT291" s="66"/>
      <c r="JKU291" s="66"/>
      <c r="JKV291" s="66"/>
      <c r="JKW291" s="66"/>
      <c r="JKX291" s="66"/>
      <c r="JKY291" s="66"/>
      <c r="JKZ291" s="66"/>
      <c r="JLA291" s="66"/>
      <c r="JLB291" s="66"/>
      <c r="JLC291" s="66"/>
      <c r="JLD291" s="66"/>
      <c r="JLE291" s="66"/>
      <c r="JLF291" s="66"/>
      <c r="JLG291" s="66"/>
      <c r="JLH291" s="66"/>
      <c r="JLI291" s="66"/>
      <c r="JLJ291" s="66"/>
      <c r="JLK291" s="66"/>
      <c r="JLL291" s="66"/>
      <c r="JLM291" s="66"/>
      <c r="JLN291" s="66"/>
      <c r="JLO291" s="66"/>
      <c r="JLP291" s="66"/>
      <c r="JLQ291" s="66"/>
      <c r="JLR291" s="66"/>
      <c r="JLS291" s="66"/>
      <c r="JLT291" s="66"/>
      <c r="JLU291" s="66"/>
      <c r="JLV291" s="66"/>
      <c r="JLW291" s="66"/>
      <c r="JLX291" s="66"/>
      <c r="JLY291" s="66"/>
      <c r="JLZ291" s="66"/>
      <c r="JMA291" s="66"/>
      <c r="JMB291" s="66"/>
      <c r="JMC291" s="66"/>
      <c r="JMD291" s="66"/>
      <c r="JME291" s="66"/>
      <c r="JMF291" s="66"/>
      <c r="JMG291" s="66"/>
      <c r="JMH291" s="66"/>
      <c r="JMI291" s="66"/>
      <c r="JMJ291" s="66"/>
      <c r="JMK291" s="66"/>
      <c r="JML291" s="66"/>
      <c r="JMM291" s="66"/>
      <c r="JMN291" s="66"/>
      <c r="JMO291" s="66"/>
      <c r="JMP291" s="66"/>
      <c r="JMQ291" s="66"/>
      <c r="JMR291" s="66"/>
      <c r="JMS291" s="66"/>
      <c r="JMT291" s="66"/>
      <c r="JMU291" s="66"/>
      <c r="JMV291" s="66"/>
      <c r="JMW291" s="66"/>
      <c r="JMX291" s="66"/>
      <c r="JMY291" s="66"/>
      <c r="JMZ291" s="66"/>
      <c r="JNA291" s="66"/>
      <c r="JNB291" s="66"/>
      <c r="JNC291" s="66"/>
      <c r="JND291" s="66"/>
      <c r="JNE291" s="66"/>
      <c r="JNF291" s="66"/>
      <c r="JNG291" s="66"/>
      <c r="JNH291" s="66"/>
      <c r="JNI291" s="66"/>
      <c r="JNJ291" s="66"/>
      <c r="JNK291" s="66"/>
      <c r="JNL291" s="66"/>
      <c r="JNM291" s="66"/>
      <c r="JNN291" s="66"/>
      <c r="JNO291" s="66"/>
      <c r="JNP291" s="66"/>
      <c r="JNQ291" s="66"/>
      <c r="JNR291" s="66"/>
      <c r="JNS291" s="66"/>
      <c r="JNT291" s="66"/>
      <c r="JNU291" s="66"/>
      <c r="JNV291" s="66"/>
      <c r="JNW291" s="66"/>
      <c r="JNX291" s="66"/>
      <c r="JNY291" s="66"/>
      <c r="JNZ291" s="66"/>
      <c r="JOA291" s="66"/>
      <c r="JOB291" s="66"/>
      <c r="JOC291" s="66"/>
      <c r="JOD291" s="66"/>
      <c r="JOE291" s="66"/>
      <c r="JOF291" s="66"/>
      <c r="JOG291" s="66"/>
      <c r="JOH291" s="66"/>
      <c r="JOI291" s="66"/>
      <c r="JOJ291" s="66"/>
      <c r="JOK291" s="66"/>
      <c r="JOL291" s="66"/>
      <c r="JOM291" s="66"/>
      <c r="JON291" s="66"/>
      <c r="JOO291" s="66"/>
      <c r="JOP291" s="66"/>
      <c r="JOQ291" s="66"/>
      <c r="JOR291" s="66"/>
      <c r="JOS291" s="66"/>
      <c r="JOT291" s="66"/>
      <c r="JOU291" s="66"/>
      <c r="JOV291" s="66"/>
      <c r="JOW291" s="66"/>
      <c r="JOX291" s="66"/>
      <c r="JOY291" s="66"/>
      <c r="JOZ291" s="66"/>
      <c r="JPA291" s="66"/>
      <c r="JPB291" s="66"/>
      <c r="JPC291" s="66"/>
      <c r="JPD291" s="66"/>
      <c r="JPE291" s="66"/>
      <c r="JPF291" s="66"/>
      <c r="JPG291" s="66"/>
      <c r="JPH291" s="66"/>
      <c r="JPI291" s="66"/>
      <c r="JPJ291" s="66"/>
      <c r="JPK291" s="66"/>
      <c r="JPL291" s="66"/>
      <c r="JPM291" s="66"/>
      <c r="JPN291" s="66"/>
      <c r="JPO291" s="66"/>
      <c r="JPP291" s="66"/>
      <c r="JPQ291" s="66"/>
      <c r="JPR291" s="66"/>
      <c r="JPS291" s="66"/>
      <c r="JPT291" s="66"/>
      <c r="JPU291" s="66"/>
      <c r="JPV291" s="66"/>
      <c r="JPW291" s="66"/>
      <c r="JPX291" s="66"/>
      <c r="JPY291" s="66"/>
      <c r="JPZ291" s="66"/>
      <c r="JQA291" s="66"/>
      <c r="JQB291" s="66"/>
      <c r="JQC291" s="66"/>
      <c r="JQD291" s="66"/>
      <c r="JQE291" s="66"/>
      <c r="JQF291" s="66"/>
      <c r="JQG291" s="66"/>
      <c r="JQH291" s="66"/>
      <c r="JQI291" s="66"/>
      <c r="JQJ291" s="66"/>
      <c r="JQK291" s="66"/>
      <c r="JQL291" s="66"/>
      <c r="JQM291" s="66"/>
      <c r="JQN291" s="66"/>
      <c r="JQO291" s="66"/>
      <c r="JQP291" s="66"/>
      <c r="JQQ291" s="66"/>
      <c r="JQR291" s="66"/>
      <c r="JQS291" s="66"/>
      <c r="JQT291" s="66"/>
      <c r="JQU291" s="66"/>
      <c r="JQV291" s="66"/>
      <c r="JQW291" s="66"/>
      <c r="JQX291" s="66"/>
      <c r="JQY291" s="66"/>
      <c r="JQZ291" s="66"/>
      <c r="JRA291" s="66"/>
      <c r="JRB291" s="66"/>
      <c r="JRC291" s="66"/>
      <c r="JRD291" s="66"/>
      <c r="JRE291" s="66"/>
      <c r="JRF291" s="66"/>
      <c r="JRG291" s="66"/>
      <c r="JRH291" s="66"/>
      <c r="JRI291" s="66"/>
      <c r="JRJ291" s="66"/>
      <c r="JRK291" s="66"/>
      <c r="JRL291" s="66"/>
      <c r="JRM291" s="66"/>
      <c r="JRN291" s="66"/>
      <c r="JRO291" s="66"/>
      <c r="JRP291" s="66"/>
      <c r="JRQ291" s="66"/>
      <c r="JRR291" s="66"/>
      <c r="JRS291" s="66"/>
      <c r="JRT291" s="66"/>
      <c r="JRU291" s="66"/>
      <c r="JRV291" s="66"/>
      <c r="JRW291" s="66"/>
      <c r="JRX291" s="66"/>
      <c r="JRY291" s="66"/>
      <c r="JRZ291" s="66"/>
      <c r="JSA291" s="66"/>
      <c r="JSB291" s="66"/>
      <c r="JSC291" s="66"/>
      <c r="JSD291" s="66"/>
      <c r="JSE291" s="66"/>
      <c r="JSF291" s="66"/>
      <c r="JSG291" s="66"/>
      <c r="JSH291" s="66"/>
      <c r="JSI291" s="66"/>
      <c r="JSJ291" s="66"/>
      <c r="JSK291" s="66"/>
      <c r="JSL291" s="66"/>
      <c r="JSM291" s="66"/>
      <c r="JSN291" s="66"/>
      <c r="JSO291" s="66"/>
      <c r="JSP291" s="66"/>
      <c r="JSQ291" s="66"/>
      <c r="JSR291" s="66"/>
      <c r="JSS291" s="66"/>
      <c r="JST291" s="66"/>
      <c r="JSU291" s="66"/>
      <c r="JSV291" s="66"/>
      <c r="JSW291" s="66"/>
      <c r="JSX291" s="66"/>
      <c r="JSY291" s="66"/>
      <c r="JSZ291" s="66"/>
      <c r="JTA291" s="66"/>
      <c r="JTB291" s="66"/>
      <c r="JTC291" s="66"/>
      <c r="JTD291" s="66"/>
      <c r="JTE291" s="66"/>
      <c r="JTF291" s="66"/>
      <c r="JTG291" s="66"/>
      <c r="JTH291" s="66"/>
      <c r="JTI291" s="66"/>
      <c r="JTJ291" s="66"/>
      <c r="JTK291" s="66"/>
      <c r="JTL291" s="66"/>
      <c r="JTM291" s="66"/>
      <c r="JTN291" s="66"/>
      <c r="JTO291" s="66"/>
      <c r="JTP291" s="66"/>
      <c r="JTQ291" s="66"/>
      <c r="JTR291" s="66"/>
      <c r="JTS291" s="66"/>
      <c r="JTT291" s="66"/>
      <c r="JTU291" s="66"/>
      <c r="JTV291" s="66"/>
      <c r="JTW291" s="66"/>
      <c r="JTX291" s="66"/>
      <c r="JTY291" s="66"/>
      <c r="JTZ291" s="66"/>
      <c r="JUA291" s="66"/>
      <c r="JUB291" s="66"/>
      <c r="JUC291" s="66"/>
      <c r="JUD291" s="66"/>
      <c r="JUE291" s="66"/>
      <c r="JUF291" s="66"/>
      <c r="JUG291" s="66"/>
      <c r="JUH291" s="66"/>
      <c r="JUI291" s="66"/>
      <c r="JUJ291" s="66"/>
      <c r="JUK291" s="66"/>
      <c r="JUL291" s="66"/>
      <c r="JUM291" s="66"/>
      <c r="JUN291" s="66"/>
      <c r="JUO291" s="66"/>
      <c r="JUP291" s="66"/>
      <c r="JUQ291" s="66"/>
      <c r="JUR291" s="66"/>
      <c r="JUS291" s="66"/>
      <c r="JUT291" s="66"/>
      <c r="JUU291" s="66"/>
      <c r="JUV291" s="66"/>
      <c r="JUW291" s="66"/>
      <c r="JUX291" s="66"/>
      <c r="JUY291" s="66"/>
      <c r="JUZ291" s="66"/>
      <c r="JVA291" s="66"/>
      <c r="JVB291" s="66"/>
      <c r="JVC291" s="66"/>
      <c r="JVD291" s="66"/>
      <c r="JVE291" s="66"/>
      <c r="JVF291" s="66"/>
      <c r="JVG291" s="66"/>
      <c r="JVH291" s="66"/>
      <c r="JVI291" s="66"/>
      <c r="JVJ291" s="66"/>
      <c r="JVK291" s="66"/>
      <c r="JVL291" s="66"/>
      <c r="JVM291" s="66"/>
      <c r="JVN291" s="66"/>
      <c r="JVO291" s="66"/>
      <c r="JVP291" s="66"/>
      <c r="JVQ291" s="66"/>
      <c r="JVR291" s="66"/>
      <c r="JVS291" s="66"/>
      <c r="JVT291" s="66"/>
      <c r="JVU291" s="66"/>
      <c r="JVV291" s="66"/>
      <c r="JVW291" s="66"/>
      <c r="JVX291" s="66"/>
      <c r="JVY291" s="66"/>
      <c r="JVZ291" s="66"/>
      <c r="JWA291" s="66"/>
      <c r="JWB291" s="66"/>
      <c r="JWC291" s="66"/>
      <c r="JWD291" s="66"/>
      <c r="JWE291" s="66"/>
      <c r="JWF291" s="66"/>
      <c r="JWG291" s="66"/>
      <c r="JWH291" s="66"/>
      <c r="JWI291" s="66"/>
      <c r="JWJ291" s="66"/>
      <c r="JWK291" s="66"/>
      <c r="JWL291" s="66"/>
      <c r="JWM291" s="66"/>
      <c r="JWN291" s="66"/>
      <c r="JWO291" s="66"/>
      <c r="JWP291" s="66"/>
      <c r="JWQ291" s="66"/>
      <c r="JWR291" s="66"/>
      <c r="JWS291" s="66"/>
      <c r="JWT291" s="66"/>
      <c r="JWU291" s="66"/>
      <c r="JWV291" s="66"/>
      <c r="JWW291" s="66"/>
      <c r="JWX291" s="66"/>
      <c r="JWY291" s="66"/>
      <c r="JWZ291" s="66"/>
      <c r="JXA291" s="66"/>
      <c r="JXB291" s="66"/>
      <c r="JXC291" s="66"/>
      <c r="JXD291" s="66"/>
      <c r="JXE291" s="66"/>
      <c r="JXF291" s="66"/>
      <c r="JXG291" s="66"/>
      <c r="JXH291" s="66"/>
      <c r="JXI291" s="66"/>
      <c r="JXJ291" s="66"/>
      <c r="JXK291" s="66"/>
      <c r="JXL291" s="66"/>
      <c r="JXM291" s="66"/>
      <c r="JXN291" s="66"/>
      <c r="JXO291" s="66"/>
      <c r="JXP291" s="66"/>
      <c r="JXQ291" s="66"/>
      <c r="JXR291" s="66"/>
      <c r="JXS291" s="66"/>
      <c r="JXT291" s="66"/>
      <c r="JXU291" s="66"/>
      <c r="JXV291" s="66"/>
      <c r="JXW291" s="66"/>
      <c r="JXX291" s="66"/>
      <c r="JXY291" s="66"/>
      <c r="JXZ291" s="66"/>
      <c r="JYA291" s="66"/>
      <c r="JYB291" s="66"/>
      <c r="JYC291" s="66"/>
      <c r="JYD291" s="66"/>
      <c r="JYE291" s="66"/>
      <c r="JYF291" s="66"/>
      <c r="JYG291" s="66"/>
      <c r="JYH291" s="66"/>
      <c r="JYI291" s="66"/>
      <c r="JYJ291" s="66"/>
      <c r="JYK291" s="66"/>
      <c r="JYL291" s="66"/>
      <c r="JYM291" s="66"/>
      <c r="JYN291" s="66"/>
      <c r="JYO291" s="66"/>
      <c r="JYP291" s="66"/>
      <c r="JYQ291" s="66"/>
      <c r="JYR291" s="66"/>
      <c r="JYS291" s="66"/>
      <c r="JYT291" s="66"/>
      <c r="JYU291" s="66"/>
      <c r="JYV291" s="66"/>
      <c r="JYW291" s="66"/>
      <c r="JYX291" s="66"/>
      <c r="JYY291" s="66"/>
      <c r="JYZ291" s="66"/>
      <c r="JZA291" s="66"/>
      <c r="JZB291" s="66"/>
      <c r="JZC291" s="66"/>
      <c r="JZD291" s="66"/>
      <c r="JZE291" s="66"/>
      <c r="JZF291" s="66"/>
      <c r="JZG291" s="66"/>
      <c r="JZH291" s="66"/>
      <c r="JZI291" s="66"/>
      <c r="JZJ291" s="66"/>
      <c r="JZK291" s="66"/>
      <c r="JZL291" s="66"/>
      <c r="JZM291" s="66"/>
      <c r="JZN291" s="66"/>
      <c r="JZO291" s="66"/>
      <c r="JZP291" s="66"/>
      <c r="JZQ291" s="66"/>
      <c r="JZR291" s="66"/>
      <c r="JZS291" s="66"/>
      <c r="JZT291" s="66"/>
      <c r="JZU291" s="66"/>
      <c r="JZV291" s="66"/>
      <c r="JZW291" s="66"/>
      <c r="JZX291" s="66"/>
      <c r="JZY291" s="66"/>
      <c r="JZZ291" s="66"/>
      <c r="KAA291" s="66"/>
      <c r="KAB291" s="66"/>
      <c r="KAC291" s="66"/>
      <c r="KAD291" s="66"/>
      <c r="KAE291" s="66"/>
      <c r="KAF291" s="66"/>
      <c r="KAG291" s="66"/>
      <c r="KAH291" s="66"/>
      <c r="KAI291" s="66"/>
      <c r="KAJ291" s="66"/>
      <c r="KAK291" s="66"/>
      <c r="KAL291" s="66"/>
      <c r="KAM291" s="66"/>
      <c r="KAN291" s="66"/>
      <c r="KAO291" s="66"/>
      <c r="KAP291" s="66"/>
      <c r="KAQ291" s="66"/>
      <c r="KAR291" s="66"/>
      <c r="KAS291" s="66"/>
      <c r="KAT291" s="66"/>
      <c r="KAU291" s="66"/>
      <c r="KAV291" s="66"/>
      <c r="KAW291" s="66"/>
      <c r="KAX291" s="66"/>
      <c r="KAY291" s="66"/>
      <c r="KAZ291" s="66"/>
      <c r="KBA291" s="66"/>
      <c r="KBB291" s="66"/>
      <c r="KBC291" s="66"/>
      <c r="KBD291" s="66"/>
      <c r="KBE291" s="66"/>
      <c r="KBF291" s="66"/>
      <c r="KBG291" s="66"/>
      <c r="KBH291" s="66"/>
      <c r="KBI291" s="66"/>
      <c r="KBJ291" s="66"/>
      <c r="KBK291" s="66"/>
      <c r="KBL291" s="66"/>
      <c r="KBM291" s="66"/>
      <c r="KBN291" s="66"/>
      <c r="KBO291" s="66"/>
      <c r="KBP291" s="66"/>
      <c r="KBQ291" s="66"/>
      <c r="KBR291" s="66"/>
      <c r="KBS291" s="66"/>
      <c r="KBT291" s="66"/>
      <c r="KBU291" s="66"/>
      <c r="KBV291" s="66"/>
      <c r="KBW291" s="66"/>
      <c r="KBX291" s="66"/>
      <c r="KBY291" s="66"/>
      <c r="KBZ291" s="66"/>
      <c r="KCA291" s="66"/>
      <c r="KCB291" s="66"/>
      <c r="KCC291" s="66"/>
      <c r="KCD291" s="66"/>
      <c r="KCE291" s="66"/>
      <c r="KCF291" s="66"/>
      <c r="KCG291" s="66"/>
      <c r="KCH291" s="66"/>
      <c r="KCI291" s="66"/>
      <c r="KCJ291" s="66"/>
      <c r="KCK291" s="66"/>
      <c r="KCL291" s="66"/>
      <c r="KCM291" s="66"/>
      <c r="KCN291" s="66"/>
      <c r="KCO291" s="66"/>
      <c r="KCP291" s="66"/>
      <c r="KCQ291" s="66"/>
      <c r="KCR291" s="66"/>
      <c r="KCS291" s="66"/>
      <c r="KCT291" s="66"/>
      <c r="KCU291" s="66"/>
      <c r="KCV291" s="66"/>
      <c r="KCW291" s="66"/>
      <c r="KCX291" s="66"/>
      <c r="KCY291" s="66"/>
      <c r="KCZ291" s="66"/>
      <c r="KDA291" s="66"/>
      <c r="KDB291" s="66"/>
      <c r="KDC291" s="66"/>
      <c r="KDD291" s="66"/>
      <c r="KDE291" s="66"/>
      <c r="KDF291" s="66"/>
      <c r="KDG291" s="66"/>
      <c r="KDH291" s="66"/>
      <c r="KDI291" s="66"/>
      <c r="KDJ291" s="66"/>
      <c r="KDK291" s="66"/>
      <c r="KDL291" s="66"/>
      <c r="KDM291" s="66"/>
      <c r="KDN291" s="66"/>
      <c r="KDO291" s="66"/>
      <c r="KDP291" s="66"/>
      <c r="KDQ291" s="66"/>
      <c r="KDR291" s="66"/>
      <c r="KDS291" s="66"/>
      <c r="KDT291" s="66"/>
      <c r="KDU291" s="66"/>
      <c r="KDV291" s="66"/>
      <c r="KDW291" s="66"/>
      <c r="KDX291" s="66"/>
      <c r="KDY291" s="66"/>
      <c r="KDZ291" s="66"/>
      <c r="KEA291" s="66"/>
      <c r="KEB291" s="66"/>
      <c r="KEC291" s="66"/>
      <c r="KED291" s="66"/>
      <c r="KEE291" s="66"/>
      <c r="KEF291" s="66"/>
      <c r="KEG291" s="66"/>
      <c r="KEH291" s="66"/>
      <c r="KEI291" s="66"/>
      <c r="KEJ291" s="66"/>
      <c r="KEK291" s="66"/>
      <c r="KEL291" s="66"/>
      <c r="KEM291" s="66"/>
      <c r="KEN291" s="66"/>
      <c r="KEO291" s="66"/>
      <c r="KEP291" s="66"/>
      <c r="KEQ291" s="66"/>
      <c r="KER291" s="66"/>
      <c r="KES291" s="66"/>
      <c r="KET291" s="66"/>
      <c r="KEU291" s="66"/>
      <c r="KEV291" s="66"/>
      <c r="KEW291" s="66"/>
      <c r="KEX291" s="66"/>
      <c r="KEY291" s="66"/>
      <c r="KEZ291" s="66"/>
      <c r="KFA291" s="66"/>
      <c r="KFB291" s="66"/>
      <c r="KFC291" s="66"/>
      <c r="KFD291" s="66"/>
      <c r="KFE291" s="66"/>
      <c r="KFF291" s="66"/>
      <c r="KFG291" s="66"/>
      <c r="KFH291" s="66"/>
      <c r="KFI291" s="66"/>
      <c r="KFJ291" s="66"/>
      <c r="KFK291" s="66"/>
      <c r="KFL291" s="66"/>
      <c r="KFM291" s="66"/>
      <c r="KFN291" s="66"/>
      <c r="KFO291" s="66"/>
      <c r="KFP291" s="66"/>
      <c r="KFQ291" s="66"/>
      <c r="KFR291" s="66"/>
      <c r="KFS291" s="66"/>
      <c r="KFT291" s="66"/>
      <c r="KFU291" s="66"/>
      <c r="KFV291" s="66"/>
      <c r="KFW291" s="66"/>
      <c r="KFX291" s="66"/>
      <c r="KFY291" s="66"/>
      <c r="KFZ291" s="66"/>
      <c r="KGA291" s="66"/>
      <c r="KGB291" s="66"/>
      <c r="KGC291" s="66"/>
      <c r="KGD291" s="66"/>
      <c r="KGE291" s="66"/>
      <c r="KGF291" s="66"/>
      <c r="KGG291" s="66"/>
      <c r="KGH291" s="66"/>
      <c r="KGI291" s="66"/>
      <c r="KGJ291" s="66"/>
      <c r="KGK291" s="66"/>
      <c r="KGL291" s="66"/>
      <c r="KGM291" s="66"/>
      <c r="KGN291" s="66"/>
      <c r="KGO291" s="66"/>
      <c r="KGP291" s="66"/>
      <c r="KGQ291" s="66"/>
      <c r="KGR291" s="66"/>
      <c r="KGS291" s="66"/>
      <c r="KGT291" s="66"/>
      <c r="KGU291" s="66"/>
      <c r="KGV291" s="66"/>
      <c r="KGW291" s="66"/>
      <c r="KGX291" s="66"/>
      <c r="KGY291" s="66"/>
      <c r="KGZ291" s="66"/>
      <c r="KHA291" s="66"/>
      <c r="KHB291" s="66"/>
      <c r="KHC291" s="66"/>
      <c r="KHD291" s="66"/>
      <c r="KHE291" s="66"/>
      <c r="KHF291" s="66"/>
      <c r="KHG291" s="66"/>
      <c r="KHH291" s="66"/>
      <c r="KHI291" s="66"/>
      <c r="KHJ291" s="66"/>
      <c r="KHK291" s="66"/>
      <c r="KHL291" s="66"/>
      <c r="KHM291" s="66"/>
      <c r="KHN291" s="66"/>
      <c r="KHO291" s="66"/>
      <c r="KHP291" s="66"/>
      <c r="KHQ291" s="66"/>
      <c r="KHR291" s="66"/>
      <c r="KHS291" s="66"/>
      <c r="KHT291" s="66"/>
      <c r="KHU291" s="66"/>
      <c r="KHV291" s="66"/>
      <c r="KHW291" s="66"/>
      <c r="KHX291" s="66"/>
      <c r="KHY291" s="66"/>
      <c r="KHZ291" s="66"/>
      <c r="KIA291" s="66"/>
      <c r="KIB291" s="66"/>
      <c r="KIC291" s="66"/>
      <c r="KID291" s="66"/>
      <c r="KIE291" s="66"/>
      <c r="KIF291" s="66"/>
      <c r="KIG291" s="66"/>
      <c r="KIH291" s="66"/>
      <c r="KII291" s="66"/>
      <c r="KIJ291" s="66"/>
      <c r="KIK291" s="66"/>
      <c r="KIL291" s="66"/>
      <c r="KIM291" s="66"/>
      <c r="KIN291" s="66"/>
      <c r="KIO291" s="66"/>
      <c r="KIP291" s="66"/>
      <c r="KIQ291" s="66"/>
      <c r="KIR291" s="66"/>
      <c r="KIS291" s="66"/>
      <c r="KIT291" s="66"/>
      <c r="KIU291" s="66"/>
      <c r="KIV291" s="66"/>
      <c r="KIW291" s="66"/>
      <c r="KIX291" s="66"/>
      <c r="KIY291" s="66"/>
      <c r="KIZ291" s="66"/>
      <c r="KJA291" s="66"/>
      <c r="KJB291" s="66"/>
      <c r="KJC291" s="66"/>
      <c r="KJD291" s="66"/>
      <c r="KJE291" s="66"/>
      <c r="KJF291" s="66"/>
      <c r="KJG291" s="66"/>
      <c r="KJH291" s="66"/>
      <c r="KJI291" s="66"/>
      <c r="KJJ291" s="66"/>
      <c r="KJK291" s="66"/>
      <c r="KJL291" s="66"/>
      <c r="KJM291" s="66"/>
      <c r="KJN291" s="66"/>
      <c r="KJO291" s="66"/>
      <c r="KJP291" s="66"/>
      <c r="KJQ291" s="66"/>
      <c r="KJR291" s="66"/>
      <c r="KJS291" s="66"/>
      <c r="KJT291" s="66"/>
      <c r="KJU291" s="66"/>
      <c r="KJV291" s="66"/>
      <c r="KJW291" s="66"/>
      <c r="KJX291" s="66"/>
      <c r="KJY291" s="66"/>
      <c r="KJZ291" s="66"/>
      <c r="KKA291" s="66"/>
      <c r="KKB291" s="66"/>
      <c r="KKC291" s="66"/>
      <c r="KKD291" s="66"/>
      <c r="KKE291" s="66"/>
      <c r="KKF291" s="66"/>
      <c r="KKG291" s="66"/>
      <c r="KKH291" s="66"/>
      <c r="KKI291" s="66"/>
      <c r="KKJ291" s="66"/>
      <c r="KKK291" s="66"/>
      <c r="KKL291" s="66"/>
      <c r="KKM291" s="66"/>
      <c r="KKN291" s="66"/>
      <c r="KKO291" s="66"/>
      <c r="KKP291" s="66"/>
      <c r="KKQ291" s="66"/>
      <c r="KKR291" s="66"/>
      <c r="KKS291" s="66"/>
      <c r="KKT291" s="66"/>
      <c r="KKU291" s="66"/>
      <c r="KKV291" s="66"/>
      <c r="KKW291" s="66"/>
      <c r="KKX291" s="66"/>
      <c r="KKY291" s="66"/>
      <c r="KKZ291" s="66"/>
      <c r="KLA291" s="66"/>
      <c r="KLB291" s="66"/>
      <c r="KLC291" s="66"/>
      <c r="KLD291" s="66"/>
      <c r="KLE291" s="66"/>
      <c r="KLF291" s="66"/>
      <c r="KLG291" s="66"/>
      <c r="KLH291" s="66"/>
      <c r="KLI291" s="66"/>
      <c r="KLJ291" s="66"/>
      <c r="KLK291" s="66"/>
      <c r="KLL291" s="66"/>
      <c r="KLM291" s="66"/>
      <c r="KLN291" s="66"/>
      <c r="KLO291" s="66"/>
      <c r="KLP291" s="66"/>
      <c r="KLQ291" s="66"/>
      <c r="KLR291" s="66"/>
      <c r="KLS291" s="66"/>
      <c r="KLT291" s="66"/>
      <c r="KLU291" s="66"/>
      <c r="KLV291" s="66"/>
      <c r="KLW291" s="66"/>
      <c r="KLX291" s="66"/>
      <c r="KLY291" s="66"/>
      <c r="KLZ291" s="66"/>
      <c r="KMA291" s="66"/>
      <c r="KMB291" s="66"/>
      <c r="KMC291" s="66"/>
      <c r="KMD291" s="66"/>
      <c r="KME291" s="66"/>
      <c r="KMF291" s="66"/>
      <c r="KMG291" s="66"/>
      <c r="KMH291" s="66"/>
      <c r="KMI291" s="66"/>
      <c r="KMJ291" s="66"/>
      <c r="KMK291" s="66"/>
      <c r="KML291" s="66"/>
      <c r="KMM291" s="66"/>
      <c r="KMN291" s="66"/>
      <c r="KMO291" s="66"/>
      <c r="KMP291" s="66"/>
      <c r="KMQ291" s="66"/>
      <c r="KMR291" s="66"/>
      <c r="KMS291" s="66"/>
      <c r="KMT291" s="66"/>
      <c r="KMU291" s="66"/>
      <c r="KMV291" s="66"/>
      <c r="KMW291" s="66"/>
      <c r="KMX291" s="66"/>
      <c r="KMY291" s="66"/>
      <c r="KMZ291" s="66"/>
      <c r="KNA291" s="66"/>
      <c r="KNB291" s="66"/>
      <c r="KNC291" s="66"/>
      <c r="KND291" s="66"/>
      <c r="KNE291" s="66"/>
      <c r="KNF291" s="66"/>
      <c r="KNG291" s="66"/>
      <c r="KNH291" s="66"/>
      <c r="KNI291" s="66"/>
      <c r="KNJ291" s="66"/>
      <c r="KNK291" s="66"/>
      <c r="KNL291" s="66"/>
      <c r="KNM291" s="66"/>
      <c r="KNN291" s="66"/>
      <c r="KNO291" s="66"/>
      <c r="KNP291" s="66"/>
      <c r="KNQ291" s="66"/>
      <c r="KNR291" s="66"/>
      <c r="KNS291" s="66"/>
      <c r="KNT291" s="66"/>
      <c r="KNU291" s="66"/>
      <c r="KNV291" s="66"/>
      <c r="KNW291" s="66"/>
      <c r="KNX291" s="66"/>
      <c r="KNY291" s="66"/>
      <c r="KNZ291" s="66"/>
      <c r="KOA291" s="66"/>
      <c r="KOB291" s="66"/>
      <c r="KOC291" s="66"/>
      <c r="KOD291" s="66"/>
      <c r="KOE291" s="66"/>
      <c r="KOF291" s="66"/>
      <c r="KOG291" s="66"/>
      <c r="KOH291" s="66"/>
      <c r="KOI291" s="66"/>
      <c r="KOJ291" s="66"/>
      <c r="KOK291" s="66"/>
      <c r="KOL291" s="66"/>
      <c r="KOM291" s="66"/>
      <c r="KON291" s="66"/>
      <c r="KOO291" s="66"/>
      <c r="KOP291" s="66"/>
      <c r="KOQ291" s="66"/>
      <c r="KOR291" s="66"/>
      <c r="KOS291" s="66"/>
      <c r="KOT291" s="66"/>
      <c r="KOU291" s="66"/>
      <c r="KOV291" s="66"/>
      <c r="KOW291" s="66"/>
      <c r="KOX291" s="66"/>
      <c r="KOY291" s="66"/>
      <c r="KOZ291" s="66"/>
      <c r="KPA291" s="66"/>
      <c r="KPB291" s="66"/>
      <c r="KPC291" s="66"/>
      <c r="KPD291" s="66"/>
      <c r="KPE291" s="66"/>
      <c r="KPF291" s="66"/>
      <c r="KPG291" s="66"/>
      <c r="KPH291" s="66"/>
      <c r="KPI291" s="66"/>
      <c r="KPJ291" s="66"/>
      <c r="KPK291" s="66"/>
      <c r="KPL291" s="66"/>
      <c r="KPM291" s="66"/>
      <c r="KPN291" s="66"/>
      <c r="KPO291" s="66"/>
      <c r="KPP291" s="66"/>
      <c r="KPQ291" s="66"/>
      <c r="KPR291" s="66"/>
      <c r="KPS291" s="66"/>
      <c r="KPT291" s="66"/>
      <c r="KPU291" s="66"/>
      <c r="KPV291" s="66"/>
      <c r="KPW291" s="66"/>
      <c r="KPX291" s="66"/>
      <c r="KPY291" s="66"/>
      <c r="KPZ291" s="66"/>
      <c r="KQA291" s="66"/>
      <c r="KQB291" s="66"/>
      <c r="KQC291" s="66"/>
      <c r="KQD291" s="66"/>
      <c r="KQE291" s="66"/>
      <c r="KQF291" s="66"/>
      <c r="KQG291" s="66"/>
      <c r="KQH291" s="66"/>
      <c r="KQI291" s="66"/>
      <c r="KQJ291" s="66"/>
      <c r="KQK291" s="66"/>
      <c r="KQL291" s="66"/>
      <c r="KQM291" s="66"/>
      <c r="KQN291" s="66"/>
      <c r="KQO291" s="66"/>
      <c r="KQP291" s="66"/>
      <c r="KQQ291" s="66"/>
      <c r="KQR291" s="66"/>
      <c r="KQS291" s="66"/>
      <c r="KQT291" s="66"/>
      <c r="KQU291" s="66"/>
      <c r="KQV291" s="66"/>
      <c r="KQW291" s="66"/>
      <c r="KQX291" s="66"/>
      <c r="KQY291" s="66"/>
      <c r="KQZ291" s="66"/>
      <c r="KRA291" s="66"/>
      <c r="KRB291" s="66"/>
      <c r="KRC291" s="66"/>
      <c r="KRD291" s="66"/>
      <c r="KRE291" s="66"/>
      <c r="KRF291" s="66"/>
      <c r="KRG291" s="66"/>
      <c r="KRH291" s="66"/>
      <c r="KRI291" s="66"/>
      <c r="KRJ291" s="66"/>
      <c r="KRK291" s="66"/>
      <c r="KRL291" s="66"/>
      <c r="KRM291" s="66"/>
      <c r="KRN291" s="66"/>
      <c r="KRO291" s="66"/>
      <c r="KRP291" s="66"/>
      <c r="KRQ291" s="66"/>
      <c r="KRR291" s="66"/>
      <c r="KRS291" s="66"/>
      <c r="KRT291" s="66"/>
      <c r="KRU291" s="66"/>
      <c r="KRV291" s="66"/>
      <c r="KRW291" s="66"/>
      <c r="KRX291" s="66"/>
      <c r="KRY291" s="66"/>
      <c r="KRZ291" s="66"/>
      <c r="KSA291" s="66"/>
      <c r="KSB291" s="66"/>
      <c r="KSC291" s="66"/>
      <c r="KSD291" s="66"/>
      <c r="KSE291" s="66"/>
      <c r="KSF291" s="66"/>
      <c r="KSG291" s="66"/>
      <c r="KSH291" s="66"/>
      <c r="KSI291" s="66"/>
      <c r="KSJ291" s="66"/>
      <c r="KSK291" s="66"/>
      <c r="KSL291" s="66"/>
      <c r="KSM291" s="66"/>
      <c r="KSN291" s="66"/>
      <c r="KSO291" s="66"/>
      <c r="KSP291" s="66"/>
      <c r="KSQ291" s="66"/>
      <c r="KSR291" s="66"/>
      <c r="KSS291" s="66"/>
      <c r="KST291" s="66"/>
      <c r="KSU291" s="66"/>
      <c r="KSV291" s="66"/>
      <c r="KSW291" s="66"/>
      <c r="KSX291" s="66"/>
      <c r="KSY291" s="66"/>
      <c r="KSZ291" s="66"/>
      <c r="KTA291" s="66"/>
      <c r="KTB291" s="66"/>
      <c r="KTC291" s="66"/>
      <c r="KTD291" s="66"/>
      <c r="KTE291" s="66"/>
      <c r="KTF291" s="66"/>
      <c r="KTG291" s="66"/>
      <c r="KTH291" s="66"/>
      <c r="KTI291" s="66"/>
      <c r="KTJ291" s="66"/>
      <c r="KTK291" s="66"/>
      <c r="KTL291" s="66"/>
      <c r="KTM291" s="66"/>
      <c r="KTN291" s="66"/>
      <c r="KTO291" s="66"/>
      <c r="KTP291" s="66"/>
      <c r="KTQ291" s="66"/>
      <c r="KTR291" s="66"/>
      <c r="KTS291" s="66"/>
      <c r="KTT291" s="66"/>
      <c r="KTU291" s="66"/>
      <c r="KTV291" s="66"/>
      <c r="KTW291" s="66"/>
      <c r="KTX291" s="66"/>
      <c r="KTY291" s="66"/>
      <c r="KTZ291" s="66"/>
      <c r="KUA291" s="66"/>
      <c r="KUB291" s="66"/>
      <c r="KUC291" s="66"/>
      <c r="KUD291" s="66"/>
      <c r="KUE291" s="66"/>
      <c r="KUF291" s="66"/>
      <c r="KUG291" s="66"/>
      <c r="KUH291" s="66"/>
      <c r="KUI291" s="66"/>
      <c r="KUJ291" s="66"/>
      <c r="KUK291" s="66"/>
      <c r="KUL291" s="66"/>
      <c r="KUM291" s="66"/>
      <c r="KUN291" s="66"/>
      <c r="KUO291" s="66"/>
      <c r="KUP291" s="66"/>
      <c r="KUQ291" s="66"/>
      <c r="KUR291" s="66"/>
      <c r="KUS291" s="66"/>
      <c r="KUT291" s="66"/>
      <c r="KUU291" s="66"/>
      <c r="KUV291" s="66"/>
      <c r="KUW291" s="66"/>
      <c r="KUX291" s="66"/>
      <c r="KUY291" s="66"/>
      <c r="KUZ291" s="66"/>
      <c r="KVA291" s="66"/>
      <c r="KVB291" s="66"/>
      <c r="KVC291" s="66"/>
      <c r="KVD291" s="66"/>
      <c r="KVE291" s="66"/>
      <c r="KVF291" s="66"/>
      <c r="KVG291" s="66"/>
      <c r="KVH291" s="66"/>
      <c r="KVI291" s="66"/>
      <c r="KVJ291" s="66"/>
      <c r="KVK291" s="66"/>
      <c r="KVL291" s="66"/>
      <c r="KVM291" s="66"/>
      <c r="KVN291" s="66"/>
      <c r="KVO291" s="66"/>
      <c r="KVP291" s="66"/>
      <c r="KVQ291" s="66"/>
      <c r="KVR291" s="66"/>
      <c r="KVS291" s="66"/>
      <c r="KVT291" s="66"/>
      <c r="KVU291" s="66"/>
      <c r="KVV291" s="66"/>
      <c r="KVW291" s="66"/>
      <c r="KVX291" s="66"/>
      <c r="KVY291" s="66"/>
      <c r="KVZ291" s="66"/>
      <c r="KWA291" s="66"/>
      <c r="KWB291" s="66"/>
      <c r="KWC291" s="66"/>
      <c r="KWD291" s="66"/>
      <c r="KWE291" s="66"/>
      <c r="KWF291" s="66"/>
      <c r="KWG291" s="66"/>
      <c r="KWH291" s="66"/>
      <c r="KWI291" s="66"/>
      <c r="KWJ291" s="66"/>
      <c r="KWK291" s="66"/>
      <c r="KWL291" s="66"/>
      <c r="KWM291" s="66"/>
      <c r="KWN291" s="66"/>
      <c r="KWO291" s="66"/>
      <c r="KWP291" s="66"/>
      <c r="KWQ291" s="66"/>
      <c r="KWR291" s="66"/>
      <c r="KWS291" s="66"/>
      <c r="KWT291" s="66"/>
      <c r="KWU291" s="66"/>
      <c r="KWV291" s="66"/>
      <c r="KWW291" s="66"/>
      <c r="KWX291" s="66"/>
      <c r="KWY291" s="66"/>
      <c r="KWZ291" s="66"/>
      <c r="KXA291" s="66"/>
      <c r="KXB291" s="66"/>
      <c r="KXC291" s="66"/>
      <c r="KXD291" s="66"/>
      <c r="KXE291" s="66"/>
      <c r="KXF291" s="66"/>
      <c r="KXG291" s="66"/>
      <c r="KXH291" s="66"/>
      <c r="KXI291" s="66"/>
      <c r="KXJ291" s="66"/>
      <c r="KXK291" s="66"/>
      <c r="KXL291" s="66"/>
      <c r="KXM291" s="66"/>
      <c r="KXN291" s="66"/>
      <c r="KXO291" s="66"/>
      <c r="KXP291" s="66"/>
      <c r="KXQ291" s="66"/>
      <c r="KXR291" s="66"/>
      <c r="KXS291" s="66"/>
      <c r="KXT291" s="66"/>
      <c r="KXU291" s="66"/>
      <c r="KXV291" s="66"/>
      <c r="KXW291" s="66"/>
      <c r="KXX291" s="66"/>
      <c r="KXY291" s="66"/>
      <c r="KXZ291" s="66"/>
      <c r="KYA291" s="66"/>
      <c r="KYB291" s="66"/>
      <c r="KYC291" s="66"/>
      <c r="KYD291" s="66"/>
      <c r="KYE291" s="66"/>
      <c r="KYF291" s="66"/>
      <c r="KYG291" s="66"/>
      <c r="KYH291" s="66"/>
      <c r="KYI291" s="66"/>
      <c r="KYJ291" s="66"/>
      <c r="KYK291" s="66"/>
      <c r="KYL291" s="66"/>
      <c r="KYM291" s="66"/>
      <c r="KYN291" s="66"/>
      <c r="KYO291" s="66"/>
      <c r="KYP291" s="66"/>
      <c r="KYQ291" s="66"/>
      <c r="KYR291" s="66"/>
      <c r="KYS291" s="66"/>
      <c r="KYT291" s="66"/>
      <c r="KYU291" s="66"/>
      <c r="KYV291" s="66"/>
      <c r="KYW291" s="66"/>
      <c r="KYX291" s="66"/>
      <c r="KYY291" s="66"/>
      <c r="KYZ291" s="66"/>
      <c r="KZA291" s="66"/>
      <c r="KZB291" s="66"/>
      <c r="KZC291" s="66"/>
      <c r="KZD291" s="66"/>
      <c r="KZE291" s="66"/>
      <c r="KZF291" s="66"/>
      <c r="KZG291" s="66"/>
      <c r="KZH291" s="66"/>
      <c r="KZI291" s="66"/>
      <c r="KZJ291" s="66"/>
      <c r="KZK291" s="66"/>
      <c r="KZL291" s="66"/>
      <c r="KZM291" s="66"/>
      <c r="KZN291" s="66"/>
      <c r="KZO291" s="66"/>
      <c r="KZP291" s="66"/>
      <c r="KZQ291" s="66"/>
      <c r="KZR291" s="66"/>
      <c r="KZS291" s="66"/>
      <c r="KZT291" s="66"/>
      <c r="KZU291" s="66"/>
      <c r="KZV291" s="66"/>
      <c r="KZW291" s="66"/>
      <c r="KZX291" s="66"/>
      <c r="KZY291" s="66"/>
      <c r="KZZ291" s="66"/>
      <c r="LAA291" s="66"/>
      <c r="LAB291" s="66"/>
      <c r="LAC291" s="66"/>
      <c r="LAD291" s="66"/>
      <c r="LAE291" s="66"/>
      <c r="LAF291" s="66"/>
      <c r="LAG291" s="66"/>
      <c r="LAH291" s="66"/>
      <c r="LAI291" s="66"/>
      <c r="LAJ291" s="66"/>
      <c r="LAK291" s="66"/>
      <c r="LAL291" s="66"/>
      <c r="LAM291" s="66"/>
      <c r="LAN291" s="66"/>
      <c r="LAO291" s="66"/>
      <c r="LAP291" s="66"/>
      <c r="LAQ291" s="66"/>
      <c r="LAR291" s="66"/>
      <c r="LAS291" s="66"/>
      <c r="LAT291" s="66"/>
      <c r="LAU291" s="66"/>
      <c r="LAV291" s="66"/>
      <c r="LAW291" s="66"/>
      <c r="LAX291" s="66"/>
      <c r="LAY291" s="66"/>
      <c r="LAZ291" s="66"/>
      <c r="LBA291" s="66"/>
      <c r="LBB291" s="66"/>
      <c r="LBC291" s="66"/>
      <c r="LBD291" s="66"/>
      <c r="LBE291" s="66"/>
      <c r="LBF291" s="66"/>
      <c r="LBG291" s="66"/>
      <c r="LBH291" s="66"/>
      <c r="LBI291" s="66"/>
      <c r="LBJ291" s="66"/>
      <c r="LBK291" s="66"/>
      <c r="LBL291" s="66"/>
      <c r="LBM291" s="66"/>
      <c r="LBN291" s="66"/>
      <c r="LBO291" s="66"/>
      <c r="LBP291" s="66"/>
      <c r="LBQ291" s="66"/>
      <c r="LBR291" s="66"/>
      <c r="LBS291" s="66"/>
      <c r="LBT291" s="66"/>
      <c r="LBU291" s="66"/>
      <c r="LBV291" s="66"/>
      <c r="LBW291" s="66"/>
      <c r="LBX291" s="66"/>
      <c r="LBY291" s="66"/>
      <c r="LBZ291" s="66"/>
      <c r="LCA291" s="66"/>
      <c r="LCB291" s="66"/>
      <c r="LCC291" s="66"/>
      <c r="LCD291" s="66"/>
      <c r="LCE291" s="66"/>
      <c r="LCF291" s="66"/>
      <c r="LCG291" s="66"/>
      <c r="LCH291" s="66"/>
      <c r="LCI291" s="66"/>
      <c r="LCJ291" s="66"/>
      <c r="LCK291" s="66"/>
      <c r="LCL291" s="66"/>
      <c r="LCM291" s="66"/>
      <c r="LCN291" s="66"/>
      <c r="LCO291" s="66"/>
      <c r="LCP291" s="66"/>
      <c r="LCQ291" s="66"/>
      <c r="LCR291" s="66"/>
      <c r="LCS291" s="66"/>
      <c r="LCT291" s="66"/>
      <c r="LCU291" s="66"/>
      <c r="LCV291" s="66"/>
      <c r="LCW291" s="66"/>
      <c r="LCX291" s="66"/>
      <c r="LCY291" s="66"/>
      <c r="LCZ291" s="66"/>
      <c r="LDA291" s="66"/>
      <c r="LDB291" s="66"/>
      <c r="LDC291" s="66"/>
      <c r="LDD291" s="66"/>
      <c r="LDE291" s="66"/>
      <c r="LDF291" s="66"/>
      <c r="LDG291" s="66"/>
      <c r="LDH291" s="66"/>
      <c r="LDI291" s="66"/>
      <c r="LDJ291" s="66"/>
      <c r="LDK291" s="66"/>
      <c r="LDL291" s="66"/>
      <c r="LDM291" s="66"/>
      <c r="LDN291" s="66"/>
      <c r="LDO291" s="66"/>
      <c r="LDP291" s="66"/>
      <c r="LDQ291" s="66"/>
      <c r="LDR291" s="66"/>
      <c r="LDS291" s="66"/>
      <c r="LDT291" s="66"/>
      <c r="LDU291" s="66"/>
      <c r="LDV291" s="66"/>
      <c r="LDW291" s="66"/>
      <c r="LDX291" s="66"/>
      <c r="LDY291" s="66"/>
      <c r="LDZ291" s="66"/>
      <c r="LEA291" s="66"/>
      <c r="LEB291" s="66"/>
      <c r="LEC291" s="66"/>
      <c r="LED291" s="66"/>
      <c r="LEE291" s="66"/>
      <c r="LEF291" s="66"/>
      <c r="LEG291" s="66"/>
      <c r="LEH291" s="66"/>
      <c r="LEI291" s="66"/>
      <c r="LEJ291" s="66"/>
      <c r="LEK291" s="66"/>
      <c r="LEL291" s="66"/>
      <c r="LEM291" s="66"/>
      <c r="LEN291" s="66"/>
      <c r="LEO291" s="66"/>
      <c r="LEP291" s="66"/>
      <c r="LEQ291" s="66"/>
      <c r="LER291" s="66"/>
      <c r="LES291" s="66"/>
      <c r="LET291" s="66"/>
      <c r="LEU291" s="66"/>
      <c r="LEV291" s="66"/>
      <c r="LEW291" s="66"/>
      <c r="LEX291" s="66"/>
      <c r="LEY291" s="66"/>
      <c r="LEZ291" s="66"/>
      <c r="LFA291" s="66"/>
      <c r="LFB291" s="66"/>
      <c r="LFC291" s="66"/>
      <c r="LFD291" s="66"/>
      <c r="LFE291" s="66"/>
      <c r="LFF291" s="66"/>
      <c r="LFG291" s="66"/>
      <c r="LFH291" s="66"/>
      <c r="LFI291" s="66"/>
      <c r="LFJ291" s="66"/>
      <c r="LFK291" s="66"/>
      <c r="LFL291" s="66"/>
      <c r="LFM291" s="66"/>
      <c r="LFN291" s="66"/>
      <c r="LFO291" s="66"/>
      <c r="LFP291" s="66"/>
      <c r="LFQ291" s="66"/>
      <c r="LFR291" s="66"/>
      <c r="LFS291" s="66"/>
      <c r="LFT291" s="66"/>
      <c r="LFU291" s="66"/>
      <c r="LFV291" s="66"/>
      <c r="LFW291" s="66"/>
      <c r="LFX291" s="66"/>
      <c r="LFY291" s="66"/>
      <c r="LFZ291" s="66"/>
      <c r="LGA291" s="66"/>
      <c r="LGB291" s="66"/>
      <c r="LGC291" s="66"/>
      <c r="LGD291" s="66"/>
      <c r="LGE291" s="66"/>
      <c r="LGF291" s="66"/>
      <c r="LGG291" s="66"/>
      <c r="LGH291" s="66"/>
      <c r="LGI291" s="66"/>
      <c r="LGJ291" s="66"/>
      <c r="LGK291" s="66"/>
      <c r="LGL291" s="66"/>
      <c r="LGM291" s="66"/>
      <c r="LGN291" s="66"/>
      <c r="LGO291" s="66"/>
      <c r="LGP291" s="66"/>
      <c r="LGQ291" s="66"/>
      <c r="LGR291" s="66"/>
      <c r="LGS291" s="66"/>
      <c r="LGT291" s="66"/>
      <c r="LGU291" s="66"/>
      <c r="LGV291" s="66"/>
      <c r="LGW291" s="66"/>
      <c r="LGX291" s="66"/>
      <c r="LGY291" s="66"/>
      <c r="LGZ291" s="66"/>
      <c r="LHA291" s="66"/>
      <c r="LHB291" s="66"/>
      <c r="LHC291" s="66"/>
      <c r="LHD291" s="66"/>
      <c r="LHE291" s="66"/>
      <c r="LHF291" s="66"/>
      <c r="LHG291" s="66"/>
      <c r="LHH291" s="66"/>
      <c r="LHI291" s="66"/>
      <c r="LHJ291" s="66"/>
      <c r="LHK291" s="66"/>
      <c r="LHL291" s="66"/>
      <c r="LHM291" s="66"/>
      <c r="LHN291" s="66"/>
      <c r="LHO291" s="66"/>
      <c r="LHP291" s="66"/>
      <c r="LHQ291" s="66"/>
      <c r="LHR291" s="66"/>
      <c r="LHS291" s="66"/>
      <c r="LHT291" s="66"/>
      <c r="LHU291" s="66"/>
      <c r="LHV291" s="66"/>
      <c r="LHW291" s="66"/>
      <c r="LHX291" s="66"/>
      <c r="LHY291" s="66"/>
      <c r="LHZ291" s="66"/>
      <c r="LIA291" s="66"/>
      <c r="LIB291" s="66"/>
      <c r="LIC291" s="66"/>
      <c r="LID291" s="66"/>
      <c r="LIE291" s="66"/>
      <c r="LIF291" s="66"/>
      <c r="LIG291" s="66"/>
      <c r="LIH291" s="66"/>
      <c r="LII291" s="66"/>
      <c r="LIJ291" s="66"/>
      <c r="LIK291" s="66"/>
      <c r="LIL291" s="66"/>
      <c r="LIM291" s="66"/>
      <c r="LIN291" s="66"/>
      <c r="LIO291" s="66"/>
      <c r="LIP291" s="66"/>
      <c r="LIQ291" s="66"/>
      <c r="LIR291" s="66"/>
      <c r="LIS291" s="66"/>
      <c r="LIT291" s="66"/>
      <c r="LIU291" s="66"/>
      <c r="LIV291" s="66"/>
      <c r="LIW291" s="66"/>
      <c r="LIX291" s="66"/>
      <c r="LIY291" s="66"/>
      <c r="LIZ291" s="66"/>
      <c r="LJA291" s="66"/>
      <c r="LJB291" s="66"/>
      <c r="LJC291" s="66"/>
      <c r="LJD291" s="66"/>
      <c r="LJE291" s="66"/>
      <c r="LJF291" s="66"/>
      <c r="LJG291" s="66"/>
      <c r="LJH291" s="66"/>
      <c r="LJI291" s="66"/>
      <c r="LJJ291" s="66"/>
      <c r="LJK291" s="66"/>
      <c r="LJL291" s="66"/>
      <c r="LJM291" s="66"/>
      <c r="LJN291" s="66"/>
      <c r="LJO291" s="66"/>
      <c r="LJP291" s="66"/>
      <c r="LJQ291" s="66"/>
      <c r="LJR291" s="66"/>
      <c r="LJS291" s="66"/>
      <c r="LJT291" s="66"/>
      <c r="LJU291" s="66"/>
      <c r="LJV291" s="66"/>
      <c r="LJW291" s="66"/>
      <c r="LJX291" s="66"/>
      <c r="LJY291" s="66"/>
      <c r="LJZ291" s="66"/>
      <c r="LKA291" s="66"/>
      <c r="LKB291" s="66"/>
      <c r="LKC291" s="66"/>
      <c r="LKD291" s="66"/>
      <c r="LKE291" s="66"/>
      <c r="LKF291" s="66"/>
      <c r="LKG291" s="66"/>
      <c r="LKH291" s="66"/>
      <c r="LKI291" s="66"/>
      <c r="LKJ291" s="66"/>
      <c r="LKK291" s="66"/>
      <c r="LKL291" s="66"/>
      <c r="LKM291" s="66"/>
      <c r="LKN291" s="66"/>
      <c r="LKO291" s="66"/>
      <c r="LKP291" s="66"/>
      <c r="LKQ291" s="66"/>
      <c r="LKR291" s="66"/>
      <c r="LKS291" s="66"/>
      <c r="LKT291" s="66"/>
      <c r="LKU291" s="66"/>
      <c r="LKV291" s="66"/>
      <c r="LKW291" s="66"/>
      <c r="LKX291" s="66"/>
      <c r="LKY291" s="66"/>
      <c r="LKZ291" s="66"/>
      <c r="LLA291" s="66"/>
      <c r="LLB291" s="66"/>
      <c r="LLC291" s="66"/>
      <c r="LLD291" s="66"/>
      <c r="LLE291" s="66"/>
      <c r="LLF291" s="66"/>
      <c r="LLG291" s="66"/>
      <c r="LLH291" s="66"/>
      <c r="LLI291" s="66"/>
      <c r="LLJ291" s="66"/>
      <c r="LLK291" s="66"/>
      <c r="LLL291" s="66"/>
      <c r="LLM291" s="66"/>
      <c r="LLN291" s="66"/>
      <c r="LLO291" s="66"/>
      <c r="LLP291" s="66"/>
      <c r="LLQ291" s="66"/>
      <c r="LLR291" s="66"/>
      <c r="LLS291" s="66"/>
      <c r="LLT291" s="66"/>
      <c r="LLU291" s="66"/>
      <c r="LLV291" s="66"/>
      <c r="LLW291" s="66"/>
      <c r="LLX291" s="66"/>
      <c r="LLY291" s="66"/>
      <c r="LLZ291" s="66"/>
      <c r="LMA291" s="66"/>
      <c r="LMB291" s="66"/>
      <c r="LMC291" s="66"/>
      <c r="LMD291" s="66"/>
      <c r="LME291" s="66"/>
      <c r="LMF291" s="66"/>
      <c r="LMG291" s="66"/>
      <c r="LMH291" s="66"/>
      <c r="LMI291" s="66"/>
      <c r="LMJ291" s="66"/>
      <c r="LMK291" s="66"/>
      <c r="LML291" s="66"/>
      <c r="LMM291" s="66"/>
      <c r="LMN291" s="66"/>
      <c r="LMO291" s="66"/>
      <c r="LMP291" s="66"/>
      <c r="LMQ291" s="66"/>
      <c r="LMR291" s="66"/>
      <c r="LMS291" s="66"/>
      <c r="LMT291" s="66"/>
      <c r="LMU291" s="66"/>
      <c r="LMV291" s="66"/>
      <c r="LMW291" s="66"/>
      <c r="LMX291" s="66"/>
      <c r="LMY291" s="66"/>
      <c r="LMZ291" s="66"/>
      <c r="LNA291" s="66"/>
      <c r="LNB291" s="66"/>
      <c r="LNC291" s="66"/>
      <c r="LND291" s="66"/>
      <c r="LNE291" s="66"/>
      <c r="LNF291" s="66"/>
      <c r="LNG291" s="66"/>
      <c r="LNH291" s="66"/>
      <c r="LNI291" s="66"/>
      <c r="LNJ291" s="66"/>
      <c r="LNK291" s="66"/>
      <c r="LNL291" s="66"/>
      <c r="LNM291" s="66"/>
      <c r="LNN291" s="66"/>
      <c r="LNO291" s="66"/>
      <c r="LNP291" s="66"/>
      <c r="LNQ291" s="66"/>
      <c r="LNR291" s="66"/>
      <c r="LNS291" s="66"/>
      <c r="LNT291" s="66"/>
      <c r="LNU291" s="66"/>
      <c r="LNV291" s="66"/>
      <c r="LNW291" s="66"/>
      <c r="LNX291" s="66"/>
      <c r="LNY291" s="66"/>
      <c r="LNZ291" s="66"/>
      <c r="LOA291" s="66"/>
      <c r="LOB291" s="66"/>
      <c r="LOC291" s="66"/>
      <c r="LOD291" s="66"/>
      <c r="LOE291" s="66"/>
      <c r="LOF291" s="66"/>
      <c r="LOG291" s="66"/>
      <c r="LOH291" s="66"/>
      <c r="LOI291" s="66"/>
      <c r="LOJ291" s="66"/>
      <c r="LOK291" s="66"/>
      <c r="LOL291" s="66"/>
      <c r="LOM291" s="66"/>
      <c r="LON291" s="66"/>
      <c r="LOO291" s="66"/>
      <c r="LOP291" s="66"/>
      <c r="LOQ291" s="66"/>
      <c r="LOR291" s="66"/>
      <c r="LOS291" s="66"/>
      <c r="LOT291" s="66"/>
      <c r="LOU291" s="66"/>
      <c r="LOV291" s="66"/>
      <c r="LOW291" s="66"/>
      <c r="LOX291" s="66"/>
      <c r="LOY291" s="66"/>
      <c r="LOZ291" s="66"/>
      <c r="LPA291" s="66"/>
      <c r="LPB291" s="66"/>
      <c r="LPC291" s="66"/>
      <c r="LPD291" s="66"/>
      <c r="LPE291" s="66"/>
      <c r="LPF291" s="66"/>
      <c r="LPG291" s="66"/>
      <c r="LPH291" s="66"/>
      <c r="LPI291" s="66"/>
      <c r="LPJ291" s="66"/>
      <c r="LPK291" s="66"/>
      <c r="LPL291" s="66"/>
      <c r="LPM291" s="66"/>
      <c r="LPN291" s="66"/>
      <c r="LPO291" s="66"/>
      <c r="LPP291" s="66"/>
      <c r="LPQ291" s="66"/>
      <c r="LPR291" s="66"/>
      <c r="LPS291" s="66"/>
      <c r="LPT291" s="66"/>
      <c r="LPU291" s="66"/>
      <c r="LPV291" s="66"/>
      <c r="LPW291" s="66"/>
      <c r="LPX291" s="66"/>
      <c r="LPY291" s="66"/>
      <c r="LPZ291" s="66"/>
      <c r="LQA291" s="66"/>
      <c r="LQB291" s="66"/>
      <c r="LQC291" s="66"/>
      <c r="LQD291" s="66"/>
      <c r="LQE291" s="66"/>
      <c r="LQF291" s="66"/>
      <c r="LQG291" s="66"/>
      <c r="LQH291" s="66"/>
      <c r="LQI291" s="66"/>
      <c r="LQJ291" s="66"/>
      <c r="LQK291" s="66"/>
      <c r="LQL291" s="66"/>
      <c r="LQM291" s="66"/>
      <c r="LQN291" s="66"/>
      <c r="LQO291" s="66"/>
      <c r="LQP291" s="66"/>
      <c r="LQQ291" s="66"/>
      <c r="LQR291" s="66"/>
      <c r="LQS291" s="66"/>
      <c r="LQT291" s="66"/>
      <c r="LQU291" s="66"/>
      <c r="LQV291" s="66"/>
      <c r="LQW291" s="66"/>
      <c r="LQX291" s="66"/>
      <c r="LQY291" s="66"/>
      <c r="LQZ291" s="66"/>
      <c r="LRA291" s="66"/>
      <c r="LRB291" s="66"/>
      <c r="LRC291" s="66"/>
      <c r="LRD291" s="66"/>
      <c r="LRE291" s="66"/>
      <c r="LRF291" s="66"/>
      <c r="LRG291" s="66"/>
      <c r="LRH291" s="66"/>
      <c r="LRI291" s="66"/>
      <c r="LRJ291" s="66"/>
      <c r="LRK291" s="66"/>
      <c r="LRL291" s="66"/>
      <c r="LRM291" s="66"/>
      <c r="LRN291" s="66"/>
      <c r="LRO291" s="66"/>
      <c r="LRP291" s="66"/>
      <c r="LRQ291" s="66"/>
      <c r="LRR291" s="66"/>
      <c r="LRS291" s="66"/>
      <c r="LRT291" s="66"/>
      <c r="LRU291" s="66"/>
      <c r="LRV291" s="66"/>
      <c r="LRW291" s="66"/>
      <c r="LRX291" s="66"/>
      <c r="LRY291" s="66"/>
      <c r="LRZ291" s="66"/>
      <c r="LSA291" s="66"/>
      <c r="LSB291" s="66"/>
      <c r="LSC291" s="66"/>
      <c r="LSD291" s="66"/>
      <c r="LSE291" s="66"/>
      <c r="LSF291" s="66"/>
      <c r="LSG291" s="66"/>
      <c r="LSH291" s="66"/>
      <c r="LSI291" s="66"/>
      <c r="LSJ291" s="66"/>
      <c r="LSK291" s="66"/>
      <c r="LSL291" s="66"/>
      <c r="LSM291" s="66"/>
      <c r="LSN291" s="66"/>
      <c r="LSO291" s="66"/>
      <c r="LSP291" s="66"/>
      <c r="LSQ291" s="66"/>
      <c r="LSR291" s="66"/>
      <c r="LSS291" s="66"/>
      <c r="LST291" s="66"/>
      <c r="LSU291" s="66"/>
      <c r="LSV291" s="66"/>
      <c r="LSW291" s="66"/>
      <c r="LSX291" s="66"/>
      <c r="LSY291" s="66"/>
      <c r="LSZ291" s="66"/>
      <c r="LTA291" s="66"/>
      <c r="LTB291" s="66"/>
      <c r="LTC291" s="66"/>
      <c r="LTD291" s="66"/>
      <c r="LTE291" s="66"/>
      <c r="LTF291" s="66"/>
      <c r="LTG291" s="66"/>
      <c r="LTH291" s="66"/>
      <c r="LTI291" s="66"/>
      <c r="LTJ291" s="66"/>
      <c r="LTK291" s="66"/>
      <c r="LTL291" s="66"/>
      <c r="LTM291" s="66"/>
      <c r="LTN291" s="66"/>
      <c r="LTO291" s="66"/>
      <c r="LTP291" s="66"/>
      <c r="LTQ291" s="66"/>
      <c r="LTR291" s="66"/>
      <c r="LTS291" s="66"/>
      <c r="LTT291" s="66"/>
      <c r="LTU291" s="66"/>
      <c r="LTV291" s="66"/>
      <c r="LTW291" s="66"/>
      <c r="LTX291" s="66"/>
      <c r="LTY291" s="66"/>
      <c r="LTZ291" s="66"/>
      <c r="LUA291" s="66"/>
      <c r="LUB291" s="66"/>
      <c r="LUC291" s="66"/>
      <c r="LUD291" s="66"/>
      <c r="LUE291" s="66"/>
      <c r="LUF291" s="66"/>
      <c r="LUG291" s="66"/>
      <c r="LUH291" s="66"/>
      <c r="LUI291" s="66"/>
      <c r="LUJ291" s="66"/>
      <c r="LUK291" s="66"/>
      <c r="LUL291" s="66"/>
      <c r="LUM291" s="66"/>
      <c r="LUN291" s="66"/>
      <c r="LUO291" s="66"/>
      <c r="LUP291" s="66"/>
      <c r="LUQ291" s="66"/>
      <c r="LUR291" s="66"/>
      <c r="LUS291" s="66"/>
      <c r="LUT291" s="66"/>
      <c r="LUU291" s="66"/>
      <c r="LUV291" s="66"/>
      <c r="LUW291" s="66"/>
      <c r="LUX291" s="66"/>
      <c r="LUY291" s="66"/>
      <c r="LUZ291" s="66"/>
      <c r="LVA291" s="66"/>
      <c r="LVB291" s="66"/>
      <c r="LVC291" s="66"/>
      <c r="LVD291" s="66"/>
      <c r="LVE291" s="66"/>
      <c r="LVF291" s="66"/>
      <c r="LVG291" s="66"/>
      <c r="LVH291" s="66"/>
      <c r="LVI291" s="66"/>
      <c r="LVJ291" s="66"/>
      <c r="LVK291" s="66"/>
      <c r="LVL291" s="66"/>
      <c r="LVM291" s="66"/>
      <c r="LVN291" s="66"/>
      <c r="LVO291" s="66"/>
      <c r="LVP291" s="66"/>
      <c r="LVQ291" s="66"/>
      <c r="LVR291" s="66"/>
      <c r="LVS291" s="66"/>
      <c r="LVT291" s="66"/>
      <c r="LVU291" s="66"/>
      <c r="LVV291" s="66"/>
      <c r="LVW291" s="66"/>
      <c r="LVX291" s="66"/>
      <c r="LVY291" s="66"/>
      <c r="LVZ291" s="66"/>
      <c r="LWA291" s="66"/>
      <c r="LWB291" s="66"/>
      <c r="LWC291" s="66"/>
      <c r="LWD291" s="66"/>
      <c r="LWE291" s="66"/>
      <c r="LWF291" s="66"/>
      <c r="LWG291" s="66"/>
      <c r="LWH291" s="66"/>
      <c r="LWI291" s="66"/>
      <c r="LWJ291" s="66"/>
      <c r="LWK291" s="66"/>
      <c r="LWL291" s="66"/>
      <c r="LWM291" s="66"/>
      <c r="LWN291" s="66"/>
      <c r="LWO291" s="66"/>
      <c r="LWP291" s="66"/>
      <c r="LWQ291" s="66"/>
      <c r="LWR291" s="66"/>
      <c r="LWS291" s="66"/>
      <c r="LWT291" s="66"/>
      <c r="LWU291" s="66"/>
      <c r="LWV291" s="66"/>
      <c r="LWW291" s="66"/>
      <c r="LWX291" s="66"/>
      <c r="LWY291" s="66"/>
      <c r="LWZ291" s="66"/>
      <c r="LXA291" s="66"/>
      <c r="LXB291" s="66"/>
      <c r="LXC291" s="66"/>
      <c r="LXD291" s="66"/>
      <c r="LXE291" s="66"/>
      <c r="LXF291" s="66"/>
      <c r="LXG291" s="66"/>
      <c r="LXH291" s="66"/>
      <c r="LXI291" s="66"/>
      <c r="LXJ291" s="66"/>
      <c r="LXK291" s="66"/>
      <c r="LXL291" s="66"/>
      <c r="LXM291" s="66"/>
      <c r="LXN291" s="66"/>
      <c r="LXO291" s="66"/>
      <c r="LXP291" s="66"/>
      <c r="LXQ291" s="66"/>
      <c r="LXR291" s="66"/>
      <c r="LXS291" s="66"/>
      <c r="LXT291" s="66"/>
      <c r="LXU291" s="66"/>
      <c r="LXV291" s="66"/>
      <c r="LXW291" s="66"/>
      <c r="LXX291" s="66"/>
      <c r="LXY291" s="66"/>
      <c r="LXZ291" s="66"/>
      <c r="LYA291" s="66"/>
      <c r="LYB291" s="66"/>
      <c r="LYC291" s="66"/>
      <c r="LYD291" s="66"/>
      <c r="LYE291" s="66"/>
      <c r="LYF291" s="66"/>
      <c r="LYG291" s="66"/>
      <c r="LYH291" s="66"/>
      <c r="LYI291" s="66"/>
      <c r="LYJ291" s="66"/>
      <c r="LYK291" s="66"/>
      <c r="LYL291" s="66"/>
      <c r="LYM291" s="66"/>
      <c r="LYN291" s="66"/>
      <c r="LYO291" s="66"/>
      <c r="LYP291" s="66"/>
      <c r="LYQ291" s="66"/>
      <c r="LYR291" s="66"/>
      <c r="LYS291" s="66"/>
      <c r="LYT291" s="66"/>
      <c r="LYU291" s="66"/>
      <c r="LYV291" s="66"/>
      <c r="LYW291" s="66"/>
      <c r="LYX291" s="66"/>
      <c r="LYY291" s="66"/>
      <c r="LYZ291" s="66"/>
      <c r="LZA291" s="66"/>
      <c r="LZB291" s="66"/>
      <c r="LZC291" s="66"/>
      <c r="LZD291" s="66"/>
      <c r="LZE291" s="66"/>
      <c r="LZF291" s="66"/>
      <c r="LZG291" s="66"/>
      <c r="LZH291" s="66"/>
      <c r="LZI291" s="66"/>
      <c r="LZJ291" s="66"/>
      <c r="LZK291" s="66"/>
      <c r="LZL291" s="66"/>
      <c r="LZM291" s="66"/>
      <c r="LZN291" s="66"/>
      <c r="LZO291" s="66"/>
      <c r="LZP291" s="66"/>
      <c r="LZQ291" s="66"/>
      <c r="LZR291" s="66"/>
      <c r="LZS291" s="66"/>
      <c r="LZT291" s="66"/>
      <c r="LZU291" s="66"/>
      <c r="LZV291" s="66"/>
      <c r="LZW291" s="66"/>
      <c r="LZX291" s="66"/>
      <c r="LZY291" s="66"/>
      <c r="LZZ291" s="66"/>
      <c r="MAA291" s="66"/>
      <c r="MAB291" s="66"/>
      <c r="MAC291" s="66"/>
      <c r="MAD291" s="66"/>
      <c r="MAE291" s="66"/>
      <c r="MAF291" s="66"/>
      <c r="MAG291" s="66"/>
      <c r="MAH291" s="66"/>
      <c r="MAI291" s="66"/>
      <c r="MAJ291" s="66"/>
      <c r="MAK291" s="66"/>
      <c r="MAL291" s="66"/>
      <c r="MAM291" s="66"/>
      <c r="MAN291" s="66"/>
      <c r="MAO291" s="66"/>
      <c r="MAP291" s="66"/>
      <c r="MAQ291" s="66"/>
      <c r="MAR291" s="66"/>
      <c r="MAS291" s="66"/>
      <c r="MAT291" s="66"/>
      <c r="MAU291" s="66"/>
      <c r="MAV291" s="66"/>
      <c r="MAW291" s="66"/>
      <c r="MAX291" s="66"/>
      <c r="MAY291" s="66"/>
      <c r="MAZ291" s="66"/>
      <c r="MBA291" s="66"/>
      <c r="MBB291" s="66"/>
      <c r="MBC291" s="66"/>
      <c r="MBD291" s="66"/>
      <c r="MBE291" s="66"/>
      <c r="MBF291" s="66"/>
      <c r="MBG291" s="66"/>
      <c r="MBH291" s="66"/>
      <c r="MBI291" s="66"/>
      <c r="MBJ291" s="66"/>
      <c r="MBK291" s="66"/>
      <c r="MBL291" s="66"/>
      <c r="MBM291" s="66"/>
      <c r="MBN291" s="66"/>
      <c r="MBO291" s="66"/>
      <c r="MBP291" s="66"/>
      <c r="MBQ291" s="66"/>
      <c r="MBR291" s="66"/>
      <c r="MBS291" s="66"/>
      <c r="MBT291" s="66"/>
      <c r="MBU291" s="66"/>
      <c r="MBV291" s="66"/>
      <c r="MBW291" s="66"/>
      <c r="MBX291" s="66"/>
      <c r="MBY291" s="66"/>
      <c r="MBZ291" s="66"/>
      <c r="MCA291" s="66"/>
      <c r="MCB291" s="66"/>
      <c r="MCC291" s="66"/>
      <c r="MCD291" s="66"/>
      <c r="MCE291" s="66"/>
      <c r="MCF291" s="66"/>
      <c r="MCG291" s="66"/>
      <c r="MCH291" s="66"/>
      <c r="MCI291" s="66"/>
      <c r="MCJ291" s="66"/>
      <c r="MCK291" s="66"/>
      <c r="MCL291" s="66"/>
      <c r="MCM291" s="66"/>
      <c r="MCN291" s="66"/>
      <c r="MCO291" s="66"/>
      <c r="MCP291" s="66"/>
      <c r="MCQ291" s="66"/>
      <c r="MCR291" s="66"/>
      <c r="MCS291" s="66"/>
      <c r="MCT291" s="66"/>
      <c r="MCU291" s="66"/>
      <c r="MCV291" s="66"/>
      <c r="MCW291" s="66"/>
      <c r="MCX291" s="66"/>
      <c r="MCY291" s="66"/>
      <c r="MCZ291" s="66"/>
      <c r="MDA291" s="66"/>
      <c r="MDB291" s="66"/>
      <c r="MDC291" s="66"/>
      <c r="MDD291" s="66"/>
      <c r="MDE291" s="66"/>
      <c r="MDF291" s="66"/>
      <c r="MDG291" s="66"/>
      <c r="MDH291" s="66"/>
      <c r="MDI291" s="66"/>
      <c r="MDJ291" s="66"/>
      <c r="MDK291" s="66"/>
      <c r="MDL291" s="66"/>
      <c r="MDM291" s="66"/>
      <c r="MDN291" s="66"/>
      <c r="MDO291" s="66"/>
      <c r="MDP291" s="66"/>
      <c r="MDQ291" s="66"/>
      <c r="MDR291" s="66"/>
      <c r="MDS291" s="66"/>
      <c r="MDT291" s="66"/>
      <c r="MDU291" s="66"/>
      <c r="MDV291" s="66"/>
      <c r="MDW291" s="66"/>
      <c r="MDX291" s="66"/>
      <c r="MDY291" s="66"/>
      <c r="MDZ291" s="66"/>
      <c r="MEA291" s="66"/>
      <c r="MEB291" s="66"/>
      <c r="MEC291" s="66"/>
      <c r="MED291" s="66"/>
      <c r="MEE291" s="66"/>
      <c r="MEF291" s="66"/>
      <c r="MEG291" s="66"/>
      <c r="MEH291" s="66"/>
      <c r="MEI291" s="66"/>
      <c r="MEJ291" s="66"/>
      <c r="MEK291" s="66"/>
      <c r="MEL291" s="66"/>
      <c r="MEM291" s="66"/>
      <c r="MEN291" s="66"/>
      <c r="MEO291" s="66"/>
      <c r="MEP291" s="66"/>
      <c r="MEQ291" s="66"/>
      <c r="MER291" s="66"/>
      <c r="MES291" s="66"/>
      <c r="MET291" s="66"/>
      <c r="MEU291" s="66"/>
      <c r="MEV291" s="66"/>
      <c r="MEW291" s="66"/>
      <c r="MEX291" s="66"/>
      <c r="MEY291" s="66"/>
      <c r="MEZ291" s="66"/>
      <c r="MFA291" s="66"/>
      <c r="MFB291" s="66"/>
      <c r="MFC291" s="66"/>
      <c r="MFD291" s="66"/>
      <c r="MFE291" s="66"/>
      <c r="MFF291" s="66"/>
      <c r="MFG291" s="66"/>
      <c r="MFH291" s="66"/>
      <c r="MFI291" s="66"/>
      <c r="MFJ291" s="66"/>
      <c r="MFK291" s="66"/>
      <c r="MFL291" s="66"/>
      <c r="MFM291" s="66"/>
      <c r="MFN291" s="66"/>
      <c r="MFO291" s="66"/>
      <c r="MFP291" s="66"/>
      <c r="MFQ291" s="66"/>
      <c r="MFR291" s="66"/>
      <c r="MFS291" s="66"/>
      <c r="MFT291" s="66"/>
      <c r="MFU291" s="66"/>
      <c r="MFV291" s="66"/>
      <c r="MFW291" s="66"/>
      <c r="MFX291" s="66"/>
      <c r="MFY291" s="66"/>
      <c r="MFZ291" s="66"/>
      <c r="MGA291" s="66"/>
      <c r="MGB291" s="66"/>
      <c r="MGC291" s="66"/>
      <c r="MGD291" s="66"/>
      <c r="MGE291" s="66"/>
      <c r="MGF291" s="66"/>
      <c r="MGG291" s="66"/>
      <c r="MGH291" s="66"/>
      <c r="MGI291" s="66"/>
      <c r="MGJ291" s="66"/>
      <c r="MGK291" s="66"/>
      <c r="MGL291" s="66"/>
      <c r="MGM291" s="66"/>
      <c r="MGN291" s="66"/>
      <c r="MGO291" s="66"/>
      <c r="MGP291" s="66"/>
      <c r="MGQ291" s="66"/>
      <c r="MGR291" s="66"/>
      <c r="MGS291" s="66"/>
      <c r="MGT291" s="66"/>
      <c r="MGU291" s="66"/>
      <c r="MGV291" s="66"/>
      <c r="MGW291" s="66"/>
      <c r="MGX291" s="66"/>
      <c r="MGY291" s="66"/>
      <c r="MGZ291" s="66"/>
      <c r="MHA291" s="66"/>
      <c r="MHB291" s="66"/>
      <c r="MHC291" s="66"/>
      <c r="MHD291" s="66"/>
      <c r="MHE291" s="66"/>
      <c r="MHF291" s="66"/>
      <c r="MHG291" s="66"/>
      <c r="MHH291" s="66"/>
      <c r="MHI291" s="66"/>
      <c r="MHJ291" s="66"/>
      <c r="MHK291" s="66"/>
      <c r="MHL291" s="66"/>
      <c r="MHM291" s="66"/>
      <c r="MHN291" s="66"/>
      <c r="MHO291" s="66"/>
      <c r="MHP291" s="66"/>
      <c r="MHQ291" s="66"/>
      <c r="MHR291" s="66"/>
      <c r="MHS291" s="66"/>
      <c r="MHT291" s="66"/>
      <c r="MHU291" s="66"/>
      <c r="MHV291" s="66"/>
      <c r="MHW291" s="66"/>
      <c r="MHX291" s="66"/>
      <c r="MHY291" s="66"/>
      <c r="MHZ291" s="66"/>
      <c r="MIA291" s="66"/>
      <c r="MIB291" s="66"/>
      <c r="MIC291" s="66"/>
      <c r="MID291" s="66"/>
      <c r="MIE291" s="66"/>
      <c r="MIF291" s="66"/>
      <c r="MIG291" s="66"/>
      <c r="MIH291" s="66"/>
      <c r="MII291" s="66"/>
      <c r="MIJ291" s="66"/>
      <c r="MIK291" s="66"/>
      <c r="MIL291" s="66"/>
      <c r="MIM291" s="66"/>
      <c r="MIN291" s="66"/>
      <c r="MIO291" s="66"/>
      <c r="MIP291" s="66"/>
      <c r="MIQ291" s="66"/>
      <c r="MIR291" s="66"/>
      <c r="MIS291" s="66"/>
      <c r="MIT291" s="66"/>
      <c r="MIU291" s="66"/>
      <c r="MIV291" s="66"/>
      <c r="MIW291" s="66"/>
      <c r="MIX291" s="66"/>
      <c r="MIY291" s="66"/>
      <c r="MIZ291" s="66"/>
      <c r="MJA291" s="66"/>
      <c r="MJB291" s="66"/>
      <c r="MJC291" s="66"/>
      <c r="MJD291" s="66"/>
      <c r="MJE291" s="66"/>
      <c r="MJF291" s="66"/>
      <c r="MJG291" s="66"/>
      <c r="MJH291" s="66"/>
      <c r="MJI291" s="66"/>
      <c r="MJJ291" s="66"/>
      <c r="MJK291" s="66"/>
      <c r="MJL291" s="66"/>
      <c r="MJM291" s="66"/>
      <c r="MJN291" s="66"/>
      <c r="MJO291" s="66"/>
      <c r="MJP291" s="66"/>
      <c r="MJQ291" s="66"/>
      <c r="MJR291" s="66"/>
      <c r="MJS291" s="66"/>
      <c r="MJT291" s="66"/>
      <c r="MJU291" s="66"/>
      <c r="MJV291" s="66"/>
      <c r="MJW291" s="66"/>
      <c r="MJX291" s="66"/>
      <c r="MJY291" s="66"/>
      <c r="MJZ291" s="66"/>
      <c r="MKA291" s="66"/>
      <c r="MKB291" s="66"/>
      <c r="MKC291" s="66"/>
      <c r="MKD291" s="66"/>
      <c r="MKE291" s="66"/>
      <c r="MKF291" s="66"/>
      <c r="MKG291" s="66"/>
      <c r="MKH291" s="66"/>
      <c r="MKI291" s="66"/>
      <c r="MKJ291" s="66"/>
      <c r="MKK291" s="66"/>
      <c r="MKL291" s="66"/>
      <c r="MKM291" s="66"/>
      <c r="MKN291" s="66"/>
      <c r="MKO291" s="66"/>
      <c r="MKP291" s="66"/>
      <c r="MKQ291" s="66"/>
      <c r="MKR291" s="66"/>
      <c r="MKS291" s="66"/>
      <c r="MKT291" s="66"/>
      <c r="MKU291" s="66"/>
      <c r="MKV291" s="66"/>
      <c r="MKW291" s="66"/>
      <c r="MKX291" s="66"/>
      <c r="MKY291" s="66"/>
      <c r="MKZ291" s="66"/>
      <c r="MLA291" s="66"/>
      <c r="MLB291" s="66"/>
      <c r="MLC291" s="66"/>
      <c r="MLD291" s="66"/>
      <c r="MLE291" s="66"/>
      <c r="MLF291" s="66"/>
      <c r="MLG291" s="66"/>
      <c r="MLH291" s="66"/>
      <c r="MLI291" s="66"/>
      <c r="MLJ291" s="66"/>
      <c r="MLK291" s="66"/>
      <c r="MLL291" s="66"/>
      <c r="MLM291" s="66"/>
      <c r="MLN291" s="66"/>
      <c r="MLO291" s="66"/>
      <c r="MLP291" s="66"/>
      <c r="MLQ291" s="66"/>
      <c r="MLR291" s="66"/>
      <c r="MLS291" s="66"/>
      <c r="MLT291" s="66"/>
      <c r="MLU291" s="66"/>
      <c r="MLV291" s="66"/>
      <c r="MLW291" s="66"/>
      <c r="MLX291" s="66"/>
      <c r="MLY291" s="66"/>
      <c r="MLZ291" s="66"/>
      <c r="MMA291" s="66"/>
      <c r="MMB291" s="66"/>
      <c r="MMC291" s="66"/>
      <c r="MMD291" s="66"/>
      <c r="MME291" s="66"/>
      <c r="MMF291" s="66"/>
      <c r="MMG291" s="66"/>
      <c r="MMH291" s="66"/>
      <c r="MMI291" s="66"/>
      <c r="MMJ291" s="66"/>
      <c r="MMK291" s="66"/>
      <c r="MML291" s="66"/>
      <c r="MMM291" s="66"/>
      <c r="MMN291" s="66"/>
      <c r="MMO291" s="66"/>
      <c r="MMP291" s="66"/>
      <c r="MMQ291" s="66"/>
      <c r="MMR291" s="66"/>
      <c r="MMS291" s="66"/>
      <c r="MMT291" s="66"/>
      <c r="MMU291" s="66"/>
      <c r="MMV291" s="66"/>
      <c r="MMW291" s="66"/>
      <c r="MMX291" s="66"/>
      <c r="MMY291" s="66"/>
      <c r="MMZ291" s="66"/>
      <c r="MNA291" s="66"/>
      <c r="MNB291" s="66"/>
      <c r="MNC291" s="66"/>
      <c r="MND291" s="66"/>
      <c r="MNE291" s="66"/>
      <c r="MNF291" s="66"/>
      <c r="MNG291" s="66"/>
      <c r="MNH291" s="66"/>
      <c r="MNI291" s="66"/>
      <c r="MNJ291" s="66"/>
      <c r="MNK291" s="66"/>
      <c r="MNL291" s="66"/>
      <c r="MNM291" s="66"/>
      <c r="MNN291" s="66"/>
      <c r="MNO291" s="66"/>
      <c r="MNP291" s="66"/>
      <c r="MNQ291" s="66"/>
      <c r="MNR291" s="66"/>
      <c r="MNS291" s="66"/>
      <c r="MNT291" s="66"/>
      <c r="MNU291" s="66"/>
      <c r="MNV291" s="66"/>
      <c r="MNW291" s="66"/>
      <c r="MNX291" s="66"/>
      <c r="MNY291" s="66"/>
      <c r="MNZ291" s="66"/>
      <c r="MOA291" s="66"/>
      <c r="MOB291" s="66"/>
      <c r="MOC291" s="66"/>
      <c r="MOD291" s="66"/>
      <c r="MOE291" s="66"/>
      <c r="MOF291" s="66"/>
      <c r="MOG291" s="66"/>
      <c r="MOH291" s="66"/>
      <c r="MOI291" s="66"/>
      <c r="MOJ291" s="66"/>
      <c r="MOK291" s="66"/>
      <c r="MOL291" s="66"/>
      <c r="MOM291" s="66"/>
      <c r="MON291" s="66"/>
      <c r="MOO291" s="66"/>
      <c r="MOP291" s="66"/>
      <c r="MOQ291" s="66"/>
      <c r="MOR291" s="66"/>
      <c r="MOS291" s="66"/>
      <c r="MOT291" s="66"/>
      <c r="MOU291" s="66"/>
      <c r="MOV291" s="66"/>
      <c r="MOW291" s="66"/>
      <c r="MOX291" s="66"/>
      <c r="MOY291" s="66"/>
      <c r="MOZ291" s="66"/>
      <c r="MPA291" s="66"/>
      <c r="MPB291" s="66"/>
      <c r="MPC291" s="66"/>
      <c r="MPD291" s="66"/>
      <c r="MPE291" s="66"/>
      <c r="MPF291" s="66"/>
      <c r="MPG291" s="66"/>
      <c r="MPH291" s="66"/>
      <c r="MPI291" s="66"/>
      <c r="MPJ291" s="66"/>
      <c r="MPK291" s="66"/>
      <c r="MPL291" s="66"/>
      <c r="MPM291" s="66"/>
      <c r="MPN291" s="66"/>
      <c r="MPO291" s="66"/>
      <c r="MPP291" s="66"/>
      <c r="MPQ291" s="66"/>
      <c r="MPR291" s="66"/>
      <c r="MPS291" s="66"/>
      <c r="MPT291" s="66"/>
      <c r="MPU291" s="66"/>
      <c r="MPV291" s="66"/>
      <c r="MPW291" s="66"/>
      <c r="MPX291" s="66"/>
      <c r="MPY291" s="66"/>
      <c r="MPZ291" s="66"/>
      <c r="MQA291" s="66"/>
      <c r="MQB291" s="66"/>
      <c r="MQC291" s="66"/>
      <c r="MQD291" s="66"/>
      <c r="MQE291" s="66"/>
      <c r="MQF291" s="66"/>
      <c r="MQG291" s="66"/>
      <c r="MQH291" s="66"/>
      <c r="MQI291" s="66"/>
      <c r="MQJ291" s="66"/>
      <c r="MQK291" s="66"/>
      <c r="MQL291" s="66"/>
      <c r="MQM291" s="66"/>
      <c r="MQN291" s="66"/>
      <c r="MQO291" s="66"/>
      <c r="MQP291" s="66"/>
      <c r="MQQ291" s="66"/>
      <c r="MQR291" s="66"/>
      <c r="MQS291" s="66"/>
      <c r="MQT291" s="66"/>
      <c r="MQU291" s="66"/>
      <c r="MQV291" s="66"/>
      <c r="MQW291" s="66"/>
      <c r="MQX291" s="66"/>
      <c r="MQY291" s="66"/>
      <c r="MQZ291" s="66"/>
      <c r="MRA291" s="66"/>
      <c r="MRB291" s="66"/>
      <c r="MRC291" s="66"/>
      <c r="MRD291" s="66"/>
      <c r="MRE291" s="66"/>
      <c r="MRF291" s="66"/>
      <c r="MRG291" s="66"/>
      <c r="MRH291" s="66"/>
      <c r="MRI291" s="66"/>
      <c r="MRJ291" s="66"/>
      <c r="MRK291" s="66"/>
      <c r="MRL291" s="66"/>
      <c r="MRM291" s="66"/>
      <c r="MRN291" s="66"/>
      <c r="MRO291" s="66"/>
      <c r="MRP291" s="66"/>
      <c r="MRQ291" s="66"/>
      <c r="MRR291" s="66"/>
      <c r="MRS291" s="66"/>
      <c r="MRT291" s="66"/>
      <c r="MRU291" s="66"/>
      <c r="MRV291" s="66"/>
      <c r="MRW291" s="66"/>
      <c r="MRX291" s="66"/>
      <c r="MRY291" s="66"/>
      <c r="MRZ291" s="66"/>
      <c r="MSA291" s="66"/>
      <c r="MSB291" s="66"/>
      <c r="MSC291" s="66"/>
      <c r="MSD291" s="66"/>
      <c r="MSE291" s="66"/>
      <c r="MSF291" s="66"/>
      <c r="MSG291" s="66"/>
      <c r="MSH291" s="66"/>
      <c r="MSI291" s="66"/>
      <c r="MSJ291" s="66"/>
      <c r="MSK291" s="66"/>
      <c r="MSL291" s="66"/>
      <c r="MSM291" s="66"/>
      <c r="MSN291" s="66"/>
      <c r="MSO291" s="66"/>
      <c r="MSP291" s="66"/>
      <c r="MSQ291" s="66"/>
      <c r="MSR291" s="66"/>
      <c r="MSS291" s="66"/>
      <c r="MST291" s="66"/>
      <c r="MSU291" s="66"/>
      <c r="MSV291" s="66"/>
      <c r="MSW291" s="66"/>
      <c r="MSX291" s="66"/>
      <c r="MSY291" s="66"/>
      <c r="MSZ291" s="66"/>
      <c r="MTA291" s="66"/>
      <c r="MTB291" s="66"/>
      <c r="MTC291" s="66"/>
      <c r="MTD291" s="66"/>
      <c r="MTE291" s="66"/>
      <c r="MTF291" s="66"/>
      <c r="MTG291" s="66"/>
      <c r="MTH291" s="66"/>
      <c r="MTI291" s="66"/>
      <c r="MTJ291" s="66"/>
      <c r="MTK291" s="66"/>
      <c r="MTL291" s="66"/>
      <c r="MTM291" s="66"/>
      <c r="MTN291" s="66"/>
      <c r="MTO291" s="66"/>
      <c r="MTP291" s="66"/>
      <c r="MTQ291" s="66"/>
      <c r="MTR291" s="66"/>
      <c r="MTS291" s="66"/>
      <c r="MTT291" s="66"/>
      <c r="MTU291" s="66"/>
      <c r="MTV291" s="66"/>
      <c r="MTW291" s="66"/>
      <c r="MTX291" s="66"/>
      <c r="MTY291" s="66"/>
      <c r="MTZ291" s="66"/>
      <c r="MUA291" s="66"/>
      <c r="MUB291" s="66"/>
      <c r="MUC291" s="66"/>
      <c r="MUD291" s="66"/>
      <c r="MUE291" s="66"/>
      <c r="MUF291" s="66"/>
      <c r="MUG291" s="66"/>
      <c r="MUH291" s="66"/>
      <c r="MUI291" s="66"/>
      <c r="MUJ291" s="66"/>
      <c r="MUK291" s="66"/>
      <c r="MUL291" s="66"/>
      <c r="MUM291" s="66"/>
      <c r="MUN291" s="66"/>
      <c r="MUO291" s="66"/>
      <c r="MUP291" s="66"/>
      <c r="MUQ291" s="66"/>
      <c r="MUR291" s="66"/>
      <c r="MUS291" s="66"/>
      <c r="MUT291" s="66"/>
      <c r="MUU291" s="66"/>
      <c r="MUV291" s="66"/>
      <c r="MUW291" s="66"/>
      <c r="MUX291" s="66"/>
      <c r="MUY291" s="66"/>
      <c r="MUZ291" s="66"/>
      <c r="MVA291" s="66"/>
      <c r="MVB291" s="66"/>
      <c r="MVC291" s="66"/>
      <c r="MVD291" s="66"/>
      <c r="MVE291" s="66"/>
      <c r="MVF291" s="66"/>
      <c r="MVG291" s="66"/>
      <c r="MVH291" s="66"/>
      <c r="MVI291" s="66"/>
      <c r="MVJ291" s="66"/>
      <c r="MVK291" s="66"/>
      <c r="MVL291" s="66"/>
      <c r="MVM291" s="66"/>
      <c r="MVN291" s="66"/>
      <c r="MVO291" s="66"/>
      <c r="MVP291" s="66"/>
      <c r="MVQ291" s="66"/>
      <c r="MVR291" s="66"/>
      <c r="MVS291" s="66"/>
      <c r="MVT291" s="66"/>
      <c r="MVU291" s="66"/>
      <c r="MVV291" s="66"/>
      <c r="MVW291" s="66"/>
      <c r="MVX291" s="66"/>
      <c r="MVY291" s="66"/>
      <c r="MVZ291" s="66"/>
      <c r="MWA291" s="66"/>
      <c r="MWB291" s="66"/>
      <c r="MWC291" s="66"/>
      <c r="MWD291" s="66"/>
      <c r="MWE291" s="66"/>
      <c r="MWF291" s="66"/>
      <c r="MWG291" s="66"/>
      <c r="MWH291" s="66"/>
      <c r="MWI291" s="66"/>
      <c r="MWJ291" s="66"/>
      <c r="MWK291" s="66"/>
      <c r="MWL291" s="66"/>
      <c r="MWM291" s="66"/>
      <c r="MWN291" s="66"/>
      <c r="MWO291" s="66"/>
      <c r="MWP291" s="66"/>
      <c r="MWQ291" s="66"/>
      <c r="MWR291" s="66"/>
      <c r="MWS291" s="66"/>
      <c r="MWT291" s="66"/>
      <c r="MWU291" s="66"/>
      <c r="MWV291" s="66"/>
      <c r="MWW291" s="66"/>
      <c r="MWX291" s="66"/>
      <c r="MWY291" s="66"/>
      <c r="MWZ291" s="66"/>
      <c r="MXA291" s="66"/>
      <c r="MXB291" s="66"/>
      <c r="MXC291" s="66"/>
      <c r="MXD291" s="66"/>
      <c r="MXE291" s="66"/>
      <c r="MXF291" s="66"/>
      <c r="MXG291" s="66"/>
      <c r="MXH291" s="66"/>
      <c r="MXI291" s="66"/>
      <c r="MXJ291" s="66"/>
      <c r="MXK291" s="66"/>
      <c r="MXL291" s="66"/>
      <c r="MXM291" s="66"/>
      <c r="MXN291" s="66"/>
      <c r="MXO291" s="66"/>
      <c r="MXP291" s="66"/>
      <c r="MXQ291" s="66"/>
      <c r="MXR291" s="66"/>
      <c r="MXS291" s="66"/>
      <c r="MXT291" s="66"/>
      <c r="MXU291" s="66"/>
      <c r="MXV291" s="66"/>
      <c r="MXW291" s="66"/>
      <c r="MXX291" s="66"/>
      <c r="MXY291" s="66"/>
      <c r="MXZ291" s="66"/>
      <c r="MYA291" s="66"/>
      <c r="MYB291" s="66"/>
      <c r="MYC291" s="66"/>
      <c r="MYD291" s="66"/>
      <c r="MYE291" s="66"/>
      <c r="MYF291" s="66"/>
      <c r="MYG291" s="66"/>
      <c r="MYH291" s="66"/>
      <c r="MYI291" s="66"/>
      <c r="MYJ291" s="66"/>
      <c r="MYK291" s="66"/>
      <c r="MYL291" s="66"/>
      <c r="MYM291" s="66"/>
      <c r="MYN291" s="66"/>
      <c r="MYO291" s="66"/>
      <c r="MYP291" s="66"/>
      <c r="MYQ291" s="66"/>
      <c r="MYR291" s="66"/>
      <c r="MYS291" s="66"/>
      <c r="MYT291" s="66"/>
      <c r="MYU291" s="66"/>
      <c r="MYV291" s="66"/>
      <c r="MYW291" s="66"/>
      <c r="MYX291" s="66"/>
      <c r="MYY291" s="66"/>
      <c r="MYZ291" s="66"/>
      <c r="MZA291" s="66"/>
      <c r="MZB291" s="66"/>
      <c r="MZC291" s="66"/>
      <c r="MZD291" s="66"/>
      <c r="MZE291" s="66"/>
      <c r="MZF291" s="66"/>
      <c r="MZG291" s="66"/>
      <c r="MZH291" s="66"/>
      <c r="MZI291" s="66"/>
      <c r="MZJ291" s="66"/>
      <c r="MZK291" s="66"/>
      <c r="MZL291" s="66"/>
      <c r="MZM291" s="66"/>
      <c r="MZN291" s="66"/>
      <c r="MZO291" s="66"/>
      <c r="MZP291" s="66"/>
      <c r="MZQ291" s="66"/>
      <c r="MZR291" s="66"/>
      <c r="MZS291" s="66"/>
      <c r="MZT291" s="66"/>
      <c r="MZU291" s="66"/>
      <c r="MZV291" s="66"/>
      <c r="MZW291" s="66"/>
      <c r="MZX291" s="66"/>
      <c r="MZY291" s="66"/>
      <c r="MZZ291" s="66"/>
      <c r="NAA291" s="66"/>
      <c r="NAB291" s="66"/>
      <c r="NAC291" s="66"/>
      <c r="NAD291" s="66"/>
      <c r="NAE291" s="66"/>
      <c r="NAF291" s="66"/>
      <c r="NAG291" s="66"/>
      <c r="NAH291" s="66"/>
      <c r="NAI291" s="66"/>
      <c r="NAJ291" s="66"/>
      <c r="NAK291" s="66"/>
      <c r="NAL291" s="66"/>
      <c r="NAM291" s="66"/>
      <c r="NAN291" s="66"/>
      <c r="NAO291" s="66"/>
      <c r="NAP291" s="66"/>
      <c r="NAQ291" s="66"/>
      <c r="NAR291" s="66"/>
      <c r="NAS291" s="66"/>
      <c r="NAT291" s="66"/>
      <c r="NAU291" s="66"/>
      <c r="NAV291" s="66"/>
      <c r="NAW291" s="66"/>
      <c r="NAX291" s="66"/>
      <c r="NAY291" s="66"/>
      <c r="NAZ291" s="66"/>
      <c r="NBA291" s="66"/>
      <c r="NBB291" s="66"/>
      <c r="NBC291" s="66"/>
      <c r="NBD291" s="66"/>
      <c r="NBE291" s="66"/>
      <c r="NBF291" s="66"/>
      <c r="NBG291" s="66"/>
      <c r="NBH291" s="66"/>
      <c r="NBI291" s="66"/>
      <c r="NBJ291" s="66"/>
      <c r="NBK291" s="66"/>
      <c r="NBL291" s="66"/>
      <c r="NBM291" s="66"/>
      <c r="NBN291" s="66"/>
      <c r="NBO291" s="66"/>
      <c r="NBP291" s="66"/>
      <c r="NBQ291" s="66"/>
      <c r="NBR291" s="66"/>
      <c r="NBS291" s="66"/>
      <c r="NBT291" s="66"/>
      <c r="NBU291" s="66"/>
      <c r="NBV291" s="66"/>
      <c r="NBW291" s="66"/>
      <c r="NBX291" s="66"/>
      <c r="NBY291" s="66"/>
      <c r="NBZ291" s="66"/>
      <c r="NCA291" s="66"/>
      <c r="NCB291" s="66"/>
      <c r="NCC291" s="66"/>
      <c r="NCD291" s="66"/>
      <c r="NCE291" s="66"/>
      <c r="NCF291" s="66"/>
      <c r="NCG291" s="66"/>
      <c r="NCH291" s="66"/>
      <c r="NCI291" s="66"/>
      <c r="NCJ291" s="66"/>
      <c r="NCK291" s="66"/>
      <c r="NCL291" s="66"/>
      <c r="NCM291" s="66"/>
      <c r="NCN291" s="66"/>
      <c r="NCO291" s="66"/>
      <c r="NCP291" s="66"/>
      <c r="NCQ291" s="66"/>
      <c r="NCR291" s="66"/>
      <c r="NCS291" s="66"/>
      <c r="NCT291" s="66"/>
      <c r="NCU291" s="66"/>
      <c r="NCV291" s="66"/>
      <c r="NCW291" s="66"/>
      <c r="NCX291" s="66"/>
      <c r="NCY291" s="66"/>
      <c r="NCZ291" s="66"/>
      <c r="NDA291" s="66"/>
      <c r="NDB291" s="66"/>
      <c r="NDC291" s="66"/>
      <c r="NDD291" s="66"/>
      <c r="NDE291" s="66"/>
      <c r="NDF291" s="66"/>
      <c r="NDG291" s="66"/>
      <c r="NDH291" s="66"/>
      <c r="NDI291" s="66"/>
      <c r="NDJ291" s="66"/>
      <c r="NDK291" s="66"/>
      <c r="NDL291" s="66"/>
      <c r="NDM291" s="66"/>
      <c r="NDN291" s="66"/>
      <c r="NDO291" s="66"/>
      <c r="NDP291" s="66"/>
      <c r="NDQ291" s="66"/>
      <c r="NDR291" s="66"/>
      <c r="NDS291" s="66"/>
      <c r="NDT291" s="66"/>
      <c r="NDU291" s="66"/>
      <c r="NDV291" s="66"/>
      <c r="NDW291" s="66"/>
      <c r="NDX291" s="66"/>
      <c r="NDY291" s="66"/>
      <c r="NDZ291" s="66"/>
      <c r="NEA291" s="66"/>
      <c r="NEB291" s="66"/>
      <c r="NEC291" s="66"/>
      <c r="NED291" s="66"/>
      <c r="NEE291" s="66"/>
      <c r="NEF291" s="66"/>
      <c r="NEG291" s="66"/>
      <c r="NEH291" s="66"/>
      <c r="NEI291" s="66"/>
      <c r="NEJ291" s="66"/>
      <c r="NEK291" s="66"/>
      <c r="NEL291" s="66"/>
      <c r="NEM291" s="66"/>
      <c r="NEN291" s="66"/>
      <c r="NEO291" s="66"/>
      <c r="NEP291" s="66"/>
      <c r="NEQ291" s="66"/>
      <c r="NER291" s="66"/>
      <c r="NES291" s="66"/>
      <c r="NET291" s="66"/>
      <c r="NEU291" s="66"/>
      <c r="NEV291" s="66"/>
      <c r="NEW291" s="66"/>
      <c r="NEX291" s="66"/>
      <c r="NEY291" s="66"/>
      <c r="NEZ291" s="66"/>
      <c r="NFA291" s="66"/>
      <c r="NFB291" s="66"/>
      <c r="NFC291" s="66"/>
      <c r="NFD291" s="66"/>
      <c r="NFE291" s="66"/>
      <c r="NFF291" s="66"/>
      <c r="NFG291" s="66"/>
      <c r="NFH291" s="66"/>
      <c r="NFI291" s="66"/>
      <c r="NFJ291" s="66"/>
      <c r="NFK291" s="66"/>
      <c r="NFL291" s="66"/>
      <c r="NFM291" s="66"/>
      <c r="NFN291" s="66"/>
      <c r="NFO291" s="66"/>
      <c r="NFP291" s="66"/>
      <c r="NFQ291" s="66"/>
      <c r="NFR291" s="66"/>
      <c r="NFS291" s="66"/>
      <c r="NFT291" s="66"/>
      <c r="NFU291" s="66"/>
      <c r="NFV291" s="66"/>
      <c r="NFW291" s="66"/>
      <c r="NFX291" s="66"/>
      <c r="NFY291" s="66"/>
      <c r="NFZ291" s="66"/>
      <c r="NGA291" s="66"/>
      <c r="NGB291" s="66"/>
      <c r="NGC291" s="66"/>
      <c r="NGD291" s="66"/>
      <c r="NGE291" s="66"/>
      <c r="NGF291" s="66"/>
      <c r="NGG291" s="66"/>
      <c r="NGH291" s="66"/>
      <c r="NGI291" s="66"/>
      <c r="NGJ291" s="66"/>
      <c r="NGK291" s="66"/>
      <c r="NGL291" s="66"/>
      <c r="NGM291" s="66"/>
      <c r="NGN291" s="66"/>
      <c r="NGO291" s="66"/>
      <c r="NGP291" s="66"/>
      <c r="NGQ291" s="66"/>
      <c r="NGR291" s="66"/>
      <c r="NGS291" s="66"/>
      <c r="NGT291" s="66"/>
      <c r="NGU291" s="66"/>
      <c r="NGV291" s="66"/>
      <c r="NGW291" s="66"/>
      <c r="NGX291" s="66"/>
      <c r="NGY291" s="66"/>
      <c r="NGZ291" s="66"/>
      <c r="NHA291" s="66"/>
      <c r="NHB291" s="66"/>
      <c r="NHC291" s="66"/>
      <c r="NHD291" s="66"/>
      <c r="NHE291" s="66"/>
      <c r="NHF291" s="66"/>
      <c r="NHG291" s="66"/>
      <c r="NHH291" s="66"/>
      <c r="NHI291" s="66"/>
      <c r="NHJ291" s="66"/>
      <c r="NHK291" s="66"/>
      <c r="NHL291" s="66"/>
      <c r="NHM291" s="66"/>
      <c r="NHN291" s="66"/>
      <c r="NHO291" s="66"/>
      <c r="NHP291" s="66"/>
      <c r="NHQ291" s="66"/>
      <c r="NHR291" s="66"/>
      <c r="NHS291" s="66"/>
      <c r="NHT291" s="66"/>
      <c r="NHU291" s="66"/>
      <c r="NHV291" s="66"/>
      <c r="NHW291" s="66"/>
      <c r="NHX291" s="66"/>
      <c r="NHY291" s="66"/>
      <c r="NHZ291" s="66"/>
      <c r="NIA291" s="66"/>
      <c r="NIB291" s="66"/>
      <c r="NIC291" s="66"/>
      <c r="NID291" s="66"/>
      <c r="NIE291" s="66"/>
      <c r="NIF291" s="66"/>
      <c r="NIG291" s="66"/>
      <c r="NIH291" s="66"/>
      <c r="NII291" s="66"/>
      <c r="NIJ291" s="66"/>
      <c r="NIK291" s="66"/>
      <c r="NIL291" s="66"/>
      <c r="NIM291" s="66"/>
      <c r="NIN291" s="66"/>
      <c r="NIO291" s="66"/>
      <c r="NIP291" s="66"/>
      <c r="NIQ291" s="66"/>
      <c r="NIR291" s="66"/>
      <c r="NIS291" s="66"/>
      <c r="NIT291" s="66"/>
      <c r="NIU291" s="66"/>
      <c r="NIV291" s="66"/>
      <c r="NIW291" s="66"/>
      <c r="NIX291" s="66"/>
      <c r="NIY291" s="66"/>
      <c r="NIZ291" s="66"/>
      <c r="NJA291" s="66"/>
      <c r="NJB291" s="66"/>
      <c r="NJC291" s="66"/>
      <c r="NJD291" s="66"/>
      <c r="NJE291" s="66"/>
      <c r="NJF291" s="66"/>
      <c r="NJG291" s="66"/>
      <c r="NJH291" s="66"/>
      <c r="NJI291" s="66"/>
      <c r="NJJ291" s="66"/>
      <c r="NJK291" s="66"/>
      <c r="NJL291" s="66"/>
      <c r="NJM291" s="66"/>
      <c r="NJN291" s="66"/>
      <c r="NJO291" s="66"/>
      <c r="NJP291" s="66"/>
      <c r="NJQ291" s="66"/>
      <c r="NJR291" s="66"/>
      <c r="NJS291" s="66"/>
      <c r="NJT291" s="66"/>
      <c r="NJU291" s="66"/>
      <c r="NJV291" s="66"/>
      <c r="NJW291" s="66"/>
      <c r="NJX291" s="66"/>
      <c r="NJY291" s="66"/>
      <c r="NJZ291" s="66"/>
      <c r="NKA291" s="66"/>
      <c r="NKB291" s="66"/>
      <c r="NKC291" s="66"/>
      <c r="NKD291" s="66"/>
      <c r="NKE291" s="66"/>
      <c r="NKF291" s="66"/>
      <c r="NKG291" s="66"/>
      <c r="NKH291" s="66"/>
      <c r="NKI291" s="66"/>
      <c r="NKJ291" s="66"/>
      <c r="NKK291" s="66"/>
      <c r="NKL291" s="66"/>
      <c r="NKM291" s="66"/>
      <c r="NKN291" s="66"/>
      <c r="NKO291" s="66"/>
      <c r="NKP291" s="66"/>
      <c r="NKQ291" s="66"/>
      <c r="NKR291" s="66"/>
      <c r="NKS291" s="66"/>
      <c r="NKT291" s="66"/>
      <c r="NKU291" s="66"/>
      <c r="NKV291" s="66"/>
      <c r="NKW291" s="66"/>
      <c r="NKX291" s="66"/>
      <c r="NKY291" s="66"/>
      <c r="NKZ291" s="66"/>
      <c r="NLA291" s="66"/>
      <c r="NLB291" s="66"/>
      <c r="NLC291" s="66"/>
      <c r="NLD291" s="66"/>
      <c r="NLE291" s="66"/>
      <c r="NLF291" s="66"/>
      <c r="NLG291" s="66"/>
      <c r="NLH291" s="66"/>
      <c r="NLI291" s="66"/>
      <c r="NLJ291" s="66"/>
      <c r="NLK291" s="66"/>
      <c r="NLL291" s="66"/>
      <c r="NLM291" s="66"/>
      <c r="NLN291" s="66"/>
      <c r="NLO291" s="66"/>
      <c r="NLP291" s="66"/>
      <c r="NLQ291" s="66"/>
      <c r="NLR291" s="66"/>
      <c r="NLS291" s="66"/>
      <c r="NLT291" s="66"/>
      <c r="NLU291" s="66"/>
      <c r="NLV291" s="66"/>
      <c r="NLW291" s="66"/>
      <c r="NLX291" s="66"/>
      <c r="NLY291" s="66"/>
      <c r="NLZ291" s="66"/>
      <c r="NMA291" s="66"/>
      <c r="NMB291" s="66"/>
      <c r="NMC291" s="66"/>
      <c r="NMD291" s="66"/>
      <c r="NME291" s="66"/>
      <c r="NMF291" s="66"/>
      <c r="NMG291" s="66"/>
      <c r="NMH291" s="66"/>
      <c r="NMI291" s="66"/>
      <c r="NMJ291" s="66"/>
      <c r="NMK291" s="66"/>
      <c r="NML291" s="66"/>
      <c r="NMM291" s="66"/>
      <c r="NMN291" s="66"/>
      <c r="NMO291" s="66"/>
      <c r="NMP291" s="66"/>
      <c r="NMQ291" s="66"/>
      <c r="NMR291" s="66"/>
      <c r="NMS291" s="66"/>
      <c r="NMT291" s="66"/>
      <c r="NMU291" s="66"/>
      <c r="NMV291" s="66"/>
      <c r="NMW291" s="66"/>
      <c r="NMX291" s="66"/>
      <c r="NMY291" s="66"/>
      <c r="NMZ291" s="66"/>
      <c r="NNA291" s="66"/>
      <c r="NNB291" s="66"/>
      <c r="NNC291" s="66"/>
      <c r="NND291" s="66"/>
      <c r="NNE291" s="66"/>
      <c r="NNF291" s="66"/>
      <c r="NNG291" s="66"/>
      <c r="NNH291" s="66"/>
      <c r="NNI291" s="66"/>
      <c r="NNJ291" s="66"/>
      <c r="NNK291" s="66"/>
      <c r="NNL291" s="66"/>
      <c r="NNM291" s="66"/>
      <c r="NNN291" s="66"/>
      <c r="NNO291" s="66"/>
      <c r="NNP291" s="66"/>
      <c r="NNQ291" s="66"/>
      <c r="NNR291" s="66"/>
      <c r="NNS291" s="66"/>
      <c r="NNT291" s="66"/>
      <c r="NNU291" s="66"/>
      <c r="NNV291" s="66"/>
      <c r="NNW291" s="66"/>
      <c r="NNX291" s="66"/>
      <c r="NNY291" s="66"/>
      <c r="NNZ291" s="66"/>
      <c r="NOA291" s="66"/>
      <c r="NOB291" s="66"/>
      <c r="NOC291" s="66"/>
      <c r="NOD291" s="66"/>
      <c r="NOE291" s="66"/>
      <c r="NOF291" s="66"/>
      <c r="NOG291" s="66"/>
      <c r="NOH291" s="66"/>
      <c r="NOI291" s="66"/>
      <c r="NOJ291" s="66"/>
      <c r="NOK291" s="66"/>
      <c r="NOL291" s="66"/>
      <c r="NOM291" s="66"/>
      <c r="NON291" s="66"/>
      <c r="NOO291" s="66"/>
      <c r="NOP291" s="66"/>
      <c r="NOQ291" s="66"/>
      <c r="NOR291" s="66"/>
      <c r="NOS291" s="66"/>
      <c r="NOT291" s="66"/>
      <c r="NOU291" s="66"/>
      <c r="NOV291" s="66"/>
      <c r="NOW291" s="66"/>
      <c r="NOX291" s="66"/>
      <c r="NOY291" s="66"/>
      <c r="NOZ291" s="66"/>
      <c r="NPA291" s="66"/>
      <c r="NPB291" s="66"/>
      <c r="NPC291" s="66"/>
      <c r="NPD291" s="66"/>
      <c r="NPE291" s="66"/>
      <c r="NPF291" s="66"/>
      <c r="NPG291" s="66"/>
      <c r="NPH291" s="66"/>
      <c r="NPI291" s="66"/>
      <c r="NPJ291" s="66"/>
      <c r="NPK291" s="66"/>
      <c r="NPL291" s="66"/>
      <c r="NPM291" s="66"/>
      <c r="NPN291" s="66"/>
      <c r="NPO291" s="66"/>
      <c r="NPP291" s="66"/>
      <c r="NPQ291" s="66"/>
      <c r="NPR291" s="66"/>
      <c r="NPS291" s="66"/>
      <c r="NPT291" s="66"/>
      <c r="NPU291" s="66"/>
      <c r="NPV291" s="66"/>
      <c r="NPW291" s="66"/>
      <c r="NPX291" s="66"/>
      <c r="NPY291" s="66"/>
      <c r="NPZ291" s="66"/>
      <c r="NQA291" s="66"/>
      <c r="NQB291" s="66"/>
      <c r="NQC291" s="66"/>
      <c r="NQD291" s="66"/>
      <c r="NQE291" s="66"/>
      <c r="NQF291" s="66"/>
      <c r="NQG291" s="66"/>
      <c r="NQH291" s="66"/>
      <c r="NQI291" s="66"/>
      <c r="NQJ291" s="66"/>
      <c r="NQK291" s="66"/>
      <c r="NQL291" s="66"/>
      <c r="NQM291" s="66"/>
      <c r="NQN291" s="66"/>
      <c r="NQO291" s="66"/>
      <c r="NQP291" s="66"/>
      <c r="NQQ291" s="66"/>
      <c r="NQR291" s="66"/>
      <c r="NQS291" s="66"/>
      <c r="NQT291" s="66"/>
      <c r="NQU291" s="66"/>
      <c r="NQV291" s="66"/>
      <c r="NQW291" s="66"/>
      <c r="NQX291" s="66"/>
      <c r="NQY291" s="66"/>
      <c r="NQZ291" s="66"/>
      <c r="NRA291" s="66"/>
      <c r="NRB291" s="66"/>
      <c r="NRC291" s="66"/>
      <c r="NRD291" s="66"/>
      <c r="NRE291" s="66"/>
      <c r="NRF291" s="66"/>
      <c r="NRG291" s="66"/>
      <c r="NRH291" s="66"/>
      <c r="NRI291" s="66"/>
      <c r="NRJ291" s="66"/>
      <c r="NRK291" s="66"/>
      <c r="NRL291" s="66"/>
      <c r="NRM291" s="66"/>
      <c r="NRN291" s="66"/>
      <c r="NRO291" s="66"/>
      <c r="NRP291" s="66"/>
      <c r="NRQ291" s="66"/>
      <c r="NRR291" s="66"/>
      <c r="NRS291" s="66"/>
      <c r="NRT291" s="66"/>
      <c r="NRU291" s="66"/>
      <c r="NRV291" s="66"/>
      <c r="NRW291" s="66"/>
      <c r="NRX291" s="66"/>
      <c r="NRY291" s="66"/>
      <c r="NRZ291" s="66"/>
      <c r="NSA291" s="66"/>
      <c r="NSB291" s="66"/>
      <c r="NSC291" s="66"/>
      <c r="NSD291" s="66"/>
      <c r="NSE291" s="66"/>
      <c r="NSF291" s="66"/>
      <c r="NSG291" s="66"/>
      <c r="NSH291" s="66"/>
      <c r="NSI291" s="66"/>
      <c r="NSJ291" s="66"/>
      <c r="NSK291" s="66"/>
      <c r="NSL291" s="66"/>
      <c r="NSM291" s="66"/>
      <c r="NSN291" s="66"/>
      <c r="NSO291" s="66"/>
      <c r="NSP291" s="66"/>
      <c r="NSQ291" s="66"/>
      <c r="NSR291" s="66"/>
      <c r="NSS291" s="66"/>
      <c r="NST291" s="66"/>
      <c r="NSU291" s="66"/>
      <c r="NSV291" s="66"/>
      <c r="NSW291" s="66"/>
      <c r="NSX291" s="66"/>
      <c r="NSY291" s="66"/>
      <c r="NSZ291" s="66"/>
      <c r="NTA291" s="66"/>
      <c r="NTB291" s="66"/>
      <c r="NTC291" s="66"/>
      <c r="NTD291" s="66"/>
      <c r="NTE291" s="66"/>
      <c r="NTF291" s="66"/>
      <c r="NTG291" s="66"/>
      <c r="NTH291" s="66"/>
      <c r="NTI291" s="66"/>
      <c r="NTJ291" s="66"/>
      <c r="NTK291" s="66"/>
      <c r="NTL291" s="66"/>
      <c r="NTM291" s="66"/>
      <c r="NTN291" s="66"/>
      <c r="NTO291" s="66"/>
      <c r="NTP291" s="66"/>
      <c r="NTQ291" s="66"/>
      <c r="NTR291" s="66"/>
      <c r="NTS291" s="66"/>
      <c r="NTT291" s="66"/>
      <c r="NTU291" s="66"/>
      <c r="NTV291" s="66"/>
      <c r="NTW291" s="66"/>
      <c r="NTX291" s="66"/>
      <c r="NTY291" s="66"/>
      <c r="NTZ291" s="66"/>
      <c r="NUA291" s="66"/>
      <c r="NUB291" s="66"/>
      <c r="NUC291" s="66"/>
      <c r="NUD291" s="66"/>
      <c r="NUE291" s="66"/>
      <c r="NUF291" s="66"/>
      <c r="NUG291" s="66"/>
      <c r="NUH291" s="66"/>
      <c r="NUI291" s="66"/>
      <c r="NUJ291" s="66"/>
      <c r="NUK291" s="66"/>
      <c r="NUL291" s="66"/>
      <c r="NUM291" s="66"/>
      <c r="NUN291" s="66"/>
      <c r="NUO291" s="66"/>
      <c r="NUP291" s="66"/>
      <c r="NUQ291" s="66"/>
      <c r="NUR291" s="66"/>
      <c r="NUS291" s="66"/>
      <c r="NUT291" s="66"/>
      <c r="NUU291" s="66"/>
      <c r="NUV291" s="66"/>
      <c r="NUW291" s="66"/>
      <c r="NUX291" s="66"/>
      <c r="NUY291" s="66"/>
      <c r="NUZ291" s="66"/>
      <c r="NVA291" s="66"/>
      <c r="NVB291" s="66"/>
      <c r="NVC291" s="66"/>
      <c r="NVD291" s="66"/>
      <c r="NVE291" s="66"/>
      <c r="NVF291" s="66"/>
      <c r="NVG291" s="66"/>
      <c r="NVH291" s="66"/>
      <c r="NVI291" s="66"/>
      <c r="NVJ291" s="66"/>
      <c r="NVK291" s="66"/>
      <c r="NVL291" s="66"/>
      <c r="NVM291" s="66"/>
      <c r="NVN291" s="66"/>
      <c r="NVO291" s="66"/>
      <c r="NVP291" s="66"/>
      <c r="NVQ291" s="66"/>
      <c r="NVR291" s="66"/>
      <c r="NVS291" s="66"/>
      <c r="NVT291" s="66"/>
      <c r="NVU291" s="66"/>
      <c r="NVV291" s="66"/>
      <c r="NVW291" s="66"/>
      <c r="NVX291" s="66"/>
      <c r="NVY291" s="66"/>
      <c r="NVZ291" s="66"/>
      <c r="NWA291" s="66"/>
      <c r="NWB291" s="66"/>
      <c r="NWC291" s="66"/>
      <c r="NWD291" s="66"/>
      <c r="NWE291" s="66"/>
      <c r="NWF291" s="66"/>
      <c r="NWG291" s="66"/>
      <c r="NWH291" s="66"/>
      <c r="NWI291" s="66"/>
      <c r="NWJ291" s="66"/>
      <c r="NWK291" s="66"/>
      <c r="NWL291" s="66"/>
      <c r="NWM291" s="66"/>
      <c r="NWN291" s="66"/>
      <c r="NWO291" s="66"/>
      <c r="NWP291" s="66"/>
      <c r="NWQ291" s="66"/>
      <c r="NWR291" s="66"/>
      <c r="NWS291" s="66"/>
      <c r="NWT291" s="66"/>
      <c r="NWU291" s="66"/>
      <c r="NWV291" s="66"/>
      <c r="NWW291" s="66"/>
      <c r="NWX291" s="66"/>
      <c r="NWY291" s="66"/>
      <c r="NWZ291" s="66"/>
      <c r="NXA291" s="66"/>
      <c r="NXB291" s="66"/>
      <c r="NXC291" s="66"/>
      <c r="NXD291" s="66"/>
      <c r="NXE291" s="66"/>
      <c r="NXF291" s="66"/>
      <c r="NXG291" s="66"/>
      <c r="NXH291" s="66"/>
      <c r="NXI291" s="66"/>
      <c r="NXJ291" s="66"/>
      <c r="NXK291" s="66"/>
      <c r="NXL291" s="66"/>
      <c r="NXM291" s="66"/>
      <c r="NXN291" s="66"/>
      <c r="NXO291" s="66"/>
      <c r="NXP291" s="66"/>
      <c r="NXQ291" s="66"/>
      <c r="NXR291" s="66"/>
      <c r="NXS291" s="66"/>
      <c r="NXT291" s="66"/>
      <c r="NXU291" s="66"/>
      <c r="NXV291" s="66"/>
      <c r="NXW291" s="66"/>
      <c r="NXX291" s="66"/>
      <c r="NXY291" s="66"/>
      <c r="NXZ291" s="66"/>
      <c r="NYA291" s="66"/>
      <c r="NYB291" s="66"/>
      <c r="NYC291" s="66"/>
      <c r="NYD291" s="66"/>
      <c r="NYE291" s="66"/>
      <c r="NYF291" s="66"/>
      <c r="NYG291" s="66"/>
      <c r="NYH291" s="66"/>
      <c r="NYI291" s="66"/>
      <c r="NYJ291" s="66"/>
      <c r="NYK291" s="66"/>
      <c r="NYL291" s="66"/>
      <c r="NYM291" s="66"/>
      <c r="NYN291" s="66"/>
      <c r="NYO291" s="66"/>
      <c r="NYP291" s="66"/>
      <c r="NYQ291" s="66"/>
      <c r="NYR291" s="66"/>
      <c r="NYS291" s="66"/>
      <c r="NYT291" s="66"/>
      <c r="NYU291" s="66"/>
      <c r="NYV291" s="66"/>
      <c r="NYW291" s="66"/>
      <c r="NYX291" s="66"/>
      <c r="NYY291" s="66"/>
      <c r="NYZ291" s="66"/>
      <c r="NZA291" s="66"/>
      <c r="NZB291" s="66"/>
      <c r="NZC291" s="66"/>
      <c r="NZD291" s="66"/>
      <c r="NZE291" s="66"/>
      <c r="NZF291" s="66"/>
      <c r="NZG291" s="66"/>
      <c r="NZH291" s="66"/>
      <c r="NZI291" s="66"/>
      <c r="NZJ291" s="66"/>
      <c r="NZK291" s="66"/>
      <c r="NZL291" s="66"/>
      <c r="NZM291" s="66"/>
      <c r="NZN291" s="66"/>
      <c r="NZO291" s="66"/>
      <c r="NZP291" s="66"/>
      <c r="NZQ291" s="66"/>
      <c r="NZR291" s="66"/>
      <c r="NZS291" s="66"/>
      <c r="NZT291" s="66"/>
      <c r="NZU291" s="66"/>
      <c r="NZV291" s="66"/>
      <c r="NZW291" s="66"/>
      <c r="NZX291" s="66"/>
      <c r="NZY291" s="66"/>
      <c r="NZZ291" s="66"/>
      <c r="OAA291" s="66"/>
      <c r="OAB291" s="66"/>
      <c r="OAC291" s="66"/>
      <c r="OAD291" s="66"/>
      <c r="OAE291" s="66"/>
      <c r="OAF291" s="66"/>
      <c r="OAG291" s="66"/>
      <c r="OAH291" s="66"/>
      <c r="OAI291" s="66"/>
      <c r="OAJ291" s="66"/>
      <c r="OAK291" s="66"/>
      <c r="OAL291" s="66"/>
      <c r="OAM291" s="66"/>
      <c r="OAN291" s="66"/>
      <c r="OAO291" s="66"/>
      <c r="OAP291" s="66"/>
      <c r="OAQ291" s="66"/>
      <c r="OAR291" s="66"/>
      <c r="OAS291" s="66"/>
      <c r="OAT291" s="66"/>
      <c r="OAU291" s="66"/>
      <c r="OAV291" s="66"/>
      <c r="OAW291" s="66"/>
      <c r="OAX291" s="66"/>
      <c r="OAY291" s="66"/>
      <c r="OAZ291" s="66"/>
      <c r="OBA291" s="66"/>
      <c r="OBB291" s="66"/>
      <c r="OBC291" s="66"/>
      <c r="OBD291" s="66"/>
      <c r="OBE291" s="66"/>
      <c r="OBF291" s="66"/>
      <c r="OBG291" s="66"/>
      <c r="OBH291" s="66"/>
      <c r="OBI291" s="66"/>
      <c r="OBJ291" s="66"/>
      <c r="OBK291" s="66"/>
      <c r="OBL291" s="66"/>
      <c r="OBM291" s="66"/>
      <c r="OBN291" s="66"/>
      <c r="OBO291" s="66"/>
      <c r="OBP291" s="66"/>
      <c r="OBQ291" s="66"/>
      <c r="OBR291" s="66"/>
      <c r="OBS291" s="66"/>
      <c r="OBT291" s="66"/>
      <c r="OBU291" s="66"/>
      <c r="OBV291" s="66"/>
      <c r="OBW291" s="66"/>
      <c r="OBX291" s="66"/>
      <c r="OBY291" s="66"/>
      <c r="OBZ291" s="66"/>
      <c r="OCA291" s="66"/>
      <c r="OCB291" s="66"/>
      <c r="OCC291" s="66"/>
      <c r="OCD291" s="66"/>
      <c r="OCE291" s="66"/>
      <c r="OCF291" s="66"/>
      <c r="OCG291" s="66"/>
      <c r="OCH291" s="66"/>
      <c r="OCI291" s="66"/>
      <c r="OCJ291" s="66"/>
      <c r="OCK291" s="66"/>
      <c r="OCL291" s="66"/>
      <c r="OCM291" s="66"/>
      <c r="OCN291" s="66"/>
      <c r="OCO291" s="66"/>
      <c r="OCP291" s="66"/>
      <c r="OCQ291" s="66"/>
      <c r="OCR291" s="66"/>
      <c r="OCS291" s="66"/>
      <c r="OCT291" s="66"/>
      <c r="OCU291" s="66"/>
      <c r="OCV291" s="66"/>
      <c r="OCW291" s="66"/>
      <c r="OCX291" s="66"/>
      <c r="OCY291" s="66"/>
      <c r="OCZ291" s="66"/>
      <c r="ODA291" s="66"/>
      <c r="ODB291" s="66"/>
      <c r="ODC291" s="66"/>
      <c r="ODD291" s="66"/>
      <c r="ODE291" s="66"/>
      <c r="ODF291" s="66"/>
      <c r="ODG291" s="66"/>
      <c r="ODH291" s="66"/>
      <c r="ODI291" s="66"/>
      <c r="ODJ291" s="66"/>
      <c r="ODK291" s="66"/>
      <c r="ODL291" s="66"/>
      <c r="ODM291" s="66"/>
      <c r="ODN291" s="66"/>
      <c r="ODO291" s="66"/>
      <c r="ODP291" s="66"/>
      <c r="ODQ291" s="66"/>
      <c r="ODR291" s="66"/>
      <c r="ODS291" s="66"/>
      <c r="ODT291" s="66"/>
      <c r="ODU291" s="66"/>
      <c r="ODV291" s="66"/>
      <c r="ODW291" s="66"/>
      <c r="ODX291" s="66"/>
      <c r="ODY291" s="66"/>
      <c r="ODZ291" s="66"/>
      <c r="OEA291" s="66"/>
      <c r="OEB291" s="66"/>
      <c r="OEC291" s="66"/>
      <c r="OED291" s="66"/>
      <c r="OEE291" s="66"/>
      <c r="OEF291" s="66"/>
      <c r="OEG291" s="66"/>
      <c r="OEH291" s="66"/>
      <c r="OEI291" s="66"/>
      <c r="OEJ291" s="66"/>
      <c r="OEK291" s="66"/>
      <c r="OEL291" s="66"/>
      <c r="OEM291" s="66"/>
      <c r="OEN291" s="66"/>
      <c r="OEO291" s="66"/>
      <c r="OEP291" s="66"/>
      <c r="OEQ291" s="66"/>
      <c r="OER291" s="66"/>
      <c r="OES291" s="66"/>
      <c r="OET291" s="66"/>
      <c r="OEU291" s="66"/>
      <c r="OEV291" s="66"/>
      <c r="OEW291" s="66"/>
      <c r="OEX291" s="66"/>
      <c r="OEY291" s="66"/>
      <c r="OEZ291" s="66"/>
      <c r="OFA291" s="66"/>
      <c r="OFB291" s="66"/>
      <c r="OFC291" s="66"/>
      <c r="OFD291" s="66"/>
      <c r="OFE291" s="66"/>
      <c r="OFF291" s="66"/>
      <c r="OFG291" s="66"/>
      <c r="OFH291" s="66"/>
      <c r="OFI291" s="66"/>
      <c r="OFJ291" s="66"/>
      <c r="OFK291" s="66"/>
      <c r="OFL291" s="66"/>
      <c r="OFM291" s="66"/>
      <c r="OFN291" s="66"/>
      <c r="OFO291" s="66"/>
      <c r="OFP291" s="66"/>
      <c r="OFQ291" s="66"/>
      <c r="OFR291" s="66"/>
      <c r="OFS291" s="66"/>
      <c r="OFT291" s="66"/>
      <c r="OFU291" s="66"/>
      <c r="OFV291" s="66"/>
      <c r="OFW291" s="66"/>
      <c r="OFX291" s="66"/>
      <c r="OFY291" s="66"/>
      <c r="OFZ291" s="66"/>
      <c r="OGA291" s="66"/>
      <c r="OGB291" s="66"/>
      <c r="OGC291" s="66"/>
      <c r="OGD291" s="66"/>
      <c r="OGE291" s="66"/>
      <c r="OGF291" s="66"/>
      <c r="OGG291" s="66"/>
      <c r="OGH291" s="66"/>
      <c r="OGI291" s="66"/>
      <c r="OGJ291" s="66"/>
      <c r="OGK291" s="66"/>
      <c r="OGL291" s="66"/>
      <c r="OGM291" s="66"/>
      <c r="OGN291" s="66"/>
      <c r="OGO291" s="66"/>
      <c r="OGP291" s="66"/>
      <c r="OGQ291" s="66"/>
      <c r="OGR291" s="66"/>
      <c r="OGS291" s="66"/>
      <c r="OGT291" s="66"/>
      <c r="OGU291" s="66"/>
      <c r="OGV291" s="66"/>
      <c r="OGW291" s="66"/>
      <c r="OGX291" s="66"/>
      <c r="OGY291" s="66"/>
      <c r="OGZ291" s="66"/>
      <c r="OHA291" s="66"/>
      <c r="OHB291" s="66"/>
      <c r="OHC291" s="66"/>
      <c r="OHD291" s="66"/>
      <c r="OHE291" s="66"/>
      <c r="OHF291" s="66"/>
      <c r="OHG291" s="66"/>
      <c r="OHH291" s="66"/>
      <c r="OHI291" s="66"/>
      <c r="OHJ291" s="66"/>
      <c r="OHK291" s="66"/>
      <c r="OHL291" s="66"/>
      <c r="OHM291" s="66"/>
      <c r="OHN291" s="66"/>
      <c r="OHO291" s="66"/>
      <c r="OHP291" s="66"/>
      <c r="OHQ291" s="66"/>
      <c r="OHR291" s="66"/>
      <c r="OHS291" s="66"/>
      <c r="OHT291" s="66"/>
      <c r="OHU291" s="66"/>
      <c r="OHV291" s="66"/>
      <c r="OHW291" s="66"/>
      <c r="OHX291" s="66"/>
      <c r="OHY291" s="66"/>
      <c r="OHZ291" s="66"/>
      <c r="OIA291" s="66"/>
      <c r="OIB291" s="66"/>
      <c r="OIC291" s="66"/>
      <c r="OID291" s="66"/>
      <c r="OIE291" s="66"/>
      <c r="OIF291" s="66"/>
      <c r="OIG291" s="66"/>
      <c r="OIH291" s="66"/>
      <c r="OII291" s="66"/>
      <c r="OIJ291" s="66"/>
      <c r="OIK291" s="66"/>
      <c r="OIL291" s="66"/>
      <c r="OIM291" s="66"/>
      <c r="OIN291" s="66"/>
      <c r="OIO291" s="66"/>
      <c r="OIP291" s="66"/>
      <c r="OIQ291" s="66"/>
      <c r="OIR291" s="66"/>
      <c r="OIS291" s="66"/>
      <c r="OIT291" s="66"/>
      <c r="OIU291" s="66"/>
      <c r="OIV291" s="66"/>
      <c r="OIW291" s="66"/>
      <c r="OIX291" s="66"/>
      <c r="OIY291" s="66"/>
      <c r="OIZ291" s="66"/>
      <c r="OJA291" s="66"/>
      <c r="OJB291" s="66"/>
      <c r="OJC291" s="66"/>
      <c r="OJD291" s="66"/>
      <c r="OJE291" s="66"/>
      <c r="OJF291" s="66"/>
      <c r="OJG291" s="66"/>
      <c r="OJH291" s="66"/>
      <c r="OJI291" s="66"/>
      <c r="OJJ291" s="66"/>
      <c r="OJK291" s="66"/>
      <c r="OJL291" s="66"/>
      <c r="OJM291" s="66"/>
      <c r="OJN291" s="66"/>
      <c r="OJO291" s="66"/>
      <c r="OJP291" s="66"/>
      <c r="OJQ291" s="66"/>
      <c r="OJR291" s="66"/>
      <c r="OJS291" s="66"/>
      <c r="OJT291" s="66"/>
      <c r="OJU291" s="66"/>
      <c r="OJV291" s="66"/>
      <c r="OJW291" s="66"/>
      <c r="OJX291" s="66"/>
      <c r="OJY291" s="66"/>
      <c r="OJZ291" s="66"/>
      <c r="OKA291" s="66"/>
      <c r="OKB291" s="66"/>
      <c r="OKC291" s="66"/>
      <c r="OKD291" s="66"/>
      <c r="OKE291" s="66"/>
      <c r="OKF291" s="66"/>
      <c r="OKG291" s="66"/>
      <c r="OKH291" s="66"/>
      <c r="OKI291" s="66"/>
      <c r="OKJ291" s="66"/>
      <c r="OKK291" s="66"/>
      <c r="OKL291" s="66"/>
      <c r="OKM291" s="66"/>
      <c r="OKN291" s="66"/>
      <c r="OKO291" s="66"/>
      <c r="OKP291" s="66"/>
      <c r="OKQ291" s="66"/>
      <c r="OKR291" s="66"/>
      <c r="OKS291" s="66"/>
      <c r="OKT291" s="66"/>
      <c r="OKU291" s="66"/>
      <c r="OKV291" s="66"/>
      <c r="OKW291" s="66"/>
      <c r="OKX291" s="66"/>
      <c r="OKY291" s="66"/>
      <c r="OKZ291" s="66"/>
      <c r="OLA291" s="66"/>
      <c r="OLB291" s="66"/>
      <c r="OLC291" s="66"/>
      <c r="OLD291" s="66"/>
      <c r="OLE291" s="66"/>
      <c r="OLF291" s="66"/>
      <c r="OLG291" s="66"/>
      <c r="OLH291" s="66"/>
      <c r="OLI291" s="66"/>
      <c r="OLJ291" s="66"/>
      <c r="OLK291" s="66"/>
      <c r="OLL291" s="66"/>
      <c r="OLM291" s="66"/>
      <c r="OLN291" s="66"/>
      <c r="OLO291" s="66"/>
      <c r="OLP291" s="66"/>
      <c r="OLQ291" s="66"/>
      <c r="OLR291" s="66"/>
      <c r="OLS291" s="66"/>
      <c r="OLT291" s="66"/>
      <c r="OLU291" s="66"/>
      <c r="OLV291" s="66"/>
      <c r="OLW291" s="66"/>
      <c r="OLX291" s="66"/>
      <c r="OLY291" s="66"/>
      <c r="OLZ291" s="66"/>
      <c r="OMA291" s="66"/>
      <c r="OMB291" s="66"/>
      <c r="OMC291" s="66"/>
      <c r="OMD291" s="66"/>
      <c r="OME291" s="66"/>
      <c r="OMF291" s="66"/>
      <c r="OMG291" s="66"/>
      <c r="OMH291" s="66"/>
      <c r="OMI291" s="66"/>
      <c r="OMJ291" s="66"/>
      <c r="OMK291" s="66"/>
      <c r="OML291" s="66"/>
      <c r="OMM291" s="66"/>
      <c r="OMN291" s="66"/>
      <c r="OMO291" s="66"/>
      <c r="OMP291" s="66"/>
      <c r="OMQ291" s="66"/>
      <c r="OMR291" s="66"/>
      <c r="OMS291" s="66"/>
      <c r="OMT291" s="66"/>
      <c r="OMU291" s="66"/>
      <c r="OMV291" s="66"/>
      <c r="OMW291" s="66"/>
      <c r="OMX291" s="66"/>
      <c r="OMY291" s="66"/>
      <c r="OMZ291" s="66"/>
      <c r="ONA291" s="66"/>
      <c r="ONB291" s="66"/>
      <c r="ONC291" s="66"/>
      <c r="OND291" s="66"/>
      <c r="ONE291" s="66"/>
      <c r="ONF291" s="66"/>
      <c r="ONG291" s="66"/>
      <c r="ONH291" s="66"/>
      <c r="ONI291" s="66"/>
      <c r="ONJ291" s="66"/>
      <c r="ONK291" s="66"/>
      <c r="ONL291" s="66"/>
      <c r="ONM291" s="66"/>
      <c r="ONN291" s="66"/>
      <c r="ONO291" s="66"/>
      <c r="ONP291" s="66"/>
      <c r="ONQ291" s="66"/>
      <c r="ONR291" s="66"/>
      <c r="ONS291" s="66"/>
      <c r="ONT291" s="66"/>
      <c r="ONU291" s="66"/>
      <c r="ONV291" s="66"/>
      <c r="ONW291" s="66"/>
      <c r="ONX291" s="66"/>
      <c r="ONY291" s="66"/>
      <c r="ONZ291" s="66"/>
      <c r="OOA291" s="66"/>
      <c r="OOB291" s="66"/>
      <c r="OOC291" s="66"/>
      <c r="OOD291" s="66"/>
      <c r="OOE291" s="66"/>
      <c r="OOF291" s="66"/>
      <c r="OOG291" s="66"/>
      <c r="OOH291" s="66"/>
      <c r="OOI291" s="66"/>
      <c r="OOJ291" s="66"/>
      <c r="OOK291" s="66"/>
      <c r="OOL291" s="66"/>
      <c r="OOM291" s="66"/>
      <c r="OON291" s="66"/>
      <c r="OOO291" s="66"/>
      <c r="OOP291" s="66"/>
      <c r="OOQ291" s="66"/>
      <c r="OOR291" s="66"/>
      <c r="OOS291" s="66"/>
      <c r="OOT291" s="66"/>
      <c r="OOU291" s="66"/>
      <c r="OOV291" s="66"/>
      <c r="OOW291" s="66"/>
      <c r="OOX291" s="66"/>
      <c r="OOY291" s="66"/>
      <c r="OOZ291" s="66"/>
      <c r="OPA291" s="66"/>
      <c r="OPB291" s="66"/>
      <c r="OPC291" s="66"/>
      <c r="OPD291" s="66"/>
      <c r="OPE291" s="66"/>
      <c r="OPF291" s="66"/>
      <c r="OPG291" s="66"/>
      <c r="OPH291" s="66"/>
      <c r="OPI291" s="66"/>
      <c r="OPJ291" s="66"/>
      <c r="OPK291" s="66"/>
      <c r="OPL291" s="66"/>
      <c r="OPM291" s="66"/>
      <c r="OPN291" s="66"/>
      <c r="OPO291" s="66"/>
      <c r="OPP291" s="66"/>
      <c r="OPQ291" s="66"/>
      <c r="OPR291" s="66"/>
      <c r="OPS291" s="66"/>
      <c r="OPT291" s="66"/>
      <c r="OPU291" s="66"/>
      <c r="OPV291" s="66"/>
      <c r="OPW291" s="66"/>
      <c r="OPX291" s="66"/>
      <c r="OPY291" s="66"/>
      <c r="OPZ291" s="66"/>
      <c r="OQA291" s="66"/>
      <c r="OQB291" s="66"/>
      <c r="OQC291" s="66"/>
      <c r="OQD291" s="66"/>
      <c r="OQE291" s="66"/>
      <c r="OQF291" s="66"/>
      <c r="OQG291" s="66"/>
      <c r="OQH291" s="66"/>
      <c r="OQI291" s="66"/>
      <c r="OQJ291" s="66"/>
      <c r="OQK291" s="66"/>
      <c r="OQL291" s="66"/>
      <c r="OQM291" s="66"/>
      <c r="OQN291" s="66"/>
      <c r="OQO291" s="66"/>
      <c r="OQP291" s="66"/>
      <c r="OQQ291" s="66"/>
      <c r="OQR291" s="66"/>
      <c r="OQS291" s="66"/>
      <c r="OQT291" s="66"/>
      <c r="OQU291" s="66"/>
      <c r="OQV291" s="66"/>
      <c r="OQW291" s="66"/>
      <c r="OQX291" s="66"/>
      <c r="OQY291" s="66"/>
      <c r="OQZ291" s="66"/>
      <c r="ORA291" s="66"/>
      <c r="ORB291" s="66"/>
      <c r="ORC291" s="66"/>
      <c r="ORD291" s="66"/>
      <c r="ORE291" s="66"/>
      <c r="ORF291" s="66"/>
      <c r="ORG291" s="66"/>
      <c r="ORH291" s="66"/>
      <c r="ORI291" s="66"/>
      <c r="ORJ291" s="66"/>
      <c r="ORK291" s="66"/>
      <c r="ORL291" s="66"/>
      <c r="ORM291" s="66"/>
      <c r="ORN291" s="66"/>
      <c r="ORO291" s="66"/>
      <c r="ORP291" s="66"/>
      <c r="ORQ291" s="66"/>
      <c r="ORR291" s="66"/>
      <c r="ORS291" s="66"/>
      <c r="ORT291" s="66"/>
      <c r="ORU291" s="66"/>
      <c r="ORV291" s="66"/>
      <c r="ORW291" s="66"/>
      <c r="ORX291" s="66"/>
      <c r="ORY291" s="66"/>
      <c r="ORZ291" s="66"/>
      <c r="OSA291" s="66"/>
      <c r="OSB291" s="66"/>
      <c r="OSC291" s="66"/>
      <c r="OSD291" s="66"/>
      <c r="OSE291" s="66"/>
      <c r="OSF291" s="66"/>
      <c r="OSG291" s="66"/>
      <c r="OSH291" s="66"/>
      <c r="OSI291" s="66"/>
      <c r="OSJ291" s="66"/>
      <c r="OSK291" s="66"/>
      <c r="OSL291" s="66"/>
      <c r="OSM291" s="66"/>
      <c r="OSN291" s="66"/>
      <c r="OSO291" s="66"/>
      <c r="OSP291" s="66"/>
      <c r="OSQ291" s="66"/>
      <c r="OSR291" s="66"/>
      <c r="OSS291" s="66"/>
      <c r="OST291" s="66"/>
      <c r="OSU291" s="66"/>
      <c r="OSV291" s="66"/>
      <c r="OSW291" s="66"/>
      <c r="OSX291" s="66"/>
      <c r="OSY291" s="66"/>
      <c r="OSZ291" s="66"/>
      <c r="OTA291" s="66"/>
      <c r="OTB291" s="66"/>
      <c r="OTC291" s="66"/>
      <c r="OTD291" s="66"/>
      <c r="OTE291" s="66"/>
      <c r="OTF291" s="66"/>
      <c r="OTG291" s="66"/>
      <c r="OTH291" s="66"/>
      <c r="OTI291" s="66"/>
      <c r="OTJ291" s="66"/>
      <c r="OTK291" s="66"/>
      <c r="OTL291" s="66"/>
      <c r="OTM291" s="66"/>
      <c r="OTN291" s="66"/>
      <c r="OTO291" s="66"/>
      <c r="OTP291" s="66"/>
      <c r="OTQ291" s="66"/>
      <c r="OTR291" s="66"/>
      <c r="OTS291" s="66"/>
      <c r="OTT291" s="66"/>
      <c r="OTU291" s="66"/>
      <c r="OTV291" s="66"/>
      <c r="OTW291" s="66"/>
      <c r="OTX291" s="66"/>
      <c r="OTY291" s="66"/>
      <c r="OTZ291" s="66"/>
      <c r="OUA291" s="66"/>
      <c r="OUB291" s="66"/>
      <c r="OUC291" s="66"/>
      <c r="OUD291" s="66"/>
      <c r="OUE291" s="66"/>
      <c r="OUF291" s="66"/>
      <c r="OUG291" s="66"/>
      <c r="OUH291" s="66"/>
      <c r="OUI291" s="66"/>
      <c r="OUJ291" s="66"/>
      <c r="OUK291" s="66"/>
      <c r="OUL291" s="66"/>
      <c r="OUM291" s="66"/>
      <c r="OUN291" s="66"/>
      <c r="OUO291" s="66"/>
      <c r="OUP291" s="66"/>
      <c r="OUQ291" s="66"/>
      <c r="OUR291" s="66"/>
      <c r="OUS291" s="66"/>
      <c r="OUT291" s="66"/>
      <c r="OUU291" s="66"/>
      <c r="OUV291" s="66"/>
      <c r="OUW291" s="66"/>
      <c r="OUX291" s="66"/>
      <c r="OUY291" s="66"/>
      <c r="OUZ291" s="66"/>
      <c r="OVA291" s="66"/>
      <c r="OVB291" s="66"/>
      <c r="OVC291" s="66"/>
      <c r="OVD291" s="66"/>
      <c r="OVE291" s="66"/>
      <c r="OVF291" s="66"/>
      <c r="OVG291" s="66"/>
      <c r="OVH291" s="66"/>
      <c r="OVI291" s="66"/>
      <c r="OVJ291" s="66"/>
      <c r="OVK291" s="66"/>
      <c r="OVL291" s="66"/>
      <c r="OVM291" s="66"/>
      <c r="OVN291" s="66"/>
      <c r="OVO291" s="66"/>
      <c r="OVP291" s="66"/>
      <c r="OVQ291" s="66"/>
      <c r="OVR291" s="66"/>
      <c r="OVS291" s="66"/>
      <c r="OVT291" s="66"/>
      <c r="OVU291" s="66"/>
      <c r="OVV291" s="66"/>
      <c r="OVW291" s="66"/>
      <c r="OVX291" s="66"/>
      <c r="OVY291" s="66"/>
      <c r="OVZ291" s="66"/>
      <c r="OWA291" s="66"/>
      <c r="OWB291" s="66"/>
      <c r="OWC291" s="66"/>
      <c r="OWD291" s="66"/>
      <c r="OWE291" s="66"/>
      <c r="OWF291" s="66"/>
      <c r="OWG291" s="66"/>
      <c r="OWH291" s="66"/>
      <c r="OWI291" s="66"/>
      <c r="OWJ291" s="66"/>
      <c r="OWK291" s="66"/>
      <c r="OWL291" s="66"/>
      <c r="OWM291" s="66"/>
      <c r="OWN291" s="66"/>
      <c r="OWO291" s="66"/>
      <c r="OWP291" s="66"/>
      <c r="OWQ291" s="66"/>
      <c r="OWR291" s="66"/>
      <c r="OWS291" s="66"/>
      <c r="OWT291" s="66"/>
      <c r="OWU291" s="66"/>
      <c r="OWV291" s="66"/>
      <c r="OWW291" s="66"/>
      <c r="OWX291" s="66"/>
      <c r="OWY291" s="66"/>
      <c r="OWZ291" s="66"/>
      <c r="OXA291" s="66"/>
      <c r="OXB291" s="66"/>
      <c r="OXC291" s="66"/>
      <c r="OXD291" s="66"/>
      <c r="OXE291" s="66"/>
      <c r="OXF291" s="66"/>
      <c r="OXG291" s="66"/>
      <c r="OXH291" s="66"/>
      <c r="OXI291" s="66"/>
      <c r="OXJ291" s="66"/>
      <c r="OXK291" s="66"/>
      <c r="OXL291" s="66"/>
      <c r="OXM291" s="66"/>
      <c r="OXN291" s="66"/>
      <c r="OXO291" s="66"/>
      <c r="OXP291" s="66"/>
      <c r="OXQ291" s="66"/>
      <c r="OXR291" s="66"/>
      <c r="OXS291" s="66"/>
      <c r="OXT291" s="66"/>
      <c r="OXU291" s="66"/>
      <c r="OXV291" s="66"/>
      <c r="OXW291" s="66"/>
      <c r="OXX291" s="66"/>
      <c r="OXY291" s="66"/>
      <c r="OXZ291" s="66"/>
      <c r="OYA291" s="66"/>
      <c r="OYB291" s="66"/>
      <c r="OYC291" s="66"/>
      <c r="OYD291" s="66"/>
      <c r="OYE291" s="66"/>
      <c r="OYF291" s="66"/>
      <c r="OYG291" s="66"/>
      <c r="OYH291" s="66"/>
      <c r="OYI291" s="66"/>
      <c r="OYJ291" s="66"/>
      <c r="OYK291" s="66"/>
      <c r="OYL291" s="66"/>
      <c r="OYM291" s="66"/>
      <c r="OYN291" s="66"/>
      <c r="OYO291" s="66"/>
      <c r="OYP291" s="66"/>
      <c r="OYQ291" s="66"/>
      <c r="OYR291" s="66"/>
      <c r="OYS291" s="66"/>
      <c r="OYT291" s="66"/>
      <c r="OYU291" s="66"/>
      <c r="OYV291" s="66"/>
      <c r="OYW291" s="66"/>
      <c r="OYX291" s="66"/>
      <c r="OYY291" s="66"/>
      <c r="OYZ291" s="66"/>
      <c r="OZA291" s="66"/>
      <c r="OZB291" s="66"/>
      <c r="OZC291" s="66"/>
      <c r="OZD291" s="66"/>
      <c r="OZE291" s="66"/>
      <c r="OZF291" s="66"/>
      <c r="OZG291" s="66"/>
      <c r="OZH291" s="66"/>
      <c r="OZI291" s="66"/>
      <c r="OZJ291" s="66"/>
      <c r="OZK291" s="66"/>
      <c r="OZL291" s="66"/>
      <c r="OZM291" s="66"/>
      <c r="OZN291" s="66"/>
      <c r="OZO291" s="66"/>
      <c r="OZP291" s="66"/>
      <c r="OZQ291" s="66"/>
      <c r="OZR291" s="66"/>
      <c r="OZS291" s="66"/>
      <c r="OZT291" s="66"/>
      <c r="OZU291" s="66"/>
      <c r="OZV291" s="66"/>
      <c r="OZW291" s="66"/>
      <c r="OZX291" s="66"/>
      <c r="OZY291" s="66"/>
      <c r="OZZ291" s="66"/>
      <c r="PAA291" s="66"/>
      <c r="PAB291" s="66"/>
      <c r="PAC291" s="66"/>
      <c r="PAD291" s="66"/>
      <c r="PAE291" s="66"/>
      <c r="PAF291" s="66"/>
      <c r="PAG291" s="66"/>
      <c r="PAH291" s="66"/>
      <c r="PAI291" s="66"/>
      <c r="PAJ291" s="66"/>
      <c r="PAK291" s="66"/>
      <c r="PAL291" s="66"/>
      <c r="PAM291" s="66"/>
      <c r="PAN291" s="66"/>
      <c r="PAO291" s="66"/>
      <c r="PAP291" s="66"/>
      <c r="PAQ291" s="66"/>
      <c r="PAR291" s="66"/>
      <c r="PAS291" s="66"/>
      <c r="PAT291" s="66"/>
      <c r="PAU291" s="66"/>
      <c r="PAV291" s="66"/>
      <c r="PAW291" s="66"/>
      <c r="PAX291" s="66"/>
      <c r="PAY291" s="66"/>
      <c r="PAZ291" s="66"/>
      <c r="PBA291" s="66"/>
      <c r="PBB291" s="66"/>
      <c r="PBC291" s="66"/>
      <c r="PBD291" s="66"/>
      <c r="PBE291" s="66"/>
      <c r="PBF291" s="66"/>
      <c r="PBG291" s="66"/>
      <c r="PBH291" s="66"/>
      <c r="PBI291" s="66"/>
      <c r="PBJ291" s="66"/>
      <c r="PBK291" s="66"/>
      <c r="PBL291" s="66"/>
      <c r="PBM291" s="66"/>
      <c r="PBN291" s="66"/>
      <c r="PBO291" s="66"/>
      <c r="PBP291" s="66"/>
      <c r="PBQ291" s="66"/>
      <c r="PBR291" s="66"/>
      <c r="PBS291" s="66"/>
      <c r="PBT291" s="66"/>
      <c r="PBU291" s="66"/>
      <c r="PBV291" s="66"/>
      <c r="PBW291" s="66"/>
      <c r="PBX291" s="66"/>
      <c r="PBY291" s="66"/>
      <c r="PBZ291" s="66"/>
      <c r="PCA291" s="66"/>
      <c r="PCB291" s="66"/>
      <c r="PCC291" s="66"/>
      <c r="PCD291" s="66"/>
      <c r="PCE291" s="66"/>
      <c r="PCF291" s="66"/>
      <c r="PCG291" s="66"/>
      <c r="PCH291" s="66"/>
      <c r="PCI291" s="66"/>
      <c r="PCJ291" s="66"/>
      <c r="PCK291" s="66"/>
      <c r="PCL291" s="66"/>
      <c r="PCM291" s="66"/>
      <c r="PCN291" s="66"/>
      <c r="PCO291" s="66"/>
      <c r="PCP291" s="66"/>
      <c r="PCQ291" s="66"/>
      <c r="PCR291" s="66"/>
      <c r="PCS291" s="66"/>
      <c r="PCT291" s="66"/>
      <c r="PCU291" s="66"/>
      <c r="PCV291" s="66"/>
      <c r="PCW291" s="66"/>
      <c r="PCX291" s="66"/>
      <c r="PCY291" s="66"/>
      <c r="PCZ291" s="66"/>
      <c r="PDA291" s="66"/>
      <c r="PDB291" s="66"/>
      <c r="PDC291" s="66"/>
      <c r="PDD291" s="66"/>
      <c r="PDE291" s="66"/>
      <c r="PDF291" s="66"/>
      <c r="PDG291" s="66"/>
      <c r="PDH291" s="66"/>
      <c r="PDI291" s="66"/>
      <c r="PDJ291" s="66"/>
      <c r="PDK291" s="66"/>
      <c r="PDL291" s="66"/>
      <c r="PDM291" s="66"/>
      <c r="PDN291" s="66"/>
      <c r="PDO291" s="66"/>
      <c r="PDP291" s="66"/>
      <c r="PDQ291" s="66"/>
      <c r="PDR291" s="66"/>
      <c r="PDS291" s="66"/>
      <c r="PDT291" s="66"/>
      <c r="PDU291" s="66"/>
      <c r="PDV291" s="66"/>
      <c r="PDW291" s="66"/>
      <c r="PDX291" s="66"/>
      <c r="PDY291" s="66"/>
      <c r="PDZ291" s="66"/>
      <c r="PEA291" s="66"/>
      <c r="PEB291" s="66"/>
      <c r="PEC291" s="66"/>
      <c r="PED291" s="66"/>
      <c r="PEE291" s="66"/>
      <c r="PEF291" s="66"/>
      <c r="PEG291" s="66"/>
      <c r="PEH291" s="66"/>
      <c r="PEI291" s="66"/>
      <c r="PEJ291" s="66"/>
      <c r="PEK291" s="66"/>
      <c r="PEL291" s="66"/>
      <c r="PEM291" s="66"/>
      <c r="PEN291" s="66"/>
      <c r="PEO291" s="66"/>
      <c r="PEP291" s="66"/>
      <c r="PEQ291" s="66"/>
      <c r="PER291" s="66"/>
      <c r="PES291" s="66"/>
      <c r="PET291" s="66"/>
      <c r="PEU291" s="66"/>
      <c r="PEV291" s="66"/>
      <c r="PEW291" s="66"/>
      <c r="PEX291" s="66"/>
      <c r="PEY291" s="66"/>
      <c r="PEZ291" s="66"/>
      <c r="PFA291" s="66"/>
      <c r="PFB291" s="66"/>
      <c r="PFC291" s="66"/>
      <c r="PFD291" s="66"/>
      <c r="PFE291" s="66"/>
      <c r="PFF291" s="66"/>
      <c r="PFG291" s="66"/>
      <c r="PFH291" s="66"/>
      <c r="PFI291" s="66"/>
      <c r="PFJ291" s="66"/>
      <c r="PFK291" s="66"/>
      <c r="PFL291" s="66"/>
      <c r="PFM291" s="66"/>
      <c r="PFN291" s="66"/>
      <c r="PFO291" s="66"/>
      <c r="PFP291" s="66"/>
      <c r="PFQ291" s="66"/>
      <c r="PFR291" s="66"/>
      <c r="PFS291" s="66"/>
      <c r="PFT291" s="66"/>
      <c r="PFU291" s="66"/>
      <c r="PFV291" s="66"/>
      <c r="PFW291" s="66"/>
      <c r="PFX291" s="66"/>
      <c r="PFY291" s="66"/>
      <c r="PFZ291" s="66"/>
      <c r="PGA291" s="66"/>
      <c r="PGB291" s="66"/>
      <c r="PGC291" s="66"/>
      <c r="PGD291" s="66"/>
      <c r="PGE291" s="66"/>
      <c r="PGF291" s="66"/>
      <c r="PGG291" s="66"/>
      <c r="PGH291" s="66"/>
      <c r="PGI291" s="66"/>
      <c r="PGJ291" s="66"/>
      <c r="PGK291" s="66"/>
      <c r="PGL291" s="66"/>
      <c r="PGM291" s="66"/>
      <c r="PGN291" s="66"/>
      <c r="PGO291" s="66"/>
      <c r="PGP291" s="66"/>
      <c r="PGQ291" s="66"/>
      <c r="PGR291" s="66"/>
      <c r="PGS291" s="66"/>
      <c r="PGT291" s="66"/>
      <c r="PGU291" s="66"/>
      <c r="PGV291" s="66"/>
      <c r="PGW291" s="66"/>
      <c r="PGX291" s="66"/>
      <c r="PGY291" s="66"/>
      <c r="PGZ291" s="66"/>
      <c r="PHA291" s="66"/>
      <c r="PHB291" s="66"/>
      <c r="PHC291" s="66"/>
      <c r="PHD291" s="66"/>
      <c r="PHE291" s="66"/>
      <c r="PHF291" s="66"/>
      <c r="PHG291" s="66"/>
      <c r="PHH291" s="66"/>
      <c r="PHI291" s="66"/>
      <c r="PHJ291" s="66"/>
      <c r="PHK291" s="66"/>
      <c r="PHL291" s="66"/>
      <c r="PHM291" s="66"/>
      <c r="PHN291" s="66"/>
      <c r="PHO291" s="66"/>
      <c r="PHP291" s="66"/>
      <c r="PHQ291" s="66"/>
      <c r="PHR291" s="66"/>
      <c r="PHS291" s="66"/>
      <c r="PHT291" s="66"/>
      <c r="PHU291" s="66"/>
      <c r="PHV291" s="66"/>
      <c r="PHW291" s="66"/>
      <c r="PHX291" s="66"/>
      <c r="PHY291" s="66"/>
      <c r="PHZ291" s="66"/>
      <c r="PIA291" s="66"/>
      <c r="PIB291" s="66"/>
      <c r="PIC291" s="66"/>
      <c r="PID291" s="66"/>
      <c r="PIE291" s="66"/>
      <c r="PIF291" s="66"/>
      <c r="PIG291" s="66"/>
      <c r="PIH291" s="66"/>
      <c r="PII291" s="66"/>
      <c r="PIJ291" s="66"/>
      <c r="PIK291" s="66"/>
      <c r="PIL291" s="66"/>
      <c r="PIM291" s="66"/>
      <c r="PIN291" s="66"/>
      <c r="PIO291" s="66"/>
      <c r="PIP291" s="66"/>
      <c r="PIQ291" s="66"/>
      <c r="PIR291" s="66"/>
      <c r="PIS291" s="66"/>
      <c r="PIT291" s="66"/>
      <c r="PIU291" s="66"/>
      <c r="PIV291" s="66"/>
      <c r="PIW291" s="66"/>
      <c r="PIX291" s="66"/>
      <c r="PIY291" s="66"/>
      <c r="PIZ291" s="66"/>
      <c r="PJA291" s="66"/>
      <c r="PJB291" s="66"/>
      <c r="PJC291" s="66"/>
      <c r="PJD291" s="66"/>
      <c r="PJE291" s="66"/>
      <c r="PJF291" s="66"/>
      <c r="PJG291" s="66"/>
      <c r="PJH291" s="66"/>
      <c r="PJI291" s="66"/>
      <c r="PJJ291" s="66"/>
      <c r="PJK291" s="66"/>
      <c r="PJL291" s="66"/>
      <c r="PJM291" s="66"/>
      <c r="PJN291" s="66"/>
      <c r="PJO291" s="66"/>
      <c r="PJP291" s="66"/>
      <c r="PJQ291" s="66"/>
      <c r="PJR291" s="66"/>
      <c r="PJS291" s="66"/>
      <c r="PJT291" s="66"/>
      <c r="PJU291" s="66"/>
      <c r="PJV291" s="66"/>
      <c r="PJW291" s="66"/>
      <c r="PJX291" s="66"/>
      <c r="PJY291" s="66"/>
      <c r="PJZ291" s="66"/>
      <c r="PKA291" s="66"/>
      <c r="PKB291" s="66"/>
      <c r="PKC291" s="66"/>
      <c r="PKD291" s="66"/>
      <c r="PKE291" s="66"/>
      <c r="PKF291" s="66"/>
      <c r="PKG291" s="66"/>
      <c r="PKH291" s="66"/>
      <c r="PKI291" s="66"/>
      <c r="PKJ291" s="66"/>
      <c r="PKK291" s="66"/>
      <c r="PKL291" s="66"/>
      <c r="PKM291" s="66"/>
      <c r="PKN291" s="66"/>
      <c r="PKO291" s="66"/>
      <c r="PKP291" s="66"/>
      <c r="PKQ291" s="66"/>
      <c r="PKR291" s="66"/>
      <c r="PKS291" s="66"/>
      <c r="PKT291" s="66"/>
      <c r="PKU291" s="66"/>
      <c r="PKV291" s="66"/>
      <c r="PKW291" s="66"/>
      <c r="PKX291" s="66"/>
      <c r="PKY291" s="66"/>
      <c r="PKZ291" s="66"/>
      <c r="PLA291" s="66"/>
      <c r="PLB291" s="66"/>
      <c r="PLC291" s="66"/>
      <c r="PLD291" s="66"/>
      <c r="PLE291" s="66"/>
      <c r="PLF291" s="66"/>
      <c r="PLG291" s="66"/>
      <c r="PLH291" s="66"/>
      <c r="PLI291" s="66"/>
      <c r="PLJ291" s="66"/>
      <c r="PLK291" s="66"/>
      <c r="PLL291" s="66"/>
      <c r="PLM291" s="66"/>
      <c r="PLN291" s="66"/>
      <c r="PLO291" s="66"/>
      <c r="PLP291" s="66"/>
      <c r="PLQ291" s="66"/>
      <c r="PLR291" s="66"/>
      <c r="PLS291" s="66"/>
      <c r="PLT291" s="66"/>
      <c r="PLU291" s="66"/>
      <c r="PLV291" s="66"/>
      <c r="PLW291" s="66"/>
      <c r="PLX291" s="66"/>
      <c r="PLY291" s="66"/>
      <c r="PLZ291" s="66"/>
      <c r="PMA291" s="66"/>
      <c r="PMB291" s="66"/>
      <c r="PMC291" s="66"/>
      <c r="PMD291" s="66"/>
      <c r="PME291" s="66"/>
      <c r="PMF291" s="66"/>
      <c r="PMG291" s="66"/>
      <c r="PMH291" s="66"/>
      <c r="PMI291" s="66"/>
      <c r="PMJ291" s="66"/>
      <c r="PMK291" s="66"/>
      <c r="PML291" s="66"/>
      <c r="PMM291" s="66"/>
      <c r="PMN291" s="66"/>
      <c r="PMO291" s="66"/>
      <c r="PMP291" s="66"/>
      <c r="PMQ291" s="66"/>
      <c r="PMR291" s="66"/>
      <c r="PMS291" s="66"/>
      <c r="PMT291" s="66"/>
      <c r="PMU291" s="66"/>
      <c r="PMV291" s="66"/>
      <c r="PMW291" s="66"/>
      <c r="PMX291" s="66"/>
      <c r="PMY291" s="66"/>
      <c r="PMZ291" s="66"/>
      <c r="PNA291" s="66"/>
      <c r="PNB291" s="66"/>
      <c r="PNC291" s="66"/>
      <c r="PND291" s="66"/>
      <c r="PNE291" s="66"/>
      <c r="PNF291" s="66"/>
      <c r="PNG291" s="66"/>
      <c r="PNH291" s="66"/>
      <c r="PNI291" s="66"/>
      <c r="PNJ291" s="66"/>
      <c r="PNK291" s="66"/>
      <c r="PNL291" s="66"/>
      <c r="PNM291" s="66"/>
      <c r="PNN291" s="66"/>
      <c r="PNO291" s="66"/>
      <c r="PNP291" s="66"/>
      <c r="PNQ291" s="66"/>
      <c r="PNR291" s="66"/>
      <c r="PNS291" s="66"/>
      <c r="PNT291" s="66"/>
      <c r="PNU291" s="66"/>
      <c r="PNV291" s="66"/>
      <c r="PNW291" s="66"/>
      <c r="PNX291" s="66"/>
      <c r="PNY291" s="66"/>
      <c r="PNZ291" s="66"/>
      <c r="POA291" s="66"/>
      <c r="POB291" s="66"/>
      <c r="POC291" s="66"/>
      <c r="POD291" s="66"/>
      <c r="POE291" s="66"/>
      <c r="POF291" s="66"/>
      <c r="POG291" s="66"/>
      <c r="POH291" s="66"/>
      <c r="POI291" s="66"/>
      <c r="POJ291" s="66"/>
      <c r="POK291" s="66"/>
      <c r="POL291" s="66"/>
      <c r="POM291" s="66"/>
      <c r="PON291" s="66"/>
      <c r="POO291" s="66"/>
      <c r="POP291" s="66"/>
      <c r="POQ291" s="66"/>
      <c r="POR291" s="66"/>
      <c r="POS291" s="66"/>
      <c r="POT291" s="66"/>
      <c r="POU291" s="66"/>
      <c r="POV291" s="66"/>
      <c r="POW291" s="66"/>
      <c r="POX291" s="66"/>
      <c r="POY291" s="66"/>
      <c r="POZ291" s="66"/>
      <c r="PPA291" s="66"/>
      <c r="PPB291" s="66"/>
      <c r="PPC291" s="66"/>
      <c r="PPD291" s="66"/>
      <c r="PPE291" s="66"/>
      <c r="PPF291" s="66"/>
      <c r="PPG291" s="66"/>
      <c r="PPH291" s="66"/>
      <c r="PPI291" s="66"/>
      <c r="PPJ291" s="66"/>
      <c r="PPK291" s="66"/>
      <c r="PPL291" s="66"/>
      <c r="PPM291" s="66"/>
      <c r="PPN291" s="66"/>
      <c r="PPO291" s="66"/>
      <c r="PPP291" s="66"/>
      <c r="PPQ291" s="66"/>
      <c r="PPR291" s="66"/>
      <c r="PPS291" s="66"/>
      <c r="PPT291" s="66"/>
      <c r="PPU291" s="66"/>
      <c r="PPV291" s="66"/>
      <c r="PPW291" s="66"/>
      <c r="PPX291" s="66"/>
      <c r="PPY291" s="66"/>
      <c r="PPZ291" s="66"/>
      <c r="PQA291" s="66"/>
      <c r="PQB291" s="66"/>
      <c r="PQC291" s="66"/>
      <c r="PQD291" s="66"/>
      <c r="PQE291" s="66"/>
      <c r="PQF291" s="66"/>
      <c r="PQG291" s="66"/>
      <c r="PQH291" s="66"/>
      <c r="PQI291" s="66"/>
      <c r="PQJ291" s="66"/>
      <c r="PQK291" s="66"/>
      <c r="PQL291" s="66"/>
      <c r="PQM291" s="66"/>
      <c r="PQN291" s="66"/>
      <c r="PQO291" s="66"/>
      <c r="PQP291" s="66"/>
      <c r="PQQ291" s="66"/>
      <c r="PQR291" s="66"/>
      <c r="PQS291" s="66"/>
      <c r="PQT291" s="66"/>
      <c r="PQU291" s="66"/>
      <c r="PQV291" s="66"/>
      <c r="PQW291" s="66"/>
      <c r="PQX291" s="66"/>
      <c r="PQY291" s="66"/>
      <c r="PQZ291" s="66"/>
      <c r="PRA291" s="66"/>
      <c r="PRB291" s="66"/>
      <c r="PRC291" s="66"/>
      <c r="PRD291" s="66"/>
      <c r="PRE291" s="66"/>
      <c r="PRF291" s="66"/>
      <c r="PRG291" s="66"/>
      <c r="PRH291" s="66"/>
      <c r="PRI291" s="66"/>
      <c r="PRJ291" s="66"/>
      <c r="PRK291" s="66"/>
      <c r="PRL291" s="66"/>
      <c r="PRM291" s="66"/>
      <c r="PRN291" s="66"/>
      <c r="PRO291" s="66"/>
      <c r="PRP291" s="66"/>
      <c r="PRQ291" s="66"/>
      <c r="PRR291" s="66"/>
      <c r="PRS291" s="66"/>
      <c r="PRT291" s="66"/>
      <c r="PRU291" s="66"/>
      <c r="PRV291" s="66"/>
      <c r="PRW291" s="66"/>
      <c r="PRX291" s="66"/>
      <c r="PRY291" s="66"/>
      <c r="PRZ291" s="66"/>
      <c r="PSA291" s="66"/>
      <c r="PSB291" s="66"/>
      <c r="PSC291" s="66"/>
      <c r="PSD291" s="66"/>
      <c r="PSE291" s="66"/>
      <c r="PSF291" s="66"/>
      <c r="PSG291" s="66"/>
      <c r="PSH291" s="66"/>
      <c r="PSI291" s="66"/>
      <c r="PSJ291" s="66"/>
      <c r="PSK291" s="66"/>
      <c r="PSL291" s="66"/>
      <c r="PSM291" s="66"/>
      <c r="PSN291" s="66"/>
      <c r="PSO291" s="66"/>
      <c r="PSP291" s="66"/>
      <c r="PSQ291" s="66"/>
      <c r="PSR291" s="66"/>
      <c r="PSS291" s="66"/>
      <c r="PST291" s="66"/>
      <c r="PSU291" s="66"/>
      <c r="PSV291" s="66"/>
      <c r="PSW291" s="66"/>
      <c r="PSX291" s="66"/>
      <c r="PSY291" s="66"/>
      <c r="PSZ291" s="66"/>
      <c r="PTA291" s="66"/>
      <c r="PTB291" s="66"/>
      <c r="PTC291" s="66"/>
      <c r="PTD291" s="66"/>
      <c r="PTE291" s="66"/>
      <c r="PTF291" s="66"/>
      <c r="PTG291" s="66"/>
      <c r="PTH291" s="66"/>
      <c r="PTI291" s="66"/>
      <c r="PTJ291" s="66"/>
      <c r="PTK291" s="66"/>
      <c r="PTL291" s="66"/>
      <c r="PTM291" s="66"/>
      <c r="PTN291" s="66"/>
      <c r="PTO291" s="66"/>
      <c r="PTP291" s="66"/>
      <c r="PTQ291" s="66"/>
      <c r="PTR291" s="66"/>
      <c r="PTS291" s="66"/>
      <c r="PTT291" s="66"/>
      <c r="PTU291" s="66"/>
      <c r="PTV291" s="66"/>
      <c r="PTW291" s="66"/>
      <c r="PTX291" s="66"/>
      <c r="PTY291" s="66"/>
      <c r="PTZ291" s="66"/>
      <c r="PUA291" s="66"/>
      <c r="PUB291" s="66"/>
      <c r="PUC291" s="66"/>
      <c r="PUD291" s="66"/>
      <c r="PUE291" s="66"/>
      <c r="PUF291" s="66"/>
      <c r="PUG291" s="66"/>
      <c r="PUH291" s="66"/>
      <c r="PUI291" s="66"/>
      <c r="PUJ291" s="66"/>
      <c r="PUK291" s="66"/>
      <c r="PUL291" s="66"/>
      <c r="PUM291" s="66"/>
      <c r="PUN291" s="66"/>
      <c r="PUO291" s="66"/>
      <c r="PUP291" s="66"/>
      <c r="PUQ291" s="66"/>
      <c r="PUR291" s="66"/>
      <c r="PUS291" s="66"/>
      <c r="PUT291" s="66"/>
      <c r="PUU291" s="66"/>
      <c r="PUV291" s="66"/>
      <c r="PUW291" s="66"/>
      <c r="PUX291" s="66"/>
      <c r="PUY291" s="66"/>
      <c r="PUZ291" s="66"/>
      <c r="PVA291" s="66"/>
      <c r="PVB291" s="66"/>
      <c r="PVC291" s="66"/>
      <c r="PVD291" s="66"/>
      <c r="PVE291" s="66"/>
      <c r="PVF291" s="66"/>
      <c r="PVG291" s="66"/>
      <c r="PVH291" s="66"/>
      <c r="PVI291" s="66"/>
      <c r="PVJ291" s="66"/>
      <c r="PVK291" s="66"/>
      <c r="PVL291" s="66"/>
      <c r="PVM291" s="66"/>
      <c r="PVN291" s="66"/>
      <c r="PVO291" s="66"/>
      <c r="PVP291" s="66"/>
      <c r="PVQ291" s="66"/>
      <c r="PVR291" s="66"/>
      <c r="PVS291" s="66"/>
      <c r="PVT291" s="66"/>
      <c r="PVU291" s="66"/>
      <c r="PVV291" s="66"/>
      <c r="PVW291" s="66"/>
      <c r="PVX291" s="66"/>
      <c r="PVY291" s="66"/>
      <c r="PVZ291" s="66"/>
      <c r="PWA291" s="66"/>
      <c r="PWB291" s="66"/>
      <c r="PWC291" s="66"/>
      <c r="PWD291" s="66"/>
      <c r="PWE291" s="66"/>
      <c r="PWF291" s="66"/>
      <c r="PWG291" s="66"/>
      <c r="PWH291" s="66"/>
      <c r="PWI291" s="66"/>
      <c r="PWJ291" s="66"/>
      <c r="PWK291" s="66"/>
      <c r="PWL291" s="66"/>
      <c r="PWM291" s="66"/>
      <c r="PWN291" s="66"/>
      <c r="PWO291" s="66"/>
      <c r="PWP291" s="66"/>
      <c r="PWQ291" s="66"/>
      <c r="PWR291" s="66"/>
      <c r="PWS291" s="66"/>
      <c r="PWT291" s="66"/>
      <c r="PWU291" s="66"/>
      <c r="PWV291" s="66"/>
      <c r="PWW291" s="66"/>
      <c r="PWX291" s="66"/>
      <c r="PWY291" s="66"/>
      <c r="PWZ291" s="66"/>
      <c r="PXA291" s="66"/>
      <c r="PXB291" s="66"/>
      <c r="PXC291" s="66"/>
      <c r="PXD291" s="66"/>
      <c r="PXE291" s="66"/>
      <c r="PXF291" s="66"/>
      <c r="PXG291" s="66"/>
      <c r="PXH291" s="66"/>
      <c r="PXI291" s="66"/>
      <c r="PXJ291" s="66"/>
      <c r="PXK291" s="66"/>
      <c r="PXL291" s="66"/>
      <c r="PXM291" s="66"/>
      <c r="PXN291" s="66"/>
      <c r="PXO291" s="66"/>
      <c r="PXP291" s="66"/>
      <c r="PXQ291" s="66"/>
      <c r="PXR291" s="66"/>
      <c r="PXS291" s="66"/>
      <c r="PXT291" s="66"/>
      <c r="PXU291" s="66"/>
      <c r="PXV291" s="66"/>
      <c r="PXW291" s="66"/>
      <c r="PXX291" s="66"/>
      <c r="PXY291" s="66"/>
      <c r="PXZ291" s="66"/>
      <c r="PYA291" s="66"/>
      <c r="PYB291" s="66"/>
      <c r="PYC291" s="66"/>
      <c r="PYD291" s="66"/>
      <c r="PYE291" s="66"/>
      <c r="PYF291" s="66"/>
      <c r="PYG291" s="66"/>
      <c r="PYH291" s="66"/>
      <c r="PYI291" s="66"/>
      <c r="PYJ291" s="66"/>
      <c r="PYK291" s="66"/>
      <c r="PYL291" s="66"/>
      <c r="PYM291" s="66"/>
      <c r="PYN291" s="66"/>
      <c r="PYO291" s="66"/>
      <c r="PYP291" s="66"/>
      <c r="PYQ291" s="66"/>
      <c r="PYR291" s="66"/>
      <c r="PYS291" s="66"/>
      <c r="PYT291" s="66"/>
      <c r="PYU291" s="66"/>
      <c r="PYV291" s="66"/>
      <c r="PYW291" s="66"/>
      <c r="PYX291" s="66"/>
      <c r="PYY291" s="66"/>
      <c r="PYZ291" s="66"/>
      <c r="PZA291" s="66"/>
      <c r="PZB291" s="66"/>
      <c r="PZC291" s="66"/>
      <c r="PZD291" s="66"/>
      <c r="PZE291" s="66"/>
      <c r="PZF291" s="66"/>
      <c r="PZG291" s="66"/>
      <c r="PZH291" s="66"/>
      <c r="PZI291" s="66"/>
      <c r="PZJ291" s="66"/>
      <c r="PZK291" s="66"/>
      <c r="PZL291" s="66"/>
      <c r="PZM291" s="66"/>
      <c r="PZN291" s="66"/>
      <c r="PZO291" s="66"/>
      <c r="PZP291" s="66"/>
      <c r="PZQ291" s="66"/>
      <c r="PZR291" s="66"/>
      <c r="PZS291" s="66"/>
      <c r="PZT291" s="66"/>
      <c r="PZU291" s="66"/>
      <c r="PZV291" s="66"/>
      <c r="PZW291" s="66"/>
      <c r="PZX291" s="66"/>
      <c r="PZY291" s="66"/>
      <c r="PZZ291" s="66"/>
      <c r="QAA291" s="66"/>
      <c r="QAB291" s="66"/>
      <c r="QAC291" s="66"/>
      <c r="QAD291" s="66"/>
      <c r="QAE291" s="66"/>
      <c r="QAF291" s="66"/>
      <c r="QAG291" s="66"/>
      <c r="QAH291" s="66"/>
      <c r="QAI291" s="66"/>
      <c r="QAJ291" s="66"/>
      <c r="QAK291" s="66"/>
      <c r="QAL291" s="66"/>
      <c r="QAM291" s="66"/>
      <c r="QAN291" s="66"/>
      <c r="QAO291" s="66"/>
      <c r="QAP291" s="66"/>
      <c r="QAQ291" s="66"/>
      <c r="QAR291" s="66"/>
      <c r="QAS291" s="66"/>
      <c r="QAT291" s="66"/>
      <c r="QAU291" s="66"/>
      <c r="QAV291" s="66"/>
      <c r="QAW291" s="66"/>
      <c r="QAX291" s="66"/>
      <c r="QAY291" s="66"/>
      <c r="QAZ291" s="66"/>
      <c r="QBA291" s="66"/>
      <c r="QBB291" s="66"/>
      <c r="QBC291" s="66"/>
      <c r="QBD291" s="66"/>
      <c r="QBE291" s="66"/>
      <c r="QBF291" s="66"/>
      <c r="QBG291" s="66"/>
      <c r="QBH291" s="66"/>
      <c r="QBI291" s="66"/>
      <c r="QBJ291" s="66"/>
      <c r="QBK291" s="66"/>
      <c r="QBL291" s="66"/>
      <c r="QBM291" s="66"/>
      <c r="QBN291" s="66"/>
      <c r="QBO291" s="66"/>
      <c r="QBP291" s="66"/>
      <c r="QBQ291" s="66"/>
      <c r="QBR291" s="66"/>
      <c r="QBS291" s="66"/>
      <c r="QBT291" s="66"/>
      <c r="QBU291" s="66"/>
      <c r="QBV291" s="66"/>
      <c r="QBW291" s="66"/>
      <c r="QBX291" s="66"/>
      <c r="QBY291" s="66"/>
      <c r="QBZ291" s="66"/>
      <c r="QCA291" s="66"/>
      <c r="QCB291" s="66"/>
      <c r="QCC291" s="66"/>
      <c r="QCD291" s="66"/>
      <c r="QCE291" s="66"/>
      <c r="QCF291" s="66"/>
      <c r="QCG291" s="66"/>
      <c r="QCH291" s="66"/>
      <c r="QCI291" s="66"/>
      <c r="QCJ291" s="66"/>
      <c r="QCK291" s="66"/>
      <c r="QCL291" s="66"/>
      <c r="QCM291" s="66"/>
      <c r="QCN291" s="66"/>
      <c r="QCO291" s="66"/>
      <c r="QCP291" s="66"/>
      <c r="QCQ291" s="66"/>
      <c r="QCR291" s="66"/>
      <c r="QCS291" s="66"/>
      <c r="QCT291" s="66"/>
      <c r="QCU291" s="66"/>
      <c r="QCV291" s="66"/>
      <c r="QCW291" s="66"/>
      <c r="QCX291" s="66"/>
      <c r="QCY291" s="66"/>
      <c r="QCZ291" s="66"/>
      <c r="QDA291" s="66"/>
      <c r="QDB291" s="66"/>
      <c r="QDC291" s="66"/>
      <c r="QDD291" s="66"/>
      <c r="QDE291" s="66"/>
      <c r="QDF291" s="66"/>
      <c r="QDG291" s="66"/>
      <c r="QDH291" s="66"/>
      <c r="QDI291" s="66"/>
      <c r="QDJ291" s="66"/>
      <c r="QDK291" s="66"/>
      <c r="QDL291" s="66"/>
      <c r="QDM291" s="66"/>
      <c r="QDN291" s="66"/>
      <c r="QDO291" s="66"/>
      <c r="QDP291" s="66"/>
      <c r="QDQ291" s="66"/>
      <c r="QDR291" s="66"/>
      <c r="QDS291" s="66"/>
      <c r="QDT291" s="66"/>
      <c r="QDU291" s="66"/>
      <c r="QDV291" s="66"/>
      <c r="QDW291" s="66"/>
      <c r="QDX291" s="66"/>
      <c r="QDY291" s="66"/>
      <c r="QDZ291" s="66"/>
      <c r="QEA291" s="66"/>
      <c r="QEB291" s="66"/>
      <c r="QEC291" s="66"/>
      <c r="QED291" s="66"/>
      <c r="QEE291" s="66"/>
      <c r="QEF291" s="66"/>
      <c r="QEG291" s="66"/>
      <c r="QEH291" s="66"/>
      <c r="QEI291" s="66"/>
      <c r="QEJ291" s="66"/>
      <c r="QEK291" s="66"/>
      <c r="QEL291" s="66"/>
      <c r="QEM291" s="66"/>
      <c r="QEN291" s="66"/>
      <c r="QEO291" s="66"/>
      <c r="QEP291" s="66"/>
      <c r="QEQ291" s="66"/>
      <c r="QER291" s="66"/>
      <c r="QES291" s="66"/>
      <c r="QET291" s="66"/>
      <c r="QEU291" s="66"/>
      <c r="QEV291" s="66"/>
      <c r="QEW291" s="66"/>
      <c r="QEX291" s="66"/>
      <c r="QEY291" s="66"/>
      <c r="QEZ291" s="66"/>
      <c r="QFA291" s="66"/>
      <c r="QFB291" s="66"/>
      <c r="QFC291" s="66"/>
      <c r="QFD291" s="66"/>
      <c r="QFE291" s="66"/>
      <c r="QFF291" s="66"/>
      <c r="QFG291" s="66"/>
      <c r="QFH291" s="66"/>
      <c r="QFI291" s="66"/>
      <c r="QFJ291" s="66"/>
      <c r="QFK291" s="66"/>
      <c r="QFL291" s="66"/>
      <c r="QFM291" s="66"/>
      <c r="QFN291" s="66"/>
      <c r="QFO291" s="66"/>
      <c r="QFP291" s="66"/>
      <c r="QFQ291" s="66"/>
      <c r="QFR291" s="66"/>
      <c r="QFS291" s="66"/>
      <c r="QFT291" s="66"/>
      <c r="QFU291" s="66"/>
      <c r="QFV291" s="66"/>
      <c r="QFW291" s="66"/>
      <c r="QFX291" s="66"/>
      <c r="QFY291" s="66"/>
      <c r="QFZ291" s="66"/>
      <c r="QGA291" s="66"/>
      <c r="QGB291" s="66"/>
      <c r="QGC291" s="66"/>
      <c r="QGD291" s="66"/>
      <c r="QGE291" s="66"/>
      <c r="QGF291" s="66"/>
      <c r="QGG291" s="66"/>
      <c r="QGH291" s="66"/>
      <c r="QGI291" s="66"/>
      <c r="QGJ291" s="66"/>
      <c r="QGK291" s="66"/>
      <c r="QGL291" s="66"/>
      <c r="QGM291" s="66"/>
      <c r="QGN291" s="66"/>
      <c r="QGO291" s="66"/>
      <c r="QGP291" s="66"/>
      <c r="QGQ291" s="66"/>
      <c r="QGR291" s="66"/>
      <c r="QGS291" s="66"/>
      <c r="QGT291" s="66"/>
      <c r="QGU291" s="66"/>
      <c r="QGV291" s="66"/>
      <c r="QGW291" s="66"/>
      <c r="QGX291" s="66"/>
      <c r="QGY291" s="66"/>
      <c r="QGZ291" s="66"/>
      <c r="QHA291" s="66"/>
      <c r="QHB291" s="66"/>
      <c r="QHC291" s="66"/>
      <c r="QHD291" s="66"/>
      <c r="QHE291" s="66"/>
      <c r="QHF291" s="66"/>
      <c r="QHG291" s="66"/>
      <c r="QHH291" s="66"/>
      <c r="QHI291" s="66"/>
      <c r="QHJ291" s="66"/>
      <c r="QHK291" s="66"/>
      <c r="QHL291" s="66"/>
      <c r="QHM291" s="66"/>
      <c r="QHN291" s="66"/>
      <c r="QHO291" s="66"/>
      <c r="QHP291" s="66"/>
      <c r="QHQ291" s="66"/>
      <c r="QHR291" s="66"/>
      <c r="QHS291" s="66"/>
      <c r="QHT291" s="66"/>
      <c r="QHU291" s="66"/>
      <c r="QHV291" s="66"/>
      <c r="QHW291" s="66"/>
      <c r="QHX291" s="66"/>
      <c r="QHY291" s="66"/>
      <c r="QHZ291" s="66"/>
      <c r="QIA291" s="66"/>
      <c r="QIB291" s="66"/>
      <c r="QIC291" s="66"/>
      <c r="QID291" s="66"/>
      <c r="QIE291" s="66"/>
      <c r="QIF291" s="66"/>
      <c r="QIG291" s="66"/>
      <c r="QIH291" s="66"/>
      <c r="QII291" s="66"/>
      <c r="QIJ291" s="66"/>
      <c r="QIK291" s="66"/>
      <c r="QIL291" s="66"/>
      <c r="QIM291" s="66"/>
      <c r="QIN291" s="66"/>
      <c r="QIO291" s="66"/>
      <c r="QIP291" s="66"/>
      <c r="QIQ291" s="66"/>
      <c r="QIR291" s="66"/>
      <c r="QIS291" s="66"/>
      <c r="QIT291" s="66"/>
      <c r="QIU291" s="66"/>
      <c r="QIV291" s="66"/>
      <c r="QIW291" s="66"/>
      <c r="QIX291" s="66"/>
      <c r="QIY291" s="66"/>
      <c r="QIZ291" s="66"/>
      <c r="QJA291" s="66"/>
      <c r="QJB291" s="66"/>
      <c r="QJC291" s="66"/>
      <c r="QJD291" s="66"/>
      <c r="QJE291" s="66"/>
      <c r="QJF291" s="66"/>
      <c r="QJG291" s="66"/>
      <c r="QJH291" s="66"/>
      <c r="QJI291" s="66"/>
      <c r="QJJ291" s="66"/>
      <c r="QJK291" s="66"/>
      <c r="QJL291" s="66"/>
      <c r="QJM291" s="66"/>
      <c r="QJN291" s="66"/>
      <c r="QJO291" s="66"/>
      <c r="QJP291" s="66"/>
      <c r="QJQ291" s="66"/>
      <c r="QJR291" s="66"/>
      <c r="QJS291" s="66"/>
      <c r="QJT291" s="66"/>
      <c r="QJU291" s="66"/>
      <c r="QJV291" s="66"/>
      <c r="QJW291" s="66"/>
      <c r="QJX291" s="66"/>
      <c r="QJY291" s="66"/>
      <c r="QJZ291" s="66"/>
      <c r="QKA291" s="66"/>
      <c r="QKB291" s="66"/>
      <c r="QKC291" s="66"/>
      <c r="QKD291" s="66"/>
      <c r="QKE291" s="66"/>
      <c r="QKF291" s="66"/>
      <c r="QKG291" s="66"/>
      <c r="QKH291" s="66"/>
      <c r="QKI291" s="66"/>
      <c r="QKJ291" s="66"/>
      <c r="QKK291" s="66"/>
      <c r="QKL291" s="66"/>
      <c r="QKM291" s="66"/>
      <c r="QKN291" s="66"/>
      <c r="QKO291" s="66"/>
      <c r="QKP291" s="66"/>
      <c r="QKQ291" s="66"/>
      <c r="QKR291" s="66"/>
      <c r="QKS291" s="66"/>
      <c r="QKT291" s="66"/>
      <c r="QKU291" s="66"/>
      <c r="QKV291" s="66"/>
      <c r="QKW291" s="66"/>
      <c r="QKX291" s="66"/>
      <c r="QKY291" s="66"/>
      <c r="QKZ291" s="66"/>
      <c r="QLA291" s="66"/>
      <c r="QLB291" s="66"/>
      <c r="QLC291" s="66"/>
      <c r="QLD291" s="66"/>
      <c r="QLE291" s="66"/>
      <c r="QLF291" s="66"/>
      <c r="QLG291" s="66"/>
      <c r="QLH291" s="66"/>
      <c r="QLI291" s="66"/>
      <c r="QLJ291" s="66"/>
      <c r="QLK291" s="66"/>
      <c r="QLL291" s="66"/>
      <c r="QLM291" s="66"/>
      <c r="QLN291" s="66"/>
      <c r="QLO291" s="66"/>
      <c r="QLP291" s="66"/>
      <c r="QLQ291" s="66"/>
      <c r="QLR291" s="66"/>
      <c r="QLS291" s="66"/>
      <c r="QLT291" s="66"/>
      <c r="QLU291" s="66"/>
      <c r="QLV291" s="66"/>
      <c r="QLW291" s="66"/>
      <c r="QLX291" s="66"/>
      <c r="QLY291" s="66"/>
      <c r="QLZ291" s="66"/>
      <c r="QMA291" s="66"/>
      <c r="QMB291" s="66"/>
      <c r="QMC291" s="66"/>
      <c r="QMD291" s="66"/>
      <c r="QME291" s="66"/>
      <c r="QMF291" s="66"/>
      <c r="QMG291" s="66"/>
      <c r="QMH291" s="66"/>
      <c r="QMI291" s="66"/>
      <c r="QMJ291" s="66"/>
      <c r="QMK291" s="66"/>
      <c r="QML291" s="66"/>
      <c r="QMM291" s="66"/>
      <c r="QMN291" s="66"/>
      <c r="QMO291" s="66"/>
      <c r="QMP291" s="66"/>
      <c r="QMQ291" s="66"/>
      <c r="QMR291" s="66"/>
      <c r="QMS291" s="66"/>
      <c r="QMT291" s="66"/>
      <c r="QMU291" s="66"/>
      <c r="QMV291" s="66"/>
      <c r="QMW291" s="66"/>
      <c r="QMX291" s="66"/>
      <c r="QMY291" s="66"/>
      <c r="QMZ291" s="66"/>
      <c r="QNA291" s="66"/>
      <c r="QNB291" s="66"/>
      <c r="QNC291" s="66"/>
      <c r="QND291" s="66"/>
      <c r="QNE291" s="66"/>
      <c r="QNF291" s="66"/>
      <c r="QNG291" s="66"/>
      <c r="QNH291" s="66"/>
      <c r="QNI291" s="66"/>
      <c r="QNJ291" s="66"/>
      <c r="QNK291" s="66"/>
      <c r="QNL291" s="66"/>
      <c r="QNM291" s="66"/>
      <c r="QNN291" s="66"/>
      <c r="QNO291" s="66"/>
      <c r="QNP291" s="66"/>
      <c r="QNQ291" s="66"/>
      <c r="QNR291" s="66"/>
      <c r="QNS291" s="66"/>
      <c r="QNT291" s="66"/>
      <c r="QNU291" s="66"/>
      <c r="QNV291" s="66"/>
      <c r="QNW291" s="66"/>
      <c r="QNX291" s="66"/>
      <c r="QNY291" s="66"/>
      <c r="QNZ291" s="66"/>
      <c r="QOA291" s="66"/>
      <c r="QOB291" s="66"/>
      <c r="QOC291" s="66"/>
      <c r="QOD291" s="66"/>
      <c r="QOE291" s="66"/>
      <c r="QOF291" s="66"/>
      <c r="QOG291" s="66"/>
      <c r="QOH291" s="66"/>
      <c r="QOI291" s="66"/>
      <c r="QOJ291" s="66"/>
      <c r="QOK291" s="66"/>
      <c r="QOL291" s="66"/>
      <c r="QOM291" s="66"/>
      <c r="QON291" s="66"/>
      <c r="QOO291" s="66"/>
      <c r="QOP291" s="66"/>
      <c r="QOQ291" s="66"/>
      <c r="QOR291" s="66"/>
      <c r="QOS291" s="66"/>
      <c r="QOT291" s="66"/>
      <c r="QOU291" s="66"/>
      <c r="QOV291" s="66"/>
      <c r="QOW291" s="66"/>
      <c r="QOX291" s="66"/>
      <c r="QOY291" s="66"/>
      <c r="QOZ291" s="66"/>
      <c r="QPA291" s="66"/>
      <c r="QPB291" s="66"/>
      <c r="QPC291" s="66"/>
      <c r="QPD291" s="66"/>
      <c r="QPE291" s="66"/>
      <c r="QPF291" s="66"/>
      <c r="QPG291" s="66"/>
      <c r="QPH291" s="66"/>
      <c r="QPI291" s="66"/>
      <c r="QPJ291" s="66"/>
      <c r="QPK291" s="66"/>
      <c r="QPL291" s="66"/>
      <c r="QPM291" s="66"/>
      <c r="QPN291" s="66"/>
      <c r="QPO291" s="66"/>
      <c r="QPP291" s="66"/>
      <c r="QPQ291" s="66"/>
      <c r="QPR291" s="66"/>
      <c r="QPS291" s="66"/>
      <c r="QPT291" s="66"/>
      <c r="QPU291" s="66"/>
      <c r="QPV291" s="66"/>
      <c r="QPW291" s="66"/>
      <c r="QPX291" s="66"/>
      <c r="QPY291" s="66"/>
      <c r="QPZ291" s="66"/>
      <c r="QQA291" s="66"/>
      <c r="QQB291" s="66"/>
      <c r="QQC291" s="66"/>
      <c r="QQD291" s="66"/>
      <c r="QQE291" s="66"/>
      <c r="QQF291" s="66"/>
      <c r="QQG291" s="66"/>
      <c r="QQH291" s="66"/>
      <c r="QQI291" s="66"/>
      <c r="QQJ291" s="66"/>
      <c r="QQK291" s="66"/>
      <c r="QQL291" s="66"/>
      <c r="QQM291" s="66"/>
      <c r="QQN291" s="66"/>
      <c r="QQO291" s="66"/>
      <c r="QQP291" s="66"/>
      <c r="QQQ291" s="66"/>
      <c r="QQR291" s="66"/>
      <c r="QQS291" s="66"/>
      <c r="QQT291" s="66"/>
      <c r="QQU291" s="66"/>
      <c r="QQV291" s="66"/>
      <c r="QQW291" s="66"/>
      <c r="QQX291" s="66"/>
      <c r="QQY291" s="66"/>
      <c r="QQZ291" s="66"/>
      <c r="QRA291" s="66"/>
      <c r="QRB291" s="66"/>
      <c r="QRC291" s="66"/>
      <c r="QRD291" s="66"/>
      <c r="QRE291" s="66"/>
      <c r="QRF291" s="66"/>
      <c r="QRG291" s="66"/>
      <c r="QRH291" s="66"/>
      <c r="QRI291" s="66"/>
      <c r="QRJ291" s="66"/>
      <c r="QRK291" s="66"/>
      <c r="QRL291" s="66"/>
      <c r="QRM291" s="66"/>
      <c r="QRN291" s="66"/>
      <c r="QRO291" s="66"/>
      <c r="QRP291" s="66"/>
      <c r="QRQ291" s="66"/>
      <c r="QRR291" s="66"/>
      <c r="QRS291" s="66"/>
      <c r="QRT291" s="66"/>
      <c r="QRU291" s="66"/>
      <c r="QRV291" s="66"/>
      <c r="QRW291" s="66"/>
      <c r="QRX291" s="66"/>
      <c r="QRY291" s="66"/>
      <c r="QRZ291" s="66"/>
      <c r="QSA291" s="66"/>
      <c r="QSB291" s="66"/>
      <c r="QSC291" s="66"/>
      <c r="QSD291" s="66"/>
      <c r="QSE291" s="66"/>
      <c r="QSF291" s="66"/>
      <c r="QSG291" s="66"/>
      <c r="QSH291" s="66"/>
      <c r="QSI291" s="66"/>
      <c r="QSJ291" s="66"/>
      <c r="QSK291" s="66"/>
      <c r="QSL291" s="66"/>
      <c r="QSM291" s="66"/>
      <c r="QSN291" s="66"/>
      <c r="QSO291" s="66"/>
      <c r="QSP291" s="66"/>
      <c r="QSQ291" s="66"/>
      <c r="QSR291" s="66"/>
      <c r="QSS291" s="66"/>
      <c r="QST291" s="66"/>
      <c r="QSU291" s="66"/>
      <c r="QSV291" s="66"/>
      <c r="QSW291" s="66"/>
      <c r="QSX291" s="66"/>
      <c r="QSY291" s="66"/>
      <c r="QSZ291" s="66"/>
      <c r="QTA291" s="66"/>
      <c r="QTB291" s="66"/>
      <c r="QTC291" s="66"/>
      <c r="QTD291" s="66"/>
      <c r="QTE291" s="66"/>
      <c r="QTF291" s="66"/>
      <c r="QTG291" s="66"/>
      <c r="QTH291" s="66"/>
      <c r="QTI291" s="66"/>
      <c r="QTJ291" s="66"/>
      <c r="QTK291" s="66"/>
      <c r="QTL291" s="66"/>
      <c r="QTM291" s="66"/>
      <c r="QTN291" s="66"/>
      <c r="QTO291" s="66"/>
      <c r="QTP291" s="66"/>
      <c r="QTQ291" s="66"/>
      <c r="QTR291" s="66"/>
      <c r="QTS291" s="66"/>
      <c r="QTT291" s="66"/>
      <c r="QTU291" s="66"/>
      <c r="QTV291" s="66"/>
      <c r="QTW291" s="66"/>
      <c r="QTX291" s="66"/>
      <c r="QTY291" s="66"/>
      <c r="QTZ291" s="66"/>
      <c r="QUA291" s="66"/>
      <c r="QUB291" s="66"/>
      <c r="QUC291" s="66"/>
      <c r="QUD291" s="66"/>
      <c r="QUE291" s="66"/>
      <c r="QUF291" s="66"/>
      <c r="QUG291" s="66"/>
      <c r="QUH291" s="66"/>
      <c r="QUI291" s="66"/>
      <c r="QUJ291" s="66"/>
      <c r="QUK291" s="66"/>
      <c r="QUL291" s="66"/>
      <c r="QUM291" s="66"/>
      <c r="QUN291" s="66"/>
      <c r="QUO291" s="66"/>
      <c r="QUP291" s="66"/>
      <c r="QUQ291" s="66"/>
      <c r="QUR291" s="66"/>
      <c r="QUS291" s="66"/>
      <c r="QUT291" s="66"/>
      <c r="QUU291" s="66"/>
      <c r="QUV291" s="66"/>
      <c r="QUW291" s="66"/>
      <c r="QUX291" s="66"/>
      <c r="QUY291" s="66"/>
      <c r="QUZ291" s="66"/>
      <c r="QVA291" s="66"/>
      <c r="QVB291" s="66"/>
      <c r="QVC291" s="66"/>
      <c r="QVD291" s="66"/>
      <c r="QVE291" s="66"/>
      <c r="QVF291" s="66"/>
      <c r="QVG291" s="66"/>
      <c r="QVH291" s="66"/>
      <c r="QVI291" s="66"/>
      <c r="QVJ291" s="66"/>
      <c r="QVK291" s="66"/>
      <c r="QVL291" s="66"/>
      <c r="QVM291" s="66"/>
      <c r="QVN291" s="66"/>
      <c r="QVO291" s="66"/>
      <c r="QVP291" s="66"/>
      <c r="QVQ291" s="66"/>
      <c r="QVR291" s="66"/>
      <c r="QVS291" s="66"/>
      <c r="QVT291" s="66"/>
      <c r="QVU291" s="66"/>
      <c r="QVV291" s="66"/>
      <c r="QVW291" s="66"/>
      <c r="QVX291" s="66"/>
      <c r="QVY291" s="66"/>
      <c r="QVZ291" s="66"/>
      <c r="QWA291" s="66"/>
      <c r="QWB291" s="66"/>
      <c r="QWC291" s="66"/>
      <c r="QWD291" s="66"/>
      <c r="QWE291" s="66"/>
      <c r="QWF291" s="66"/>
      <c r="QWG291" s="66"/>
      <c r="QWH291" s="66"/>
      <c r="QWI291" s="66"/>
      <c r="QWJ291" s="66"/>
      <c r="QWK291" s="66"/>
      <c r="QWL291" s="66"/>
      <c r="QWM291" s="66"/>
      <c r="QWN291" s="66"/>
      <c r="QWO291" s="66"/>
      <c r="QWP291" s="66"/>
      <c r="QWQ291" s="66"/>
      <c r="QWR291" s="66"/>
      <c r="QWS291" s="66"/>
      <c r="QWT291" s="66"/>
      <c r="QWU291" s="66"/>
      <c r="QWV291" s="66"/>
      <c r="QWW291" s="66"/>
      <c r="QWX291" s="66"/>
      <c r="QWY291" s="66"/>
      <c r="QWZ291" s="66"/>
      <c r="QXA291" s="66"/>
      <c r="QXB291" s="66"/>
      <c r="QXC291" s="66"/>
      <c r="QXD291" s="66"/>
      <c r="QXE291" s="66"/>
      <c r="QXF291" s="66"/>
      <c r="QXG291" s="66"/>
      <c r="QXH291" s="66"/>
      <c r="QXI291" s="66"/>
      <c r="QXJ291" s="66"/>
      <c r="QXK291" s="66"/>
      <c r="QXL291" s="66"/>
      <c r="QXM291" s="66"/>
      <c r="QXN291" s="66"/>
      <c r="QXO291" s="66"/>
      <c r="QXP291" s="66"/>
      <c r="QXQ291" s="66"/>
      <c r="QXR291" s="66"/>
      <c r="QXS291" s="66"/>
      <c r="QXT291" s="66"/>
      <c r="QXU291" s="66"/>
      <c r="QXV291" s="66"/>
      <c r="QXW291" s="66"/>
      <c r="QXX291" s="66"/>
      <c r="QXY291" s="66"/>
      <c r="QXZ291" s="66"/>
      <c r="QYA291" s="66"/>
      <c r="QYB291" s="66"/>
      <c r="QYC291" s="66"/>
      <c r="QYD291" s="66"/>
      <c r="QYE291" s="66"/>
      <c r="QYF291" s="66"/>
      <c r="QYG291" s="66"/>
      <c r="QYH291" s="66"/>
      <c r="QYI291" s="66"/>
      <c r="QYJ291" s="66"/>
      <c r="QYK291" s="66"/>
      <c r="QYL291" s="66"/>
      <c r="QYM291" s="66"/>
      <c r="QYN291" s="66"/>
      <c r="QYO291" s="66"/>
      <c r="QYP291" s="66"/>
      <c r="QYQ291" s="66"/>
      <c r="QYR291" s="66"/>
      <c r="QYS291" s="66"/>
      <c r="QYT291" s="66"/>
      <c r="QYU291" s="66"/>
      <c r="QYV291" s="66"/>
      <c r="QYW291" s="66"/>
      <c r="QYX291" s="66"/>
      <c r="QYY291" s="66"/>
      <c r="QYZ291" s="66"/>
      <c r="QZA291" s="66"/>
      <c r="QZB291" s="66"/>
      <c r="QZC291" s="66"/>
      <c r="QZD291" s="66"/>
      <c r="QZE291" s="66"/>
      <c r="QZF291" s="66"/>
      <c r="QZG291" s="66"/>
      <c r="QZH291" s="66"/>
      <c r="QZI291" s="66"/>
      <c r="QZJ291" s="66"/>
      <c r="QZK291" s="66"/>
      <c r="QZL291" s="66"/>
      <c r="QZM291" s="66"/>
      <c r="QZN291" s="66"/>
      <c r="QZO291" s="66"/>
      <c r="QZP291" s="66"/>
      <c r="QZQ291" s="66"/>
      <c r="QZR291" s="66"/>
      <c r="QZS291" s="66"/>
      <c r="QZT291" s="66"/>
      <c r="QZU291" s="66"/>
      <c r="QZV291" s="66"/>
      <c r="QZW291" s="66"/>
      <c r="QZX291" s="66"/>
      <c r="QZY291" s="66"/>
      <c r="QZZ291" s="66"/>
      <c r="RAA291" s="66"/>
      <c r="RAB291" s="66"/>
      <c r="RAC291" s="66"/>
      <c r="RAD291" s="66"/>
      <c r="RAE291" s="66"/>
      <c r="RAF291" s="66"/>
      <c r="RAG291" s="66"/>
      <c r="RAH291" s="66"/>
      <c r="RAI291" s="66"/>
      <c r="RAJ291" s="66"/>
      <c r="RAK291" s="66"/>
      <c r="RAL291" s="66"/>
      <c r="RAM291" s="66"/>
      <c r="RAN291" s="66"/>
      <c r="RAO291" s="66"/>
      <c r="RAP291" s="66"/>
      <c r="RAQ291" s="66"/>
      <c r="RAR291" s="66"/>
      <c r="RAS291" s="66"/>
      <c r="RAT291" s="66"/>
      <c r="RAU291" s="66"/>
      <c r="RAV291" s="66"/>
      <c r="RAW291" s="66"/>
      <c r="RAX291" s="66"/>
      <c r="RAY291" s="66"/>
      <c r="RAZ291" s="66"/>
      <c r="RBA291" s="66"/>
      <c r="RBB291" s="66"/>
      <c r="RBC291" s="66"/>
      <c r="RBD291" s="66"/>
      <c r="RBE291" s="66"/>
      <c r="RBF291" s="66"/>
      <c r="RBG291" s="66"/>
      <c r="RBH291" s="66"/>
      <c r="RBI291" s="66"/>
      <c r="RBJ291" s="66"/>
      <c r="RBK291" s="66"/>
      <c r="RBL291" s="66"/>
      <c r="RBM291" s="66"/>
      <c r="RBN291" s="66"/>
      <c r="RBO291" s="66"/>
      <c r="RBP291" s="66"/>
      <c r="RBQ291" s="66"/>
      <c r="RBR291" s="66"/>
      <c r="RBS291" s="66"/>
      <c r="RBT291" s="66"/>
      <c r="RBU291" s="66"/>
      <c r="RBV291" s="66"/>
      <c r="RBW291" s="66"/>
      <c r="RBX291" s="66"/>
      <c r="RBY291" s="66"/>
      <c r="RBZ291" s="66"/>
      <c r="RCA291" s="66"/>
      <c r="RCB291" s="66"/>
      <c r="RCC291" s="66"/>
      <c r="RCD291" s="66"/>
      <c r="RCE291" s="66"/>
      <c r="RCF291" s="66"/>
      <c r="RCG291" s="66"/>
      <c r="RCH291" s="66"/>
      <c r="RCI291" s="66"/>
      <c r="RCJ291" s="66"/>
      <c r="RCK291" s="66"/>
      <c r="RCL291" s="66"/>
      <c r="RCM291" s="66"/>
      <c r="RCN291" s="66"/>
      <c r="RCO291" s="66"/>
      <c r="RCP291" s="66"/>
      <c r="RCQ291" s="66"/>
      <c r="RCR291" s="66"/>
      <c r="RCS291" s="66"/>
      <c r="RCT291" s="66"/>
      <c r="RCU291" s="66"/>
      <c r="RCV291" s="66"/>
      <c r="RCW291" s="66"/>
      <c r="RCX291" s="66"/>
      <c r="RCY291" s="66"/>
      <c r="RCZ291" s="66"/>
      <c r="RDA291" s="66"/>
      <c r="RDB291" s="66"/>
      <c r="RDC291" s="66"/>
      <c r="RDD291" s="66"/>
      <c r="RDE291" s="66"/>
      <c r="RDF291" s="66"/>
      <c r="RDG291" s="66"/>
      <c r="RDH291" s="66"/>
      <c r="RDI291" s="66"/>
      <c r="RDJ291" s="66"/>
      <c r="RDK291" s="66"/>
      <c r="RDL291" s="66"/>
      <c r="RDM291" s="66"/>
      <c r="RDN291" s="66"/>
      <c r="RDO291" s="66"/>
      <c r="RDP291" s="66"/>
      <c r="RDQ291" s="66"/>
      <c r="RDR291" s="66"/>
      <c r="RDS291" s="66"/>
      <c r="RDT291" s="66"/>
      <c r="RDU291" s="66"/>
      <c r="RDV291" s="66"/>
      <c r="RDW291" s="66"/>
      <c r="RDX291" s="66"/>
      <c r="RDY291" s="66"/>
      <c r="RDZ291" s="66"/>
      <c r="REA291" s="66"/>
      <c r="REB291" s="66"/>
      <c r="REC291" s="66"/>
      <c r="RED291" s="66"/>
      <c r="REE291" s="66"/>
      <c r="REF291" s="66"/>
      <c r="REG291" s="66"/>
      <c r="REH291" s="66"/>
      <c r="REI291" s="66"/>
      <c r="REJ291" s="66"/>
      <c r="REK291" s="66"/>
      <c r="REL291" s="66"/>
      <c r="REM291" s="66"/>
      <c r="REN291" s="66"/>
      <c r="REO291" s="66"/>
      <c r="REP291" s="66"/>
      <c r="REQ291" s="66"/>
      <c r="RER291" s="66"/>
      <c r="RES291" s="66"/>
      <c r="RET291" s="66"/>
      <c r="REU291" s="66"/>
      <c r="REV291" s="66"/>
      <c r="REW291" s="66"/>
      <c r="REX291" s="66"/>
      <c r="REY291" s="66"/>
      <c r="REZ291" s="66"/>
      <c r="RFA291" s="66"/>
      <c r="RFB291" s="66"/>
      <c r="RFC291" s="66"/>
      <c r="RFD291" s="66"/>
      <c r="RFE291" s="66"/>
      <c r="RFF291" s="66"/>
      <c r="RFG291" s="66"/>
      <c r="RFH291" s="66"/>
      <c r="RFI291" s="66"/>
      <c r="RFJ291" s="66"/>
      <c r="RFK291" s="66"/>
      <c r="RFL291" s="66"/>
      <c r="RFM291" s="66"/>
      <c r="RFN291" s="66"/>
      <c r="RFO291" s="66"/>
      <c r="RFP291" s="66"/>
      <c r="RFQ291" s="66"/>
      <c r="RFR291" s="66"/>
      <c r="RFS291" s="66"/>
      <c r="RFT291" s="66"/>
      <c r="RFU291" s="66"/>
      <c r="RFV291" s="66"/>
      <c r="RFW291" s="66"/>
      <c r="RFX291" s="66"/>
      <c r="RFY291" s="66"/>
      <c r="RFZ291" s="66"/>
      <c r="RGA291" s="66"/>
      <c r="RGB291" s="66"/>
      <c r="RGC291" s="66"/>
      <c r="RGD291" s="66"/>
      <c r="RGE291" s="66"/>
      <c r="RGF291" s="66"/>
      <c r="RGG291" s="66"/>
      <c r="RGH291" s="66"/>
      <c r="RGI291" s="66"/>
      <c r="RGJ291" s="66"/>
      <c r="RGK291" s="66"/>
      <c r="RGL291" s="66"/>
      <c r="RGM291" s="66"/>
      <c r="RGN291" s="66"/>
      <c r="RGO291" s="66"/>
      <c r="RGP291" s="66"/>
      <c r="RGQ291" s="66"/>
      <c r="RGR291" s="66"/>
      <c r="RGS291" s="66"/>
      <c r="RGT291" s="66"/>
      <c r="RGU291" s="66"/>
      <c r="RGV291" s="66"/>
      <c r="RGW291" s="66"/>
      <c r="RGX291" s="66"/>
      <c r="RGY291" s="66"/>
      <c r="RGZ291" s="66"/>
      <c r="RHA291" s="66"/>
      <c r="RHB291" s="66"/>
      <c r="RHC291" s="66"/>
      <c r="RHD291" s="66"/>
      <c r="RHE291" s="66"/>
      <c r="RHF291" s="66"/>
      <c r="RHG291" s="66"/>
      <c r="RHH291" s="66"/>
      <c r="RHI291" s="66"/>
      <c r="RHJ291" s="66"/>
      <c r="RHK291" s="66"/>
      <c r="RHL291" s="66"/>
      <c r="RHM291" s="66"/>
      <c r="RHN291" s="66"/>
      <c r="RHO291" s="66"/>
      <c r="RHP291" s="66"/>
      <c r="RHQ291" s="66"/>
      <c r="RHR291" s="66"/>
      <c r="RHS291" s="66"/>
      <c r="RHT291" s="66"/>
      <c r="RHU291" s="66"/>
      <c r="RHV291" s="66"/>
      <c r="RHW291" s="66"/>
      <c r="RHX291" s="66"/>
      <c r="RHY291" s="66"/>
      <c r="RHZ291" s="66"/>
      <c r="RIA291" s="66"/>
      <c r="RIB291" s="66"/>
      <c r="RIC291" s="66"/>
      <c r="RID291" s="66"/>
      <c r="RIE291" s="66"/>
      <c r="RIF291" s="66"/>
      <c r="RIG291" s="66"/>
      <c r="RIH291" s="66"/>
      <c r="RII291" s="66"/>
      <c r="RIJ291" s="66"/>
      <c r="RIK291" s="66"/>
      <c r="RIL291" s="66"/>
      <c r="RIM291" s="66"/>
      <c r="RIN291" s="66"/>
      <c r="RIO291" s="66"/>
      <c r="RIP291" s="66"/>
      <c r="RIQ291" s="66"/>
      <c r="RIR291" s="66"/>
      <c r="RIS291" s="66"/>
      <c r="RIT291" s="66"/>
      <c r="RIU291" s="66"/>
      <c r="RIV291" s="66"/>
      <c r="RIW291" s="66"/>
      <c r="RIX291" s="66"/>
      <c r="RIY291" s="66"/>
      <c r="RIZ291" s="66"/>
      <c r="RJA291" s="66"/>
      <c r="RJB291" s="66"/>
      <c r="RJC291" s="66"/>
      <c r="RJD291" s="66"/>
      <c r="RJE291" s="66"/>
      <c r="RJF291" s="66"/>
      <c r="RJG291" s="66"/>
      <c r="RJH291" s="66"/>
      <c r="RJI291" s="66"/>
      <c r="RJJ291" s="66"/>
      <c r="RJK291" s="66"/>
      <c r="RJL291" s="66"/>
      <c r="RJM291" s="66"/>
      <c r="RJN291" s="66"/>
      <c r="RJO291" s="66"/>
      <c r="RJP291" s="66"/>
      <c r="RJQ291" s="66"/>
      <c r="RJR291" s="66"/>
      <c r="RJS291" s="66"/>
      <c r="RJT291" s="66"/>
      <c r="RJU291" s="66"/>
      <c r="RJV291" s="66"/>
      <c r="RJW291" s="66"/>
      <c r="RJX291" s="66"/>
      <c r="RJY291" s="66"/>
      <c r="RJZ291" s="66"/>
      <c r="RKA291" s="66"/>
      <c r="RKB291" s="66"/>
      <c r="RKC291" s="66"/>
      <c r="RKD291" s="66"/>
      <c r="RKE291" s="66"/>
      <c r="RKF291" s="66"/>
      <c r="RKG291" s="66"/>
      <c r="RKH291" s="66"/>
      <c r="RKI291" s="66"/>
      <c r="RKJ291" s="66"/>
      <c r="RKK291" s="66"/>
      <c r="RKL291" s="66"/>
      <c r="RKM291" s="66"/>
      <c r="RKN291" s="66"/>
      <c r="RKO291" s="66"/>
      <c r="RKP291" s="66"/>
      <c r="RKQ291" s="66"/>
      <c r="RKR291" s="66"/>
      <c r="RKS291" s="66"/>
      <c r="RKT291" s="66"/>
      <c r="RKU291" s="66"/>
      <c r="RKV291" s="66"/>
      <c r="RKW291" s="66"/>
      <c r="RKX291" s="66"/>
      <c r="RKY291" s="66"/>
      <c r="RKZ291" s="66"/>
      <c r="RLA291" s="66"/>
      <c r="RLB291" s="66"/>
      <c r="RLC291" s="66"/>
      <c r="RLD291" s="66"/>
      <c r="RLE291" s="66"/>
      <c r="RLF291" s="66"/>
      <c r="RLG291" s="66"/>
      <c r="RLH291" s="66"/>
      <c r="RLI291" s="66"/>
      <c r="RLJ291" s="66"/>
      <c r="RLK291" s="66"/>
      <c r="RLL291" s="66"/>
      <c r="RLM291" s="66"/>
      <c r="RLN291" s="66"/>
      <c r="RLO291" s="66"/>
      <c r="RLP291" s="66"/>
      <c r="RLQ291" s="66"/>
      <c r="RLR291" s="66"/>
      <c r="RLS291" s="66"/>
      <c r="RLT291" s="66"/>
      <c r="RLU291" s="66"/>
      <c r="RLV291" s="66"/>
      <c r="RLW291" s="66"/>
      <c r="RLX291" s="66"/>
      <c r="RLY291" s="66"/>
      <c r="RLZ291" s="66"/>
      <c r="RMA291" s="66"/>
      <c r="RMB291" s="66"/>
      <c r="RMC291" s="66"/>
      <c r="RMD291" s="66"/>
      <c r="RME291" s="66"/>
      <c r="RMF291" s="66"/>
      <c r="RMG291" s="66"/>
      <c r="RMH291" s="66"/>
      <c r="RMI291" s="66"/>
      <c r="RMJ291" s="66"/>
      <c r="RMK291" s="66"/>
      <c r="RML291" s="66"/>
      <c r="RMM291" s="66"/>
      <c r="RMN291" s="66"/>
      <c r="RMO291" s="66"/>
      <c r="RMP291" s="66"/>
      <c r="RMQ291" s="66"/>
      <c r="RMR291" s="66"/>
      <c r="RMS291" s="66"/>
      <c r="RMT291" s="66"/>
      <c r="RMU291" s="66"/>
      <c r="RMV291" s="66"/>
      <c r="RMW291" s="66"/>
      <c r="RMX291" s="66"/>
      <c r="RMY291" s="66"/>
      <c r="RMZ291" s="66"/>
      <c r="RNA291" s="66"/>
      <c r="RNB291" s="66"/>
      <c r="RNC291" s="66"/>
      <c r="RND291" s="66"/>
      <c r="RNE291" s="66"/>
      <c r="RNF291" s="66"/>
      <c r="RNG291" s="66"/>
      <c r="RNH291" s="66"/>
      <c r="RNI291" s="66"/>
      <c r="RNJ291" s="66"/>
      <c r="RNK291" s="66"/>
      <c r="RNL291" s="66"/>
      <c r="RNM291" s="66"/>
      <c r="RNN291" s="66"/>
      <c r="RNO291" s="66"/>
      <c r="RNP291" s="66"/>
      <c r="RNQ291" s="66"/>
      <c r="RNR291" s="66"/>
      <c r="RNS291" s="66"/>
      <c r="RNT291" s="66"/>
      <c r="RNU291" s="66"/>
      <c r="RNV291" s="66"/>
      <c r="RNW291" s="66"/>
      <c r="RNX291" s="66"/>
      <c r="RNY291" s="66"/>
      <c r="RNZ291" s="66"/>
      <c r="ROA291" s="66"/>
      <c r="ROB291" s="66"/>
      <c r="ROC291" s="66"/>
      <c r="ROD291" s="66"/>
      <c r="ROE291" s="66"/>
      <c r="ROF291" s="66"/>
      <c r="ROG291" s="66"/>
      <c r="ROH291" s="66"/>
      <c r="ROI291" s="66"/>
      <c r="ROJ291" s="66"/>
      <c r="ROK291" s="66"/>
      <c r="ROL291" s="66"/>
      <c r="ROM291" s="66"/>
      <c r="RON291" s="66"/>
      <c r="ROO291" s="66"/>
      <c r="ROP291" s="66"/>
      <c r="ROQ291" s="66"/>
      <c r="ROR291" s="66"/>
      <c r="ROS291" s="66"/>
      <c r="ROT291" s="66"/>
      <c r="ROU291" s="66"/>
      <c r="ROV291" s="66"/>
      <c r="ROW291" s="66"/>
      <c r="ROX291" s="66"/>
      <c r="ROY291" s="66"/>
      <c r="ROZ291" s="66"/>
      <c r="RPA291" s="66"/>
      <c r="RPB291" s="66"/>
      <c r="RPC291" s="66"/>
      <c r="RPD291" s="66"/>
      <c r="RPE291" s="66"/>
      <c r="RPF291" s="66"/>
      <c r="RPG291" s="66"/>
      <c r="RPH291" s="66"/>
      <c r="RPI291" s="66"/>
      <c r="RPJ291" s="66"/>
      <c r="RPK291" s="66"/>
      <c r="RPL291" s="66"/>
      <c r="RPM291" s="66"/>
      <c r="RPN291" s="66"/>
      <c r="RPO291" s="66"/>
      <c r="RPP291" s="66"/>
      <c r="RPQ291" s="66"/>
      <c r="RPR291" s="66"/>
      <c r="RPS291" s="66"/>
      <c r="RPT291" s="66"/>
      <c r="RPU291" s="66"/>
      <c r="RPV291" s="66"/>
      <c r="RPW291" s="66"/>
      <c r="RPX291" s="66"/>
      <c r="RPY291" s="66"/>
      <c r="RPZ291" s="66"/>
      <c r="RQA291" s="66"/>
      <c r="RQB291" s="66"/>
      <c r="RQC291" s="66"/>
      <c r="RQD291" s="66"/>
      <c r="RQE291" s="66"/>
      <c r="RQF291" s="66"/>
      <c r="RQG291" s="66"/>
      <c r="RQH291" s="66"/>
      <c r="RQI291" s="66"/>
      <c r="RQJ291" s="66"/>
      <c r="RQK291" s="66"/>
      <c r="RQL291" s="66"/>
      <c r="RQM291" s="66"/>
      <c r="RQN291" s="66"/>
      <c r="RQO291" s="66"/>
      <c r="RQP291" s="66"/>
      <c r="RQQ291" s="66"/>
      <c r="RQR291" s="66"/>
      <c r="RQS291" s="66"/>
      <c r="RQT291" s="66"/>
      <c r="RQU291" s="66"/>
      <c r="RQV291" s="66"/>
      <c r="RQW291" s="66"/>
      <c r="RQX291" s="66"/>
      <c r="RQY291" s="66"/>
      <c r="RQZ291" s="66"/>
      <c r="RRA291" s="66"/>
      <c r="RRB291" s="66"/>
      <c r="RRC291" s="66"/>
      <c r="RRD291" s="66"/>
      <c r="RRE291" s="66"/>
      <c r="RRF291" s="66"/>
      <c r="RRG291" s="66"/>
      <c r="RRH291" s="66"/>
      <c r="RRI291" s="66"/>
      <c r="RRJ291" s="66"/>
      <c r="RRK291" s="66"/>
      <c r="RRL291" s="66"/>
      <c r="RRM291" s="66"/>
      <c r="RRN291" s="66"/>
      <c r="RRO291" s="66"/>
      <c r="RRP291" s="66"/>
      <c r="RRQ291" s="66"/>
      <c r="RRR291" s="66"/>
      <c r="RRS291" s="66"/>
      <c r="RRT291" s="66"/>
      <c r="RRU291" s="66"/>
      <c r="RRV291" s="66"/>
      <c r="RRW291" s="66"/>
      <c r="RRX291" s="66"/>
      <c r="RRY291" s="66"/>
      <c r="RRZ291" s="66"/>
      <c r="RSA291" s="66"/>
      <c r="RSB291" s="66"/>
      <c r="RSC291" s="66"/>
      <c r="RSD291" s="66"/>
      <c r="RSE291" s="66"/>
      <c r="RSF291" s="66"/>
      <c r="RSG291" s="66"/>
      <c r="RSH291" s="66"/>
      <c r="RSI291" s="66"/>
      <c r="RSJ291" s="66"/>
      <c r="RSK291" s="66"/>
      <c r="RSL291" s="66"/>
      <c r="RSM291" s="66"/>
      <c r="RSN291" s="66"/>
      <c r="RSO291" s="66"/>
      <c r="RSP291" s="66"/>
      <c r="RSQ291" s="66"/>
      <c r="RSR291" s="66"/>
      <c r="RSS291" s="66"/>
      <c r="RST291" s="66"/>
      <c r="RSU291" s="66"/>
      <c r="RSV291" s="66"/>
      <c r="RSW291" s="66"/>
      <c r="RSX291" s="66"/>
      <c r="RSY291" s="66"/>
      <c r="RSZ291" s="66"/>
      <c r="RTA291" s="66"/>
      <c r="RTB291" s="66"/>
      <c r="RTC291" s="66"/>
      <c r="RTD291" s="66"/>
      <c r="RTE291" s="66"/>
      <c r="RTF291" s="66"/>
      <c r="RTG291" s="66"/>
      <c r="RTH291" s="66"/>
      <c r="RTI291" s="66"/>
      <c r="RTJ291" s="66"/>
      <c r="RTK291" s="66"/>
      <c r="RTL291" s="66"/>
      <c r="RTM291" s="66"/>
      <c r="RTN291" s="66"/>
      <c r="RTO291" s="66"/>
      <c r="RTP291" s="66"/>
      <c r="RTQ291" s="66"/>
      <c r="RTR291" s="66"/>
      <c r="RTS291" s="66"/>
      <c r="RTT291" s="66"/>
      <c r="RTU291" s="66"/>
      <c r="RTV291" s="66"/>
      <c r="RTW291" s="66"/>
      <c r="RTX291" s="66"/>
      <c r="RTY291" s="66"/>
      <c r="RTZ291" s="66"/>
      <c r="RUA291" s="66"/>
      <c r="RUB291" s="66"/>
      <c r="RUC291" s="66"/>
      <c r="RUD291" s="66"/>
      <c r="RUE291" s="66"/>
      <c r="RUF291" s="66"/>
      <c r="RUG291" s="66"/>
      <c r="RUH291" s="66"/>
      <c r="RUI291" s="66"/>
      <c r="RUJ291" s="66"/>
      <c r="RUK291" s="66"/>
      <c r="RUL291" s="66"/>
      <c r="RUM291" s="66"/>
      <c r="RUN291" s="66"/>
      <c r="RUO291" s="66"/>
      <c r="RUP291" s="66"/>
      <c r="RUQ291" s="66"/>
      <c r="RUR291" s="66"/>
      <c r="RUS291" s="66"/>
      <c r="RUT291" s="66"/>
      <c r="RUU291" s="66"/>
      <c r="RUV291" s="66"/>
      <c r="RUW291" s="66"/>
      <c r="RUX291" s="66"/>
      <c r="RUY291" s="66"/>
      <c r="RUZ291" s="66"/>
      <c r="RVA291" s="66"/>
      <c r="RVB291" s="66"/>
      <c r="RVC291" s="66"/>
      <c r="RVD291" s="66"/>
      <c r="RVE291" s="66"/>
      <c r="RVF291" s="66"/>
      <c r="RVG291" s="66"/>
      <c r="RVH291" s="66"/>
      <c r="RVI291" s="66"/>
      <c r="RVJ291" s="66"/>
      <c r="RVK291" s="66"/>
      <c r="RVL291" s="66"/>
      <c r="RVM291" s="66"/>
      <c r="RVN291" s="66"/>
      <c r="RVO291" s="66"/>
      <c r="RVP291" s="66"/>
      <c r="RVQ291" s="66"/>
      <c r="RVR291" s="66"/>
      <c r="RVS291" s="66"/>
      <c r="RVT291" s="66"/>
      <c r="RVU291" s="66"/>
      <c r="RVV291" s="66"/>
      <c r="RVW291" s="66"/>
      <c r="RVX291" s="66"/>
      <c r="RVY291" s="66"/>
      <c r="RVZ291" s="66"/>
      <c r="RWA291" s="66"/>
      <c r="RWB291" s="66"/>
      <c r="RWC291" s="66"/>
      <c r="RWD291" s="66"/>
      <c r="RWE291" s="66"/>
      <c r="RWF291" s="66"/>
      <c r="RWG291" s="66"/>
      <c r="RWH291" s="66"/>
      <c r="RWI291" s="66"/>
      <c r="RWJ291" s="66"/>
      <c r="RWK291" s="66"/>
      <c r="RWL291" s="66"/>
      <c r="RWM291" s="66"/>
      <c r="RWN291" s="66"/>
      <c r="RWO291" s="66"/>
      <c r="RWP291" s="66"/>
      <c r="RWQ291" s="66"/>
      <c r="RWR291" s="66"/>
      <c r="RWS291" s="66"/>
      <c r="RWT291" s="66"/>
      <c r="RWU291" s="66"/>
      <c r="RWV291" s="66"/>
      <c r="RWW291" s="66"/>
      <c r="RWX291" s="66"/>
      <c r="RWY291" s="66"/>
      <c r="RWZ291" s="66"/>
      <c r="RXA291" s="66"/>
      <c r="RXB291" s="66"/>
      <c r="RXC291" s="66"/>
      <c r="RXD291" s="66"/>
      <c r="RXE291" s="66"/>
      <c r="RXF291" s="66"/>
      <c r="RXG291" s="66"/>
      <c r="RXH291" s="66"/>
      <c r="RXI291" s="66"/>
      <c r="RXJ291" s="66"/>
      <c r="RXK291" s="66"/>
      <c r="RXL291" s="66"/>
      <c r="RXM291" s="66"/>
      <c r="RXN291" s="66"/>
      <c r="RXO291" s="66"/>
      <c r="RXP291" s="66"/>
      <c r="RXQ291" s="66"/>
      <c r="RXR291" s="66"/>
      <c r="RXS291" s="66"/>
      <c r="RXT291" s="66"/>
      <c r="RXU291" s="66"/>
      <c r="RXV291" s="66"/>
      <c r="RXW291" s="66"/>
      <c r="RXX291" s="66"/>
      <c r="RXY291" s="66"/>
      <c r="RXZ291" s="66"/>
      <c r="RYA291" s="66"/>
      <c r="RYB291" s="66"/>
      <c r="RYC291" s="66"/>
      <c r="RYD291" s="66"/>
      <c r="RYE291" s="66"/>
      <c r="RYF291" s="66"/>
      <c r="RYG291" s="66"/>
      <c r="RYH291" s="66"/>
      <c r="RYI291" s="66"/>
      <c r="RYJ291" s="66"/>
      <c r="RYK291" s="66"/>
      <c r="RYL291" s="66"/>
      <c r="RYM291" s="66"/>
      <c r="RYN291" s="66"/>
      <c r="RYO291" s="66"/>
      <c r="RYP291" s="66"/>
      <c r="RYQ291" s="66"/>
      <c r="RYR291" s="66"/>
      <c r="RYS291" s="66"/>
      <c r="RYT291" s="66"/>
      <c r="RYU291" s="66"/>
      <c r="RYV291" s="66"/>
      <c r="RYW291" s="66"/>
      <c r="RYX291" s="66"/>
      <c r="RYY291" s="66"/>
      <c r="RYZ291" s="66"/>
      <c r="RZA291" s="66"/>
      <c r="RZB291" s="66"/>
      <c r="RZC291" s="66"/>
      <c r="RZD291" s="66"/>
      <c r="RZE291" s="66"/>
      <c r="RZF291" s="66"/>
      <c r="RZG291" s="66"/>
      <c r="RZH291" s="66"/>
      <c r="RZI291" s="66"/>
      <c r="RZJ291" s="66"/>
      <c r="RZK291" s="66"/>
      <c r="RZL291" s="66"/>
      <c r="RZM291" s="66"/>
      <c r="RZN291" s="66"/>
      <c r="RZO291" s="66"/>
      <c r="RZP291" s="66"/>
      <c r="RZQ291" s="66"/>
      <c r="RZR291" s="66"/>
      <c r="RZS291" s="66"/>
      <c r="RZT291" s="66"/>
      <c r="RZU291" s="66"/>
      <c r="RZV291" s="66"/>
      <c r="RZW291" s="66"/>
      <c r="RZX291" s="66"/>
      <c r="RZY291" s="66"/>
      <c r="RZZ291" s="66"/>
      <c r="SAA291" s="66"/>
      <c r="SAB291" s="66"/>
      <c r="SAC291" s="66"/>
      <c r="SAD291" s="66"/>
      <c r="SAE291" s="66"/>
      <c r="SAF291" s="66"/>
      <c r="SAG291" s="66"/>
      <c r="SAH291" s="66"/>
      <c r="SAI291" s="66"/>
      <c r="SAJ291" s="66"/>
      <c r="SAK291" s="66"/>
      <c r="SAL291" s="66"/>
      <c r="SAM291" s="66"/>
      <c r="SAN291" s="66"/>
      <c r="SAO291" s="66"/>
      <c r="SAP291" s="66"/>
      <c r="SAQ291" s="66"/>
      <c r="SAR291" s="66"/>
      <c r="SAS291" s="66"/>
      <c r="SAT291" s="66"/>
      <c r="SAU291" s="66"/>
      <c r="SAV291" s="66"/>
      <c r="SAW291" s="66"/>
      <c r="SAX291" s="66"/>
      <c r="SAY291" s="66"/>
      <c r="SAZ291" s="66"/>
      <c r="SBA291" s="66"/>
      <c r="SBB291" s="66"/>
      <c r="SBC291" s="66"/>
      <c r="SBD291" s="66"/>
      <c r="SBE291" s="66"/>
      <c r="SBF291" s="66"/>
      <c r="SBG291" s="66"/>
      <c r="SBH291" s="66"/>
      <c r="SBI291" s="66"/>
      <c r="SBJ291" s="66"/>
      <c r="SBK291" s="66"/>
      <c r="SBL291" s="66"/>
      <c r="SBM291" s="66"/>
      <c r="SBN291" s="66"/>
      <c r="SBO291" s="66"/>
      <c r="SBP291" s="66"/>
      <c r="SBQ291" s="66"/>
      <c r="SBR291" s="66"/>
      <c r="SBS291" s="66"/>
      <c r="SBT291" s="66"/>
      <c r="SBU291" s="66"/>
      <c r="SBV291" s="66"/>
      <c r="SBW291" s="66"/>
      <c r="SBX291" s="66"/>
      <c r="SBY291" s="66"/>
      <c r="SBZ291" s="66"/>
      <c r="SCA291" s="66"/>
      <c r="SCB291" s="66"/>
      <c r="SCC291" s="66"/>
      <c r="SCD291" s="66"/>
      <c r="SCE291" s="66"/>
      <c r="SCF291" s="66"/>
      <c r="SCG291" s="66"/>
      <c r="SCH291" s="66"/>
      <c r="SCI291" s="66"/>
      <c r="SCJ291" s="66"/>
      <c r="SCK291" s="66"/>
      <c r="SCL291" s="66"/>
      <c r="SCM291" s="66"/>
      <c r="SCN291" s="66"/>
      <c r="SCO291" s="66"/>
      <c r="SCP291" s="66"/>
      <c r="SCQ291" s="66"/>
      <c r="SCR291" s="66"/>
      <c r="SCS291" s="66"/>
      <c r="SCT291" s="66"/>
      <c r="SCU291" s="66"/>
      <c r="SCV291" s="66"/>
      <c r="SCW291" s="66"/>
      <c r="SCX291" s="66"/>
      <c r="SCY291" s="66"/>
      <c r="SCZ291" s="66"/>
      <c r="SDA291" s="66"/>
      <c r="SDB291" s="66"/>
      <c r="SDC291" s="66"/>
      <c r="SDD291" s="66"/>
      <c r="SDE291" s="66"/>
      <c r="SDF291" s="66"/>
      <c r="SDG291" s="66"/>
      <c r="SDH291" s="66"/>
      <c r="SDI291" s="66"/>
      <c r="SDJ291" s="66"/>
      <c r="SDK291" s="66"/>
      <c r="SDL291" s="66"/>
      <c r="SDM291" s="66"/>
      <c r="SDN291" s="66"/>
      <c r="SDO291" s="66"/>
      <c r="SDP291" s="66"/>
      <c r="SDQ291" s="66"/>
      <c r="SDR291" s="66"/>
      <c r="SDS291" s="66"/>
      <c r="SDT291" s="66"/>
      <c r="SDU291" s="66"/>
      <c r="SDV291" s="66"/>
      <c r="SDW291" s="66"/>
      <c r="SDX291" s="66"/>
      <c r="SDY291" s="66"/>
      <c r="SDZ291" s="66"/>
      <c r="SEA291" s="66"/>
      <c r="SEB291" s="66"/>
      <c r="SEC291" s="66"/>
      <c r="SED291" s="66"/>
      <c r="SEE291" s="66"/>
      <c r="SEF291" s="66"/>
      <c r="SEG291" s="66"/>
      <c r="SEH291" s="66"/>
      <c r="SEI291" s="66"/>
      <c r="SEJ291" s="66"/>
      <c r="SEK291" s="66"/>
      <c r="SEL291" s="66"/>
      <c r="SEM291" s="66"/>
      <c r="SEN291" s="66"/>
      <c r="SEO291" s="66"/>
      <c r="SEP291" s="66"/>
      <c r="SEQ291" s="66"/>
      <c r="SER291" s="66"/>
      <c r="SES291" s="66"/>
      <c r="SET291" s="66"/>
      <c r="SEU291" s="66"/>
      <c r="SEV291" s="66"/>
      <c r="SEW291" s="66"/>
      <c r="SEX291" s="66"/>
      <c r="SEY291" s="66"/>
      <c r="SEZ291" s="66"/>
      <c r="SFA291" s="66"/>
      <c r="SFB291" s="66"/>
      <c r="SFC291" s="66"/>
      <c r="SFD291" s="66"/>
      <c r="SFE291" s="66"/>
      <c r="SFF291" s="66"/>
      <c r="SFG291" s="66"/>
      <c r="SFH291" s="66"/>
      <c r="SFI291" s="66"/>
      <c r="SFJ291" s="66"/>
      <c r="SFK291" s="66"/>
      <c r="SFL291" s="66"/>
      <c r="SFM291" s="66"/>
      <c r="SFN291" s="66"/>
      <c r="SFO291" s="66"/>
      <c r="SFP291" s="66"/>
      <c r="SFQ291" s="66"/>
      <c r="SFR291" s="66"/>
      <c r="SFS291" s="66"/>
      <c r="SFT291" s="66"/>
      <c r="SFU291" s="66"/>
      <c r="SFV291" s="66"/>
      <c r="SFW291" s="66"/>
      <c r="SFX291" s="66"/>
      <c r="SFY291" s="66"/>
      <c r="SFZ291" s="66"/>
      <c r="SGA291" s="66"/>
      <c r="SGB291" s="66"/>
      <c r="SGC291" s="66"/>
      <c r="SGD291" s="66"/>
      <c r="SGE291" s="66"/>
      <c r="SGF291" s="66"/>
      <c r="SGG291" s="66"/>
      <c r="SGH291" s="66"/>
      <c r="SGI291" s="66"/>
      <c r="SGJ291" s="66"/>
      <c r="SGK291" s="66"/>
      <c r="SGL291" s="66"/>
      <c r="SGM291" s="66"/>
      <c r="SGN291" s="66"/>
      <c r="SGO291" s="66"/>
      <c r="SGP291" s="66"/>
      <c r="SGQ291" s="66"/>
      <c r="SGR291" s="66"/>
      <c r="SGS291" s="66"/>
      <c r="SGT291" s="66"/>
      <c r="SGU291" s="66"/>
      <c r="SGV291" s="66"/>
      <c r="SGW291" s="66"/>
      <c r="SGX291" s="66"/>
      <c r="SGY291" s="66"/>
      <c r="SGZ291" s="66"/>
      <c r="SHA291" s="66"/>
      <c r="SHB291" s="66"/>
      <c r="SHC291" s="66"/>
      <c r="SHD291" s="66"/>
      <c r="SHE291" s="66"/>
      <c r="SHF291" s="66"/>
      <c r="SHG291" s="66"/>
      <c r="SHH291" s="66"/>
      <c r="SHI291" s="66"/>
      <c r="SHJ291" s="66"/>
      <c r="SHK291" s="66"/>
      <c r="SHL291" s="66"/>
      <c r="SHM291" s="66"/>
      <c r="SHN291" s="66"/>
      <c r="SHO291" s="66"/>
      <c r="SHP291" s="66"/>
      <c r="SHQ291" s="66"/>
      <c r="SHR291" s="66"/>
      <c r="SHS291" s="66"/>
      <c r="SHT291" s="66"/>
      <c r="SHU291" s="66"/>
      <c r="SHV291" s="66"/>
      <c r="SHW291" s="66"/>
      <c r="SHX291" s="66"/>
      <c r="SHY291" s="66"/>
      <c r="SHZ291" s="66"/>
      <c r="SIA291" s="66"/>
      <c r="SIB291" s="66"/>
      <c r="SIC291" s="66"/>
      <c r="SID291" s="66"/>
      <c r="SIE291" s="66"/>
      <c r="SIF291" s="66"/>
      <c r="SIG291" s="66"/>
      <c r="SIH291" s="66"/>
      <c r="SII291" s="66"/>
      <c r="SIJ291" s="66"/>
      <c r="SIK291" s="66"/>
      <c r="SIL291" s="66"/>
      <c r="SIM291" s="66"/>
      <c r="SIN291" s="66"/>
      <c r="SIO291" s="66"/>
      <c r="SIP291" s="66"/>
      <c r="SIQ291" s="66"/>
      <c r="SIR291" s="66"/>
      <c r="SIS291" s="66"/>
      <c r="SIT291" s="66"/>
      <c r="SIU291" s="66"/>
      <c r="SIV291" s="66"/>
      <c r="SIW291" s="66"/>
      <c r="SIX291" s="66"/>
      <c r="SIY291" s="66"/>
      <c r="SIZ291" s="66"/>
      <c r="SJA291" s="66"/>
      <c r="SJB291" s="66"/>
      <c r="SJC291" s="66"/>
      <c r="SJD291" s="66"/>
      <c r="SJE291" s="66"/>
      <c r="SJF291" s="66"/>
      <c r="SJG291" s="66"/>
      <c r="SJH291" s="66"/>
      <c r="SJI291" s="66"/>
      <c r="SJJ291" s="66"/>
      <c r="SJK291" s="66"/>
      <c r="SJL291" s="66"/>
      <c r="SJM291" s="66"/>
      <c r="SJN291" s="66"/>
      <c r="SJO291" s="66"/>
      <c r="SJP291" s="66"/>
      <c r="SJQ291" s="66"/>
      <c r="SJR291" s="66"/>
      <c r="SJS291" s="66"/>
      <c r="SJT291" s="66"/>
      <c r="SJU291" s="66"/>
      <c r="SJV291" s="66"/>
      <c r="SJW291" s="66"/>
      <c r="SJX291" s="66"/>
      <c r="SJY291" s="66"/>
      <c r="SJZ291" s="66"/>
      <c r="SKA291" s="66"/>
      <c r="SKB291" s="66"/>
      <c r="SKC291" s="66"/>
      <c r="SKD291" s="66"/>
      <c r="SKE291" s="66"/>
      <c r="SKF291" s="66"/>
      <c r="SKG291" s="66"/>
      <c r="SKH291" s="66"/>
      <c r="SKI291" s="66"/>
      <c r="SKJ291" s="66"/>
      <c r="SKK291" s="66"/>
      <c r="SKL291" s="66"/>
      <c r="SKM291" s="66"/>
      <c r="SKN291" s="66"/>
      <c r="SKO291" s="66"/>
      <c r="SKP291" s="66"/>
      <c r="SKQ291" s="66"/>
      <c r="SKR291" s="66"/>
      <c r="SKS291" s="66"/>
      <c r="SKT291" s="66"/>
      <c r="SKU291" s="66"/>
      <c r="SKV291" s="66"/>
      <c r="SKW291" s="66"/>
      <c r="SKX291" s="66"/>
      <c r="SKY291" s="66"/>
      <c r="SKZ291" s="66"/>
      <c r="SLA291" s="66"/>
      <c r="SLB291" s="66"/>
      <c r="SLC291" s="66"/>
      <c r="SLD291" s="66"/>
      <c r="SLE291" s="66"/>
      <c r="SLF291" s="66"/>
      <c r="SLG291" s="66"/>
      <c r="SLH291" s="66"/>
      <c r="SLI291" s="66"/>
      <c r="SLJ291" s="66"/>
      <c r="SLK291" s="66"/>
      <c r="SLL291" s="66"/>
      <c r="SLM291" s="66"/>
      <c r="SLN291" s="66"/>
      <c r="SLO291" s="66"/>
      <c r="SLP291" s="66"/>
      <c r="SLQ291" s="66"/>
      <c r="SLR291" s="66"/>
      <c r="SLS291" s="66"/>
      <c r="SLT291" s="66"/>
      <c r="SLU291" s="66"/>
      <c r="SLV291" s="66"/>
      <c r="SLW291" s="66"/>
      <c r="SLX291" s="66"/>
      <c r="SLY291" s="66"/>
      <c r="SLZ291" s="66"/>
      <c r="SMA291" s="66"/>
      <c r="SMB291" s="66"/>
      <c r="SMC291" s="66"/>
      <c r="SMD291" s="66"/>
      <c r="SME291" s="66"/>
      <c r="SMF291" s="66"/>
      <c r="SMG291" s="66"/>
      <c r="SMH291" s="66"/>
      <c r="SMI291" s="66"/>
      <c r="SMJ291" s="66"/>
      <c r="SMK291" s="66"/>
      <c r="SML291" s="66"/>
      <c r="SMM291" s="66"/>
      <c r="SMN291" s="66"/>
      <c r="SMO291" s="66"/>
      <c r="SMP291" s="66"/>
      <c r="SMQ291" s="66"/>
      <c r="SMR291" s="66"/>
      <c r="SMS291" s="66"/>
      <c r="SMT291" s="66"/>
      <c r="SMU291" s="66"/>
      <c r="SMV291" s="66"/>
      <c r="SMW291" s="66"/>
      <c r="SMX291" s="66"/>
      <c r="SMY291" s="66"/>
      <c r="SMZ291" s="66"/>
      <c r="SNA291" s="66"/>
      <c r="SNB291" s="66"/>
      <c r="SNC291" s="66"/>
      <c r="SND291" s="66"/>
      <c r="SNE291" s="66"/>
      <c r="SNF291" s="66"/>
      <c r="SNG291" s="66"/>
      <c r="SNH291" s="66"/>
      <c r="SNI291" s="66"/>
      <c r="SNJ291" s="66"/>
      <c r="SNK291" s="66"/>
      <c r="SNL291" s="66"/>
      <c r="SNM291" s="66"/>
      <c r="SNN291" s="66"/>
      <c r="SNO291" s="66"/>
      <c r="SNP291" s="66"/>
      <c r="SNQ291" s="66"/>
      <c r="SNR291" s="66"/>
      <c r="SNS291" s="66"/>
      <c r="SNT291" s="66"/>
      <c r="SNU291" s="66"/>
      <c r="SNV291" s="66"/>
      <c r="SNW291" s="66"/>
      <c r="SNX291" s="66"/>
      <c r="SNY291" s="66"/>
      <c r="SNZ291" s="66"/>
      <c r="SOA291" s="66"/>
      <c r="SOB291" s="66"/>
      <c r="SOC291" s="66"/>
      <c r="SOD291" s="66"/>
      <c r="SOE291" s="66"/>
      <c r="SOF291" s="66"/>
      <c r="SOG291" s="66"/>
      <c r="SOH291" s="66"/>
      <c r="SOI291" s="66"/>
      <c r="SOJ291" s="66"/>
      <c r="SOK291" s="66"/>
      <c r="SOL291" s="66"/>
      <c r="SOM291" s="66"/>
      <c r="SON291" s="66"/>
      <c r="SOO291" s="66"/>
      <c r="SOP291" s="66"/>
      <c r="SOQ291" s="66"/>
      <c r="SOR291" s="66"/>
      <c r="SOS291" s="66"/>
      <c r="SOT291" s="66"/>
      <c r="SOU291" s="66"/>
      <c r="SOV291" s="66"/>
      <c r="SOW291" s="66"/>
      <c r="SOX291" s="66"/>
      <c r="SOY291" s="66"/>
      <c r="SOZ291" s="66"/>
      <c r="SPA291" s="66"/>
      <c r="SPB291" s="66"/>
      <c r="SPC291" s="66"/>
      <c r="SPD291" s="66"/>
      <c r="SPE291" s="66"/>
      <c r="SPF291" s="66"/>
      <c r="SPG291" s="66"/>
      <c r="SPH291" s="66"/>
      <c r="SPI291" s="66"/>
      <c r="SPJ291" s="66"/>
      <c r="SPK291" s="66"/>
      <c r="SPL291" s="66"/>
      <c r="SPM291" s="66"/>
      <c r="SPN291" s="66"/>
      <c r="SPO291" s="66"/>
      <c r="SPP291" s="66"/>
      <c r="SPQ291" s="66"/>
      <c r="SPR291" s="66"/>
      <c r="SPS291" s="66"/>
      <c r="SPT291" s="66"/>
      <c r="SPU291" s="66"/>
      <c r="SPV291" s="66"/>
      <c r="SPW291" s="66"/>
      <c r="SPX291" s="66"/>
      <c r="SPY291" s="66"/>
      <c r="SPZ291" s="66"/>
      <c r="SQA291" s="66"/>
      <c r="SQB291" s="66"/>
      <c r="SQC291" s="66"/>
      <c r="SQD291" s="66"/>
      <c r="SQE291" s="66"/>
      <c r="SQF291" s="66"/>
      <c r="SQG291" s="66"/>
      <c r="SQH291" s="66"/>
      <c r="SQI291" s="66"/>
      <c r="SQJ291" s="66"/>
      <c r="SQK291" s="66"/>
      <c r="SQL291" s="66"/>
      <c r="SQM291" s="66"/>
      <c r="SQN291" s="66"/>
      <c r="SQO291" s="66"/>
      <c r="SQP291" s="66"/>
      <c r="SQQ291" s="66"/>
      <c r="SQR291" s="66"/>
      <c r="SQS291" s="66"/>
      <c r="SQT291" s="66"/>
      <c r="SQU291" s="66"/>
      <c r="SQV291" s="66"/>
      <c r="SQW291" s="66"/>
      <c r="SQX291" s="66"/>
      <c r="SQY291" s="66"/>
      <c r="SQZ291" s="66"/>
      <c r="SRA291" s="66"/>
      <c r="SRB291" s="66"/>
      <c r="SRC291" s="66"/>
      <c r="SRD291" s="66"/>
      <c r="SRE291" s="66"/>
      <c r="SRF291" s="66"/>
      <c r="SRG291" s="66"/>
      <c r="SRH291" s="66"/>
      <c r="SRI291" s="66"/>
      <c r="SRJ291" s="66"/>
      <c r="SRK291" s="66"/>
      <c r="SRL291" s="66"/>
      <c r="SRM291" s="66"/>
      <c r="SRN291" s="66"/>
      <c r="SRO291" s="66"/>
      <c r="SRP291" s="66"/>
      <c r="SRQ291" s="66"/>
      <c r="SRR291" s="66"/>
      <c r="SRS291" s="66"/>
      <c r="SRT291" s="66"/>
      <c r="SRU291" s="66"/>
      <c r="SRV291" s="66"/>
      <c r="SRW291" s="66"/>
      <c r="SRX291" s="66"/>
      <c r="SRY291" s="66"/>
      <c r="SRZ291" s="66"/>
      <c r="SSA291" s="66"/>
      <c r="SSB291" s="66"/>
      <c r="SSC291" s="66"/>
      <c r="SSD291" s="66"/>
      <c r="SSE291" s="66"/>
      <c r="SSF291" s="66"/>
      <c r="SSG291" s="66"/>
      <c r="SSH291" s="66"/>
      <c r="SSI291" s="66"/>
      <c r="SSJ291" s="66"/>
      <c r="SSK291" s="66"/>
      <c r="SSL291" s="66"/>
      <c r="SSM291" s="66"/>
      <c r="SSN291" s="66"/>
      <c r="SSO291" s="66"/>
      <c r="SSP291" s="66"/>
      <c r="SSQ291" s="66"/>
      <c r="SSR291" s="66"/>
      <c r="SSS291" s="66"/>
      <c r="SST291" s="66"/>
      <c r="SSU291" s="66"/>
      <c r="SSV291" s="66"/>
      <c r="SSW291" s="66"/>
      <c r="SSX291" s="66"/>
      <c r="SSY291" s="66"/>
      <c r="SSZ291" s="66"/>
      <c r="STA291" s="66"/>
      <c r="STB291" s="66"/>
      <c r="STC291" s="66"/>
      <c r="STD291" s="66"/>
      <c r="STE291" s="66"/>
      <c r="STF291" s="66"/>
      <c r="STG291" s="66"/>
      <c r="STH291" s="66"/>
      <c r="STI291" s="66"/>
      <c r="STJ291" s="66"/>
      <c r="STK291" s="66"/>
      <c r="STL291" s="66"/>
      <c r="STM291" s="66"/>
      <c r="STN291" s="66"/>
      <c r="STO291" s="66"/>
      <c r="STP291" s="66"/>
      <c r="STQ291" s="66"/>
      <c r="STR291" s="66"/>
      <c r="STS291" s="66"/>
      <c r="STT291" s="66"/>
      <c r="STU291" s="66"/>
      <c r="STV291" s="66"/>
      <c r="STW291" s="66"/>
      <c r="STX291" s="66"/>
      <c r="STY291" s="66"/>
      <c r="STZ291" s="66"/>
      <c r="SUA291" s="66"/>
      <c r="SUB291" s="66"/>
      <c r="SUC291" s="66"/>
      <c r="SUD291" s="66"/>
      <c r="SUE291" s="66"/>
      <c r="SUF291" s="66"/>
      <c r="SUG291" s="66"/>
      <c r="SUH291" s="66"/>
      <c r="SUI291" s="66"/>
      <c r="SUJ291" s="66"/>
      <c r="SUK291" s="66"/>
      <c r="SUL291" s="66"/>
      <c r="SUM291" s="66"/>
      <c r="SUN291" s="66"/>
      <c r="SUO291" s="66"/>
      <c r="SUP291" s="66"/>
      <c r="SUQ291" s="66"/>
      <c r="SUR291" s="66"/>
      <c r="SUS291" s="66"/>
      <c r="SUT291" s="66"/>
      <c r="SUU291" s="66"/>
      <c r="SUV291" s="66"/>
      <c r="SUW291" s="66"/>
      <c r="SUX291" s="66"/>
      <c r="SUY291" s="66"/>
      <c r="SUZ291" s="66"/>
      <c r="SVA291" s="66"/>
      <c r="SVB291" s="66"/>
      <c r="SVC291" s="66"/>
      <c r="SVD291" s="66"/>
      <c r="SVE291" s="66"/>
      <c r="SVF291" s="66"/>
      <c r="SVG291" s="66"/>
      <c r="SVH291" s="66"/>
      <c r="SVI291" s="66"/>
      <c r="SVJ291" s="66"/>
      <c r="SVK291" s="66"/>
      <c r="SVL291" s="66"/>
      <c r="SVM291" s="66"/>
      <c r="SVN291" s="66"/>
      <c r="SVO291" s="66"/>
      <c r="SVP291" s="66"/>
      <c r="SVQ291" s="66"/>
      <c r="SVR291" s="66"/>
      <c r="SVS291" s="66"/>
      <c r="SVT291" s="66"/>
      <c r="SVU291" s="66"/>
      <c r="SVV291" s="66"/>
      <c r="SVW291" s="66"/>
      <c r="SVX291" s="66"/>
      <c r="SVY291" s="66"/>
      <c r="SVZ291" s="66"/>
      <c r="SWA291" s="66"/>
      <c r="SWB291" s="66"/>
      <c r="SWC291" s="66"/>
      <c r="SWD291" s="66"/>
      <c r="SWE291" s="66"/>
      <c r="SWF291" s="66"/>
      <c r="SWG291" s="66"/>
      <c r="SWH291" s="66"/>
      <c r="SWI291" s="66"/>
      <c r="SWJ291" s="66"/>
      <c r="SWK291" s="66"/>
      <c r="SWL291" s="66"/>
      <c r="SWM291" s="66"/>
      <c r="SWN291" s="66"/>
      <c r="SWO291" s="66"/>
      <c r="SWP291" s="66"/>
      <c r="SWQ291" s="66"/>
      <c r="SWR291" s="66"/>
      <c r="SWS291" s="66"/>
      <c r="SWT291" s="66"/>
      <c r="SWU291" s="66"/>
      <c r="SWV291" s="66"/>
      <c r="SWW291" s="66"/>
      <c r="SWX291" s="66"/>
      <c r="SWY291" s="66"/>
      <c r="SWZ291" s="66"/>
      <c r="SXA291" s="66"/>
      <c r="SXB291" s="66"/>
      <c r="SXC291" s="66"/>
      <c r="SXD291" s="66"/>
      <c r="SXE291" s="66"/>
      <c r="SXF291" s="66"/>
      <c r="SXG291" s="66"/>
      <c r="SXH291" s="66"/>
      <c r="SXI291" s="66"/>
      <c r="SXJ291" s="66"/>
      <c r="SXK291" s="66"/>
      <c r="SXL291" s="66"/>
      <c r="SXM291" s="66"/>
      <c r="SXN291" s="66"/>
      <c r="SXO291" s="66"/>
      <c r="SXP291" s="66"/>
      <c r="SXQ291" s="66"/>
      <c r="SXR291" s="66"/>
      <c r="SXS291" s="66"/>
      <c r="SXT291" s="66"/>
      <c r="SXU291" s="66"/>
      <c r="SXV291" s="66"/>
      <c r="SXW291" s="66"/>
      <c r="SXX291" s="66"/>
      <c r="SXY291" s="66"/>
      <c r="SXZ291" s="66"/>
      <c r="SYA291" s="66"/>
      <c r="SYB291" s="66"/>
      <c r="SYC291" s="66"/>
      <c r="SYD291" s="66"/>
      <c r="SYE291" s="66"/>
      <c r="SYF291" s="66"/>
      <c r="SYG291" s="66"/>
      <c r="SYH291" s="66"/>
      <c r="SYI291" s="66"/>
      <c r="SYJ291" s="66"/>
      <c r="SYK291" s="66"/>
      <c r="SYL291" s="66"/>
      <c r="SYM291" s="66"/>
      <c r="SYN291" s="66"/>
      <c r="SYO291" s="66"/>
      <c r="SYP291" s="66"/>
      <c r="SYQ291" s="66"/>
      <c r="SYR291" s="66"/>
      <c r="SYS291" s="66"/>
      <c r="SYT291" s="66"/>
      <c r="SYU291" s="66"/>
      <c r="SYV291" s="66"/>
      <c r="SYW291" s="66"/>
      <c r="SYX291" s="66"/>
      <c r="SYY291" s="66"/>
      <c r="SYZ291" s="66"/>
      <c r="SZA291" s="66"/>
      <c r="SZB291" s="66"/>
      <c r="SZC291" s="66"/>
      <c r="SZD291" s="66"/>
      <c r="SZE291" s="66"/>
      <c r="SZF291" s="66"/>
      <c r="SZG291" s="66"/>
      <c r="SZH291" s="66"/>
      <c r="SZI291" s="66"/>
      <c r="SZJ291" s="66"/>
      <c r="SZK291" s="66"/>
      <c r="SZL291" s="66"/>
      <c r="SZM291" s="66"/>
      <c r="SZN291" s="66"/>
      <c r="SZO291" s="66"/>
      <c r="SZP291" s="66"/>
      <c r="SZQ291" s="66"/>
      <c r="SZR291" s="66"/>
      <c r="SZS291" s="66"/>
      <c r="SZT291" s="66"/>
      <c r="SZU291" s="66"/>
      <c r="SZV291" s="66"/>
      <c r="SZW291" s="66"/>
      <c r="SZX291" s="66"/>
      <c r="SZY291" s="66"/>
      <c r="SZZ291" s="66"/>
      <c r="TAA291" s="66"/>
      <c r="TAB291" s="66"/>
      <c r="TAC291" s="66"/>
      <c r="TAD291" s="66"/>
      <c r="TAE291" s="66"/>
      <c r="TAF291" s="66"/>
      <c r="TAG291" s="66"/>
      <c r="TAH291" s="66"/>
      <c r="TAI291" s="66"/>
      <c r="TAJ291" s="66"/>
      <c r="TAK291" s="66"/>
      <c r="TAL291" s="66"/>
      <c r="TAM291" s="66"/>
      <c r="TAN291" s="66"/>
      <c r="TAO291" s="66"/>
      <c r="TAP291" s="66"/>
      <c r="TAQ291" s="66"/>
      <c r="TAR291" s="66"/>
      <c r="TAS291" s="66"/>
      <c r="TAT291" s="66"/>
      <c r="TAU291" s="66"/>
      <c r="TAV291" s="66"/>
      <c r="TAW291" s="66"/>
      <c r="TAX291" s="66"/>
      <c r="TAY291" s="66"/>
      <c r="TAZ291" s="66"/>
      <c r="TBA291" s="66"/>
      <c r="TBB291" s="66"/>
      <c r="TBC291" s="66"/>
      <c r="TBD291" s="66"/>
      <c r="TBE291" s="66"/>
      <c r="TBF291" s="66"/>
      <c r="TBG291" s="66"/>
      <c r="TBH291" s="66"/>
      <c r="TBI291" s="66"/>
      <c r="TBJ291" s="66"/>
      <c r="TBK291" s="66"/>
      <c r="TBL291" s="66"/>
      <c r="TBM291" s="66"/>
      <c r="TBN291" s="66"/>
      <c r="TBO291" s="66"/>
      <c r="TBP291" s="66"/>
      <c r="TBQ291" s="66"/>
      <c r="TBR291" s="66"/>
      <c r="TBS291" s="66"/>
      <c r="TBT291" s="66"/>
      <c r="TBU291" s="66"/>
      <c r="TBV291" s="66"/>
      <c r="TBW291" s="66"/>
      <c r="TBX291" s="66"/>
      <c r="TBY291" s="66"/>
      <c r="TBZ291" s="66"/>
      <c r="TCA291" s="66"/>
      <c r="TCB291" s="66"/>
      <c r="TCC291" s="66"/>
      <c r="TCD291" s="66"/>
      <c r="TCE291" s="66"/>
      <c r="TCF291" s="66"/>
      <c r="TCG291" s="66"/>
      <c r="TCH291" s="66"/>
      <c r="TCI291" s="66"/>
      <c r="TCJ291" s="66"/>
      <c r="TCK291" s="66"/>
      <c r="TCL291" s="66"/>
      <c r="TCM291" s="66"/>
      <c r="TCN291" s="66"/>
      <c r="TCO291" s="66"/>
      <c r="TCP291" s="66"/>
      <c r="TCQ291" s="66"/>
      <c r="TCR291" s="66"/>
      <c r="TCS291" s="66"/>
      <c r="TCT291" s="66"/>
      <c r="TCU291" s="66"/>
      <c r="TCV291" s="66"/>
      <c r="TCW291" s="66"/>
      <c r="TCX291" s="66"/>
      <c r="TCY291" s="66"/>
      <c r="TCZ291" s="66"/>
      <c r="TDA291" s="66"/>
      <c r="TDB291" s="66"/>
      <c r="TDC291" s="66"/>
      <c r="TDD291" s="66"/>
      <c r="TDE291" s="66"/>
      <c r="TDF291" s="66"/>
      <c r="TDG291" s="66"/>
      <c r="TDH291" s="66"/>
      <c r="TDI291" s="66"/>
      <c r="TDJ291" s="66"/>
      <c r="TDK291" s="66"/>
      <c r="TDL291" s="66"/>
      <c r="TDM291" s="66"/>
      <c r="TDN291" s="66"/>
      <c r="TDO291" s="66"/>
      <c r="TDP291" s="66"/>
      <c r="TDQ291" s="66"/>
      <c r="TDR291" s="66"/>
      <c r="TDS291" s="66"/>
      <c r="TDT291" s="66"/>
      <c r="TDU291" s="66"/>
      <c r="TDV291" s="66"/>
      <c r="TDW291" s="66"/>
      <c r="TDX291" s="66"/>
      <c r="TDY291" s="66"/>
      <c r="TDZ291" s="66"/>
      <c r="TEA291" s="66"/>
      <c r="TEB291" s="66"/>
      <c r="TEC291" s="66"/>
      <c r="TED291" s="66"/>
      <c r="TEE291" s="66"/>
      <c r="TEF291" s="66"/>
      <c r="TEG291" s="66"/>
      <c r="TEH291" s="66"/>
      <c r="TEI291" s="66"/>
      <c r="TEJ291" s="66"/>
      <c r="TEK291" s="66"/>
      <c r="TEL291" s="66"/>
      <c r="TEM291" s="66"/>
      <c r="TEN291" s="66"/>
      <c r="TEO291" s="66"/>
      <c r="TEP291" s="66"/>
      <c r="TEQ291" s="66"/>
      <c r="TER291" s="66"/>
      <c r="TES291" s="66"/>
      <c r="TET291" s="66"/>
      <c r="TEU291" s="66"/>
      <c r="TEV291" s="66"/>
      <c r="TEW291" s="66"/>
      <c r="TEX291" s="66"/>
      <c r="TEY291" s="66"/>
      <c r="TEZ291" s="66"/>
      <c r="TFA291" s="66"/>
      <c r="TFB291" s="66"/>
      <c r="TFC291" s="66"/>
      <c r="TFD291" s="66"/>
      <c r="TFE291" s="66"/>
      <c r="TFF291" s="66"/>
      <c r="TFG291" s="66"/>
      <c r="TFH291" s="66"/>
      <c r="TFI291" s="66"/>
      <c r="TFJ291" s="66"/>
      <c r="TFK291" s="66"/>
      <c r="TFL291" s="66"/>
      <c r="TFM291" s="66"/>
      <c r="TFN291" s="66"/>
      <c r="TFO291" s="66"/>
      <c r="TFP291" s="66"/>
      <c r="TFQ291" s="66"/>
      <c r="TFR291" s="66"/>
      <c r="TFS291" s="66"/>
      <c r="TFT291" s="66"/>
      <c r="TFU291" s="66"/>
      <c r="TFV291" s="66"/>
      <c r="TFW291" s="66"/>
      <c r="TFX291" s="66"/>
      <c r="TFY291" s="66"/>
      <c r="TFZ291" s="66"/>
      <c r="TGA291" s="66"/>
      <c r="TGB291" s="66"/>
      <c r="TGC291" s="66"/>
      <c r="TGD291" s="66"/>
      <c r="TGE291" s="66"/>
      <c r="TGF291" s="66"/>
      <c r="TGG291" s="66"/>
      <c r="TGH291" s="66"/>
      <c r="TGI291" s="66"/>
      <c r="TGJ291" s="66"/>
      <c r="TGK291" s="66"/>
      <c r="TGL291" s="66"/>
      <c r="TGM291" s="66"/>
      <c r="TGN291" s="66"/>
      <c r="TGO291" s="66"/>
      <c r="TGP291" s="66"/>
      <c r="TGQ291" s="66"/>
      <c r="TGR291" s="66"/>
      <c r="TGS291" s="66"/>
      <c r="TGT291" s="66"/>
      <c r="TGU291" s="66"/>
      <c r="TGV291" s="66"/>
      <c r="TGW291" s="66"/>
      <c r="TGX291" s="66"/>
      <c r="TGY291" s="66"/>
      <c r="TGZ291" s="66"/>
      <c r="THA291" s="66"/>
      <c r="THB291" s="66"/>
      <c r="THC291" s="66"/>
      <c r="THD291" s="66"/>
      <c r="THE291" s="66"/>
      <c r="THF291" s="66"/>
      <c r="THG291" s="66"/>
      <c r="THH291" s="66"/>
      <c r="THI291" s="66"/>
      <c r="THJ291" s="66"/>
      <c r="THK291" s="66"/>
      <c r="THL291" s="66"/>
      <c r="THM291" s="66"/>
      <c r="THN291" s="66"/>
      <c r="THO291" s="66"/>
      <c r="THP291" s="66"/>
      <c r="THQ291" s="66"/>
      <c r="THR291" s="66"/>
      <c r="THS291" s="66"/>
      <c r="THT291" s="66"/>
      <c r="THU291" s="66"/>
      <c r="THV291" s="66"/>
      <c r="THW291" s="66"/>
      <c r="THX291" s="66"/>
      <c r="THY291" s="66"/>
      <c r="THZ291" s="66"/>
      <c r="TIA291" s="66"/>
      <c r="TIB291" s="66"/>
      <c r="TIC291" s="66"/>
      <c r="TID291" s="66"/>
      <c r="TIE291" s="66"/>
      <c r="TIF291" s="66"/>
      <c r="TIG291" s="66"/>
      <c r="TIH291" s="66"/>
      <c r="TII291" s="66"/>
      <c r="TIJ291" s="66"/>
      <c r="TIK291" s="66"/>
      <c r="TIL291" s="66"/>
      <c r="TIM291" s="66"/>
      <c r="TIN291" s="66"/>
      <c r="TIO291" s="66"/>
      <c r="TIP291" s="66"/>
      <c r="TIQ291" s="66"/>
      <c r="TIR291" s="66"/>
      <c r="TIS291" s="66"/>
      <c r="TIT291" s="66"/>
      <c r="TIU291" s="66"/>
      <c r="TIV291" s="66"/>
      <c r="TIW291" s="66"/>
      <c r="TIX291" s="66"/>
      <c r="TIY291" s="66"/>
      <c r="TIZ291" s="66"/>
      <c r="TJA291" s="66"/>
      <c r="TJB291" s="66"/>
      <c r="TJC291" s="66"/>
      <c r="TJD291" s="66"/>
      <c r="TJE291" s="66"/>
      <c r="TJF291" s="66"/>
      <c r="TJG291" s="66"/>
      <c r="TJH291" s="66"/>
      <c r="TJI291" s="66"/>
      <c r="TJJ291" s="66"/>
      <c r="TJK291" s="66"/>
      <c r="TJL291" s="66"/>
      <c r="TJM291" s="66"/>
      <c r="TJN291" s="66"/>
      <c r="TJO291" s="66"/>
      <c r="TJP291" s="66"/>
      <c r="TJQ291" s="66"/>
      <c r="TJR291" s="66"/>
      <c r="TJS291" s="66"/>
      <c r="TJT291" s="66"/>
      <c r="TJU291" s="66"/>
      <c r="TJV291" s="66"/>
      <c r="TJW291" s="66"/>
      <c r="TJX291" s="66"/>
      <c r="TJY291" s="66"/>
      <c r="TJZ291" s="66"/>
      <c r="TKA291" s="66"/>
      <c r="TKB291" s="66"/>
      <c r="TKC291" s="66"/>
      <c r="TKD291" s="66"/>
      <c r="TKE291" s="66"/>
      <c r="TKF291" s="66"/>
      <c r="TKG291" s="66"/>
      <c r="TKH291" s="66"/>
      <c r="TKI291" s="66"/>
      <c r="TKJ291" s="66"/>
      <c r="TKK291" s="66"/>
      <c r="TKL291" s="66"/>
      <c r="TKM291" s="66"/>
      <c r="TKN291" s="66"/>
      <c r="TKO291" s="66"/>
      <c r="TKP291" s="66"/>
      <c r="TKQ291" s="66"/>
      <c r="TKR291" s="66"/>
      <c r="TKS291" s="66"/>
      <c r="TKT291" s="66"/>
      <c r="TKU291" s="66"/>
      <c r="TKV291" s="66"/>
      <c r="TKW291" s="66"/>
      <c r="TKX291" s="66"/>
      <c r="TKY291" s="66"/>
      <c r="TKZ291" s="66"/>
      <c r="TLA291" s="66"/>
      <c r="TLB291" s="66"/>
      <c r="TLC291" s="66"/>
      <c r="TLD291" s="66"/>
      <c r="TLE291" s="66"/>
      <c r="TLF291" s="66"/>
      <c r="TLG291" s="66"/>
      <c r="TLH291" s="66"/>
      <c r="TLI291" s="66"/>
      <c r="TLJ291" s="66"/>
      <c r="TLK291" s="66"/>
      <c r="TLL291" s="66"/>
      <c r="TLM291" s="66"/>
      <c r="TLN291" s="66"/>
      <c r="TLO291" s="66"/>
      <c r="TLP291" s="66"/>
      <c r="TLQ291" s="66"/>
      <c r="TLR291" s="66"/>
      <c r="TLS291" s="66"/>
      <c r="TLT291" s="66"/>
      <c r="TLU291" s="66"/>
      <c r="TLV291" s="66"/>
      <c r="TLW291" s="66"/>
      <c r="TLX291" s="66"/>
      <c r="TLY291" s="66"/>
      <c r="TLZ291" s="66"/>
      <c r="TMA291" s="66"/>
      <c r="TMB291" s="66"/>
      <c r="TMC291" s="66"/>
      <c r="TMD291" s="66"/>
      <c r="TME291" s="66"/>
      <c r="TMF291" s="66"/>
      <c r="TMG291" s="66"/>
      <c r="TMH291" s="66"/>
      <c r="TMI291" s="66"/>
      <c r="TMJ291" s="66"/>
      <c r="TMK291" s="66"/>
      <c r="TML291" s="66"/>
      <c r="TMM291" s="66"/>
      <c r="TMN291" s="66"/>
      <c r="TMO291" s="66"/>
      <c r="TMP291" s="66"/>
      <c r="TMQ291" s="66"/>
      <c r="TMR291" s="66"/>
      <c r="TMS291" s="66"/>
      <c r="TMT291" s="66"/>
      <c r="TMU291" s="66"/>
      <c r="TMV291" s="66"/>
      <c r="TMW291" s="66"/>
      <c r="TMX291" s="66"/>
      <c r="TMY291" s="66"/>
      <c r="TMZ291" s="66"/>
      <c r="TNA291" s="66"/>
      <c r="TNB291" s="66"/>
      <c r="TNC291" s="66"/>
      <c r="TND291" s="66"/>
      <c r="TNE291" s="66"/>
      <c r="TNF291" s="66"/>
      <c r="TNG291" s="66"/>
      <c r="TNH291" s="66"/>
      <c r="TNI291" s="66"/>
      <c r="TNJ291" s="66"/>
      <c r="TNK291" s="66"/>
      <c r="TNL291" s="66"/>
      <c r="TNM291" s="66"/>
      <c r="TNN291" s="66"/>
      <c r="TNO291" s="66"/>
      <c r="TNP291" s="66"/>
      <c r="TNQ291" s="66"/>
      <c r="TNR291" s="66"/>
      <c r="TNS291" s="66"/>
      <c r="TNT291" s="66"/>
      <c r="TNU291" s="66"/>
      <c r="TNV291" s="66"/>
      <c r="TNW291" s="66"/>
      <c r="TNX291" s="66"/>
      <c r="TNY291" s="66"/>
      <c r="TNZ291" s="66"/>
      <c r="TOA291" s="66"/>
      <c r="TOB291" s="66"/>
      <c r="TOC291" s="66"/>
      <c r="TOD291" s="66"/>
      <c r="TOE291" s="66"/>
      <c r="TOF291" s="66"/>
      <c r="TOG291" s="66"/>
      <c r="TOH291" s="66"/>
      <c r="TOI291" s="66"/>
      <c r="TOJ291" s="66"/>
      <c r="TOK291" s="66"/>
      <c r="TOL291" s="66"/>
      <c r="TOM291" s="66"/>
      <c r="TON291" s="66"/>
      <c r="TOO291" s="66"/>
      <c r="TOP291" s="66"/>
      <c r="TOQ291" s="66"/>
      <c r="TOR291" s="66"/>
      <c r="TOS291" s="66"/>
      <c r="TOT291" s="66"/>
      <c r="TOU291" s="66"/>
      <c r="TOV291" s="66"/>
      <c r="TOW291" s="66"/>
      <c r="TOX291" s="66"/>
      <c r="TOY291" s="66"/>
      <c r="TOZ291" s="66"/>
      <c r="TPA291" s="66"/>
      <c r="TPB291" s="66"/>
      <c r="TPC291" s="66"/>
      <c r="TPD291" s="66"/>
      <c r="TPE291" s="66"/>
      <c r="TPF291" s="66"/>
      <c r="TPG291" s="66"/>
      <c r="TPH291" s="66"/>
      <c r="TPI291" s="66"/>
      <c r="TPJ291" s="66"/>
      <c r="TPK291" s="66"/>
      <c r="TPL291" s="66"/>
      <c r="TPM291" s="66"/>
      <c r="TPN291" s="66"/>
      <c r="TPO291" s="66"/>
      <c r="TPP291" s="66"/>
      <c r="TPQ291" s="66"/>
      <c r="TPR291" s="66"/>
      <c r="TPS291" s="66"/>
      <c r="TPT291" s="66"/>
      <c r="TPU291" s="66"/>
      <c r="TPV291" s="66"/>
      <c r="TPW291" s="66"/>
      <c r="TPX291" s="66"/>
      <c r="TPY291" s="66"/>
      <c r="TPZ291" s="66"/>
      <c r="TQA291" s="66"/>
      <c r="TQB291" s="66"/>
      <c r="TQC291" s="66"/>
      <c r="TQD291" s="66"/>
      <c r="TQE291" s="66"/>
      <c r="TQF291" s="66"/>
      <c r="TQG291" s="66"/>
      <c r="TQH291" s="66"/>
      <c r="TQI291" s="66"/>
      <c r="TQJ291" s="66"/>
      <c r="TQK291" s="66"/>
      <c r="TQL291" s="66"/>
      <c r="TQM291" s="66"/>
      <c r="TQN291" s="66"/>
      <c r="TQO291" s="66"/>
      <c r="TQP291" s="66"/>
      <c r="TQQ291" s="66"/>
      <c r="TQR291" s="66"/>
      <c r="TQS291" s="66"/>
      <c r="TQT291" s="66"/>
      <c r="TQU291" s="66"/>
      <c r="TQV291" s="66"/>
      <c r="TQW291" s="66"/>
      <c r="TQX291" s="66"/>
      <c r="TQY291" s="66"/>
      <c r="TQZ291" s="66"/>
      <c r="TRA291" s="66"/>
      <c r="TRB291" s="66"/>
      <c r="TRC291" s="66"/>
      <c r="TRD291" s="66"/>
      <c r="TRE291" s="66"/>
      <c r="TRF291" s="66"/>
      <c r="TRG291" s="66"/>
      <c r="TRH291" s="66"/>
      <c r="TRI291" s="66"/>
      <c r="TRJ291" s="66"/>
      <c r="TRK291" s="66"/>
      <c r="TRL291" s="66"/>
      <c r="TRM291" s="66"/>
      <c r="TRN291" s="66"/>
      <c r="TRO291" s="66"/>
      <c r="TRP291" s="66"/>
      <c r="TRQ291" s="66"/>
      <c r="TRR291" s="66"/>
      <c r="TRS291" s="66"/>
      <c r="TRT291" s="66"/>
      <c r="TRU291" s="66"/>
      <c r="TRV291" s="66"/>
      <c r="TRW291" s="66"/>
      <c r="TRX291" s="66"/>
      <c r="TRY291" s="66"/>
      <c r="TRZ291" s="66"/>
      <c r="TSA291" s="66"/>
      <c r="TSB291" s="66"/>
      <c r="TSC291" s="66"/>
      <c r="TSD291" s="66"/>
      <c r="TSE291" s="66"/>
      <c r="TSF291" s="66"/>
      <c r="TSG291" s="66"/>
      <c r="TSH291" s="66"/>
      <c r="TSI291" s="66"/>
      <c r="TSJ291" s="66"/>
      <c r="TSK291" s="66"/>
      <c r="TSL291" s="66"/>
      <c r="TSM291" s="66"/>
      <c r="TSN291" s="66"/>
      <c r="TSO291" s="66"/>
      <c r="TSP291" s="66"/>
      <c r="TSQ291" s="66"/>
      <c r="TSR291" s="66"/>
      <c r="TSS291" s="66"/>
      <c r="TST291" s="66"/>
      <c r="TSU291" s="66"/>
      <c r="TSV291" s="66"/>
      <c r="TSW291" s="66"/>
      <c r="TSX291" s="66"/>
      <c r="TSY291" s="66"/>
      <c r="TSZ291" s="66"/>
      <c r="TTA291" s="66"/>
      <c r="TTB291" s="66"/>
      <c r="TTC291" s="66"/>
      <c r="TTD291" s="66"/>
      <c r="TTE291" s="66"/>
      <c r="TTF291" s="66"/>
      <c r="TTG291" s="66"/>
      <c r="TTH291" s="66"/>
      <c r="TTI291" s="66"/>
      <c r="TTJ291" s="66"/>
      <c r="TTK291" s="66"/>
      <c r="TTL291" s="66"/>
      <c r="TTM291" s="66"/>
      <c r="TTN291" s="66"/>
      <c r="TTO291" s="66"/>
      <c r="TTP291" s="66"/>
      <c r="TTQ291" s="66"/>
      <c r="TTR291" s="66"/>
      <c r="TTS291" s="66"/>
      <c r="TTT291" s="66"/>
      <c r="TTU291" s="66"/>
      <c r="TTV291" s="66"/>
      <c r="TTW291" s="66"/>
      <c r="TTX291" s="66"/>
      <c r="TTY291" s="66"/>
      <c r="TTZ291" s="66"/>
      <c r="TUA291" s="66"/>
      <c r="TUB291" s="66"/>
      <c r="TUC291" s="66"/>
      <c r="TUD291" s="66"/>
      <c r="TUE291" s="66"/>
      <c r="TUF291" s="66"/>
      <c r="TUG291" s="66"/>
      <c r="TUH291" s="66"/>
      <c r="TUI291" s="66"/>
      <c r="TUJ291" s="66"/>
      <c r="TUK291" s="66"/>
      <c r="TUL291" s="66"/>
      <c r="TUM291" s="66"/>
      <c r="TUN291" s="66"/>
      <c r="TUO291" s="66"/>
      <c r="TUP291" s="66"/>
      <c r="TUQ291" s="66"/>
      <c r="TUR291" s="66"/>
      <c r="TUS291" s="66"/>
      <c r="TUT291" s="66"/>
      <c r="TUU291" s="66"/>
      <c r="TUV291" s="66"/>
      <c r="TUW291" s="66"/>
      <c r="TUX291" s="66"/>
      <c r="TUY291" s="66"/>
      <c r="TUZ291" s="66"/>
      <c r="TVA291" s="66"/>
      <c r="TVB291" s="66"/>
      <c r="TVC291" s="66"/>
      <c r="TVD291" s="66"/>
      <c r="TVE291" s="66"/>
      <c r="TVF291" s="66"/>
      <c r="TVG291" s="66"/>
      <c r="TVH291" s="66"/>
      <c r="TVI291" s="66"/>
      <c r="TVJ291" s="66"/>
      <c r="TVK291" s="66"/>
      <c r="TVL291" s="66"/>
      <c r="TVM291" s="66"/>
      <c r="TVN291" s="66"/>
      <c r="TVO291" s="66"/>
      <c r="TVP291" s="66"/>
      <c r="TVQ291" s="66"/>
      <c r="TVR291" s="66"/>
      <c r="TVS291" s="66"/>
      <c r="TVT291" s="66"/>
      <c r="TVU291" s="66"/>
      <c r="TVV291" s="66"/>
      <c r="TVW291" s="66"/>
      <c r="TVX291" s="66"/>
      <c r="TVY291" s="66"/>
      <c r="TVZ291" s="66"/>
      <c r="TWA291" s="66"/>
      <c r="TWB291" s="66"/>
      <c r="TWC291" s="66"/>
      <c r="TWD291" s="66"/>
      <c r="TWE291" s="66"/>
      <c r="TWF291" s="66"/>
      <c r="TWG291" s="66"/>
      <c r="TWH291" s="66"/>
      <c r="TWI291" s="66"/>
      <c r="TWJ291" s="66"/>
      <c r="TWK291" s="66"/>
      <c r="TWL291" s="66"/>
      <c r="TWM291" s="66"/>
      <c r="TWN291" s="66"/>
      <c r="TWO291" s="66"/>
      <c r="TWP291" s="66"/>
      <c r="TWQ291" s="66"/>
      <c r="TWR291" s="66"/>
      <c r="TWS291" s="66"/>
      <c r="TWT291" s="66"/>
      <c r="TWU291" s="66"/>
      <c r="TWV291" s="66"/>
      <c r="TWW291" s="66"/>
      <c r="TWX291" s="66"/>
      <c r="TWY291" s="66"/>
      <c r="TWZ291" s="66"/>
      <c r="TXA291" s="66"/>
      <c r="TXB291" s="66"/>
      <c r="TXC291" s="66"/>
      <c r="TXD291" s="66"/>
      <c r="TXE291" s="66"/>
      <c r="TXF291" s="66"/>
      <c r="TXG291" s="66"/>
      <c r="TXH291" s="66"/>
      <c r="TXI291" s="66"/>
      <c r="TXJ291" s="66"/>
      <c r="TXK291" s="66"/>
      <c r="TXL291" s="66"/>
      <c r="TXM291" s="66"/>
      <c r="TXN291" s="66"/>
      <c r="TXO291" s="66"/>
      <c r="TXP291" s="66"/>
      <c r="TXQ291" s="66"/>
      <c r="TXR291" s="66"/>
      <c r="TXS291" s="66"/>
      <c r="TXT291" s="66"/>
      <c r="TXU291" s="66"/>
      <c r="TXV291" s="66"/>
      <c r="TXW291" s="66"/>
      <c r="TXX291" s="66"/>
      <c r="TXY291" s="66"/>
      <c r="TXZ291" s="66"/>
      <c r="TYA291" s="66"/>
      <c r="TYB291" s="66"/>
      <c r="TYC291" s="66"/>
      <c r="TYD291" s="66"/>
      <c r="TYE291" s="66"/>
      <c r="TYF291" s="66"/>
      <c r="TYG291" s="66"/>
      <c r="TYH291" s="66"/>
      <c r="TYI291" s="66"/>
      <c r="TYJ291" s="66"/>
      <c r="TYK291" s="66"/>
      <c r="TYL291" s="66"/>
      <c r="TYM291" s="66"/>
      <c r="TYN291" s="66"/>
      <c r="TYO291" s="66"/>
      <c r="TYP291" s="66"/>
      <c r="TYQ291" s="66"/>
      <c r="TYR291" s="66"/>
      <c r="TYS291" s="66"/>
      <c r="TYT291" s="66"/>
      <c r="TYU291" s="66"/>
      <c r="TYV291" s="66"/>
      <c r="TYW291" s="66"/>
      <c r="TYX291" s="66"/>
      <c r="TYY291" s="66"/>
      <c r="TYZ291" s="66"/>
      <c r="TZA291" s="66"/>
      <c r="TZB291" s="66"/>
      <c r="TZC291" s="66"/>
      <c r="TZD291" s="66"/>
      <c r="TZE291" s="66"/>
      <c r="TZF291" s="66"/>
      <c r="TZG291" s="66"/>
      <c r="TZH291" s="66"/>
      <c r="TZI291" s="66"/>
      <c r="TZJ291" s="66"/>
      <c r="TZK291" s="66"/>
      <c r="TZL291" s="66"/>
      <c r="TZM291" s="66"/>
      <c r="TZN291" s="66"/>
      <c r="TZO291" s="66"/>
      <c r="TZP291" s="66"/>
      <c r="TZQ291" s="66"/>
      <c r="TZR291" s="66"/>
      <c r="TZS291" s="66"/>
      <c r="TZT291" s="66"/>
      <c r="TZU291" s="66"/>
      <c r="TZV291" s="66"/>
      <c r="TZW291" s="66"/>
      <c r="TZX291" s="66"/>
      <c r="TZY291" s="66"/>
      <c r="TZZ291" s="66"/>
      <c r="UAA291" s="66"/>
      <c r="UAB291" s="66"/>
      <c r="UAC291" s="66"/>
      <c r="UAD291" s="66"/>
      <c r="UAE291" s="66"/>
      <c r="UAF291" s="66"/>
      <c r="UAG291" s="66"/>
      <c r="UAH291" s="66"/>
      <c r="UAI291" s="66"/>
      <c r="UAJ291" s="66"/>
      <c r="UAK291" s="66"/>
      <c r="UAL291" s="66"/>
      <c r="UAM291" s="66"/>
      <c r="UAN291" s="66"/>
      <c r="UAO291" s="66"/>
      <c r="UAP291" s="66"/>
      <c r="UAQ291" s="66"/>
      <c r="UAR291" s="66"/>
      <c r="UAS291" s="66"/>
      <c r="UAT291" s="66"/>
      <c r="UAU291" s="66"/>
      <c r="UAV291" s="66"/>
      <c r="UAW291" s="66"/>
      <c r="UAX291" s="66"/>
      <c r="UAY291" s="66"/>
      <c r="UAZ291" s="66"/>
      <c r="UBA291" s="66"/>
      <c r="UBB291" s="66"/>
      <c r="UBC291" s="66"/>
      <c r="UBD291" s="66"/>
      <c r="UBE291" s="66"/>
      <c r="UBF291" s="66"/>
      <c r="UBG291" s="66"/>
      <c r="UBH291" s="66"/>
      <c r="UBI291" s="66"/>
      <c r="UBJ291" s="66"/>
      <c r="UBK291" s="66"/>
      <c r="UBL291" s="66"/>
      <c r="UBM291" s="66"/>
      <c r="UBN291" s="66"/>
      <c r="UBO291" s="66"/>
      <c r="UBP291" s="66"/>
      <c r="UBQ291" s="66"/>
      <c r="UBR291" s="66"/>
      <c r="UBS291" s="66"/>
      <c r="UBT291" s="66"/>
      <c r="UBU291" s="66"/>
      <c r="UBV291" s="66"/>
      <c r="UBW291" s="66"/>
      <c r="UBX291" s="66"/>
      <c r="UBY291" s="66"/>
      <c r="UBZ291" s="66"/>
      <c r="UCA291" s="66"/>
      <c r="UCB291" s="66"/>
      <c r="UCC291" s="66"/>
      <c r="UCD291" s="66"/>
      <c r="UCE291" s="66"/>
      <c r="UCF291" s="66"/>
      <c r="UCG291" s="66"/>
      <c r="UCH291" s="66"/>
      <c r="UCI291" s="66"/>
      <c r="UCJ291" s="66"/>
      <c r="UCK291" s="66"/>
      <c r="UCL291" s="66"/>
      <c r="UCM291" s="66"/>
      <c r="UCN291" s="66"/>
      <c r="UCO291" s="66"/>
      <c r="UCP291" s="66"/>
      <c r="UCQ291" s="66"/>
      <c r="UCR291" s="66"/>
      <c r="UCS291" s="66"/>
      <c r="UCT291" s="66"/>
      <c r="UCU291" s="66"/>
      <c r="UCV291" s="66"/>
      <c r="UCW291" s="66"/>
      <c r="UCX291" s="66"/>
      <c r="UCY291" s="66"/>
      <c r="UCZ291" s="66"/>
      <c r="UDA291" s="66"/>
      <c r="UDB291" s="66"/>
      <c r="UDC291" s="66"/>
      <c r="UDD291" s="66"/>
      <c r="UDE291" s="66"/>
      <c r="UDF291" s="66"/>
      <c r="UDG291" s="66"/>
      <c r="UDH291" s="66"/>
      <c r="UDI291" s="66"/>
      <c r="UDJ291" s="66"/>
      <c r="UDK291" s="66"/>
      <c r="UDL291" s="66"/>
      <c r="UDM291" s="66"/>
      <c r="UDN291" s="66"/>
      <c r="UDO291" s="66"/>
      <c r="UDP291" s="66"/>
      <c r="UDQ291" s="66"/>
      <c r="UDR291" s="66"/>
      <c r="UDS291" s="66"/>
      <c r="UDT291" s="66"/>
      <c r="UDU291" s="66"/>
      <c r="UDV291" s="66"/>
      <c r="UDW291" s="66"/>
      <c r="UDX291" s="66"/>
      <c r="UDY291" s="66"/>
      <c r="UDZ291" s="66"/>
      <c r="UEA291" s="66"/>
      <c r="UEB291" s="66"/>
      <c r="UEC291" s="66"/>
      <c r="UED291" s="66"/>
      <c r="UEE291" s="66"/>
      <c r="UEF291" s="66"/>
      <c r="UEG291" s="66"/>
      <c r="UEH291" s="66"/>
      <c r="UEI291" s="66"/>
      <c r="UEJ291" s="66"/>
      <c r="UEK291" s="66"/>
      <c r="UEL291" s="66"/>
      <c r="UEM291" s="66"/>
      <c r="UEN291" s="66"/>
      <c r="UEO291" s="66"/>
      <c r="UEP291" s="66"/>
      <c r="UEQ291" s="66"/>
      <c r="UER291" s="66"/>
      <c r="UES291" s="66"/>
      <c r="UET291" s="66"/>
      <c r="UEU291" s="66"/>
      <c r="UEV291" s="66"/>
      <c r="UEW291" s="66"/>
      <c r="UEX291" s="66"/>
      <c r="UEY291" s="66"/>
      <c r="UEZ291" s="66"/>
      <c r="UFA291" s="66"/>
      <c r="UFB291" s="66"/>
      <c r="UFC291" s="66"/>
      <c r="UFD291" s="66"/>
      <c r="UFE291" s="66"/>
      <c r="UFF291" s="66"/>
      <c r="UFG291" s="66"/>
      <c r="UFH291" s="66"/>
      <c r="UFI291" s="66"/>
      <c r="UFJ291" s="66"/>
      <c r="UFK291" s="66"/>
      <c r="UFL291" s="66"/>
      <c r="UFM291" s="66"/>
      <c r="UFN291" s="66"/>
      <c r="UFO291" s="66"/>
      <c r="UFP291" s="66"/>
      <c r="UFQ291" s="66"/>
      <c r="UFR291" s="66"/>
      <c r="UFS291" s="66"/>
      <c r="UFT291" s="66"/>
      <c r="UFU291" s="66"/>
      <c r="UFV291" s="66"/>
      <c r="UFW291" s="66"/>
      <c r="UFX291" s="66"/>
      <c r="UFY291" s="66"/>
      <c r="UFZ291" s="66"/>
      <c r="UGA291" s="66"/>
      <c r="UGB291" s="66"/>
      <c r="UGC291" s="66"/>
      <c r="UGD291" s="66"/>
      <c r="UGE291" s="66"/>
      <c r="UGF291" s="66"/>
      <c r="UGG291" s="66"/>
      <c r="UGH291" s="66"/>
      <c r="UGI291" s="66"/>
      <c r="UGJ291" s="66"/>
      <c r="UGK291" s="66"/>
      <c r="UGL291" s="66"/>
      <c r="UGM291" s="66"/>
      <c r="UGN291" s="66"/>
      <c r="UGO291" s="66"/>
      <c r="UGP291" s="66"/>
      <c r="UGQ291" s="66"/>
      <c r="UGR291" s="66"/>
      <c r="UGS291" s="66"/>
      <c r="UGT291" s="66"/>
      <c r="UGU291" s="66"/>
      <c r="UGV291" s="66"/>
      <c r="UGW291" s="66"/>
      <c r="UGX291" s="66"/>
      <c r="UGY291" s="66"/>
      <c r="UGZ291" s="66"/>
      <c r="UHA291" s="66"/>
      <c r="UHB291" s="66"/>
      <c r="UHC291" s="66"/>
      <c r="UHD291" s="66"/>
      <c r="UHE291" s="66"/>
      <c r="UHF291" s="66"/>
      <c r="UHG291" s="66"/>
      <c r="UHH291" s="66"/>
      <c r="UHI291" s="66"/>
      <c r="UHJ291" s="66"/>
      <c r="UHK291" s="66"/>
      <c r="UHL291" s="66"/>
      <c r="UHM291" s="66"/>
      <c r="UHN291" s="66"/>
      <c r="UHO291" s="66"/>
      <c r="UHP291" s="66"/>
      <c r="UHQ291" s="66"/>
      <c r="UHR291" s="66"/>
      <c r="UHS291" s="66"/>
      <c r="UHT291" s="66"/>
      <c r="UHU291" s="66"/>
      <c r="UHV291" s="66"/>
      <c r="UHW291" s="66"/>
      <c r="UHX291" s="66"/>
      <c r="UHY291" s="66"/>
      <c r="UHZ291" s="66"/>
      <c r="UIA291" s="66"/>
      <c r="UIB291" s="66"/>
      <c r="UIC291" s="66"/>
      <c r="UID291" s="66"/>
      <c r="UIE291" s="66"/>
      <c r="UIF291" s="66"/>
      <c r="UIG291" s="66"/>
      <c r="UIH291" s="66"/>
      <c r="UII291" s="66"/>
      <c r="UIJ291" s="66"/>
      <c r="UIK291" s="66"/>
      <c r="UIL291" s="66"/>
      <c r="UIM291" s="66"/>
      <c r="UIN291" s="66"/>
      <c r="UIO291" s="66"/>
      <c r="UIP291" s="66"/>
      <c r="UIQ291" s="66"/>
      <c r="UIR291" s="66"/>
      <c r="UIS291" s="66"/>
      <c r="UIT291" s="66"/>
      <c r="UIU291" s="66"/>
      <c r="UIV291" s="66"/>
      <c r="UIW291" s="66"/>
      <c r="UIX291" s="66"/>
      <c r="UIY291" s="66"/>
      <c r="UIZ291" s="66"/>
      <c r="UJA291" s="66"/>
      <c r="UJB291" s="66"/>
      <c r="UJC291" s="66"/>
      <c r="UJD291" s="66"/>
      <c r="UJE291" s="66"/>
      <c r="UJF291" s="66"/>
      <c r="UJG291" s="66"/>
      <c r="UJH291" s="66"/>
      <c r="UJI291" s="66"/>
      <c r="UJJ291" s="66"/>
      <c r="UJK291" s="66"/>
      <c r="UJL291" s="66"/>
      <c r="UJM291" s="66"/>
      <c r="UJN291" s="66"/>
      <c r="UJO291" s="66"/>
      <c r="UJP291" s="66"/>
      <c r="UJQ291" s="66"/>
      <c r="UJR291" s="66"/>
      <c r="UJS291" s="66"/>
      <c r="UJT291" s="66"/>
      <c r="UJU291" s="66"/>
      <c r="UJV291" s="66"/>
      <c r="UJW291" s="66"/>
      <c r="UJX291" s="66"/>
      <c r="UJY291" s="66"/>
      <c r="UJZ291" s="66"/>
      <c r="UKA291" s="66"/>
      <c r="UKB291" s="66"/>
      <c r="UKC291" s="66"/>
      <c r="UKD291" s="66"/>
      <c r="UKE291" s="66"/>
      <c r="UKF291" s="66"/>
      <c r="UKG291" s="66"/>
      <c r="UKH291" s="66"/>
      <c r="UKI291" s="66"/>
      <c r="UKJ291" s="66"/>
      <c r="UKK291" s="66"/>
      <c r="UKL291" s="66"/>
      <c r="UKM291" s="66"/>
      <c r="UKN291" s="66"/>
      <c r="UKO291" s="66"/>
      <c r="UKP291" s="66"/>
      <c r="UKQ291" s="66"/>
      <c r="UKR291" s="66"/>
      <c r="UKS291" s="66"/>
      <c r="UKT291" s="66"/>
      <c r="UKU291" s="66"/>
      <c r="UKV291" s="66"/>
      <c r="UKW291" s="66"/>
      <c r="UKX291" s="66"/>
      <c r="UKY291" s="66"/>
      <c r="UKZ291" s="66"/>
      <c r="ULA291" s="66"/>
      <c r="ULB291" s="66"/>
      <c r="ULC291" s="66"/>
      <c r="ULD291" s="66"/>
      <c r="ULE291" s="66"/>
      <c r="ULF291" s="66"/>
      <c r="ULG291" s="66"/>
      <c r="ULH291" s="66"/>
      <c r="ULI291" s="66"/>
      <c r="ULJ291" s="66"/>
      <c r="ULK291" s="66"/>
      <c r="ULL291" s="66"/>
      <c r="ULM291" s="66"/>
      <c r="ULN291" s="66"/>
      <c r="ULO291" s="66"/>
      <c r="ULP291" s="66"/>
      <c r="ULQ291" s="66"/>
      <c r="ULR291" s="66"/>
      <c r="ULS291" s="66"/>
      <c r="ULT291" s="66"/>
      <c r="ULU291" s="66"/>
      <c r="ULV291" s="66"/>
      <c r="ULW291" s="66"/>
      <c r="ULX291" s="66"/>
      <c r="ULY291" s="66"/>
      <c r="ULZ291" s="66"/>
      <c r="UMA291" s="66"/>
      <c r="UMB291" s="66"/>
      <c r="UMC291" s="66"/>
      <c r="UMD291" s="66"/>
      <c r="UME291" s="66"/>
      <c r="UMF291" s="66"/>
      <c r="UMG291" s="66"/>
      <c r="UMH291" s="66"/>
      <c r="UMI291" s="66"/>
      <c r="UMJ291" s="66"/>
      <c r="UMK291" s="66"/>
      <c r="UML291" s="66"/>
      <c r="UMM291" s="66"/>
      <c r="UMN291" s="66"/>
      <c r="UMO291" s="66"/>
      <c r="UMP291" s="66"/>
      <c r="UMQ291" s="66"/>
      <c r="UMR291" s="66"/>
      <c r="UMS291" s="66"/>
      <c r="UMT291" s="66"/>
      <c r="UMU291" s="66"/>
      <c r="UMV291" s="66"/>
      <c r="UMW291" s="66"/>
      <c r="UMX291" s="66"/>
      <c r="UMY291" s="66"/>
      <c r="UMZ291" s="66"/>
      <c r="UNA291" s="66"/>
      <c r="UNB291" s="66"/>
      <c r="UNC291" s="66"/>
      <c r="UND291" s="66"/>
      <c r="UNE291" s="66"/>
      <c r="UNF291" s="66"/>
      <c r="UNG291" s="66"/>
      <c r="UNH291" s="66"/>
      <c r="UNI291" s="66"/>
      <c r="UNJ291" s="66"/>
      <c r="UNK291" s="66"/>
      <c r="UNL291" s="66"/>
      <c r="UNM291" s="66"/>
      <c r="UNN291" s="66"/>
      <c r="UNO291" s="66"/>
      <c r="UNP291" s="66"/>
      <c r="UNQ291" s="66"/>
      <c r="UNR291" s="66"/>
      <c r="UNS291" s="66"/>
      <c r="UNT291" s="66"/>
      <c r="UNU291" s="66"/>
      <c r="UNV291" s="66"/>
      <c r="UNW291" s="66"/>
      <c r="UNX291" s="66"/>
      <c r="UNY291" s="66"/>
      <c r="UNZ291" s="66"/>
      <c r="UOA291" s="66"/>
      <c r="UOB291" s="66"/>
      <c r="UOC291" s="66"/>
      <c r="UOD291" s="66"/>
      <c r="UOE291" s="66"/>
      <c r="UOF291" s="66"/>
      <c r="UOG291" s="66"/>
      <c r="UOH291" s="66"/>
      <c r="UOI291" s="66"/>
      <c r="UOJ291" s="66"/>
      <c r="UOK291" s="66"/>
      <c r="UOL291" s="66"/>
      <c r="UOM291" s="66"/>
      <c r="UON291" s="66"/>
      <c r="UOO291" s="66"/>
      <c r="UOP291" s="66"/>
      <c r="UOQ291" s="66"/>
      <c r="UOR291" s="66"/>
      <c r="UOS291" s="66"/>
      <c r="UOT291" s="66"/>
      <c r="UOU291" s="66"/>
      <c r="UOV291" s="66"/>
      <c r="UOW291" s="66"/>
      <c r="UOX291" s="66"/>
      <c r="UOY291" s="66"/>
      <c r="UOZ291" s="66"/>
      <c r="UPA291" s="66"/>
      <c r="UPB291" s="66"/>
      <c r="UPC291" s="66"/>
      <c r="UPD291" s="66"/>
      <c r="UPE291" s="66"/>
      <c r="UPF291" s="66"/>
      <c r="UPG291" s="66"/>
      <c r="UPH291" s="66"/>
      <c r="UPI291" s="66"/>
      <c r="UPJ291" s="66"/>
      <c r="UPK291" s="66"/>
      <c r="UPL291" s="66"/>
      <c r="UPM291" s="66"/>
      <c r="UPN291" s="66"/>
      <c r="UPO291" s="66"/>
      <c r="UPP291" s="66"/>
      <c r="UPQ291" s="66"/>
      <c r="UPR291" s="66"/>
      <c r="UPS291" s="66"/>
      <c r="UPT291" s="66"/>
      <c r="UPU291" s="66"/>
      <c r="UPV291" s="66"/>
      <c r="UPW291" s="66"/>
      <c r="UPX291" s="66"/>
      <c r="UPY291" s="66"/>
      <c r="UPZ291" s="66"/>
      <c r="UQA291" s="66"/>
      <c r="UQB291" s="66"/>
      <c r="UQC291" s="66"/>
      <c r="UQD291" s="66"/>
      <c r="UQE291" s="66"/>
      <c r="UQF291" s="66"/>
      <c r="UQG291" s="66"/>
      <c r="UQH291" s="66"/>
      <c r="UQI291" s="66"/>
      <c r="UQJ291" s="66"/>
      <c r="UQK291" s="66"/>
      <c r="UQL291" s="66"/>
      <c r="UQM291" s="66"/>
      <c r="UQN291" s="66"/>
      <c r="UQO291" s="66"/>
      <c r="UQP291" s="66"/>
      <c r="UQQ291" s="66"/>
      <c r="UQR291" s="66"/>
      <c r="UQS291" s="66"/>
      <c r="UQT291" s="66"/>
      <c r="UQU291" s="66"/>
      <c r="UQV291" s="66"/>
      <c r="UQW291" s="66"/>
      <c r="UQX291" s="66"/>
      <c r="UQY291" s="66"/>
      <c r="UQZ291" s="66"/>
      <c r="URA291" s="66"/>
      <c r="URB291" s="66"/>
      <c r="URC291" s="66"/>
      <c r="URD291" s="66"/>
      <c r="URE291" s="66"/>
      <c r="URF291" s="66"/>
      <c r="URG291" s="66"/>
      <c r="URH291" s="66"/>
      <c r="URI291" s="66"/>
      <c r="URJ291" s="66"/>
      <c r="URK291" s="66"/>
      <c r="URL291" s="66"/>
      <c r="URM291" s="66"/>
      <c r="URN291" s="66"/>
      <c r="URO291" s="66"/>
      <c r="URP291" s="66"/>
      <c r="URQ291" s="66"/>
      <c r="URR291" s="66"/>
      <c r="URS291" s="66"/>
      <c r="URT291" s="66"/>
      <c r="URU291" s="66"/>
      <c r="URV291" s="66"/>
      <c r="URW291" s="66"/>
      <c r="URX291" s="66"/>
      <c r="URY291" s="66"/>
      <c r="URZ291" s="66"/>
      <c r="USA291" s="66"/>
      <c r="USB291" s="66"/>
      <c r="USC291" s="66"/>
      <c r="USD291" s="66"/>
      <c r="USE291" s="66"/>
      <c r="USF291" s="66"/>
      <c r="USG291" s="66"/>
      <c r="USH291" s="66"/>
      <c r="USI291" s="66"/>
      <c r="USJ291" s="66"/>
      <c r="USK291" s="66"/>
      <c r="USL291" s="66"/>
      <c r="USM291" s="66"/>
      <c r="USN291" s="66"/>
      <c r="USO291" s="66"/>
      <c r="USP291" s="66"/>
      <c r="USQ291" s="66"/>
      <c r="USR291" s="66"/>
      <c r="USS291" s="66"/>
      <c r="UST291" s="66"/>
      <c r="USU291" s="66"/>
      <c r="USV291" s="66"/>
      <c r="USW291" s="66"/>
      <c r="USX291" s="66"/>
      <c r="USY291" s="66"/>
      <c r="USZ291" s="66"/>
      <c r="UTA291" s="66"/>
      <c r="UTB291" s="66"/>
      <c r="UTC291" s="66"/>
      <c r="UTD291" s="66"/>
      <c r="UTE291" s="66"/>
      <c r="UTF291" s="66"/>
      <c r="UTG291" s="66"/>
      <c r="UTH291" s="66"/>
      <c r="UTI291" s="66"/>
      <c r="UTJ291" s="66"/>
      <c r="UTK291" s="66"/>
      <c r="UTL291" s="66"/>
      <c r="UTM291" s="66"/>
      <c r="UTN291" s="66"/>
      <c r="UTO291" s="66"/>
      <c r="UTP291" s="66"/>
      <c r="UTQ291" s="66"/>
      <c r="UTR291" s="66"/>
      <c r="UTS291" s="66"/>
      <c r="UTT291" s="66"/>
      <c r="UTU291" s="66"/>
      <c r="UTV291" s="66"/>
      <c r="UTW291" s="66"/>
      <c r="UTX291" s="66"/>
      <c r="UTY291" s="66"/>
      <c r="UTZ291" s="66"/>
      <c r="UUA291" s="66"/>
      <c r="UUB291" s="66"/>
      <c r="UUC291" s="66"/>
      <c r="UUD291" s="66"/>
      <c r="UUE291" s="66"/>
      <c r="UUF291" s="66"/>
      <c r="UUG291" s="66"/>
      <c r="UUH291" s="66"/>
      <c r="UUI291" s="66"/>
      <c r="UUJ291" s="66"/>
      <c r="UUK291" s="66"/>
      <c r="UUL291" s="66"/>
      <c r="UUM291" s="66"/>
      <c r="UUN291" s="66"/>
      <c r="UUO291" s="66"/>
      <c r="UUP291" s="66"/>
      <c r="UUQ291" s="66"/>
      <c r="UUR291" s="66"/>
      <c r="UUS291" s="66"/>
      <c r="UUT291" s="66"/>
      <c r="UUU291" s="66"/>
      <c r="UUV291" s="66"/>
      <c r="UUW291" s="66"/>
      <c r="UUX291" s="66"/>
      <c r="UUY291" s="66"/>
      <c r="UUZ291" s="66"/>
      <c r="UVA291" s="66"/>
      <c r="UVB291" s="66"/>
      <c r="UVC291" s="66"/>
      <c r="UVD291" s="66"/>
      <c r="UVE291" s="66"/>
      <c r="UVF291" s="66"/>
      <c r="UVG291" s="66"/>
      <c r="UVH291" s="66"/>
      <c r="UVI291" s="66"/>
      <c r="UVJ291" s="66"/>
      <c r="UVK291" s="66"/>
      <c r="UVL291" s="66"/>
      <c r="UVM291" s="66"/>
      <c r="UVN291" s="66"/>
      <c r="UVO291" s="66"/>
      <c r="UVP291" s="66"/>
      <c r="UVQ291" s="66"/>
      <c r="UVR291" s="66"/>
      <c r="UVS291" s="66"/>
      <c r="UVT291" s="66"/>
      <c r="UVU291" s="66"/>
      <c r="UVV291" s="66"/>
      <c r="UVW291" s="66"/>
      <c r="UVX291" s="66"/>
      <c r="UVY291" s="66"/>
      <c r="UVZ291" s="66"/>
      <c r="UWA291" s="66"/>
      <c r="UWB291" s="66"/>
      <c r="UWC291" s="66"/>
      <c r="UWD291" s="66"/>
      <c r="UWE291" s="66"/>
      <c r="UWF291" s="66"/>
      <c r="UWG291" s="66"/>
      <c r="UWH291" s="66"/>
      <c r="UWI291" s="66"/>
      <c r="UWJ291" s="66"/>
      <c r="UWK291" s="66"/>
      <c r="UWL291" s="66"/>
      <c r="UWM291" s="66"/>
      <c r="UWN291" s="66"/>
      <c r="UWO291" s="66"/>
      <c r="UWP291" s="66"/>
      <c r="UWQ291" s="66"/>
      <c r="UWR291" s="66"/>
      <c r="UWS291" s="66"/>
      <c r="UWT291" s="66"/>
      <c r="UWU291" s="66"/>
      <c r="UWV291" s="66"/>
      <c r="UWW291" s="66"/>
      <c r="UWX291" s="66"/>
      <c r="UWY291" s="66"/>
      <c r="UWZ291" s="66"/>
      <c r="UXA291" s="66"/>
      <c r="UXB291" s="66"/>
      <c r="UXC291" s="66"/>
      <c r="UXD291" s="66"/>
      <c r="UXE291" s="66"/>
      <c r="UXF291" s="66"/>
      <c r="UXG291" s="66"/>
      <c r="UXH291" s="66"/>
      <c r="UXI291" s="66"/>
      <c r="UXJ291" s="66"/>
      <c r="UXK291" s="66"/>
      <c r="UXL291" s="66"/>
      <c r="UXM291" s="66"/>
      <c r="UXN291" s="66"/>
      <c r="UXO291" s="66"/>
      <c r="UXP291" s="66"/>
      <c r="UXQ291" s="66"/>
      <c r="UXR291" s="66"/>
      <c r="UXS291" s="66"/>
      <c r="UXT291" s="66"/>
      <c r="UXU291" s="66"/>
      <c r="UXV291" s="66"/>
      <c r="UXW291" s="66"/>
      <c r="UXX291" s="66"/>
      <c r="UXY291" s="66"/>
      <c r="UXZ291" s="66"/>
      <c r="UYA291" s="66"/>
      <c r="UYB291" s="66"/>
      <c r="UYC291" s="66"/>
      <c r="UYD291" s="66"/>
      <c r="UYE291" s="66"/>
      <c r="UYF291" s="66"/>
      <c r="UYG291" s="66"/>
      <c r="UYH291" s="66"/>
      <c r="UYI291" s="66"/>
      <c r="UYJ291" s="66"/>
      <c r="UYK291" s="66"/>
      <c r="UYL291" s="66"/>
      <c r="UYM291" s="66"/>
      <c r="UYN291" s="66"/>
      <c r="UYO291" s="66"/>
      <c r="UYP291" s="66"/>
      <c r="UYQ291" s="66"/>
      <c r="UYR291" s="66"/>
      <c r="UYS291" s="66"/>
      <c r="UYT291" s="66"/>
      <c r="UYU291" s="66"/>
      <c r="UYV291" s="66"/>
      <c r="UYW291" s="66"/>
      <c r="UYX291" s="66"/>
      <c r="UYY291" s="66"/>
      <c r="UYZ291" s="66"/>
      <c r="UZA291" s="66"/>
      <c r="UZB291" s="66"/>
      <c r="UZC291" s="66"/>
      <c r="UZD291" s="66"/>
      <c r="UZE291" s="66"/>
      <c r="UZF291" s="66"/>
      <c r="UZG291" s="66"/>
      <c r="UZH291" s="66"/>
      <c r="UZI291" s="66"/>
      <c r="UZJ291" s="66"/>
      <c r="UZK291" s="66"/>
      <c r="UZL291" s="66"/>
      <c r="UZM291" s="66"/>
      <c r="UZN291" s="66"/>
      <c r="UZO291" s="66"/>
      <c r="UZP291" s="66"/>
      <c r="UZQ291" s="66"/>
      <c r="UZR291" s="66"/>
      <c r="UZS291" s="66"/>
      <c r="UZT291" s="66"/>
      <c r="UZU291" s="66"/>
      <c r="UZV291" s="66"/>
      <c r="UZW291" s="66"/>
      <c r="UZX291" s="66"/>
      <c r="UZY291" s="66"/>
      <c r="UZZ291" s="66"/>
      <c r="VAA291" s="66"/>
      <c r="VAB291" s="66"/>
      <c r="VAC291" s="66"/>
      <c r="VAD291" s="66"/>
      <c r="VAE291" s="66"/>
      <c r="VAF291" s="66"/>
      <c r="VAG291" s="66"/>
      <c r="VAH291" s="66"/>
      <c r="VAI291" s="66"/>
      <c r="VAJ291" s="66"/>
      <c r="VAK291" s="66"/>
      <c r="VAL291" s="66"/>
      <c r="VAM291" s="66"/>
      <c r="VAN291" s="66"/>
      <c r="VAO291" s="66"/>
      <c r="VAP291" s="66"/>
      <c r="VAQ291" s="66"/>
      <c r="VAR291" s="66"/>
      <c r="VAS291" s="66"/>
      <c r="VAT291" s="66"/>
      <c r="VAU291" s="66"/>
      <c r="VAV291" s="66"/>
      <c r="VAW291" s="66"/>
      <c r="VAX291" s="66"/>
      <c r="VAY291" s="66"/>
      <c r="VAZ291" s="66"/>
      <c r="VBA291" s="66"/>
      <c r="VBB291" s="66"/>
      <c r="VBC291" s="66"/>
      <c r="VBD291" s="66"/>
      <c r="VBE291" s="66"/>
      <c r="VBF291" s="66"/>
      <c r="VBG291" s="66"/>
      <c r="VBH291" s="66"/>
      <c r="VBI291" s="66"/>
      <c r="VBJ291" s="66"/>
      <c r="VBK291" s="66"/>
      <c r="VBL291" s="66"/>
      <c r="VBM291" s="66"/>
      <c r="VBN291" s="66"/>
      <c r="VBO291" s="66"/>
      <c r="VBP291" s="66"/>
      <c r="VBQ291" s="66"/>
      <c r="VBR291" s="66"/>
      <c r="VBS291" s="66"/>
      <c r="VBT291" s="66"/>
      <c r="VBU291" s="66"/>
      <c r="VBV291" s="66"/>
      <c r="VBW291" s="66"/>
      <c r="VBX291" s="66"/>
      <c r="VBY291" s="66"/>
      <c r="VBZ291" s="66"/>
      <c r="VCA291" s="66"/>
      <c r="VCB291" s="66"/>
      <c r="VCC291" s="66"/>
      <c r="VCD291" s="66"/>
      <c r="VCE291" s="66"/>
      <c r="VCF291" s="66"/>
      <c r="VCG291" s="66"/>
      <c r="VCH291" s="66"/>
      <c r="VCI291" s="66"/>
      <c r="VCJ291" s="66"/>
      <c r="VCK291" s="66"/>
      <c r="VCL291" s="66"/>
      <c r="VCM291" s="66"/>
      <c r="VCN291" s="66"/>
      <c r="VCO291" s="66"/>
      <c r="VCP291" s="66"/>
      <c r="VCQ291" s="66"/>
      <c r="VCR291" s="66"/>
      <c r="VCS291" s="66"/>
      <c r="VCT291" s="66"/>
      <c r="VCU291" s="66"/>
      <c r="VCV291" s="66"/>
      <c r="VCW291" s="66"/>
      <c r="VCX291" s="66"/>
      <c r="VCY291" s="66"/>
      <c r="VCZ291" s="66"/>
      <c r="VDA291" s="66"/>
      <c r="VDB291" s="66"/>
      <c r="VDC291" s="66"/>
      <c r="VDD291" s="66"/>
      <c r="VDE291" s="66"/>
      <c r="VDF291" s="66"/>
      <c r="VDG291" s="66"/>
      <c r="VDH291" s="66"/>
      <c r="VDI291" s="66"/>
      <c r="VDJ291" s="66"/>
      <c r="VDK291" s="66"/>
      <c r="VDL291" s="66"/>
      <c r="VDM291" s="66"/>
      <c r="VDN291" s="66"/>
      <c r="VDO291" s="66"/>
      <c r="VDP291" s="66"/>
      <c r="VDQ291" s="66"/>
      <c r="VDR291" s="66"/>
      <c r="VDS291" s="66"/>
      <c r="VDT291" s="66"/>
      <c r="VDU291" s="66"/>
      <c r="VDV291" s="66"/>
      <c r="VDW291" s="66"/>
      <c r="VDX291" s="66"/>
      <c r="VDY291" s="66"/>
      <c r="VDZ291" s="66"/>
      <c r="VEA291" s="66"/>
      <c r="VEB291" s="66"/>
      <c r="VEC291" s="66"/>
      <c r="VED291" s="66"/>
      <c r="VEE291" s="66"/>
      <c r="VEF291" s="66"/>
      <c r="VEG291" s="66"/>
      <c r="VEH291" s="66"/>
      <c r="VEI291" s="66"/>
      <c r="VEJ291" s="66"/>
      <c r="VEK291" s="66"/>
      <c r="VEL291" s="66"/>
      <c r="VEM291" s="66"/>
      <c r="VEN291" s="66"/>
      <c r="VEO291" s="66"/>
      <c r="VEP291" s="66"/>
      <c r="VEQ291" s="66"/>
      <c r="VER291" s="66"/>
      <c r="VES291" s="66"/>
      <c r="VET291" s="66"/>
      <c r="VEU291" s="66"/>
      <c r="VEV291" s="66"/>
      <c r="VEW291" s="66"/>
      <c r="VEX291" s="66"/>
      <c r="VEY291" s="66"/>
      <c r="VEZ291" s="66"/>
      <c r="VFA291" s="66"/>
      <c r="VFB291" s="66"/>
      <c r="VFC291" s="66"/>
      <c r="VFD291" s="66"/>
      <c r="VFE291" s="66"/>
      <c r="VFF291" s="66"/>
      <c r="VFG291" s="66"/>
      <c r="VFH291" s="66"/>
      <c r="VFI291" s="66"/>
      <c r="VFJ291" s="66"/>
      <c r="VFK291" s="66"/>
      <c r="VFL291" s="66"/>
      <c r="VFM291" s="66"/>
      <c r="VFN291" s="66"/>
      <c r="VFO291" s="66"/>
      <c r="VFP291" s="66"/>
      <c r="VFQ291" s="66"/>
      <c r="VFR291" s="66"/>
      <c r="VFS291" s="66"/>
      <c r="VFT291" s="66"/>
      <c r="VFU291" s="66"/>
      <c r="VFV291" s="66"/>
      <c r="VFW291" s="66"/>
      <c r="VFX291" s="66"/>
      <c r="VFY291" s="66"/>
      <c r="VFZ291" s="66"/>
      <c r="VGA291" s="66"/>
      <c r="VGB291" s="66"/>
      <c r="VGC291" s="66"/>
      <c r="VGD291" s="66"/>
      <c r="VGE291" s="66"/>
      <c r="VGF291" s="66"/>
      <c r="VGG291" s="66"/>
      <c r="VGH291" s="66"/>
      <c r="VGI291" s="66"/>
      <c r="VGJ291" s="66"/>
      <c r="VGK291" s="66"/>
      <c r="VGL291" s="66"/>
      <c r="VGM291" s="66"/>
      <c r="VGN291" s="66"/>
      <c r="VGO291" s="66"/>
      <c r="VGP291" s="66"/>
      <c r="VGQ291" s="66"/>
      <c r="VGR291" s="66"/>
      <c r="VGS291" s="66"/>
      <c r="VGT291" s="66"/>
      <c r="VGU291" s="66"/>
      <c r="VGV291" s="66"/>
      <c r="VGW291" s="66"/>
      <c r="VGX291" s="66"/>
      <c r="VGY291" s="66"/>
      <c r="VGZ291" s="66"/>
      <c r="VHA291" s="66"/>
      <c r="VHB291" s="66"/>
      <c r="VHC291" s="66"/>
      <c r="VHD291" s="66"/>
      <c r="VHE291" s="66"/>
      <c r="VHF291" s="66"/>
      <c r="VHG291" s="66"/>
      <c r="VHH291" s="66"/>
      <c r="VHI291" s="66"/>
      <c r="VHJ291" s="66"/>
      <c r="VHK291" s="66"/>
      <c r="VHL291" s="66"/>
      <c r="VHM291" s="66"/>
      <c r="VHN291" s="66"/>
      <c r="VHO291" s="66"/>
      <c r="VHP291" s="66"/>
      <c r="VHQ291" s="66"/>
      <c r="VHR291" s="66"/>
      <c r="VHS291" s="66"/>
      <c r="VHT291" s="66"/>
      <c r="VHU291" s="66"/>
      <c r="VHV291" s="66"/>
      <c r="VHW291" s="66"/>
      <c r="VHX291" s="66"/>
      <c r="VHY291" s="66"/>
      <c r="VHZ291" s="66"/>
      <c r="VIA291" s="66"/>
      <c r="VIB291" s="66"/>
      <c r="VIC291" s="66"/>
      <c r="VID291" s="66"/>
      <c r="VIE291" s="66"/>
      <c r="VIF291" s="66"/>
      <c r="VIG291" s="66"/>
      <c r="VIH291" s="66"/>
      <c r="VII291" s="66"/>
      <c r="VIJ291" s="66"/>
      <c r="VIK291" s="66"/>
      <c r="VIL291" s="66"/>
      <c r="VIM291" s="66"/>
      <c r="VIN291" s="66"/>
      <c r="VIO291" s="66"/>
      <c r="VIP291" s="66"/>
      <c r="VIQ291" s="66"/>
      <c r="VIR291" s="66"/>
      <c r="VIS291" s="66"/>
      <c r="VIT291" s="66"/>
      <c r="VIU291" s="66"/>
      <c r="VIV291" s="66"/>
      <c r="VIW291" s="66"/>
      <c r="VIX291" s="66"/>
      <c r="VIY291" s="66"/>
      <c r="VIZ291" s="66"/>
      <c r="VJA291" s="66"/>
      <c r="VJB291" s="66"/>
      <c r="VJC291" s="66"/>
      <c r="VJD291" s="66"/>
      <c r="VJE291" s="66"/>
      <c r="VJF291" s="66"/>
      <c r="VJG291" s="66"/>
      <c r="VJH291" s="66"/>
      <c r="VJI291" s="66"/>
      <c r="VJJ291" s="66"/>
      <c r="VJK291" s="66"/>
      <c r="VJL291" s="66"/>
      <c r="VJM291" s="66"/>
      <c r="VJN291" s="66"/>
      <c r="VJO291" s="66"/>
      <c r="VJP291" s="66"/>
      <c r="VJQ291" s="66"/>
      <c r="VJR291" s="66"/>
      <c r="VJS291" s="66"/>
      <c r="VJT291" s="66"/>
      <c r="VJU291" s="66"/>
      <c r="VJV291" s="66"/>
      <c r="VJW291" s="66"/>
      <c r="VJX291" s="66"/>
      <c r="VJY291" s="66"/>
      <c r="VJZ291" s="66"/>
      <c r="VKA291" s="66"/>
      <c r="VKB291" s="66"/>
      <c r="VKC291" s="66"/>
      <c r="VKD291" s="66"/>
      <c r="VKE291" s="66"/>
      <c r="VKF291" s="66"/>
      <c r="VKG291" s="66"/>
      <c r="VKH291" s="66"/>
      <c r="VKI291" s="66"/>
      <c r="VKJ291" s="66"/>
      <c r="VKK291" s="66"/>
      <c r="VKL291" s="66"/>
      <c r="VKM291" s="66"/>
      <c r="VKN291" s="66"/>
      <c r="VKO291" s="66"/>
      <c r="VKP291" s="66"/>
      <c r="VKQ291" s="66"/>
      <c r="VKR291" s="66"/>
      <c r="VKS291" s="66"/>
      <c r="VKT291" s="66"/>
      <c r="VKU291" s="66"/>
      <c r="VKV291" s="66"/>
      <c r="VKW291" s="66"/>
      <c r="VKX291" s="66"/>
      <c r="VKY291" s="66"/>
      <c r="VKZ291" s="66"/>
      <c r="VLA291" s="66"/>
      <c r="VLB291" s="66"/>
      <c r="VLC291" s="66"/>
      <c r="VLD291" s="66"/>
      <c r="VLE291" s="66"/>
      <c r="VLF291" s="66"/>
      <c r="VLG291" s="66"/>
      <c r="VLH291" s="66"/>
      <c r="VLI291" s="66"/>
      <c r="VLJ291" s="66"/>
      <c r="VLK291" s="66"/>
      <c r="VLL291" s="66"/>
      <c r="VLM291" s="66"/>
      <c r="VLN291" s="66"/>
      <c r="VLO291" s="66"/>
      <c r="VLP291" s="66"/>
      <c r="VLQ291" s="66"/>
      <c r="VLR291" s="66"/>
      <c r="VLS291" s="66"/>
      <c r="VLT291" s="66"/>
      <c r="VLU291" s="66"/>
      <c r="VLV291" s="66"/>
      <c r="VLW291" s="66"/>
      <c r="VLX291" s="66"/>
      <c r="VLY291" s="66"/>
      <c r="VLZ291" s="66"/>
      <c r="VMA291" s="66"/>
      <c r="VMB291" s="66"/>
      <c r="VMC291" s="66"/>
      <c r="VMD291" s="66"/>
      <c r="VME291" s="66"/>
      <c r="VMF291" s="66"/>
      <c r="VMG291" s="66"/>
      <c r="VMH291" s="66"/>
      <c r="VMI291" s="66"/>
      <c r="VMJ291" s="66"/>
      <c r="VMK291" s="66"/>
      <c r="VML291" s="66"/>
      <c r="VMM291" s="66"/>
      <c r="VMN291" s="66"/>
      <c r="VMO291" s="66"/>
      <c r="VMP291" s="66"/>
      <c r="VMQ291" s="66"/>
      <c r="VMR291" s="66"/>
      <c r="VMS291" s="66"/>
      <c r="VMT291" s="66"/>
      <c r="VMU291" s="66"/>
      <c r="VMV291" s="66"/>
      <c r="VMW291" s="66"/>
      <c r="VMX291" s="66"/>
      <c r="VMY291" s="66"/>
      <c r="VMZ291" s="66"/>
      <c r="VNA291" s="66"/>
      <c r="VNB291" s="66"/>
      <c r="VNC291" s="66"/>
      <c r="VND291" s="66"/>
      <c r="VNE291" s="66"/>
      <c r="VNF291" s="66"/>
      <c r="VNG291" s="66"/>
      <c r="VNH291" s="66"/>
      <c r="VNI291" s="66"/>
      <c r="VNJ291" s="66"/>
      <c r="VNK291" s="66"/>
      <c r="VNL291" s="66"/>
      <c r="VNM291" s="66"/>
      <c r="VNN291" s="66"/>
      <c r="VNO291" s="66"/>
      <c r="VNP291" s="66"/>
      <c r="VNQ291" s="66"/>
      <c r="VNR291" s="66"/>
      <c r="VNS291" s="66"/>
      <c r="VNT291" s="66"/>
      <c r="VNU291" s="66"/>
      <c r="VNV291" s="66"/>
      <c r="VNW291" s="66"/>
      <c r="VNX291" s="66"/>
      <c r="VNY291" s="66"/>
      <c r="VNZ291" s="66"/>
      <c r="VOA291" s="66"/>
      <c r="VOB291" s="66"/>
      <c r="VOC291" s="66"/>
      <c r="VOD291" s="66"/>
      <c r="VOE291" s="66"/>
      <c r="VOF291" s="66"/>
      <c r="VOG291" s="66"/>
      <c r="VOH291" s="66"/>
      <c r="VOI291" s="66"/>
      <c r="VOJ291" s="66"/>
      <c r="VOK291" s="66"/>
      <c r="VOL291" s="66"/>
      <c r="VOM291" s="66"/>
      <c r="VON291" s="66"/>
      <c r="VOO291" s="66"/>
      <c r="VOP291" s="66"/>
      <c r="VOQ291" s="66"/>
      <c r="VOR291" s="66"/>
      <c r="VOS291" s="66"/>
      <c r="VOT291" s="66"/>
      <c r="VOU291" s="66"/>
      <c r="VOV291" s="66"/>
      <c r="VOW291" s="66"/>
      <c r="VOX291" s="66"/>
      <c r="VOY291" s="66"/>
      <c r="VOZ291" s="66"/>
      <c r="VPA291" s="66"/>
      <c r="VPB291" s="66"/>
      <c r="VPC291" s="66"/>
      <c r="VPD291" s="66"/>
      <c r="VPE291" s="66"/>
      <c r="VPF291" s="66"/>
      <c r="VPG291" s="66"/>
      <c r="VPH291" s="66"/>
      <c r="VPI291" s="66"/>
      <c r="VPJ291" s="66"/>
      <c r="VPK291" s="66"/>
      <c r="VPL291" s="66"/>
      <c r="VPM291" s="66"/>
      <c r="VPN291" s="66"/>
      <c r="VPO291" s="66"/>
      <c r="VPP291" s="66"/>
      <c r="VPQ291" s="66"/>
      <c r="VPR291" s="66"/>
      <c r="VPS291" s="66"/>
      <c r="VPT291" s="66"/>
      <c r="VPU291" s="66"/>
      <c r="VPV291" s="66"/>
      <c r="VPW291" s="66"/>
      <c r="VPX291" s="66"/>
      <c r="VPY291" s="66"/>
      <c r="VPZ291" s="66"/>
      <c r="VQA291" s="66"/>
      <c r="VQB291" s="66"/>
      <c r="VQC291" s="66"/>
      <c r="VQD291" s="66"/>
      <c r="VQE291" s="66"/>
      <c r="VQF291" s="66"/>
      <c r="VQG291" s="66"/>
      <c r="VQH291" s="66"/>
      <c r="VQI291" s="66"/>
      <c r="VQJ291" s="66"/>
      <c r="VQK291" s="66"/>
      <c r="VQL291" s="66"/>
      <c r="VQM291" s="66"/>
      <c r="VQN291" s="66"/>
      <c r="VQO291" s="66"/>
      <c r="VQP291" s="66"/>
      <c r="VQQ291" s="66"/>
      <c r="VQR291" s="66"/>
      <c r="VQS291" s="66"/>
      <c r="VQT291" s="66"/>
      <c r="VQU291" s="66"/>
      <c r="VQV291" s="66"/>
      <c r="VQW291" s="66"/>
      <c r="VQX291" s="66"/>
      <c r="VQY291" s="66"/>
      <c r="VQZ291" s="66"/>
      <c r="VRA291" s="66"/>
      <c r="VRB291" s="66"/>
      <c r="VRC291" s="66"/>
      <c r="VRD291" s="66"/>
      <c r="VRE291" s="66"/>
      <c r="VRF291" s="66"/>
      <c r="VRG291" s="66"/>
      <c r="VRH291" s="66"/>
      <c r="VRI291" s="66"/>
      <c r="VRJ291" s="66"/>
      <c r="VRK291" s="66"/>
      <c r="VRL291" s="66"/>
      <c r="VRM291" s="66"/>
      <c r="VRN291" s="66"/>
      <c r="VRO291" s="66"/>
      <c r="VRP291" s="66"/>
      <c r="VRQ291" s="66"/>
      <c r="VRR291" s="66"/>
      <c r="VRS291" s="66"/>
      <c r="VRT291" s="66"/>
      <c r="VRU291" s="66"/>
      <c r="VRV291" s="66"/>
      <c r="VRW291" s="66"/>
      <c r="VRX291" s="66"/>
      <c r="VRY291" s="66"/>
      <c r="VRZ291" s="66"/>
      <c r="VSA291" s="66"/>
      <c r="VSB291" s="66"/>
      <c r="VSC291" s="66"/>
      <c r="VSD291" s="66"/>
      <c r="VSE291" s="66"/>
      <c r="VSF291" s="66"/>
      <c r="VSG291" s="66"/>
      <c r="VSH291" s="66"/>
      <c r="VSI291" s="66"/>
      <c r="VSJ291" s="66"/>
      <c r="VSK291" s="66"/>
      <c r="VSL291" s="66"/>
      <c r="VSM291" s="66"/>
      <c r="VSN291" s="66"/>
      <c r="VSO291" s="66"/>
      <c r="VSP291" s="66"/>
      <c r="VSQ291" s="66"/>
      <c r="VSR291" s="66"/>
      <c r="VSS291" s="66"/>
      <c r="VST291" s="66"/>
      <c r="VSU291" s="66"/>
      <c r="VSV291" s="66"/>
      <c r="VSW291" s="66"/>
      <c r="VSX291" s="66"/>
      <c r="VSY291" s="66"/>
      <c r="VSZ291" s="66"/>
      <c r="VTA291" s="66"/>
      <c r="VTB291" s="66"/>
      <c r="VTC291" s="66"/>
      <c r="VTD291" s="66"/>
      <c r="VTE291" s="66"/>
      <c r="VTF291" s="66"/>
      <c r="VTG291" s="66"/>
      <c r="VTH291" s="66"/>
      <c r="VTI291" s="66"/>
      <c r="VTJ291" s="66"/>
      <c r="VTK291" s="66"/>
      <c r="VTL291" s="66"/>
      <c r="VTM291" s="66"/>
      <c r="VTN291" s="66"/>
      <c r="VTO291" s="66"/>
      <c r="VTP291" s="66"/>
      <c r="VTQ291" s="66"/>
      <c r="VTR291" s="66"/>
      <c r="VTS291" s="66"/>
      <c r="VTT291" s="66"/>
      <c r="VTU291" s="66"/>
      <c r="VTV291" s="66"/>
      <c r="VTW291" s="66"/>
      <c r="VTX291" s="66"/>
      <c r="VTY291" s="66"/>
      <c r="VTZ291" s="66"/>
      <c r="VUA291" s="66"/>
      <c r="VUB291" s="66"/>
      <c r="VUC291" s="66"/>
      <c r="VUD291" s="66"/>
      <c r="VUE291" s="66"/>
      <c r="VUF291" s="66"/>
      <c r="VUG291" s="66"/>
      <c r="VUH291" s="66"/>
      <c r="VUI291" s="66"/>
      <c r="VUJ291" s="66"/>
      <c r="VUK291" s="66"/>
      <c r="VUL291" s="66"/>
      <c r="VUM291" s="66"/>
      <c r="VUN291" s="66"/>
      <c r="VUO291" s="66"/>
      <c r="VUP291" s="66"/>
      <c r="VUQ291" s="66"/>
      <c r="VUR291" s="66"/>
      <c r="VUS291" s="66"/>
      <c r="VUT291" s="66"/>
      <c r="VUU291" s="66"/>
      <c r="VUV291" s="66"/>
      <c r="VUW291" s="66"/>
      <c r="VUX291" s="66"/>
      <c r="VUY291" s="66"/>
      <c r="VUZ291" s="66"/>
      <c r="VVA291" s="66"/>
      <c r="VVB291" s="66"/>
      <c r="VVC291" s="66"/>
      <c r="VVD291" s="66"/>
      <c r="VVE291" s="66"/>
      <c r="VVF291" s="66"/>
      <c r="VVG291" s="66"/>
      <c r="VVH291" s="66"/>
      <c r="VVI291" s="66"/>
      <c r="VVJ291" s="66"/>
      <c r="VVK291" s="66"/>
      <c r="VVL291" s="66"/>
      <c r="VVM291" s="66"/>
      <c r="VVN291" s="66"/>
      <c r="VVO291" s="66"/>
      <c r="VVP291" s="66"/>
      <c r="VVQ291" s="66"/>
      <c r="VVR291" s="66"/>
      <c r="VVS291" s="66"/>
      <c r="VVT291" s="66"/>
      <c r="VVU291" s="66"/>
      <c r="VVV291" s="66"/>
      <c r="VVW291" s="66"/>
      <c r="VVX291" s="66"/>
      <c r="VVY291" s="66"/>
      <c r="VVZ291" s="66"/>
      <c r="VWA291" s="66"/>
      <c r="VWB291" s="66"/>
      <c r="VWC291" s="66"/>
      <c r="VWD291" s="66"/>
      <c r="VWE291" s="66"/>
      <c r="VWF291" s="66"/>
      <c r="VWG291" s="66"/>
      <c r="VWH291" s="66"/>
      <c r="VWI291" s="66"/>
      <c r="VWJ291" s="66"/>
      <c r="VWK291" s="66"/>
      <c r="VWL291" s="66"/>
      <c r="VWM291" s="66"/>
      <c r="VWN291" s="66"/>
      <c r="VWO291" s="66"/>
      <c r="VWP291" s="66"/>
      <c r="VWQ291" s="66"/>
      <c r="VWR291" s="66"/>
      <c r="VWS291" s="66"/>
      <c r="VWT291" s="66"/>
      <c r="VWU291" s="66"/>
      <c r="VWV291" s="66"/>
      <c r="VWW291" s="66"/>
      <c r="VWX291" s="66"/>
      <c r="VWY291" s="66"/>
      <c r="VWZ291" s="66"/>
      <c r="VXA291" s="66"/>
      <c r="VXB291" s="66"/>
      <c r="VXC291" s="66"/>
      <c r="VXD291" s="66"/>
      <c r="VXE291" s="66"/>
      <c r="VXF291" s="66"/>
      <c r="VXG291" s="66"/>
      <c r="VXH291" s="66"/>
      <c r="VXI291" s="66"/>
      <c r="VXJ291" s="66"/>
      <c r="VXK291" s="66"/>
      <c r="VXL291" s="66"/>
      <c r="VXM291" s="66"/>
      <c r="VXN291" s="66"/>
      <c r="VXO291" s="66"/>
      <c r="VXP291" s="66"/>
      <c r="VXQ291" s="66"/>
      <c r="VXR291" s="66"/>
      <c r="VXS291" s="66"/>
      <c r="VXT291" s="66"/>
      <c r="VXU291" s="66"/>
      <c r="VXV291" s="66"/>
      <c r="VXW291" s="66"/>
      <c r="VXX291" s="66"/>
      <c r="VXY291" s="66"/>
      <c r="VXZ291" s="66"/>
      <c r="VYA291" s="66"/>
      <c r="VYB291" s="66"/>
      <c r="VYC291" s="66"/>
      <c r="VYD291" s="66"/>
      <c r="VYE291" s="66"/>
      <c r="VYF291" s="66"/>
      <c r="VYG291" s="66"/>
      <c r="VYH291" s="66"/>
      <c r="VYI291" s="66"/>
      <c r="VYJ291" s="66"/>
      <c r="VYK291" s="66"/>
      <c r="VYL291" s="66"/>
      <c r="VYM291" s="66"/>
      <c r="VYN291" s="66"/>
      <c r="VYO291" s="66"/>
      <c r="VYP291" s="66"/>
      <c r="VYQ291" s="66"/>
      <c r="VYR291" s="66"/>
      <c r="VYS291" s="66"/>
      <c r="VYT291" s="66"/>
      <c r="VYU291" s="66"/>
      <c r="VYV291" s="66"/>
      <c r="VYW291" s="66"/>
      <c r="VYX291" s="66"/>
      <c r="VYY291" s="66"/>
      <c r="VYZ291" s="66"/>
      <c r="VZA291" s="66"/>
      <c r="VZB291" s="66"/>
      <c r="VZC291" s="66"/>
      <c r="VZD291" s="66"/>
      <c r="VZE291" s="66"/>
      <c r="VZF291" s="66"/>
      <c r="VZG291" s="66"/>
      <c r="VZH291" s="66"/>
      <c r="VZI291" s="66"/>
      <c r="VZJ291" s="66"/>
      <c r="VZK291" s="66"/>
      <c r="VZL291" s="66"/>
      <c r="VZM291" s="66"/>
      <c r="VZN291" s="66"/>
      <c r="VZO291" s="66"/>
      <c r="VZP291" s="66"/>
      <c r="VZQ291" s="66"/>
      <c r="VZR291" s="66"/>
      <c r="VZS291" s="66"/>
      <c r="VZT291" s="66"/>
      <c r="VZU291" s="66"/>
      <c r="VZV291" s="66"/>
      <c r="VZW291" s="66"/>
      <c r="VZX291" s="66"/>
      <c r="VZY291" s="66"/>
      <c r="VZZ291" s="66"/>
      <c r="WAA291" s="66"/>
      <c r="WAB291" s="66"/>
      <c r="WAC291" s="66"/>
      <c r="WAD291" s="66"/>
      <c r="WAE291" s="66"/>
      <c r="WAF291" s="66"/>
      <c r="WAG291" s="66"/>
      <c r="WAH291" s="66"/>
      <c r="WAI291" s="66"/>
      <c r="WAJ291" s="66"/>
      <c r="WAK291" s="66"/>
      <c r="WAL291" s="66"/>
      <c r="WAM291" s="66"/>
      <c r="WAN291" s="66"/>
      <c r="WAO291" s="66"/>
      <c r="WAP291" s="66"/>
      <c r="WAQ291" s="66"/>
      <c r="WAR291" s="66"/>
      <c r="WAS291" s="66"/>
      <c r="WAT291" s="66"/>
      <c r="WAU291" s="66"/>
      <c r="WAV291" s="66"/>
      <c r="WAW291" s="66"/>
      <c r="WAX291" s="66"/>
      <c r="WAY291" s="66"/>
      <c r="WAZ291" s="66"/>
      <c r="WBA291" s="66"/>
      <c r="WBB291" s="66"/>
      <c r="WBC291" s="66"/>
      <c r="WBD291" s="66"/>
      <c r="WBE291" s="66"/>
      <c r="WBF291" s="66"/>
      <c r="WBG291" s="66"/>
      <c r="WBH291" s="66"/>
      <c r="WBI291" s="66"/>
      <c r="WBJ291" s="66"/>
      <c r="WBK291" s="66"/>
      <c r="WBL291" s="66"/>
      <c r="WBM291" s="66"/>
      <c r="WBN291" s="66"/>
      <c r="WBO291" s="66"/>
      <c r="WBP291" s="66"/>
      <c r="WBQ291" s="66"/>
      <c r="WBR291" s="66"/>
      <c r="WBS291" s="66"/>
      <c r="WBT291" s="66"/>
      <c r="WBU291" s="66"/>
      <c r="WBV291" s="66"/>
      <c r="WBW291" s="66"/>
      <c r="WBX291" s="66"/>
      <c r="WBY291" s="66"/>
      <c r="WBZ291" s="66"/>
      <c r="WCA291" s="66"/>
      <c r="WCB291" s="66"/>
      <c r="WCC291" s="66"/>
      <c r="WCD291" s="66"/>
      <c r="WCE291" s="66"/>
      <c r="WCF291" s="66"/>
      <c r="WCG291" s="66"/>
      <c r="WCH291" s="66"/>
      <c r="WCI291" s="66"/>
      <c r="WCJ291" s="66"/>
      <c r="WCK291" s="66"/>
      <c r="WCL291" s="66"/>
      <c r="WCM291" s="66"/>
      <c r="WCN291" s="66"/>
      <c r="WCO291" s="66"/>
      <c r="WCP291" s="66"/>
      <c r="WCQ291" s="66"/>
      <c r="WCR291" s="66"/>
      <c r="WCS291" s="66"/>
      <c r="WCT291" s="66"/>
      <c r="WCU291" s="66"/>
      <c r="WCV291" s="66"/>
      <c r="WCW291" s="66"/>
      <c r="WCX291" s="66"/>
      <c r="WCY291" s="66"/>
      <c r="WCZ291" s="66"/>
      <c r="WDA291" s="66"/>
      <c r="WDB291" s="66"/>
      <c r="WDC291" s="66"/>
      <c r="WDD291" s="66"/>
      <c r="WDE291" s="66"/>
      <c r="WDF291" s="66"/>
      <c r="WDG291" s="66"/>
      <c r="WDH291" s="66"/>
      <c r="WDI291" s="66"/>
      <c r="WDJ291" s="66"/>
      <c r="WDK291" s="66"/>
      <c r="WDL291" s="66"/>
      <c r="WDM291" s="66"/>
      <c r="WDN291" s="66"/>
      <c r="WDO291" s="66"/>
      <c r="WDP291" s="66"/>
      <c r="WDQ291" s="66"/>
      <c r="WDR291" s="66"/>
      <c r="WDS291" s="66"/>
      <c r="WDT291" s="66"/>
      <c r="WDU291" s="66"/>
      <c r="WDV291" s="66"/>
      <c r="WDW291" s="66"/>
      <c r="WDX291" s="66"/>
      <c r="WDY291" s="66"/>
      <c r="WDZ291" s="66"/>
      <c r="WEA291" s="66"/>
      <c r="WEB291" s="66"/>
      <c r="WEC291" s="66"/>
      <c r="WED291" s="66"/>
      <c r="WEE291" s="66"/>
      <c r="WEF291" s="66"/>
      <c r="WEG291" s="66"/>
      <c r="WEH291" s="66"/>
      <c r="WEI291" s="66"/>
      <c r="WEJ291" s="66"/>
      <c r="WEK291" s="66"/>
      <c r="WEL291" s="66"/>
      <c r="WEM291" s="66"/>
      <c r="WEN291" s="66"/>
      <c r="WEO291" s="66"/>
      <c r="WEP291" s="66"/>
      <c r="WEQ291" s="66"/>
      <c r="WER291" s="66"/>
      <c r="WES291" s="66"/>
      <c r="WET291" s="66"/>
      <c r="WEU291" s="66"/>
      <c r="WEV291" s="66"/>
      <c r="WEW291" s="66"/>
      <c r="WEX291" s="66"/>
      <c r="WEY291" s="66"/>
      <c r="WEZ291" s="66"/>
      <c r="WFA291" s="66"/>
      <c r="WFB291" s="66"/>
      <c r="WFC291" s="66"/>
      <c r="WFD291" s="66"/>
      <c r="WFE291" s="66"/>
      <c r="WFF291" s="66"/>
      <c r="WFG291" s="66"/>
      <c r="WFH291" s="66"/>
      <c r="WFI291" s="66"/>
      <c r="WFJ291" s="66"/>
      <c r="WFK291" s="66"/>
      <c r="WFL291" s="66"/>
      <c r="WFM291" s="66"/>
      <c r="WFN291" s="66"/>
      <c r="WFO291" s="66"/>
      <c r="WFP291" s="66"/>
      <c r="WFQ291" s="66"/>
      <c r="WFR291" s="66"/>
      <c r="WFS291" s="66"/>
      <c r="WFT291" s="66"/>
      <c r="WFU291" s="66"/>
      <c r="WFV291" s="66"/>
      <c r="WFW291" s="66"/>
      <c r="WFX291" s="66"/>
      <c r="WFY291" s="66"/>
      <c r="WFZ291" s="66"/>
      <c r="WGA291" s="66"/>
      <c r="WGB291" s="66"/>
      <c r="WGC291" s="66"/>
      <c r="WGD291" s="66"/>
      <c r="WGE291" s="66"/>
      <c r="WGF291" s="66"/>
      <c r="WGG291" s="66"/>
      <c r="WGH291" s="66"/>
      <c r="WGI291" s="66"/>
      <c r="WGJ291" s="66"/>
      <c r="WGK291" s="66"/>
      <c r="WGL291" s="66"/>
      <c r="WGM291" s="66"/>
      <c r="WGN291" s="66"/>
      <c r="WGO291" s="66"/>
      <c r="WGP291" s="66"/>
      <c r="WGQ291" s="66"/>
      <c r="WGR291" s="66"/>
      <c r="WGS291" s="66"/>
      <c r="WGT291" s="66"/>
      <c r="WGU291" s="66"/>
      <c r="WGV291" s="66"/>
      <c r="WGW291" s="66"/>
      <c r="WGX291" s="66"/>
      <c r="WGY291" s="66"/>
      <c r="WGZ291" s="66"/>
      <c r="WHA291" s="66"/>
      <c r="WHB291" s="66"/>
      <c r="WHC291" s="66"/>
      <c r="WHD291" s="66"/>
      <c r="WHE291" s="66"/>
      <c r="WHF291" s="66"/>
      <c r="WHG291" s="66"/>
      <c r="WHH291" s="66"/>
      <c r="WHI291" s="66"/>
      <c r="WHJ291" s="66"/>
      <c r="WHK291" s="66"/>
      <c r="WHL291" s="66"/>
      <c r="WHM291" s="66"/>
      <c r="WHN291" s="66"/>
      <c r="WHO291" s="66"/>
      <c r="WHP291" s="66"/>
      <c r="WHQ291" s="66"/>
      <c r="WHR291" s="66"/>
      <c r="WHS291" s="66"/>
      <c r="WHT291" s="66"/>
      <c r="WHU291" s="66"/>
      <c r="WHV291" s="66"/>
      <c r="WHW291" s="66"/>
      <c r="WHX291" s="66"/>
      <c r="WHY291" s="66"/>
      <c r="WHZ291" s="66"/>
      <c r="WIA291" s="66"/>
      <c r="WIB291" s="66"/>
      <c r="WIC291" s="66"/>
      <c r="WID291" s="66"/>
      <c r="WIE291" s="66"/>
      <c r="WIF291" s="66"/>
      <c r="WIG291" s="66"/>
      <c r="WIH291" s="66"/>
      <c r="WII291" s="66"/>
      <c r="WIJ291" s="66"/>
      <c r="WIK291" s="66"/>
      <c r="WIL291" s="66"/>
      <c r="WIM291" s="66"/>
      <c r="WIN291" s="66"/>
      <c r="WIO291" s="66"/>
      <c r="WIP291" s="66"/>
      <c r="WIQ291" s="66"/>
      <c r="WIR291" s="66"/>
      <c r="WIS291" s="66"/>
      <c r="WIT291" s="66"/>
      <c r="WIU291" s="66"/>
      <c r="WIV291" s="66"/>
      <c r="WIW291" s="66"/>
      <c r="WIX291" s="66"/>
      <c r="WIY291" s="66"/>
      <c r="WIZ291" s="66"/>
      <c r="WJA291" s="66"/>
      <c r="WJB291" s="66"/>
      <c r="WJC291" s="66"/>
      <c r="WJD291" s="66"/>
      <c r="WJE291" s="66"/>
      <c r="WJF291" s="66"/>
      <c r="WJG291" s="66"/>
      <c r="WJH291" s="66"/>
      <c r="WJI291" s="66"/>
      <c r="WJJ291" s="66"/>
      <c r="WJK291" s="66"/>
      <c r="WJL291" s="66"/>
      <c r="WJM291" s="66"/>
      <c r="WJN291" s="66"/>
      <c r="WJO291" s="66"/>
      <c r="WJP291" s="66"/>
      <c r="WJQ291" s="66"/>
      <c r="WJR291" s="66"/>
      <c r="WJS291" s="66"/>
      <c r="WJT291" s="66"/>
      <c r="WJU291" s="66"/>
      <c r="WJV291" s="66"/>
      <c r="WJW291" s="66"/>
      <c r="WJX291" s="66"/>
      <c r="WJY291" s="66"/>
      <c r="WJZ291" s="66"/>
      <c r="WKA291" s="66"/>
      <c r="WKB291" s="66"/>
      <c r="WKC291" s="66"/>
      <c r="WKD291" s="66"/>
      <c r="WKE291" s="66"/>
      <c r="WKF291" s="66"/>
      <c r="WKG291" s="66"/>
      <c r="WKH291" s="66"/>
      <c r="WKI291" s="66"/>
      <c r="WKJ291" s="66"/>
      <c r="WKK291" s="66"/>
      <c r="WKL291" s="66"/>
      <c r="WKM291" s="66"/>
      <c r="WKN291" s="66"/>
      <c r="WKO291" s="66"/>
      <c r="WKP291" s="66"/>
      <c r="WKQ291" s="66"/>
      <c r="WKR291" s="66"/>
      <c r="WKS291" s="66"/>
      <c r="WKT291" s="66"/>
      <c r="WKU291" s="66"/>
      <c r="WKV291" s="66"/>
      <c r="WKW291" s="66"/>
      <c r="WKX291" s="66"/>
      <c r="WKY291" s="66"/>
      <c r="WKZ291" s="66"/>
      <c r="WLA291" s="66"/>
      <c r="WLB291" s="66"/>
      <c r="WLC291" s="66"/>
      <c r="WLD291" s="66"/>
      <c r="WLE291" s="66"/>
      <c r="WLF291" s="66"/>
      <c r="WLG291" s="66"/>
      <c r="WLH291" s="66"/>
      <c r="WLI291" s="66"/>
      <c r="WLJ291" s="66"/>
      <c r="WLK291" s="66"/>
      <c r="WLL291" s="66"/>
      <c r="WLM291" s="66"/>
      <c r="WLN291" s="66"/>
      <c r="WLO291" s="66"/>
      <c r="WLP291" s="66"/>
      <c r="WLQ291" s="66"/>
      <c r="WLR291" s="66"/>
      <c r="WLS291" s="66"/>
      <c r="WLT291" s="66"/>
      <c r="WLU291" s="66"/>
      <c r="WLV291" s="66"/>
      <c r="WLW291" s="66"/>
      <c r="WLX291" s="66"/>
      <c r="WLY291" s="66"/>
      <c r="WLZ291" s="66"/>
      <c r="WMA291" s="66"/>
      <c r="WMB291" s="66"/>
      <c r="WMC291" s="66"/>
      <c r="WMD291" s="66"/>
      <c r="WME291" s="66"/>
      <c r="WMF291" s="66"/>
      <c r="WMG291" s="66"/>
      <c r="WMH291" s="66"/>
      <c r="WMI291" s="66"/>
      <c r="WMJ291" s="66"/>
      <c r="WMK291" s="66"/>
      <c r="WML291" s="66"/>
      <c r="WMM291" s="66"/>
      <c r="WMN291" s="66"/>
      <c r="WMO291" s="66"/>
      <c r="WMP291" s="66"/>
      <c r="WMQ291" s="66"/>
      <c r="WMR291" s="66"/>
      <c r="WMS291" s="66"/>
      <c r="WMT291" s="66"/>
      <c r="WMU291" s="66"/>
      <c r="WMV291" s="66"/>
      <c r="WMW291" s="66"/>
      <c r="WMX291" s="66"/>
      <c r="WMY291" s="66"/>
      <c r="WMZ291" s="66"/>
      <c r="WNA291" s="66"/>
      <c r="WNB291" s="66"/>
      <c r="WNC291" s="66"/>
      <c r="WND291" s="66"/>
      <c r="WNE291" s="66"/>
      <c r="WNF291" s="66"/>
      <c r="WNG291" s="66"/>
      <c r="WNH291" s="66"/>
      <c r="WNI291" s="66"/>
      <c r="WNJ291" s="66"/>
      <c r="WNK291" s="66"/>
      <c r="WNL291" s="66"/>
      <c r="WNM291" s="66"/>
      <c r="WNN291" s="66"/>
      <c r="WNO291" s="66"/>
      <c r="WNP291" s="66"/>
      <c r="WNQ291" s="66"/>
      <c r="WNR291" s="66"/>
      <c r="WNS291" s="66"/>
      <c r="WNT291" s="66"/>
      <c r="WNU291" s="66"/>
      <c r="WNV291" s="66"/>
      <c r="WNW291" s="66"/>
      <c r="WNX291" s="66"/>
      <c r="WNY291" s="66"/>
      <c r="WNZ291" s="66"/>
      <c r="WOA291" s="66"/>
      <c r="WOB291" s="66"/>
      <c r="WOC291" s="66"/>
      <c r="WOD291" s="66"/>
      <c r="WOE291" s="66"/>
      <c r="WOF291" s="66"/>
      <c r="WOG291" s="66"/>
      <c r="WOH291" s="66"/>
      <c r="WOI291" s="66"/>
      <c r="WOJ291" s="66"/>
      <c r="WOK291" s="66"/>
      <c r="WOL291" s="66"/>
      <c r="WOM291" s="66"/>
      <c r="WON291" s="66"/>
      <c r="WOO291" s="66"/>
      <c r="WOP291" s="66"/>
      <c r="WOQ291" s="66"/>
      <c r="WOR291" s="66"/>
      <c r="WOS291" s="66"/>
      <c r="WOT291" s="66"/>
      <c r="WOU291" s="66"/>
      <c r="WOV291" s="66"/>
      <c r="WOW291" s="66"/>
      <c r="WOX291" s="66"/>
      <c r="WOY291" s="66"/>
      <c r="WOZ291" s="66"/>
      <c r="WPA291" s="66"/>
      <c r="WPB291" s="66"/>
      <c r="WPC291" s="66"/>
      <c r="WPD291" s="66"/>
      <c r="WPE291" s="66"/>
      <c r="WPF291" s="66"/>
      <c r="WPG291" s="66"/>
      <c r="WPH291" s="66"/>
      <c r="WPI291" s="66"/>
      <c r="WPJ291" s="66"/>
      <c r="WPK291" s="66"/>
      <c r="WPL291" s="66"/>
      <c r="WPM291" s="66"/>
      <c r="WPN291" s="66"/>
      <c r="WPO291" s="66"/>
      <c r="WPP291" s="66"/>
      <c r="WPQ291" s="66"/>
      <c r="WPR291" s="66"/>
      <c r="WPS291" s="66"/>
      <c r="WPT291" s="66"/>
      <c r="WPU291" s="66"/>
      <c r="WPV291" s="66"/>
      <c r="WPW291" s="66"/>
      <c r="WPX291" s="66"/>
      <c r="WPY291" s="66"/>
      <c r="WPZ291" s="66"/>
      <c r="WQA291" s="66"/>
      <c r="WQB291" s="66"/>
      <c r="WQC291" s="66"/>
      <c r="WQD291" s="66"/>
      <c r="WQE291" s="66"/>
      <c r="WQF291" s="66"/>
      <c r="WQG291" s="66"/>
      <c r="WQH291" s="66"/>
      <c r="WQI291" s="66"/>
      <c r="WQJ291" s="66"/>
      <c r="WQK291" s="66"/>
      <c r="WQL291" s="66"/>
      <c r="WQM291" s="66"/>
      <c r="WQN291" s="66"/>
      <c r="WQO291" s="66"/>
      <c r="WQP291" s="66"/>
      <c r="WQQ291" s="66"/>
      <c r="WQR291" s="66"/>
      <c r="WQS291" s="66"/>
      <c r="WQT291" s="66"/>
      <c r="WQU291" s="66"/>
      <c r="WQV291" s="66"/>
      <c r="WQW291" s="66"/>
      <c r="WQX291" s="66"/>
      <c r="WQY291" s="66"/>
      <c r="WQZ291" s="66"/>
      <c r="WRA291" s="66"/>
      <c r="WRB291" s="66"/>
      <c r="WRC291" s="66"/>
      <c r="WRD291" s="66"/>
      <c r="WRE291" s="66"/>
      <c r="WRF291" s="66"/>
      <c r="WRG291" s="66"/>
      <c r="WRH291" s="66"/>
      <c r="WRI291" s="66"/>
      <c r="WRJ291" s="66"/>
      <c r="WRK291" s="66"/>
      <c r="WRL291" s="66"/>
      <c r="WRM291" s="66"/>
      <c r="WRN291" s="66"/>
      <c r="WRO291" s="66"/>
      <c r="WRP291" s="66"/>
      <c r="WRQ291" s="66"/>
      <c r="WRR291" s="66"/>
      <c r="WRS291" s="66"/>
      <c r="WRT291" s="66"/>
      <c r="WRU291" s="66"/>
      <c r="WRV291" s="66"/>
      <c r="WRW291" s="66"/>
      <c r="WRX291" s="66"/>
      <c r="WRY291" s="66"/>
      <c r="WRZ291" s="66"/>
      <c r="WSA291" s="66"/>
      <c r="WSB291" s="66"/>
      <c r="WSC291" s="66"/>
      <c r="WSD291" s="66"/>
      <c r="WSE291" s="66"/>
      <c r="WSF291" s="66"/>
      <c r="WSG291" s="66"/>
      <c r="WSH291" s="66"/>
      <c r="WSI291" s="66"/>
      <c r="WSJ291" s="66"/>
      <c r="WSK291" s="66"/>
      <c r="WSL291" s="66"/>
      <c r="WSM291" s="66"/>
      <c r="WSN291" s="66"/>
      <c r="WSO291" s="66"/>
      <c r="WSP291" s="66"/>
      <c r="WSQ291" s="66"/>
      <c r="WSR291" s="66"/>
      <c r="WSS291" s="66"/>
      <c r="WST291" s="66"/>
      <c r="WSU291" s="66"/>
      <c r="WSV291" s="66"/>
      <c r="WSW291" s="66"/>
      <c r="WSX291" s="66"/>
      <c r="WSY291" s="66"/>
      <c r="WSZ291" s="66"/>
      <c r="WTA291" s="66"/>
      <c r="WTB291" s="66"/>
      <c r="WTC291" s="66"/>
      <c r="WTD291" s="66"/>
      <c r="WTE291" s="66"/>
      <c r="WTF291" s="66"/>
      <c r="WTG291" s="66"/>
      <c r="WTH291" s="66"/>
      <c r="WTI291" s="66"/>
      <c r="WTJ291" s="66"/>
      <c r="WTK291" s="66"/>
      <c r="WTL291" s="66"/>
      <c r="WTM291" s="66"/>
      <c r="WTN291" s="66"/>
      <c r="WTO291" s="66"/>
      <c r="WTP291" s="66"/>
      <c r="WTQ291" s="66"/>
      <c r="WTR291" s="66"/>
      <c r="WTS291" s="66"/>
      <c r="WTT291" s="66"/>
      <c r="WTU291" s="66"/>
      <c r="WTV291" s="66"/>
      <c r="WTW291" s="66"/>
      <c r="WTX291" s="66"/>
      <c r="WTY291" s="66"/>
      <c r="WTZ291" s="66"/>
      <c r="WUA291" s="66"/>
      <c r="WUB291" s="66"/>
      <c r="WUC291" s="66"/>
      <c r="WUD291" s="66"/>
      <c r="WUE291" s="66"/>
      <c r="WUF291" s="66"/>
      <c r="WUG291" s="66"/>
      <c r="WUH291" s="66"/>
      <c r="WUI291" s="66"/>
      <c r="WUJ291" s="66"/>
      <c r="WUK291" s="66"/>
      <c r="WUL291" s="66"/>
      <c r="WUM291" s="66"/>
      <c r="WUN291" s="66"/>
      <c r="WUO291" s="66"/>
      <c r="WUP291" s="66"/>
      <c r="WUQ291" s="66"/>
      <c r="WUR291" s="66"/>
      <c r="WUS291" s="66"/>
      <c r="WUT291" s="66"/>
      <c r="WUU291" s="66"/>
      <c r="WUV291" s="66"/>
      <c r="WUW291" s="66"/>
      <c r="WUX291" s="66"/>
      <c r="WUY291" s="66"/>
      <c r="WUZ291" s="66"/>
      <c r="WVA291" s="66"/>
      <c r="WVB291" s="66"/>
      <c r="WVC291" s="66"/>
      <c r="WVD291" s="66"/>
      <c r="WVE291" s="66"/>
      <c r="WVF291" s="66"/>
      <c r="WVG291" s="66"/>
      <c r="WVH291" s="66"/>
      <c r="WVI291" s="66"/>
      <c r="WVJ291" s="66"/>
      <c r="WVK291" s="66"/>
      <c r="WVL291" s="66"/>
      <c r="WVM291" s="66"/>
      <c r="WVN291" s="66"/>
      <c r="WVO291" s="66"/>
      <c r="WVP291" s="66"/>
      <c r="WVQ291" s="66"/>
      <c r="WVR291" s="66"/>
      <c r="WVS291" s="66"/>
      <c r="WVT291" s="66"/>
      <c r="WVU291" s="66"/>
      <c r="WVV291" s="66"/>
      <c r="WVW291" s="66"/>
      <c r="WVX291" s="66"/>
      <c r="WVY291" s="66"/>
      <c r="WVZ291" s="66"/>
      <c r="WWA291" s="66"/>
      <c r="WWB291" s="66"/>
      <c r="WWC291" s="66"/>
      <c r="WWD291" s="66"/>
      <c r="WWE291" s="66"/>
      <c r="WWF291" s="66"/>
      <c r="WWG291" s="66"/>
      <c r="WWH291" s="66"/>
      <c r="WWI291" s="66"/>
      <c r="WWJ291" s="66"/>
      <c r="WWK291" s="66"/>
      <c r="WWL291" s="66"/>
      <c r="WWM291" s="66"/>
      <c r="WWN291" s="66"/>
      <c r="WWO291" s="66"/>
      <c r="WWP291" s="66"/>
      <c r="WWQ291" s="66"/>
      <c r="WWR291" s="66"/>
      <c r="WWS291" s="66"/>
      <c r="WWT291" s="66"/>
      <c r="WWU291" s="66"/>
      <c r="WWV291" s="66"/>
      <c r="WWW291" s="66"/>
      <c r="WWX291" s="66"/>
      <c r="WWY291" s="66"/>
      <c r="WWZ291" s="66"/>
      <c r="WXA291" s="66"/>
      <c r="WXB291" s="66"/>
      <c r="WXC291" s="66"/>
      <c r="WXD291" s="66"/>
      <c r="WXE291" s="66"/>
      <c r="WXF291" s="66"/>
      <c r="WXG291" s="66"/>
      <c r="WXH291" s="66"/>
      <c r="WXI291" s="66"/>
      <c r="WXJ291" s="66"/>
      <c r="WXK291" s="66"/>
      <c r="WXL291" s="66"/>
      <c r="WXM291" s="66"/>
      <c r="WXN291" s="66"/>
      <c r="WXO291" s="66"/>
      <c r="WXP291" s="66"/>
      <c r="WXQ291" s="66"/>
      <c r="WXR291" s="66"/>
      <c r="WXS291" s="66"/>
      <c r="WXT291" s="66"/>
      <c r="WXU291" s="66"/>
      <c r="WXV291" s="66"/>
      <c r="WXW291" s="66"/>
      <c r="WXX291" s="66"/>
      <c r="WXY291" s="66"/>
      <c r="WXZ291" s="66"/>
      <c r="WYA291" s="66"/>
      <c r="WYB291" s="66"/>
      <c r="WYC291" s="66"/>
      <c r="WYD291" s="66"/>
      <c r="WYE291" s="66"/>
      <c r="WYF291" s="66"/>
      <c r="WYG291" s="66"/>
      <c r="WYH291" s="66"/>
      <c r="WYI291" s="66"/>
      <c r="WYJ291" s="66"/>
      <c r="WYK291" s="66"/>
      <c r="WYL291" s="66"/>
      <c r="WYM291" s="66"/>
      <c r="WYN291" s="66"/>
      <c r="WYO291" s="66"/>
      <c r="WYP291" s="66"/>
      <c r="WYQ291" s="66"/>
      <c r="WYR291" s="66"/>
      <c r="WYS291" s="66"/>
      <c r="WYT291" s="66"/>
      <c r="WYU291" s="66"/>
      <c r="WYV291" s="66"/>
      <c r="WYW291" s="66"/>
      <c r="WYX291" s="66"/>
      <c r="WYY291" s="66"/>
      <c r="WYZ291" s="66"/>
      <c r="WZA291" s="66"/>
      <c r="WZB291" s="66"/>
      <c r="WZC291" s="66"/>
      <c r="WZD291" s="66"/>
      <c r="WZE291" s="66"/>
      <c r="WZF291" s="66"/>
      <c r="WZG291" s="66"/>
      <c r="WZH291" s="66"/>
      <c r="WZI291" s="66"/>
      <c r="WZJ291" s="66"/>
      <c r="WZK291" s="66"/>
      <c r="WZL291" s="66"/>
      <c r="WZM291" s="66"/>
      <c r="WZN291" s="66"/>
      <c r="WZO291" s="66"/>
      <c r="WZP291" s="66"/>
      <c r="WZQ291" s="66"/>
      <c r="WZR291" s="66"/>
      <c r="WZS291" s="66"/>
      <c r="WZT291" s="66"/>
      <c r="WZU291" s="66"/>
      <c r="WZV291" s="66"/>
      <c r="WZW291" s="66"/>
      <c r="WZX291" s="66"/>
      <c r="WZY291" s="66"/>
      <c r="WZZ291" s="66"/>
      <c r="XAA291" s="66"/>
      <c r="XAB291" s="66"/>
      <c r="XAC291" s="66"/>
      <c r="XAD291" s="66"/>
      <c r="XAE291" s="66"/>
      <c r="XAF291" s="66"/>
      <c r="XAG291" s="66"/>
      <c r="XAH291" s="66"/>
      <c r="XAI291" s="66"/>
      <c r="XAJ291" s="66"/>
      <c r="XAK291" s="66"/>
      <c r="XAL291" s="66"/>
      <c r="XAM291" s="66"/>
      <c r="XAN291" s="66"/>
      <c r="XAO291" s="66"/>
      <c r="XAP291" s="66"/>
      <c r="XAQ291" s="66"/>
      <c r="XAR291" s="66"/>
      <c r="XAS291" s="66"/>
      <c r="XAT291" s="66"/>
      <c r="XAU291" s="66"/>
      <c r="XAV291" s="66"/>
      <c r="XAW291" s="66"/>
      <c r="XAX291" s="66"/>
      <c r="XAY291" s="66"/>
      <c r="XAZ291" s="66"/>
      <c r="XBA291" s="66"/>
      <c r="XBB291" s="66"/>
      <c r="XBC291" s="66"/>
      <c r="XBD291" s="66"/>
      <c r="XBE291" s="66"/>
      <c r="XBF291" s="66"/>
      <c r="XBG291" s="66"/>
      <c r="XBH291" s="66"/>
      <c r="XBI291" s="66"/>
      <c r="XBJ291" s="66"/>
      <c r="XBK291" s="66"/>
      <c r="XBL291" s="66"/>
      <c r="XBM291" s="66"/>
      <c r="XBN291" s="66"/>
      <c r="XBO291" s="66"/>
      <c r="XBP291" s="66"/>
      <c r="XBQ291" s="66"/>
      <c r="XBR291" s="66"/>
      <c r="XBS291" s="66"/>
      <c r="XBT291" s="66"/>
      <c r="XBU291" s="66"/>
      <c r="XBV291" s="66"/>
      <c r="XBW291" s="66"/>
      <c r="XBX291" s="66"/>
      <c r="XBY291" s="66"/>
      <c r="XBZ291" s="66"/>
      <c r="XCA291" s="66"/>
      <c r="XCB291" s="66"/>
      <c r="XCC291" s="66"/>
      <c r="XCD291" s="66"/>
      <c r="XCE291" s="66"/>
      <c r="XCF291" s="66"/>
      <c r="XCG291" s="66"/>
      <c r="XCH291" s="66"/>
      <c r="XCI291" s="66"/>
      <c r="XCJ291" s="66"/>
      <c r="XCK291" s="66"/>
      <c r="XCL291" s="66"/>
      <c r="XCM291" s="66"/>
      <c r="XCN291" s="66"/>
      <c r="XCO291" s="66"/>
      <c r="XCP291" s="66"/>
      <c r="XCQ291" s="66"/>
      <c r="XCR291" s="66"/>
      <c r="XCS291" s="66"/>
      <c r="XCT291" s="66"/>
      <c r="XCU291" s="66"/>
      <c r="XCV291" s="66"/>
      <c r="XCW291" s="66"/>
      <c r="XCX291" s="66"/>
      <c r="XCY291" s="66"/>
      <c r="XCZ291" s="66"/>
      <c r="XDA291" s="66"/>
      <c r="XDB291" s="66"/>
      <c r="XDC291" s="66"/>
      <c r="XDD291" s="66"/>
      <c r="XDE291" s="66"/>
      <c r="XDF291" s="66"/>
      <c r="XDG291" s="66"/>
      <c r="XDH291" s="66"/>
      <c r="XDI291" s="66"/>
      <c r="XDJ291" s="66"/>
      <c r="XDK291" s="66"/>
      <c r="XDL291" s="66"/>
      <c r="XDM291" s="66"/>
      <c r="XDN291" s="66"/>
      <c r="XDO291" s="66"/>
      <c r="XDP291" s="66"/>
      <c r="XDQ291" s="66"/>
      <c r="XDR291" s="66"/>
      <c r="XDS291" s="66"/>
      <c r="XDT291" s="66"/>
      <c r="XDU291" s="66"/>
      <c r="XDV291" s="66"/>
      <c r="XDW291" s="66"/>
      <c r="XDX291" s="66"/>
      <c r="XDY291" s="66"/>
      <c r="XDZ291" s="66"/>
      <c r="XEA291" s="66"/>
      <c r="XEB291" s="66"/>
      <c r="XEC291" s="66"/>
      <c r="XED291" s="66"/>
      <c r="XEE291" s="66"/>
      <c r="XEF291" s="66"/>
      <c r="XEG291" s="66"/>
      <c r="XEH291" s="66"/>
      <c r="XEI291" s="66"/>
      <c r="XEJ291" s="66"/>
      <c r="XEK291" s="66"/>
      <c r="XEL291" s="66"/>
      <c r="XEM291" s="66"/>
      <c r="XEN291" s="66"/>
    </row>
    <row r="292" spans="1:16368" s="12" customFormat="1" ht="31.5" x14ac:dyDescent="0.25">
      <c r="A292" s="211" t="s">
        <v>710</v>
      </c>
      <c r="B292" s="223" t="s">
        <v>70</v>
      </c>
      <c r="C292" s="223" t="s">
        <v>79</v>
      </c>
      <c r="D292" s="223" t="s">
        <v>891</v>
      </c>
      <c r="E292" s="215" t="s">
        <v>15</v>
      </c>
      <c r="F292" s="27">
        <f>F293</f>
        <v>500</v>
      </c>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c r="BY292" s="66"/>
      <c r="BZ292" s="66"/>
      <c r="CA292" s="66"/>
      <c r="CB292" s="66"/>
      <c r="CC292" s="66"/>
      <c r="CD292" s="66"/>
      <c r="CE292" s="66"/>
      <c r="CF292" s="66"/>
      <c r="CG292" s="66"/>
      <c r="CH292" s="66"/>
      <c r="CI292" s="66"/>
      <c r="CJ292" s="66"/>
      <c r="CK292" s="66"/>
      <c r="CL292" s="66"/>
      <c r="CM292" s="66"/>
      <c r="CN292" s="66"/>
      <c r="CO292" s="66"/>
      <c r="CP292" s="66"/>
      <c r="CQ292" s="66"/>
      <c r="CR292" s="66"/>
      <c r="CS292" s="66"/>
      <c r="CT292" s="66"/>
      <c r="CU292" s="66"/>
      <c r="CV292" s="66"/>
      <c r="CW292" s="66"/>
      <c r="CX292" s="66"/>
      <c r="CY292" s="66"/>
      <c r="CZ292" s="66"/>
      <c r="DA292" s="66"/>
      <c r="DB292" s="66"/>
      <c r="DC292" s="66"/>
      <c r="DD292" s="66"/>
      <c r="DE292" s="66"/>
      <c r="DF292" s="66"/>
      <c r="DG292" s="66"/>
      <c r="DH292" s="66"/>
      <c r="DI292" s="66"/>
      <c r="DJ292" s="66"/>
      <c r="DK292" s="66"/>
      <c r="DL292" s="66"/>
      <c r="DM292" s="66"/>
      <c r="DN292" s="66"/>
      <c r="DO292" s="66"/>
      <c r="DP292" s="66"/>
      <c r="DQ292" s="66"/>
      <c r="DR292" s="66"/>
      <c r="DS292" s="66"/>
      <c r="DT292" s="66"/>
      <c r="DU292" s="66"/>
      <c r="DV292" s="66"/>
      <c r="DW292" s="66"/>
      <c r="DX292" s="66"/>
      <c r="DY292" s="66"/>
      <c r="DZ292" s="66"/>
      <c r="EA292" s="66"/>
      <c r="EB292" s="66"/>
      <c r="EC292" s="66"/>
      <c r="ED292" s="66"/>
      <c r="EE292" s="66"/>
      <c r="EF292" s="66"/>
      <c r="EG292" s="66"/>
      <c r="EH292" s="66"/>
      <c r="EI292" s="66"/>
      <c r="EJ292" s="66"/>
      <c r="EK292" s="66"/>
      <c r="EL292" s="66"/>
      <c r="EM292" s="66"/>
      <c r="EN292" s="66"/>
      <c r="EO292" s="66"/>
      <c r="EP292" s="66"/>
      <c r="EQ292" s="66"/>
      <c r="ER292" s="66"/>
      <c r="ES292" s="66"/>
      <c r="ET292" s="66"/>
      <c r="EU292" s="66"/>
      <c r="EV292" s="66"/>
      <c r="EW292" s="66"/>
      <c r="EX292" s="66"/>
      <c r="EY292" s="66"/>
      <c r="EZ292" s="66"/>
      <c r="FA292" s="66"/>
      <c r="FB292" s="66"/>
      <c r="FC292" s="66"/>
      <c r="FD292" s="66"/>
      <c r="FE292" s="66"/>
      <c r="FF292" s="66"/>
      <c r="FG292" s="66"/>
      <c r="FH292" s="66"/>
      <c r="FI292" s="66"/>
      <c r="FJ292" s="66"/>
      <c r="FK292" s="66"/>
      <c r="FL292" s="66"/>
      <c r="FM292" s="66"/>
      <c r="FN292" s="66"/>
      <c r="FO292" s="66"/>
      <c r="FP292" s="66"/>
      <c r="FQ292" s="66"/>
      <c r="FR292" s="66"/>
      <c r="FS292" s="66"/>
      <c r="FT292" s="66"/>
      <c r="FU292" s="66"/>
      <c r="FV292" s="66"/>
      <c r="FW292" s="66"/>
      <c r="FX292" s="66"/>
      <c r="FY292" s="66"/>
      <c r="FZ292" s="66"/>
      <c r="GA292" s="66"/>
      <c r="GB292" s="66"/>
      <c r="GC292" s="66"/>
      <c r="GD292" s="66"/>
      <c r="GE292" s="66"/>
      <c r="GF292" s="66"/>
      <c r="GG292" s="66"/>
      <c r="GH292" s="66"/>
      <c r="GI292" s="66"/>
      <c r="GJ292" s="66"/>
      <c r="GK292" s="66"/>
      <c r="GL292" s="66"/>
      <c r="GM292" s="66"/>
      <c r="GN292" s="66"/>
      <c r="GO292" s="66"/>
      <c r="GP292" s="66"/>
      <c r="GQ292" s="66"/>
      <c r="GR292" s="66"/>
      <c r="GS292" s="66"/>
      <c r="GT292" s="66"/>
      <c r="GU292" s="66"/>
      <c r="GV292" s="66"/>
      <c r="GW292" s="66"/>
      <c r="GX292" s="66"/>
      <c r="GY292" s="66"/>
      <c r="GZ292" s="66"/>
      <c r="HA292" s="66"/>
      <c r="HB292" s="66"/>
      <c r="HC292" s="66"/>
      <c r="HD292" s="66"/>
      <c r="HE292" s="66"/>
      <c r="HF292" s="66"/>
      <c r="HG292" s="66"/>
      <c r="HH292" s="66"/>
      <c r="HI292" s="66"/>
      <c r="HJ292" s="66"/>
      <c r="HK292" s="66"/>
      <c r="HL292" s="66"/>
      <c r="HM292" s="66"/>
      <c r="HN292" s="66"/>
      <c r="HO292" s="66"/>
      <c r="HP292" s="66"/>
      <c r="HQ292" s="66"/>
      <c r="HR292" s="66"/>
      <c r="HS292" s="66"/>
      <c r="HT292" s="66"/>
      <c r="HU292" s="66"/>
      <c r="HV292" s="66"/>
      <c r="HW292" s="66"/>
      <c r="HX292" s="66"/>
      <c r="HY292" s="66"/>
      <c r="HZ292" s="66"/>
      <c r="IA292" s="66"/>
      <c r="IB292" s="66"/>
      <c r="IC292" s="66"/>
      <c r="ID292" s="66"/>
      <c r="IE292" s="66"/>
      <c r="IF292" s="66"/>
      <c r="IG292" s="66"/>
      <c r="IH292" s="66"/>
      <c r="II292" s="66"/>
      <c r="IJ292" s="66"/>
      <c r="IK292" s="66"/>
      <c r="IL292" s="66"/>
      <c r="IM292" s="66"/>
      <c r="IN292" s="66"/>
      <c r="IO292" s="66"/>
      <c r="IP292" s="66"/>
      <c r="IQ292" s="66"/>
      <c r="IR292" s="66"/>
      <c r="IS292" s="66"/>
      <c r="IT292" s="66"/>
      <c r="IU292" s="66"/>
      <c r="IV292" s="66"/>
      <c r="IW292" s="66"/>
      <c r="IX292" s="66"/>
      <c r="IY292" s="66"/>
      <c r="IZ292" s="66"/>
      <c r="JA292" s="66"/>
      <c r="JB292" s="66"/>
      <c r="JC292" s="66"/>
      <c r="JD292" s="66"/>
      <c r="JE292" s="66"/>
      <c r="JF292" s="66"/>
      <c r="JG292" s="66"/>
      <c r="JH292" s="66"/>
      <c r="JI292" s="66"/>
      <c r="JJ292" s="66"/>
      <c r="JK292" s="66"/>
      <c r="JL292" s="66"/>
      <c r="JM292" s="66"/>
      <c r="JN292" s="66"/>
      <c r="JO292" s="66"/>
      <c r="JP292" s="66"/>
      <c r="JQ292" s="66"/>
      <c r="JR292" s="66"/>
      <c r="JS292" s="66"/>
      <c r="JT292" s="66"/>
      <c r="JU292" s="66"/>
      <c r="JV292" s="66"/>
      <c r="JW292" s="66"/>
      <c r="JX292" s="66"/>
      <c r="JY292" s="66"/>
      <c r="JZ292" s="66"/>
      <c r="KA292" s="66"/>
      <c r="KB292" s="66"/>
      <c r="KC292" s="66"/>
      <c r="KD292" s="66"/>
      <c r="KE292" s="66"/>
      <c r="KF292" s="66"/>
      <c r="KG292" s="66"/>
      <c r="KH292" s="66"/>
      <c r="KI292" s="66"/>
      <c r="KJ292" s="66"/>
      <c r="KK292" s="66"/>
      <c r="KL292" s="66"/>
      <c r="KM292" s="66"/>
      <c r="KN292" s="66"/>
      <c r="KO292" s="66"/>
      <c r="KP292" s="66"/>
      <c r="KQ292" s="66"/>
      <c r="KR292" s="66"/>
      <c r="KS292" s="66"/>
      <c r="KT292" s="66"/>
      <c r="KU292" s="66"/>
      <c r="KV292" s="66"/>
      <c r="KW292" s="66"/>
      <c r="KX292" s="66"/>
      <c r="KY292" s="66"/>
      <c r="KZ292" s="66"/>
      <c r="LA292" s="66"/>
      <c r="LB292" s="66"/>
      <c r="LC292" s="66"/>
      <c r="LD292" s="66"/>
      <c r="LE292" s="66"/>
      <c r="LF292" s="66"/>
      <c r="LG292" s="66"/>
      <c r="LH292" s="66"/>
      <c r="LI292" s="66"/>
      <c r="LJ292" s="66"/>
      <c r="LK292" s="66"/>
      <c r="LL292" s="66"/>
      <c r="LM292" s="66"/>
      <c r="LN292" s="66"/>
      <c r="LO292" s="66"/>
      <c r="LP292" s="66"/>
      <c r="LQ292" s="66"/>
      <c r="LR292" s="66"/>
      <c r="LS292" s="66"/>
      <c r="LT292" s="66"/>
      <c r="LU292" s="66"/>
      <c r="LV292" s="66"/>
      <c r="LW292" s="66"/>
      <c r="LX292" s="66"/>
      <c r="LY292" s="66"/>
      <c r="LZ292" s="66"/>
      <c r="MA292" s="66"/>
      <c r="MB292" s="66"/>
      <c r="MC292" s="66"/>
      <c r="MD292" s="66"/>
      <c r="ME292" s="66"/>
      <c r="MF292" s="66"/>
      <c r="MG292" s="66"/>
      <c r="MH292" s="66"/>
      <c r="MI292" s="66"/>
      <c r="MJ292" s="66"/>
      <c r="MK292" s="66"/>
      <c r="ML292" s="66"/>
      <c r="MM292" s="66"/>
      <c r="MN292" s="66"/>
      <c r="MO292" s="66"/>
      <c r="MP292" s="66"/>
      <c r="MQ292" s="66"/>
      <c r="MR292" s="66"/>
      <c r="MS292" s="66"/>
      <c r="MT292" s="66"/>
      <c r="MU292" s="66"/>
      <c r="MV292" s="66"/>
      <c r="MW292" s="66"/>
      <c r="MX292" s="66"/>
      <c r="MY292" s="66"/>
      <c r="MZ292" s="66"/>
      <c r="NA292" s="66"/>
      <c r="NB292" s="66"/>
      <c r="NC292" s="66"/>
      <c r="ND292" s="66"/>
      <c r="NE292" s="66"/>
      <c r="NF292" s="66"/>
      <c r="NG292" s="66"/>
      <c r="NH292" s="66"/>
      <c r="NI292" s="66"/>
      <c r="NJ292" s="66"/>
      <c r="NK292" s="66"/>
      <c r="NL292" s="66"/>
      <c r="NM292" s="66"/>
      <c r="NN292" s="66"/>
      <c r="NO292" s="66"/>
      <c r="NP292" s="66"/>
      <c r="NQ292" s="66"/>
      <c r="NR292" s="66"/>
      <c r="NS292" s="66"/>
      <c r="NT292" s="66"/>
      <c r="NU292" s="66"/>
      <c r="NV292" s="66"/>
      <c r="NW292" s="66"/>
      <c r="NX292" s="66"/>
      <c r="NY292" s="66"/>
      <c r="NZ292" s="66"/>
      <c r="OA292" s="66"/>
      <c r="OB292" s="66"/>
      <c r="OC292" s="66"/>
      <c r="OD292" s="66"/>
      <c r="OE292" s="66"/>
      <c r="OF292" s="66"/>
      <c r="OG292" s="66"/>
      <c r="OH292" s="66"/>
      <c r="OI292" s="66"/>
      <c r="OJ292" s="66"/>
      <c r="OK292" s="66"/>
      <c r="OL292" s="66"/>
      <c r="OM292" s="66"/>
      <c r="ON292" s="66"/>
      <c r="OO292" s="66"/>
      <c r="OP292" s="66"/>
      <c r="OQ292" s="66"/>
      <c r="OR292" s="66"/>
      <c r="OS292" s="66"/>
      <c r="OT292" s="66"/>
      <c r="OU292" s="66"/>
      <c r="OV292" s="66"/>
      <c r="OW292" s="66"/>
      <c r="OX292" s="66"/>
      <c r="OY292" s="66"/>
      <c r="OZ292" s="66"/>
      <c r="PA292" s="66"/>
      <c r="PB292" s="66"/>
      <c r="PC292" s="66"/>
      <c r="PD292" s="66"/>
      <c r="PE292" s="66"/>
      <c r="PF292" s="66"/>
      <c r="PG292" s="66"/>
      <c r="PH292" s="66"/>
      <c r="PI292" s="66"/>
      <c r="PJ292" s="66"/>
      <c r="PK292" s="66"/>
      <c r="PL292" s="66"/>
      <c r="PM292" s="66"/>
      <c r="PN292" s="66"/>
      <c r="PO292" s="66"/>
      <c r="PP292" s="66"/>
      <c r="PQ292" s="66"/>
      <c r="PR292" s="66"/>
      <c r="PS292" s="66"/>
      <c r="PT292" s="66"/>
      <c r="PU292" s="66"/>
      <c r="PV292" s="66"/>
      <c r="PW292" s="66"/>
      <c r="PX292" s="66"/>
      <c r="PY292" s="66"/>
      <c r="PZ292" s="66"/>
      <c r="QA292" s="66"/>
      <c r="QB292" s="66"/>
      <c r="QC292" s="66"/>
      <c r="QD292" s="66"/>
      <c r="QE292" s="66"/>
      <c r="QF292" s="66"/>
      <c r="QG292" s="66"/>
      <c r="QH292" s="66"/>
      <c r="QI292" s="66"/>
      <c r="QJ292" s="66"/>
      <c r="QK292" s="66"/>
      <c r="QL292" s="66"/>
      <c r="QM292" s="66"/>
      <c r="QN292" s="66"/>
      <c r="QO292" s="66"/>
      <c r="QP292" s="66"/>
      <c r="QQ292" s="66"/>
      <c r="QR292" s="66"/>
      <c r="QS292" s="66"/>
      <c r="QT292" s="66"/>
      <c r="QU292" s="66"/>
      <c r="QV292" s="66"/>
      <c r="QW292" s="66"/>
      <c r="QX292" s="66"/>
      <c r="QY292" s="66"/>
      <c r="QZ292" s="66"/>
      <c r="RA292" s="66"/>
      <c r="RB292" s="66"/>
      <c r="RC292" s="66"/>
      <c r="RD292" s="66"/>
      <c r="RE292" s="66"/>
      <c r="RF292" s="66"/>
      <c r="RG292" s="66"/>
      <c r="RH292" s="66"/>
      <c r="RI292" s="66"/>
      <c r="RJ292" s="66"/>
      <c r="RK292" s="66"/>
      <c r="RL292" s="66"/>
      <c r="RM292" s="66"/>
      <c r="RN292" s="66"/>
      <c r="RO292" s="66"/>
      <c r="RP292" s="66"/>
      <c r="RQ292" s="66"/>
      <c r="RR292" s="66"/>
      <c r="RS292" s="66"/>
      <c r="RT292" s="66"/>
      <c r="RU292" s="66"/>
      <c r="RV292" s="66"/>
      <c r="RW292" s="66"/>
      <c r="RX292" s="66"/>
      <c r="RY292" s="66"/>
      <c r="RZ292" s="66"/>
      <c r="SA292" s="66"/>
      <c r="SB292" s="66"/>
      <c r="SC292" s="66"/>
      <c r="SD292" s="66"/>
      <c r="SE292" s="66"/>
      <c r="SF292" s="66"/>
      <c r="SG292" s="66"/>
      <c r="SH292" s="66"/>
      <c r="SI292" s="66"/>
      <c r="SJ292" s="66"/>
      <c r="SK292" s="66"/>
      <c r="SL292" s="66"/>
      <c r="SM292" s="66"/>
      <c r="SN292" s="66"/>
      <c r="SO292" s="66"/>
      <c r="SP292" s="66"/>
      <c r="SQ292" s="66"/>
      <c r="SR292" s="66"/>
      <c r="SS292" s="66"/>
      <c r="ST292" s="66"/>
      <c r="SU292" s="66"/>
      <c r="SV292" s="66"/>
      <c r="SW292" s="66"/>
      <c r="SX292" s="66"/>
      <c r="SY292" s="66"/>
      <c r="SZ292" s="66"/>
      <c r="TA292" s="66"/>
      <c r="TB292" s="66"/>
      <c r="TC292" s="66"/>
      <c r="TD292" s="66"/>
      <c r="TE292" s="66"/>
      <c r="TF292" s="66"/>
      <c r="TG292" s="66"/>
      <c r="TH292" s="66"/>
      <c r="TI292" s="66"/>
      <c r="TJ292" s="66"/>
      <c r="TK292" s="66"/>
      <c r="TL292" s="66"/>
      <c r="TM292" s="66"/>
      <c r="TN292" s="66"/>
      <c r="TO292" s="66"/>
      <c r="TP292" s="66"/>
      <c r="TQ292" s="66"/>
      <c r="TR292" s="66"/>
      <c r="TS292" s="66"/>
      <c r="TT292" s="66"/>
      <c r="TU292" s="66"/>
      <c r="TV292" s="66"/>
      <c r="TW292" s="66"/>
      <c r="TX292" s="66"/>
      <c r="TY292" s="66"/>
      <c r="TZ292" s="66"/>
      <c r="UA292" s="66"/>
      <c r="UB292" s="66"/>
      <c r="UC292" s="66"/>
      <c r="UD292" s="66"/>
      <c r="UE292" s="66"/>
      <c r="UF292" s="66"/>
      <c r="UG292" s="66"/>
      <c r="UH292" s="66"/>
      <c r="UI292" s="66"/>
      <c r="UJ292" s="66"/>
      <c r="UK292" s="66"/>
      <c r="UL292" s="66"/>
      <c r="UM292" s="66"/>
      <c r="UN292" s="66"/>
      <c r="UO292" s="66"/>
      <c r="UP292" s="66"/>
      <c r="UQ292" s="66"/>
      <c r="UR292" s="66"/>
      <c r="US292" s="66"/>
      <c r="UT292" s="66"/>
      <c r="UU292" s="66"/>
      <c r="UV292" s="66"/>
      <c r="UW292" s="66"/>
      <c r="UX292" s="66"/>
      <c r="UY292" s="66"/>
      <c r="UZ292" s="66"/>
      <c r="VA292" s="66"/>
      <c r="VB292" s="66"/>
      <c r="VC292" s="66"/>
      <c r="VD292" s="66"/>
      <c r="VE292" s="66"/>
      <c r="VF292" s="66"/>
      <c r="VG292" s="66"/>
      <c r="VH292" s="66"/>
      <c r="VI292" s="66"/>
      <c r="VJ292" s="66"/>
      <c r="VK292" s="66"/>
      <c r="VL292" s="66"/>
      <c r="VM292" s="66"/>
      <c r="VN292" s="66"/>
      <c r="VO292" s="66"/>
      <c r="VP292" s="66"/>
      <c r="VQ292" s="66"/>
      <c r="VR292" s="66"/>
      <c r="VS292" s="66"/>
      <c r="VT292" s="66"/>
      <c r="VU292" s="66"/>
      <c r="VV292" s="66"/>
      <c r="VW292" s="66"/>
      <c r="VX292" s="66"/>
      <c r="VY292" s="66"/>
      <c r="VZ292" s="66"/>
      <c r="WA292" s="66"/>
      <c r="WB292" s="66"/>
      <c r="WC292" s="66"/>
      <c r="WD292" s="66"/>
      <c r="WE292" s="66"/>
      <c r="WF292" s="66"/>
      <c r="WG292" s="66"/>
      <c r="WH292" s="66"/>
      <c r="WI292" s="66"/>
      <c r="WJ292" s="66"/>
      <c r="WK292" s="66"/>
      <c r="WL292" s="66"/>
      <c r="WM292" s="66"/>
      <c r="WN292" s="66"/>
      <c r="WO292" s="66"/>
      <c r="WP292" s="66"/>
      <c r="WQ292" s="66"/>
      <c r="WR292" s="66"/>
      <c r="WS292" s="66"/>
      <c r="WT292" s="66"/>
      <c r="WU292" s="66"/>
      <c r="WV292" s="66"/>
      <c r="WW292" s="66"/>
      <c r="WX292" s="66"/>
      <c r="WY292" s="66"/>
      <c r="WZ292" s="66"/>
      <c r="XA292" s="66"/>
      <c r="XB292" s="66"/>
      <c r="XC292" s="66"/>
      <c r="XD292" s="66"/>
      <c r="XE292" s="66"/>
      <c r="XF292" s="66"/>
      <c r="XG292" s="66"/>
      <c r="XH292" s="66"/>
      <c r="XI292" s="66"/>
      <c r="XJ292" s="66"/>
      <c r="XK292" s="66"/>
      <c r="XL292" s="66"/>
      <c r="XM292" s="66"/>
      <c r="XN292" s="66"/>
      <c r="XO292" s="66"/>
      <c r="XP292" s="66"/>
      <c r="XQ292" s="66"/>
      <c r="XR292" s="66"/>
      <c r="XS292" s="66"/>
      <c r="XT292" s="66"/>
      <c r="XU292" s="66"/>
      <c r="XV292" s="66"/>
      <c r="XW292" s="66"/>
      <c r="XX292" s="66"/>
      <c r="XY292" s="66"/>
      <c r="XZ292" s="66"/>
      <c r="YA292" s="66"/>
      <c r="YB292" s="66"/>
      <c r="YC292" s="66"/>
      <c r="YD292" s="66"/>
      <c r="YE292" s="66"/>
      <c r="YF292" s="66"/>
      <c r="YG292" s="66"/>
      <c r="YH292" s="66"/>
      <c r="YI292" s="66"/>
      <c r="YJ292" s="66"/>
      <c r="YK292" s="66"/>
      <c r="YL292" s="66"/>
      <c r="YM292" s="66"/>
      <c r="YN292" s="66"/>
      <c r="YO292" s="66"/>
      <c r="YP292" s="66"/>
      <c r="YQ292" s="66"/>
      <c r="YR292" s="66"/>
      <c r="YS292" s="66"/>
      <c r="YT292" s="66"/>
      <c r="YU292" s="66"/>
      <c r="YV292" s="66"/>
      <c r="YW292" s="66"/>
      <c r="YX292" s="66"/>
      <c r="YY292" s="66"/>
      <c r="YZ292" s="66"/>
      <c r="ZA292" s="66"/>
      <c r="ZB292" s="66"/>
      <c r="ZC292" s="66"/>
      <c r="ZD292" s="66"/>
      <c r="ZE292" s="66"/>
      <c r="ZF292" s="66"/>
      <c r="ZG292" s="66"/>
      <c r="ZH292" s="66"/>
      <c r="ZI292" s="66"/>
      <c r="ZJ292" s="66"/>
      <c r="ZK292" s="66"/>
      <c r="ZL292" s="66"/>
      <c r="ZM292" s="66"/>
      <c r="ZN292" s="66"/>
      <c r="ZO292" s="66"/>
      <c r="ZP292" s="66"/>
      <c r="ZQ292" s="66"/>
      <c r="ZR292" s="66"/>
      <c r="ZS292" s="66"/>
      <c r="ZT292" s="66"/>
      <c r="ZU292" s="66"/>
      <c r="ZV292" s="66"/>
      <c r="ZW292" s="66"/>
      <c r="ZX292" s="66"/>
      <c r="ZY292" s="66"/>
      <c r="ZZ292" s="66"/>
      <c r="AAA292" s="66"/>
      <c r="AAB292" s="66"/>
      <c r="AAC292" s="66"/>
      <c r="AAD292" s="66"/>
      <c r="AAE292" s="66"/>
      <c r="AAF292" s="66"/>
      <c r="AAG292" s="66"/>
      <c r="AAH292" s="66"/>
      <c r="AAI292" s="66"/>
      <c r="AAJ292" s="66"/>
      <c r="AAK292" s="66"/>
      <c r="AAL292" s="66"/>
      <c r="AAM292" s="66"/>
      <c r="AAN292" s="66"/>
      <c r="AAO292" s="66"/>
      <c r="AAP292" s="66"/>
      <c r="AAQ292" s="66"/>
      <c r="AAR292" s="66"/>
      <c r="AAS292" s="66"/>
      <c r="AAT292" s="66"/>
      <c r="AAU292" s="66"/>
      <c r="AAV292" s="66"/>
      <c r="AAW292" s="66"/>
      <c r="AAX292" s="66"/>
      <c r="AAY292" s="66"/>
      <c r="AAZ292" s="66"/>
      <c r="ABA292" s="66"/>
      <c r="ABB292" s="66"/>
      <c r="ABC292" s="66"/>
      <c r="ABD292" s="66"/>
      <c r="ABE292" s="66"/>
      <c r="ABF292" s="66"/>
      <c r="ABG292" s="66"/>
      <c r="ABH292" s="66"/>
      <c r="ABI292" s="66"/>
      <c r="ABJ292" s="66"/>
      <c r="ABK292" s="66"/>
      <c r="ABL292" s="66"/>
      <c r="ABM292" s="66"/>
      <c r="ABN292" s="66"/>
      <c r="ABO292" s="66"/>
      <c r="ABP292" s="66"/>
      <c r="ABQ292" s="66"/>
      <c r="ABR292" s="66"/>
      <c r="ABS292" s="66"/>
      <c r="ABT292" s="66"/>
      <c r="ABU292" s="66"/>
      <c r="ABV292" s="66"/>
      <c r="ABW292" s="66"/>
      <c r="ABX292" s="66"/>
      <c r="ABY292" s="66"/>
      <c r="ABZ292" s="66"/>
      <c r="ACA292" s="66"/>
      <c r="ACB292" s="66"/>
      <c r="ACC292" s="66"/>
      <c r="ACD292" s="66"/>
      <c r="ACE292" s="66"/>
      <c r="ACF292" s="66"/>
      <c r="ACG292" s="66"/>
      <c r="ACH292" s="66"/>
      <c r="ACI292" s="66"/>
      <c r="ACJ292" s="66"/>
      <c r="ACK292" s="66"/>
      <c r="ACL292" s="66"/>
      <c r="ACM292" s="66"/>
      <c r="ACN292" s="66"/>
      <c r="ACO292" s="66"/>
      <c r="ACP292" s="66"/>
      <c r="ACQ292" s="66"/>
      <c r="ACR292" s="66"/>
      <c r="ACS292" s="66"/>
      <c r="ACT292" s="66"/>
      <c r="ACU292" s="66"/>
      <c r="ACV292" s="66"/>
      <c r="ACW292" s="66"/>
      <c r="ACX292" s="66"/>
      <c r="ACY292" s="66"/>
      <c r="ACZ292" s="66"/>
      <c r="ADA292" s="66"/>
      <c r="ADB292" s="66"/>
      <c r="ADC292" s="66"/>
      <c r="ADD292" s="66"/>
      <c r="ADE292" s="66"/>
      <c r="ADF292" s="66"/>
      <c r="ADG292" s="66"/>
      <c r="ADH292" s="66"/>
      <c r="ADI292" s="66"/>
      <c r="ADJ292" s="66"/>
      <c r="ADK292" s="66"/>
      <c r="ADL292" s="66"/>
      <c r="ADM292" s="66"/>
      <c r="ADN292" s="66"/>
      <c r="ADO292" s="66"/>
      <c r="ADP292" s="66"/>
      <c r="ADQ292" s="66"/>
      <c r="ADR292" s="66"/>
      <c r="ADS292" s="66"/>
      <c r="ADT292" s="66"/>
      <c r="ADU292" s="66"/>
      <c r="ADV292" s="66"/>
      <c r="ADW292" s="66"/>
      <c r="ADX292" s="66"/>
      <c r="ADY292" s="66"/>
      <c r="ADZ292" s="66"/>
      <c r="AEA292" s="66"/>
      <c r="AEB292" s="66"/>
      <c r="AEC292" s="66"/>
      <c r="AED292" s="66"/>
      <c r="AEE292" s="66"/>
      <c r="AEF292" s="66"/>
      <c r="AEG292" s="66"/>
      <c r="AEH292" s="66"/>
      <c r="AEI292" s="66"/>
      <c r="AEJ292" s="66"/>
      <c r="AEK292" s="66"/>
      <c r="AEL292" s="66"/>
      <c r="AEM292" s="66"/>
      <c r="AEN292" s="66"/>
      <c r="AEO292" s="66"/>
      <c r="AEP292" s="66"/>
      <c r="AEQ292" s="66"/>
      <c r="AER292" s="66"/>
      <c r="AES292" s="66"/>
      <c r="AET292" s="66"/>
      <c r="AEU292" s="66"/>
      <c r="AEV292" s="66"/>
      <c r="AEW292" s="66"/>
      <c r="AEX292" s="66"/>
      <c r="AEY292" s="66"/>
      <c r="AEZ292" s="66"/>
      <c r="AFA292" s="66"/>
      <c r="AFB292" s="66"/>
      <c r="AFC292" s="66"/>
      <c r="AFD292" s="66"/>
      <c r="AFE292" s="66"/>
      <c r="AFF292" s="66"/>
      <c r="AFG292" s="66"/>
      <c r="AFH292" s="66"/>
      <c r="AFI292" s="66"/>
      <c r="AFJ292" s="66"/>
      <c r="AFK292" s="66"/>
      <c r="AFL292" s="66"/>
      <c r="AFM292" s="66"/>
      <c r="AFN292" s="66"/>
      <c r="AFO292" s="66"/>
      <c r="AFP292" s="66"/>
      <c r="AFQ292" s="66"/>
      <c r="AFR292" s="66"/>
      <c r="AFS292" s="66"/>
      <c r="AFT292" s="66"/>
      <c r="AFU292" s="66"/>
      <c r="AFV292" s="66"/>
      <c r="AFW292" s="66"/>
      <c r="AFX292" s="66"/>
      <c r="AFY292" s="66"/>
      <c r="AFZ292" s="66"/>
      <c r="AGA292" s="66"/>
      <c r="AGB292" s="66"/>
      <c r="AGC292" s="66"/>
      <c r="AGD292" s="66"/>
      <c r="AGE292" s="66"/>
      <c r="AGF292" s="66"/>
      <c r="AGG292" s="66"/>
      <c r="AGH292" s="66"/>
      <c r="AGI292" s="66"/>
      <c r="AGJ292" s="66"/>
      <c r="AGK292" s="66"/>
      <c r="AGL292" s="66"/>
      <c r="AGM292" s="66"/>
      <c r="AGN292" s="66"/>
      <c r="AGO292" s="66"/>
      <c r="AGP292" s="66"/>
      <c r="AGQ292" s="66"/>
      <c r="AGR292" s="66"/>
      <c r="AGS292" s="66"/>
      <c r="AGT292" s="66"/>
      <c r="AGU292" s="66"/>
      <c r="AGV292" s="66"/>
      <c r="AGW292" s="66"/>
      <c r="AGX292" s="66"/>
      <c r="AGY292" s="66"/>
      <c r="AGZ292" s="66"/>
      <c r="AHA292" s="66"/>
      <c r="AHB292" s="66"/>
      <c r="AHC292" s="66"/>
      <c r="AHD292" s="66"/>
      <c r="AHE292" s="66"/>
      <c r="AHF292" s="66"/>
      <c r="AHG292" s="66"/>
      <c r="AHH292" s="66"/>
      <c r="AHI292" s="66"/>
      <c r="AHJ292" s="66"/>
      <c r="AHK292" s="66"/>
      <c r="AHL292" s="66"/>
      <c r="AHM292" s="66"/>
      <c r="AHN292" s="66"/>
      <c r="AHO292" s="66"/>
      <c r="AHP292" s="66"/>
      <c r="AHQ292" s="66"/>
      <c r="AHR292" s="66"/>
      <c r="AHS292" s="66"/>
      <c r="AHT292" s="66"/>
      <c r="AHU292" s="66"/>
      <c r="AHV292" s="66"/>
      <c r="AHW292" s="66"/>
      <c r="AHX292" s="66"/>
      <c r="AHY292" s="66"/>
      <c r="AHZ292" s="66"/>
      <c r="AIA292" s="66"/>
      <c r="AIB292" s="66"/>
      <c r="AIC292" s="66"/>
      <c r="AID292" s="66"/>
      <c r="AIE292" s="66"/>
      <c r="AIF292" s="66"/>
      <c r="AIG292" s="66"/>
      <c r="AIH292" s="66"/>
      <c r="AII292" s="66"/>
      <c r="AIJ292" s="66"/>
      <c r="AIK292" s="66"/>
      <c r="AIL292" s="66"/>
      <c r="AIM292" s="66"/>
      <c r="AIN292" s="66"/>
      <c r="AIO292" s="66"/>
      <c r="AIP292" s="66"/>
      <c r="AIQ292" s="66"/>
      <c r="AIR292" s="66"/>
      <c r="AIS292" s="66"/>
      <c r="AIT292" s="66"/>
      <c r="AIU292" s="66"/>
      <c r="AIV292" s="66"/>
      <c r="AIW292" s="66"/>
      <c r="AIX292" s="66"/>
      <c r="AIY292" s="66"/>
      <c r="AIZ292" s="66"/>
      <c r="AJA292" s="66"/>
      <c r="AJB292" s="66"/>
      <c r="AJC292" s="66"/>
      <c r="AJD292" s="66"/>
      <c r="AJE292" s="66"/>
      <c r="AJF292" s="66"/>
      <c r="AJG292" s="66"/>
      <c r="AJH292" s="66"/>
      <c r="AJI292" s="66"/>
      <c r="AJJ292" s="66"/>
      <c r="AJK292" s="66"/>
      <c r="AJL292" s="66"/>
      <c r="AJM292" s="66"/>
      <c r="AJN292" s="66"/>
      <c r="AJO292" s="66"/>
      <c r="AJP292" s="66"/>
      <c r="AJQ292" s="66"/>
      <c r="AJR292" s="66"/>
      <c r="AJS292" s="66"/>
      <c r="AJT292" s="66"/>
      <c r="AJU292" s="66"/>
      <c r="AJV292" s="66"/>
      <c r="AJW292" s="66"/>
      <c r="AJX292" s="66"/>
      <c r="AJY292" s="66"/>
      <c r="AJZ292" s="66"/>
      <c r="AKA292" s="66"/>
      <c r="AKB292" s="66"/>
      <c r="AKC292" s="66"/>
      <c r="AKD292" s="66"/>
      <c r="AKE292" s="66"/>
      <c r="AKF292" s="66"/>
      <c r="AKG292" s="66"/>
      <c r="AKH292" s="66"/>
      <c r="AKI292" s="66"/>
      <c r="AKJ292" s="66"/>
      <c r="AKK292" s="66"/>
      <c r="AKL292" s="66"/>
      <c r="AKM292" s="66"/>
      <c r="AKN292" s="66"/>
      <c r="AKO292" s="66"/>
      <c r="AKP292" s="66"/>
      <c r="AKQ292" s="66"/>
      <c r="AKR292" s="66"/>
      <c r="AKS292" s="66"/>
      <c r="AKT292" s="66"/>
      <c r="AKU292" s="66"/>
      <c r="AKV292" s="66"/>
      <c r="AKW292" s="66"/>
      <c r="AKX292" s="66"/>
      <c r="AKY292" s="66"/>
      <c r="AKZ292" s="66"/>
      <c r="ALA292" s="66"/>
      <c r="ALB292" s="66"/>
      <c r="ALC292" s="66"/>
      <c r="ALD292" s="66"/>
      <c r="ALE292" s="66"/>
      <c r="ALF292" s="66"/>
      <c r="ALG292" s="66"/>
      <c r="ALH292" s="66"/>
      <c r="ALI292" s="66"/>
      <c r="ALJ292" s="66"/>
      <c r="ALK292" s="66"/>
      <c r="ALL292" s="66"/>
      <c r="ALM292" s="66"/>
      <c r="ALN292" s="66"/>
      <c r="ALO292" s="66"/>
      <c r="ALP292" s="66"/>
      <c r="ALQ292" s="66"/>
      <c r="ALR292" s="66"/>
      <c r="ALS292" s="66"/>
      <c r="ALT292" s="66"/>
      <c r="ALU292" s="66"/>
      <c r="ALV292" s="66"/>
      <c r="ALW292" s="66"/>
      <c r="ALX292" s="66"/>
      <c r="ALY292" s="66"/>
      <c r="ALZ292" s="66"/>
      <c r="AMA292" s="66"/>
      <c r="AMB292" s="66"/>
      <c r="AMC292" s="66"/>
      <c r="AMD292" s="66"/>
      <c r="AME292" s="66"/>
      <c r="AMF292" s="66"/>
      <c r="AMG292" s="66"/>
      <c r="AMH292" s="66"/>
      <c r="AMI292" s="66"/>
      <c r="AMJ292" s="66"/>
      <c r="AMK292" s="66"/>
      <c r="AML292" s="66"/>
      <c r="AMM292" s="66"/>
      <c r="AMN292" s="66"/>
      <c r="AMO292" s="66"/>
      <c r="AMP292" s="66"/>
      <c r="AMQ292" s="66"/>
      <c r="AMR292" s="66"/>
      <c r="AMS292" s="66"/>
      <c r="AMT292" s="66"/>
      <c r="AMU292" s="66"/>
      <c r="AMV292" s="66"/>
      <c r="AMW292" s="66"/>
      <c r="AMX292" s="66"/>
      <c r="AMY292" s="66"/>
      <c r="AMZ292" s="66"/>
      <c r="ANA292" s="66"/>
      <c r="ANB292" s="66"/>
      <c r="ANC292" s="66"/>
      <c r="AND292" s="66"/>
      <c r="ANE292" s="66"/>
      <c r="ANF292" s="66"/>
      <c r="ANG292" s="66"/>
      <c r="ANH292" s="66"/>
      <c r="ANI292" s="66"/>
      <c r="ANJ292" s="66"/>
      <c r="ANK292" s="66"/>
      <c r="ANL292" s="66"/>
      <c r="ANM292" s="66"/>
      <c r="ANN292" s="66"/>
      <c r="ANO292" s="66"/>
      <c r="ANP292" s="66"/>
      <c r="ANQ292" s="66"/>
      <c r="ANR292" s="66"/>
      <c r="ANS292" s="66"/>
      <c r="ANT292" s="66"/>
      <c r="ANU292" s="66"/>
      <c r="ANV292" s="66"/>
      <c r="ANW292" s="66"/>
      <c r="ANX292" s="66"/>
      <c r="ANY292" s="66"/>
      <c r="ANZ292" s="66"/>
      <c r="AOA292" s="66"/>
      <c r="AOB292" s="66"/>
      <c r="AOC292" s="66"/>
      <c r="AOD292" s="66"/>
      <c r="AOE292" s="66"/>
      <c r="AOF292" s="66"/>
      <c r="AOG292" s="66"/>
      <c r="AOH292" s="66"/>
      <c r="AOI292" s="66"/>
      <c r="AOJ292" s="66"/>
      <c r="AOK292" s="66"/>
      <c r="AOL292" s="66"/>
      <c r="AOM292" s="66"/>
      <c r="AON292" s="66"/>
      <c r="AOO292" s="66"/>
      <c r="AOP292" s="66"/>
      <c r="AOQ292" s="66"/>
      <c r="AOR292" s="66"/>
      <c r="AOS292" s="66"/>
      <c r="AOT292" s="66"/>
      <c r="AOU292" s="66"/>
      <c r="AOV292" s="66"/>
      <c r="AOW292" s="66"/>
      <c r="AOX292" s="66"/>
      <c r="AOY292" s="66"/>
      <c r="AOZ292" s="66"/>
      <c r="APA292" s="66"/>
      <c r="APB292" s="66"/>
      <c r="APC292" s="66"/>
      <c r="APD292" s="66"/>
      <c r="APE292" s="66"/>
      <c r="APF292" s="66"/>
      <c r="APG292" s="66"/>
      <c r="APH292" s="66"/>
      <c r="API292" s="66"/>
      <c r="APJ292" s="66"/>
      <c r="APK292" s="66"/>
      <c r="APL292" s="66"/>
      <c r="APM292" s="66"/>
      <c r="APN292" s="66"/>
      <c r="APO292" s="66"/>
      <c r="APP292" s="66"/>
      <c r="APQ292" s="66"/>
      <c r="APR292" s="66"/>
      <c r="APS292" s="66"/>
      <c r="APT292" s="66"/>
      <c r="APU292" s="66"/>
      <c r="APV292" s="66"/>
      <c r="APW292" s="66"/>
      <c r="APX292" s="66"/>
      <c r="APY292" s="66"/>
      <c r="APZ292" s="66"/>
      <c r="AQA292" s="66"/>
      <c r="AQB292" s="66"/>
      <c r="AQC292" s="66"/>
      <c r="AQD292" s="66"/>
      <c r="AQE292" s="66"/>
      <c r="AQF292" s="66"/>
      <c r="AQG292" s="66"/>
      <c r="AQH292" s="66"/>
      <c r="AQI292" s="66"/>
      <c r="AQJ292" s="66"/>
      <c r="AQK292" s="66"/>
      <c r="AQL292" s="66"/>
      <c r="AQM292" s="66"/>
      <c r="AQN292" s="66"/>
      <c r="AQO292" s="66"/>
      <c r="AQP292" s="66"/>
      <c r="AQQ292" s="66"/>
      <c r="AQR292" s="66"/>
      <c r="AQS292" s="66"/>
      <c r="AQT292" s="66"/>
      <c r="AQU292" s="66"/>
      <c r="AQV292" s="66"/>
      <c r="AQW292" s="66"/>
      <c r="AQX292" s="66"/>
      <c r="AQY292" s="66"/>
      <c r="AQZ292" s="66"/>
      <c r="ARA292" s="66"/>
      <c r="ARB292" s="66"/>
      <c r="ARC292" s="66"/>
      <c r="ARD292" s="66"/>
      <c r="ARE292" s="66"/>
      <c r="ARF292" s="66"/>
      <c r="ARG292" s="66"/>
      <c r="ARH292" s="66"/>
      <c r="ARI292" s="66"/>
      <c r="ARJ292" s="66"/>
      <c r="ARK292" s="66"/>
      <c r="ARL292" s="66"/>
      <c r="ARM292" s="66"/>
      <c r="ARN292" s="66"/>
      <c r="ARO292" s="66"/>
      <c r="ARP292" s="66"/>
      <c r="ARQ292" s="66"/>
      <c r="ARR292" s="66"/>
      <c r="ARS292" s="66"/>
      <c r="ART292" s="66"/>
      <c r="ARU292" s="66"/>
      <c r="ARV292" s="66"/>
      <c r="ARW292" s="66"/>
      <c r="ARX292" s="66"/>
      <c r="ARY292" s="66"/>
      <c r="ARZ292" s="66"/>
      <c r="ASA292" s="66"/>
      <c r="ASB292" s="66"/>
      <c r="ASC292" s="66"/>
      <c r="ASD292" s="66"/>
      <c r="ASE292" s="66"/>
      <c r="ASF292" s="66"/>
      <c r="ASG292" s="66"/>
      <c r="ASH292" s="66"/>
      <c r="ASI292" s="66"/>
      <c r="ASJ292" s="66"/>
      <c r="ASK292" s="66"/>
      <c r="ASL292" s="66"/>
      <c r="ASM292" s="66"/>
      <c r="ASN292" s="66"/>
      <c r="ASO292" s="66"/>
      <c r="ASP292" s="66"/>
      <c r="ASQ292" s="66"/>
      <c r="ASR292" s="66"/>
      <c r="ASS292" s="66"/>
      <c r="AST292" s="66"/>
      <c r="ASU292" s="66"/>
      <c r="ASV292" s="66"/>
      <c r="ASW292" s="66"/>
      <c r="ASX292" s="66"/>
      <c r="ASY292" s="66"/>
      <c r="ASZ292" s="66"/>
      <c r="ATA292" s="66"/>
      <c r="ATB292" s="66"/>
      <c r="ATC292" s="66"/>
      <c r="ATD292" s="66"/>
      <c r="ATE292" s="66"/>
      <c r="ATF292" s="66"/>
      <c r="ATG292" s="66"/>
      <c r="ATH292" s="66"/>
      <c r="ATI292" s="66"/>
      <c r="ATJ292" s="66"/>
      <c r="ATK292" s="66"/>
      <c r="ATL292" s="66"/>
      <c r="ATM292" s="66"/>
      <c r="ATN292" s="66"/>
      <c r="ATO292" s="66"/>
      <c r="ATP292" s="66"/>
      <c r="ATQ292" s="66"/>
      <c r="ATR292" s="66"/>
      <c r="ATS292" s="66"/>
      <c r="ATT292" s="66"/>
      <c r="ATU292" s="66"/>
      <c r="ATV292" s="66"/>
      <c r="ATW292" s="66"/>
      <c r="ATX292" s="66"/>
      <c r="ATY292" s="66"/>
      <c r="ATZ292" s="66"/>
      <c r="AUA292" s="66"/>
      <c r="AUB292" s="66"/>
      <c r="AUC292" s="66"/>
      <c r="AUD292" s="66"/>
      <c r="AUE292" s="66"/>
      <c r="AUF292" s="66"/>
      <c r="AUG292" s="66"/>
      <c r="AUH292" s="66"/>
      <c r="AUI292" s="66"/>
      <c r="AUJ292" s="66"/>
      <c r="AUK292" s="66"/>
      <c r="AUL292" s="66"/>
      <c r="AUM292" s="66"/>
      <c r="AUN292" s="66"/>
      <c r="AUO292" s="66"/>
      <c r="AUP292" s="66"/>
      <c r="AUQ292" s="66"/>
      <c r="AUR292" s="66"/>
      <c r="AUS292" s="66"/>
      <c r="AUT292" s="66"/>
      <c r="AUU292" s="66"/>
      <c r="AUV292" s="66"/>
      <c r="AUW292" s="66"/>
      <c r="AUX292" s="66"/>
      <c r="AUY292" s="66"/>
      <c r="AUZ292" s="66"/>
      <c r="AVA292" s="66"/>
      <c r="AVB292" s="66"/>
      <c r="AVC292" s="66"/>
      <c r="AVD292" s="66"/>
      <c r="AVE292" s="66"/>
      <c r="AVF292" s="66"/>
      <c r="AVG292" s="66"/>
      <c r="AVH292" s="66"/>
      <c r="AVI292" s="66"/>
      <c r="AVJ292" s="66"/>
      <c r="AVK292" s="66"/>
      <c r="AVL292" s="66"/>
      <c r="AVM292" s="66"/>
      <c r="AVN292" s="66"/>
      <c r="AVO292" s="66"/>
      <c r="AVP292" s="66"/>
      <c r="AVQ292" s="66"/>
      <c r="AVR292" s="66"/>
      <c r="AVS292" s="66"/>
      <c r="AVT292" s="66"/>
      <c r="AVU292" s="66"/>
      <c r="AVV292" s="66"/>
      <c r="AVW292" s="66"/>
      <c r="AVX292" s="66"/>
      <c r="AVY292" s="66"/>
      <c r="AVZ292" s="66"/>
      <c r="AWA292" s="66"/>
      <c r="AWB292" s="66"/>
      <c r="AWC292" s="66"/>
      <c r="AWD292" s="66"/>
      <c r="AWE292" s="66"/>
      <c r="AWF292" s="66"/>
      <c r="AWG292" s="66"/>
      <c r="AWH292" s="66"/>
      <c r="AWI292" s="66"/>
      <c r="AWJ292" s="66"/>
      <c r="AWK292" s="66"/>
      <c r="AWL292" s="66"/>
      <c r="AWM292" s="66"/>
      <c r="AWN292" s="66"/>
      <c r="AWO292" s="66"/>
      <c r="AWP292" s="66"/>
      <c r="AWQ292" s="66"/>
      <c r="AWR292" s="66"/>
      <c r="AWS292" s="66"/>
      <c r="AWT292" s="66"/>
      <c r="AWU292" s="66"/>
      <c r="AWV292" s="66"/>
      <c r="AWW292" s="66"/>
      <c r="AWX292" s="66"/>
      <c r="AWY292" s="66"/>
      <c r="AWZ292" s="66"/>
      <c r="AXA292" s="66"/>
      <c r="AXB292" s="66"/>
      <c r="AXC292" s="66"/>
      <c r="AXD292" s="66"/>
      <c r="AXE292" s="66"/>
      <c r="AXF292" s="66"/>
      <c r="AXG292" s="66"/>
      <c r="AXH292" s="66"/>
      <c r="AXI292" s="66"/>
      <c r="AXJ292" s="66"/>
      <c r="AXK292" s="66"/>
      <c r="AXL292" s="66"/>
      <c r="AXM292" s="66"/>
      <c r="AXN292" s="66"/>
      <c r="AXO292" s="66"/>
      <c r="AXP292" s="66"/>
      <c r="AXQ292" s="66"/>
      <c r="AXR292" s="66"/>
      <c r="AXS292" s="66"/>
      <c r="AXT292" s="66"/>
      <c r="AXU292" s="66"/>
      <c r="AXV292" s="66"/>
      <c r="AXW292" s="66"/>
      <c r="AXX292" s="66"/>
      <c r="AXY292" s="66"/>
      <c r="AXZ292" s="66"/>
      <c r="AYA292" s="66"/>
      <c r="AYB292" s="66"/>
      <c r="AYC292" s="66"/>
      <c r="AYD292" s="66"/>
      <c r="AYE292" s="66"/>
      <c r="AYF292" s="66"/>
      <c r="AYG292" s="66"/>
      <c r="AYH292" s="66"/>
      <c r="AYI292" s="66"/>
      <c r="AYJ292" s="66"/>
      <c r="AYK292" s="66"/>
      <c r="AYL292" s="66"/>
      <c r="AYM292" s="66"/>
      <c r="AYN292" s="66"/>
      <c r="AYO292" s="66"/>
      <c r="AYP292" s="66"/>
      <c r="AYQ292" s="66"/>
      <c r="AYR292" s="66"/>
      <c r="AYS292" s="66"/>
      <c r="AYT292" s="66"/>
      <c r="AYU292" s="66"/>
      <c r="AYV292" s="66"/>
      <c r="AYW292" s="66"/>
      <c r="AYX292" s="66"/>
      <c r="AYY292" s="66"/>
      <c r="AYZ292" s="66"/>
      <c r="AZA292" s="66"/>
      <c r="AZB292" s="66"/>
      <c r="AZC292" s="66"/>
      <c r="AZD292" s="66"/>
      <c r="AZE292" s="66"/>
      <c r="AZF292" s="66"/>
      <c r="AZG292" s="66"/>
      <c r="AZH292" s="66"/>
      <c r="AZI292" s="66"/>
      <c r="AZJ292" s="66"/>
      <c r="AZK292" s="66"/>
      <c r="AZL292" s="66"/>
      <c r="AZM292" s="66"/>
      <c r="AZN292" s="66"/>
      <c r="AZO292" s="66"/>
      <c r="AZP292" s="66"/>
      <c r="AZQ292" s="66"/>
      <c r="AZR292" s="66"/>
      <c r="AZS292" s="66"/>
      <c r="AZT292" s="66"/>
      <c r="AZU292" s="66"/>
      <c r="AZV292" s="66"/>
      <c r="AZW292" s="66"/>
      <c r="AZX292" s="66"/>
      <c r="AZY292" s="66"/>
      <c r="AZZ292" s="66"/>
      <c r="BAA292" s="66"/>
      <c r="BAB292" s="66"/>
      <c r="BAC292" s="66"/>
      <c r="BAD292" s="66"/>
      <c r="BAE292" s="66"/>
      <c r="BAF292" s="66"/>
      <c r="BAG292" s="66"/>
      <c r="BAH292" s="66"/>
      <c r="BAI292" s="66"/>
      <c r="BAJ292" s="66"/>
      <c r="BAK292" s="66"/>
      <c r="BAL292" s="66"/>
      <c r="BAM292" s="66"/>
      <c r="BAN292" s="66"/>
      <c r="BAO292" s="66"/>
      <c r="BAP292" s="66"/>
      <c r="BAQ292" s="66"/>
      <c r="BAR292" s="66"/>
      <c r="BAS292" s="66"/>
      <c r="BAT292" s="66"/>
      <c r="BAU292" s="66"/>
      <c r="BAV292" s="66"/>
      <c r="BAW292" s="66"/>
      <c r="BAX292" s="66"/>
      <c r="BAY292" s="66"/>
      <c r="BAZ292" s="66"/>
      <c r="BBA292" s="66"/>
      <c r="BBB292" s="66"/>
      <c r="BBC292" s="66"/>
      <c r="BBD292" s="66"/>
      <c r="BBE292" s="66"/>
      <c r="BBF292" s="66"/>
      <c r="BBG292" s="66"/>
      <c r="BBH292" s="66"/>
      <c r="BBI292" s="66"/>
      <c r="BBJ292" s="66"/>
      <c r="BBK292" s="66"/>
      <c r="BBL292" s="66"/>
      <c r="BBM292" s="66"/>
      <c r="BBN292" s="66"/>
      <c r="BBO292" s="66"/>
      <c r="BBP292" s="66"/>
      <c r="BBQ292" s="66"/>
      <c r="BBR292" s="66"/>
      <c r="BBS292" s="66"/>
      <c r="BBT292" s="66"/>
      <c r="BBU292" s="66"/>
      <c r="BBV292" s="66"/>
      <c r="BBW292" s="66"/>
      <c r="BBX292" s="66"/>
      <c r="BBY292" s="66"/>
      <c r="BBZ292" s="66"/>
      <c r="BCA292" s="66"/>
      <c r="BCB292" s="66"/>
      <c r="BCC292" s="66"/>
      <c r="BCD292" s="66"/>
      <c r="BCE292" s="66"/>
      <c r="BCF292" s="66"/>
      <c r="BCG292" s="66"/>
      <c r="BCH292" s="66"/>
      <c r="BCI292" s="66"/>
      <c r="BCJ292" s="66"/>
      <c r="BCK292" s="66"/>
      <c r="BCL292" s="66"/>
      <c r="BCM292" s="66"/>
      <c r="BCN292" s="66"/>
      <c r="BCO292" s="66"/>
      <c r="BCP292" s="66"/>
      <c r="BCQ292" s="66"/>
      <c r="BCR292" s="66"/>
      <c r="BCS292" s="66"/>
      <c r="BCT292" s="66"/>
      <c r="BCU292" s="66"/>
      <c r="BCV292" s="66"/>
      <c r="BCW292" s="66"/>
      <c r="BCX292" s="66"/>
      <c r="BCY292" s="66"/>
      <c r="BCZ292" s="66"/>
      <c r="BDA292" s="66"/>
      <c r="BDB292" s="66"/>
      <c r="BDC292" s="66"/>
      <c r="BDD292" s="66"/>
      <c r="BDE292" s="66"/>
      <c r="BDF292" s="66"/>
      <c r="BDG292" s="66"/>
      <c r="BDH292" s="66"/>
      <c r="BDI292" s="66"/>
      <c r="BDJ292" s="66"/>
      <c r="BDK292" s="66"/>
      <c r="BDL292" s="66"/>
      <c r="BDM292" s="66"/>
      <c r="BDN292" s="66"/>
      <c r="BDO292" s="66"/>
      <c r="BDP292" s="66"/>
      <c r="BDQ292" s="66"/>
      <c r="BDR292" s="66"/>
      <c r="BDS292" s="66"/>
      <c r="BDT292" s="66"/>
      <c r="BDU292" s="66"/>
      <c r="BDV292" s="66"/>
      <c r="BDW292" s="66"/>
      <c r="BDX292" s="66"/>
      <c r="BDY292" s="66"/>
      <c r="BDZ292" s="66"/>
      <c r="BEA292" s="66"/>
      <c r="BEB292" s="66"/>
      <c r="BEC292" s="66"/>
      <c r="BED292" s="66"/>
      <c r="BEE292" s="66"/>
      <c r="BEF292" s="66"/>
      <c r="BEG292" s="66"/>
      <c r="BEH292" s="66"/>
      <c r="BEI292" s="66"/>
      <c r="BEJ292" s="66"/>
      <c r="BEK292" s="66"/>
      <c r="BEL292" s="66"/>
      <c r="BEM292" s="66"/>
      <c r="BEN292" s="66"/>
      <c r="BEO292" s="66"/>
      <c r="BEP292" s="66"/>
      <c r="BEQ292" s="66"/>
      <c r="BER292" s="66"/>
      <c r="BES292" s="66"/>
      <c r="BET292" s="66"/>
      <c r="BEU292" s="66"/>
      <c r="BEV292" s="66"/>
      <c r="BEW292" s="66"/>
      <c r="BEX292" s="66"/>
      <c r="BEY292" s="66"/>
      <c r="BEZ292" s="66"/>
      <c r="BFA292" s="66"/>
      <c r="BFB292" s="66"/>
      <c r="BFC292" s="66"/>
      <c r="BFD292" s="66"/>
      <c r="BFE292" s="66"/>
      <c r="BFF292" s="66"/>
      <c r="BFG292" s="66"/>
      <c r="BFH292" s="66"/>
      <c r="BFI292" s="66"/>
      <c r="BFJ292" s="66"/>
      <c r="BFK292" s="66"/>
      <c r="BFL292" s="66"/>
      <c r="BFM292" s="66"/>
      <c r="BFN292" s="66"/>
      <c r="BFO292" s="66"/>
      <c r="BFP292" s="66"/>
      <c r="BFQ292" s="66"/>
      <c r="BFR292" s="66"/>
      <c r="BFS292" s="66"/>
      <c r="BFT292" s="66"/>
      <c r="BFU292" s="66"/>
      <c r="BFV292" s="66"/>
      <c r="BFW292" s="66"/>
      <c r="BFX292" s="66"/>
      <c r="BFY292" s="66"/>
      <c r="BFZ292" s="66"/>
      <c r="BGA292" s="66"/>
      <c r="BGB292" s="66"/>
      <c r="BGC292" s="66"/>
      <c r="BGD292" s="66"/>
      <c r="BGE292" s="66"/>
      <c r="BGF292" s="66"/>
      <c r="BGG292" s="66"/>
      <c r="BGH292" s="66"/>
      <c r="BGI292" s="66"/>
      <c r="BGJ292" s="66"/>
      <c r="BGK292" s="66"/>
      <c r="BGL292" s="66"/>
      <c r="BGM292" s="66"/>
      <c r="BGN292" s="66"/>
      <c r="BGO292" s="66"/>
      <c r="BGP292" s="66"/>
      <c r="BGQ292" s="66"/>
      <c r="BGR292" s="66"/>
      <c r="BGS292" s="66"/>
      <c r="BGT292" s="66"/>
      <c r="BGU292" s="66"/>
      <c r="BGV292" s="66"/>
      <c r="BGW292" s="66"/>
      <c r="BGX292" s="66"/>
      <c r="BGY292" s="66"/>
      <c r="BGZ292" s="66"/>
      <c r="BHA292" s="66"/>
      <c r="BHB292" s="66"/>
      <c r="BHC292" s="66"/>
      <c r="BHD292" s="66"/>
      <c r="BHE292" s="66"/>
      <c r="BHF292" s="66"/>
      <c r="BHG292" s="66"/>
      <c r="BHH292" s="66"/>
      <c r="BHI292" s="66"/>
      <c r="BHJ292" s="66"/>
      <c r="BHK292" s="66"/>
      <c r="BHL292" s="66"/>
      <c r="BHM292" s="66"/>
      <c r="BHN292" s="66"/>
      <c r="BHO292" s="66"/>
      <c r="BHP292" s="66"/>
      <c r="BHQ292" s="66"/>
      <c r="BHR292" s="66"/>
      <c r="BHS292" s="66"/>
      <c r="BHT292" s="66"/>
      <c r="BHU292" s="66"/>
      <c r="BHV292" s="66"/>
      <c r="BHW292" s="66"/>
      <c r="BHX292" s="66"/>
      <c r="BHY292" s="66"/>
      <c r="BHZ292" s="66"/>
      <c r="BIA292" s="66"/>
      <c r="BIB292" s="66"/>
      <c r="BIC292" s="66"/>
      <c r="BID292" s="66"/>
      <c r="BIE292" s="66"/>
      <c r="BIF292" s="66"/>
      <c r="BIG292" s="66"/>
      <c r="BIH292" s="66"/>
      <c r="BII292" s="66"/>
      <c r="BIJ292" s="66"/>
      <c r="BIK292" s="66"/>
      <c r="BIL292" s="66"/>
      <c r="BIM292" s="66"/>
      <c r="BIN292" s="66"/>
      <c r="BIO292" s="66"/>
      <c r="BIP292" s="66"/>
      <c r="BIQ292" s="66"/>
      <c r="BIR292" s="66"/>
      <c r="BIS292" s="66"/>
      <c r="BIT292" s="66"/>
      <c r="BIU292" s="66"/>
      <c r="BIV292" s="66"/>
      <c r="BIW292" s="66"/>
      <c r="BIX292" s="66"/>
      <c r="BIY292" s="66"/>
      <c r="BIZ292" s="66"/>
      <c r="BJA292" s="66"/>
      <c r="BJB292" s="66"/>
      <c r="BJC292" s="66"/>
      <c r="BJD292" s="66"/>
      <c r="BJE292" s="66"/>
      <c r="BJF292" s="66"/>
      <c r="BJG292" s="66"/>
      <c r="BJH292" s="66"/>
      <c r="BJI292" s="66"/>
      <c r="BJJ292" s="66"/>
      <c r="BJK292" s="66"/>
      <c r="BJL292" s="66"/>
      <c r="BJM292" s="66"/>
      <c r="BJN292" s="66"/>
      <c r="BJO292" s="66"/>
      <c r="BJP292" s="66"/>
      <c r="BJQ292" s="66"/>
      <c r="BJR292" s="66"/>
      <c r="BJS292" s="66"/>
      <c r="BJT292" s="66"/>
      <c r="BJU292" s="66"/>
      <c r="BJV292" s="66"/>
      <c r="BJW292" s="66"/>
      <c r="BJX292" s="66"/>
      <c r="BJY292" s="66"/>
      <c r="BJZ292" s="66"/>
      <c r="BKA292" s="66"/>
      <c r="BKB292" s="66"/>
      <c r="BKC292" s="66"/>
      <c r="BKD292" s="66"/>
      <c r="BKE292" s="66"/>
      <c r="BKF292" s="66"/>
      <c r="BKG292" s="66"/>
      <c r="BKH292" s="66"/>
      <c r="BKI292" s="66"/>
      <c r="BKJ292" s="66"/>
      <c r="BKK292" s="66"/>
      <c r="BKL292" s="66"/>
      <c r="BKM292" s="66"/>
      <c r="BKN292" s="66"/>
      <c r="BKO292" s="66"/>
      <c r="BKP292" s="66"/>
      <c r="BKQ292" s="66"/>
      <c r="BKR292" s="66"/>
      <c r="BKS292" s="66"/>
      <c r="BKT292" s="66"/>
      <c r="BKU292" s="66"/>
      <c r="BKV292" s="66"/>
      <c r="BKW292" s="66"/>
      <c r="BKX292" s="66"/>
      <c r="BKY292" s="66"/>
      <c r="BKZ292" s="66"/>
      <c r="BLA292" s="66"/>
      <c r="BLB292" s="66"/>
      <c r="BLC292" s="66"/>
      <c r="BLD292" s="66"/>
      <c r="BLE292" s="66"/>
      <c r="BLF292" s="66"/>
      <c r="BLG292" s="66"/>
      <c r="BLH292" s="66"/>
      <c r="BLI292" s="66"/>
      <c r="BLJ292" s="66"/>
      <c r="BLK292" s="66"/>
      <c r="BLL292" s="66"/>
      <c r="BLM292" s="66"/>
      <c r="BLN292" s="66"/>
      <c r="BLO292" s="66"/>
      <c r="BLP292" s="66"/>
      <c r="BLQ292" s="66"/>
      <c r="BLR292" s="66"/>
      <c r="BLS292" s="66"/>
      <c r="BLT292" s="66"/>
      <c r="BLU292" s="66"/>
      <c r="BLV292" s="66"/>
      <c r="BLW292" s="66"/>
      <c r="BLX292" s="66"/>
      <c r="BLY292" s="66"/>
      <c r="BLZ292" s="66"/>
      <c r="BMA292" s="66"/>
      <c r="BMB292" s="66"/>
      <c r="BMC292" s="66"/>
      <c r="BMD292" s="66"/>
      <c r="BME292" s="66"/>
      <c r="BMF292" s="66"/>
      <c r="BMG292" s="66"/>
      <c r="BMH292" s="66"/>
      <c r="BMI292" s="66"/>
      <c r="BMJ292" s="66"/>
      <c r="BMK292" s="66"/>
      <c r="BML292" s="66"/>
      <c r="BMM292" s="66"/>
      <c r="BMN292" s="66"/>
      <c r="BMO292" s="66"/>
      <c r="BMP292" s="66"/>
      <c r="BMQ292" s="66"/>
      <c r="BMR292" s="66"/>
      <c r="BMS292" s="66"/>
      <c r="BMT292" s="66"/>
      <c r="BMU292" s="66"/>
      <c r="BMV292" s="66"/>
      <c r="BMW292" s="66"/>
      <c r="BMX292" s="66"/>
      <c r="BMY292" s="66"/>
      <c r="BMZ292" s="66"/>
      <c r="BNA292" s="66"/>
      <c r="BNB292" s="66"/>
      <c r="BNC292" s="66"/>
      <c r="BND292" s="66"/>
      <c r="BNE292" s="66"/>
      <c r="BNF292" s="66"/>
      <c r="BNG292" s="66"/>
      <c r="BNH292" s="66"/>
      <c r="BNI292" s="66"/>
      <c r="BNJ292" s="66"/>
      <c r="BNK292" s="66"/>
      <c r="BNL292" s="66"/>
      <c r="BNM292" s="66"/>
      <c r="BNN292" s="66"/>
      <c r="BNO292" s="66"/>
      <c r="BNP292" s="66"/>
      <c r="BNQ292" s="66"/>
      <c r="BNR292" s="66"/>
      <c r="BNS292" s="66"/>
      <c r="BNT292" s="66"/>
      <c r="BNU292" s="66"/>
      <c r="BNV292" s="66"/>
      <c r="BNW292" s="66"/>
      <c r="BNX292" s="66"/>
      <c r="BNY292" s="66"/>
      <c r="BNZ292" s="66"/>
      <c r="BOA292" s="66"/>
      <c r="BOB292" s="66"/>
      <c r="BOC292" s="66"/>
      <c r="BOD292" s="66"/>
      <c r="BOE292" s="66"/>
      <c r="BOF292" s="66"/>
      <c r="BOG292" s="66"/>
      <c r="BOH292" s="66"/>
      <c r="BOI292" s="66"/>
      <c r="BOJ292" s="66"/>
      <c r="BOK292" s="66"/>
      <c r="BOL292" s="66"/>
      <c r="BOM292" s="66"/>
      <c r="BON292" s="66"/>
      <c r="BOO292" s="66"/>
      <c r="BOP292" s="66"/>
      <c r="BOQ292" s="66"/>
      <c r="BOR292" s="66"/>
      <c r="BOS292" s="66"/>
      <c r="BOT292" s="66"/>
      <c r="BOU292" s="66"/>
      <c r="BOV292" s="66"/>
      <c r="BOW292" s="66"/>
      <c r="BOX292" s="66"/>
      <c r="BOY292" s="66"/>
      <c r="BOZ292" s="66"/>
      <c r="BPA292" s="66"/>
      <c r="BPB292" s="66"/>
      <c r="BPC292" s="66"/>
      <c r="BPD292" s="66"/>
      <c r="BPE292" s="66"/>
      <c r="BPF292" s="66"/>
      <c r="BPG292" s="66"/>
      <c r="BPH292" s="66"/>
      <c r="BPI292" s="66"/>
      <c r="BPJ292" s="66"/>
      <c r="BPK292" s="66"/>
      <c r="BPL292" s="66"/>
      <c r="BPM292" s="66"/>
      <c r="BPN292" s="66"/>
      <c r="BPO292" s="66"/>
      <c r="BPP292" s="66"/>
      <c r="BPQ292" s="66"/>
      <c r="BPR292" s="66"/>
      <c r="BPS292" s="66"/>
      <c r="BPT292" s="66"/>
      <c r="BPU292" s="66"/>
      <c r="BPV292" s="66"/>
      <c r="BPW292" s="66"/>
      <c r="BPX292" s="66"/>
      <c r="BPY292" s="66"/>
      <c r="BPZ292" s="66"/>
      <c r="BQA292" s="66"/>
      <c r="BQB292" s="66"/>
      <c r="BQC292" s="66"/>
      <c r="BQD292" s="66"/>
      <c r="BQE292" s="66"/>
      <c r="BQF292" s="66"/>
      <c r="BQG292" s="66"/>
      <c r="BQH292" s="66"/>
      <c r="BQI292" s="66"/>
      <c r="BQJ292" s="66"/>
      <c r="BQK292" s="66"/>
      <c r="BQL292" s="66"/>
      <c r="BQM292" s="66"/>
      <c r="BQN292" s="66"/>
      <c r="BQO292" s="66"/>
      <c r="BQP292" s="66"/>
      <c r="BQQ292" s="66"/>
      <c r="BQR292" s="66"/>
      <c r="BQS292" s="66"/>
      <c r="BQT292" s="66"/>
      <c r="BQU292" s="66"/>
      <c r="BQV292" s="66"/>
      <c r="BQW292" s="66"/>
      <c r="BQX292" s="66"/>
      <c r="BQY292" s="66"/>
      <c r="BQZ292" s="66"/>
      <c r="BRA292" s="66"/>
      <c r="BRB292" s="66"/>
      <c r="BRC292" s="66"/>
      <c r="BRD292" s="66"/>
      <c r="BRE292" s="66"/>
      <c r="BRF292" s="66"/>
      <c r="BRG292" s="66"/>
      <c r="BRH292" s="66"/>
      <c r="BRI292" s="66"/>
      <c r="BRJ292" s="66"/>
      <c r="BRK292" s="66"/>
      <c r="BRL292" s="66"/>
      <c r="BRM292" s="66"/>
      <c r="BRN292" s="66"/>
      <c r="BRO292" s="66"/>
      <c r="BRP292" s="66"/>
      <c r="BRQ292" s="66"/>
      <c r="BRR292" s="66"/>
      <c r="BRS292" s="66"/>
      <c r="BRT292" s="66"/>
      <c r="BRU292" s="66"/>
      <c r="BRV292" s="66"/>
      <c r="BRW292" s="66"/>
      <c r="BRX292" s="66"/>
      <c r="BRY292" s="66"/>
      <c r="BRZ292" s="66"/>
      <c r="BSA292" s="66"/>
      <c r="BSB292" s="66"/>
      <c r="BSC292" s="66"/>
      <c r="BSD292" s="66"/>
      <c r="BSE292" s="66"/>
      <c r="BSF292" s="66"/>
      <c r="BSG292" s="66"/>
      <c r="BSH292" s="66"/>
      <c r="BSI292" s="66"/>
      <c r="BSJ292" s="66"/>
      <c r="BSK292" s="66"/>
      <c r="BSL292" s="66"/>
      <c r="BSM292" s="66"/>
      <c r="BSN292" s="66"/>
      <c r="BSO292" s="66"/>
      <c r="BSP292" s="66"/>
      <c r="BSQ292" s="66"/>
      <c r="BSR292" s="66"/>
      <c r="BSS292" s="66"/>
      <c r="BST292" s="66"/>
      <c r="BSU292" s="66"/>
      <c r="BSV292" s="66"/>
      <c r="BSW292" s="66"/>
      <c r="BSX292" s="66"/>
      <c r="BSY292" s="66"/>
      <c r="BSZ292" s="66"/>
      <c r="BTA292" s="66"/>
      <c r="BTB292" s="66"/>
      <c r="BTC292" s="66"/>
      <c r="BTD292" s="66"/>
      <c r="BTE292" s="66"/>
      <c r="BTF292" s="66"/>
      <c r="BTG292" s="66"/>
      <c r="BTH292" s="66"/>
      <c r="BTI292" s="66"/>
      <c r="BTJ292" s="66"/>
      <c r="BTK292" s="66"/>
      <c r="BTL292" s="66"/>
      <c r="BTM292" s="66"/>
      <c r="BTN292" s="66"/>
      <c r="BTO292" s="66"/>
      <c r="BTP292" s="66"/>
      <c r="BTQ292" s="66"/>
      <c r="BTR292" s="66"/>
      <c r="BTS292" s="66"/>
      <c r="BTT292" s="66"/>
      <c r="BTU292" s="66"/>
      <c r="BTV292" s="66"/>
      <c r="BTW292" s="66"/>
      <c r="BTX292" s="66"/>
      <c r="BTY292" s="66"/>
      <c r="BTZ292" s="66"/>
      <c r="BUA292" s="66"/>
      <c r="BUB292" s="66"/>
      <c r="BUC292" s="66"/>
      <c r="BUD292" s="66"/>
      <c r="BUE292" s="66"/>
      <c r="BUF292" s="66"/>
      <c r="BUG292" s="66"/>
      <c r="BUH292" s="66"/>
      <c r="BUI292" s="66"/>
      <c r="BUJ292" s="66"/>
      <c r="BUK292" s="66"/>
      <c r="BUL292" s="66"/>
      <c r="BUM292" s="66"/>
      <c r="BUN292" s="66"/>
      <c r="BUO292" s="66"/>
      <c r="BUP292" s="66"/>
      <c r="BUQ292" s="66"/>
      <c r="BUR292" s="66"/>
      <c r="BUS292" s="66"/>
      <c r="BUT292" s="66"/>
      <c r="BUU292" s="66"/>
      <c r="BUV292" s="66"/>
      <c r="BUW292" s="66"/>
      <c r="BUX292" s="66"/>
      <c r="BUY292" s="66"/>
      <c r="BUZ292" s="66"/>
      <c r="BVA292" s="66"/>
      <c r="BVB292" s="66"/>
      <c r="BVC292" s="66"/>
      <c r="BVD292" s="66"/>
      <c r="BVE292" s="66"/>
      <c r="BVF292" s="66"/>
      <c r="BVG292" s="66"/>
      <c r="BVH292" s="66"/>
      <c r="BVI292" s="66"/>
      <c r="BVJ292" s="66"/>
      <c r="BVK292" s="66"/>
      <c r="BVL292" s="66"/>
      <c r="BVM292" s="66"/>
      <c r="BVN292" s="66"/>
      <c r="BVO292" s="66"/>
      <c r="BVP292" s="66"/>
      <c r="BVQ292" s="66"/>
      <c r="BVR292" s="66"/>
      <c r="BVS292" s="66"/>
      <c r="BVT292" s="66"/>
      <c r="BVU292" s="66"/>
      <c r="BVV292" s="66"/>
      <c r="BVW292" s="66"/>
      <c r="BVX292" s="66"/>
      <c r="BVY292" s="66"/>
      <c r="BVZ292" s="66"/>
      <c r="BWA292" s="66"/>
      <c r="BWB292" s="66"/>
      <c r="BWC292" s="66"/>
      <c r="BWD292" s="66"/>
      <c r="BWE292" s="66"/>
      <c r="BWF292" s="66"/>
      <c r="BWG292" s="66"/>
      <c r="BWH292" s="66"/>
      <c r="BWI292" s="66"/>
      <c r="BWJ292" s="66"/>
      <c r="BWK292" s="66"/>
      <c r="BWL292" s="66"/>
      <c r="BWM292" s="66"/>
      <c r="BWN292" s="66"/>
      <c r="BWO292" s="66"/>
      <c r="BWP292" s="66"/>
      <c r="BWQ292" s="66"/>
      <c r="BWR292" s="66"/>
      <c r="BWS292" s="66"/>
      <c r="BWT292" s="66"/>
      <c r="BWU292" s="66"/>
      <c r="BWV292" s="66"/>
      <c r="BWW292" s="66"/>
      <c r="BWX292" s="66"/>
      <c r="BWY292" s="66"/>
      <c r="BWZ292" s="66"/>
      <c r="BXA292" s="66"/>
      <c r="BXB292" s="66"/>
      <c r="BXC292" s="66"/>
      <c r="BXD292" s="66"/>
      <c r="BXE292" s="66"/>
      <c r="BXF292" s="66"/>
      <c r="BXG292" s="66"/>
      <c r="BXH292" s="66"/>
      <c r="BXI292" s="66"/>
      <c r="BXJ292" s="66"/>
      <c r="BXK292" s="66"/>
      <c r="BXL292" s="66"/>
      <c r="BXM292" s="66"/>
      <c r="BXN292" s="66"/>
      <c r="BXO292" s="66"/>
      <c r="BXP292" s="66"/>
      <c r="BXQ292" s="66"/>
      <c r="BXR292" s="66"/>
      <c r="BXS292" s="66"/>
      <c r="BXT292" s="66"/>
      <c r="BXU292" s="66"/>
      <c r="BXV292" s="66"/>
      <c r="BXW292" s="66"/>
      <c r="BXX292" s="66"/>
      <c r="BXY292" s="66"/>
      <c r="BXZ292" s="66"/>
      <c r="BYA292" s="66"/>
      <c r="BYB292" s="66"/>
      <c r="BYC292" s="66"/>
      <c r="BYD292" s="66"/>
      <c r="BYE292" s="66"/>
      <c r="BYF292" s="66"/>
      <c r="BYG292" s="66"/>
      <c r="BYH292" s="66"/>
      <c r="BYI292" s="66"/>
      <c r="BYJ292" s="66"/>
      <c r="BYK292" s="66"/>
      <c r="BYL292" s="66"/>
      <c r="BYM292" s="66"/>
      <c r="BYN292" s="66"/>
      <c r="BYO292" s="66"/>
      <c r="BYP292" s="66"/>
      <c r="BYQ292" s="66"/>
      <c r="BYR292" s="66"/>
      <c r="BYS292" s="66"/>
      <c r="BYT292" s="66"/>
      <c r="BYU292" s="66"/>
      <c r="BYV292" s="66"/>
      <c r="BYW292" s="66"/>
      <c r="BYX292" s="66"/>
      <c r="BYY292" s="66"/>
      <c r="BYZ292" s="66"/>
      <c r="BZA292" s="66"/>
      <c r="BZB292" s="66"/>
      <c r="BZC292" s="66"/>
      <c r="BZD292" s="66"/>
      <c r="BZE292" s="66"/>
      <c r="BZF292" s="66"/>
      <c r="BZG292" s="66"/>
      <c r="BZH292" s="66"/>
      <c r="BZI292" s="66"/>
      <c r="BZJ292" s="66"/>
      <c r="BZK292" s="66"/>
      <c r="BZL292" s="66"/>
      <c r="BZM292" s="66"/>
      <c r="BZN292" s="66"/>
      <c r="BZO292" s="66"/>
      <c r="BZP292" s="66"/>
      <c r="BZQ292" s="66"/>
      <c r="BZR292" s="66"/>
      <c r="BZS292" s="66"/>
      <c r="BZT292" s="66"/>
      <c r="BZU292" s="66"/>
      <c r="BZV292" s="66"/>
      <c r="BZW292" s="66"/>
      <c r="BZX292" s="66"/>
      <c r="BZY292" s="66"/>
      <c r="BZZ292" s="66"/>
      <c r="CAA292" s="66"/>
      <c r="CAB292" s="66"/>
      <c r="CAC292" s="66"/>
      <c r="CAD292" s="66"/>
      <c r="CAE292" s="66"/>
      <c r="CAF292" s="66"/>
      <c r="CAG292" s="66"/>
      <c r="CAH292" s="66"/>
      <c r="CAI292" s="66"/>
      <c r="CAJ292" s="66"/>
      <c r="CAK292" s="66"/>
      <c r="CAL292" s="66"/>
      <c r="CAM292" s="66"/>
      <c r="CAN292" s="66"/>
      <c r="CAO292" s="66"/>
      <c r="CAP292" s="66"/>
      <c r="CAQ292" s="66"/>
      <c r="CAR292" s="66"/>
      <c r="CAS292" s="66"/>
      <c r="CAT292" s="66"/>
      <c r="CAU292" s="66"/>
      <c r="CAV292" s="66"/>
      <c r="CAW292" s="66"/>
      <c r="CAX292" s="66"/>
      <c r="CAY292" s="66"/>
      <c r="CAZ292" s="66"/>
      <c r="CBA292" s="66"/>
      <c r="CBB292" s="66"/>
      <c r="CBC292" s="66"/>
      <c r="CBD292" s="66"/>
      <c r="CBE292" s="66"/>
      <c r="CBF292" s="66"/>
      <c r="CBG292" s="66"/>
      <c r="CBH292" s="66"/>
      <c r="CBI292" s="66"/>
      <c r="CBJ292" s="66"/>
      <c r="CBK292" s="66"/>
      <c r="CBL292" s="66"/>
      <c r="CBM292" s="66"/>
      <c r="CBN292" s="66"/>
      <c r="CBO292" s="66"/>
      <c r="CBP292" s="66"/>
      <c r="CBQ292" s="66"/>
      <c r="CBR292" s="66"/>
      <c r="CBS292" s="66"/>
      <c r="CBT292" s="66"/>
      <c r="CBU292" s="66"/>
      <c r="CBV292" s="66"/>
      <c r="CBW292" s="66"/>
      <c r="CBX292" s="66"/>
      <c r="CBY292" s="66"/>
      <c r="CBZ292" s="66"/>
      <c r="CCA292" s="66"/>
      <c r="CCB292" s="66"/>
      <c r="CCC292" s="66"/>
      <c r="CCD292" s="66"/>
      <c r="CCE292" s="66"/>
      <c r="CCF292" s="66"/>
      <c r="CCG292" s="66"/>
      <c r="CCH292" s="66"/>
      <c r="CCI292" s="66"/>
      <c r="CCJ292" s="66"/>
      <c r="CCK292" s="66"/>
      <c r="CCL292" s="66"/>
      <c r="CCM292" s="66"/>
      <c r="CCN292" s="66"/>
      <c r="CCO292" s="66"/>
      <c r="CCP292" s="66"/>
      <c r="CCQ292" s="66"/>
      <c r="CCR292" s="66"/>
      <c r="CCS292" s="66"/>
      <c r="CCT292" s="66"/>
      <c r="CCU292" s="66"/>
      <c r="CCV292" s="66"/>
      <c r="CCW292" s="66"/>
      <c r="CCX292" s="66"/>
      <c r="CCY292" s="66"/>
      <c r="CCZ292" s="66"/>
      <c r="CDA292" s="66"/>
      <c r="CDB292" s="66"/>
      <c r="CDC292" s="66"/>
      <c r="CDD292" s="66"/>
      <c r="CDE292" s="66"/>
      <c r="CDF292" s="66"/>
      <c r="CDG292" s="66"/>
      <c r="CDH292" s="66"/>
      <c r="CDI292" s="66"/>
      <c r="CDJ292" s="66"/>
      <c r="CDK292" s="66"/>
      <c r="CDL292" s="66"/>
      <c r="CDM292" s="66"/>
      <c r="CDN292" s="66"/>
      <c r="CDO292" s="66"/>
      <c r="CDP292" s="66"/>
      <c r="CDQ292" s="66"/>
      <c r="CDR292" s="66"/>
      <c r="CDS292" s="66"/>
      <c r="CDT292" s="66"/>
      <c r="CDU292" s="66"/>
      <c r="CDV292" s="66"/>
      <c r="CDW292" s="66"/>
      <c r="CDX292" s="66"/>
      <c r="CDY292" s="66"/>
      <c r="CDZ292" s="66"/>
      <c r="CEA292" s="66"/>
      <c r="CEB292" s="66"/>
      <c r="CEC292" s="66"/>
      <c r="CED292" s="66"/>
      <c r="CEE292" s="66"/>
      <c r="CEF292" s="66"/>
      <c r="CEG292" s="66"/>
      <c r="CEH292" s="66"/>
      <c r="CEI292" s="66"/>
      <c r="CEJ292" s="66"/>
      <c r="CEK292" s="66"/>
      <c r="CEL292" s="66"/>
      <c r="CEM292" s="66"/>
      <c r="CEN292" s="66"/>
      <c r="CEO292" s="66"/>
      <c r="CEP292" s="66"/>
      <c r="CEQ292" s="66"/>
      <c r="CER292" s="66"/>
      <c r="CES292" s="66"/>
      <c r="CET292" s="66"/>
      <c r="CEU292" s="66"/>
      <c r="CEV292" s="66"/>
      <c r="CEW292" s="66"/>
      <c r="CEX292" s="66"/>
      <c r="CEY292" s="66"/>
      <c r="CEZ292" s="66"/>
      <c r="CFA292" s="66"/>
      <c r="CFB292" s="66"/>
      <c r="CFC292" s="66"/>
      <c r="CFD292" s="66"/>
      <c r="CFE292" s="66"/>
      <c r="CFF292" s="66"/>
      <c r="CFG292" s="66"/>
      <c r="CFH292" s="66"/>
      <c r="CFI292" s="66"/>
      <c r="CFJ292" s="66"/>
      <c r="CFK292" s="66"/>
      <c r="CFL292" s="66"/>
      <c r="CFM292" s="66"/>
      <c r="CFN292" s="66"/>
      <c r="CFO292" s="66"/>
      <c r="CFP292" s="66"/>
      <c r="CFQ292" s="66"/>
      <c r="CFR292" s="66"/>
      <c r="CFS292" s="66"/>
      <c r="CFT292" s="66"/>
      <c r="CFU292" s="66"/>
      <c r="CFV292" s="66"/>
      <c r="CFW292" s="66"/>
      <c r="CFX292" s="66"/>
      <c r="CFY292" s="66"/>
      <c r="CFZ292" s="66"/>
      <c r="CGA292" s="66"/>
      <c r="CGB292" s="66"/>
      <c r="CGC292" s="66"/>
      <c r="CGD292" s="66"/>
      <c r="CGE292" s="66"/>
      <c r="CGF292" s="66"/>
      <c r="CGG292" s="66"/>
      <c r="CGH292" s="66"/>
      <c r="CGI292" s="66"/>
      <c r="CGJ292" s="66"/>
      <c r="CGK292" s="66"/>
      <c r="CGL292" s="66"/>
      <c r="CGM292" s="66"/>
      <c r="CGN292" s="66"/>
      <c r="CGO292" s="66"/>
      <c r="CGP292" s="66"/>
      <c r="CGQ292" s="66"/>
      <c r="CGR292" s="66"/>
      <c r="CGS292" s="66"/>
      <c r="CGT292" s="66"/>
      <c r="CGU292" s="66"/>
      <c r="CGV292" s="66"/>
      <c r="CGW292" s="66"/>
      <c r="CGX292" s="66"/>
      <c r="CGY292" s="66"/>
      <c r="CGZ292" s="66"/>
      <c r="CHA292" s="66"/>
      <c r="CHB292" s="66"/>
      <c r="CHC292" s="66"/>
      <c r="CHD292" s="66"/>
      <c r="CHE292" s="66"/>
      <c r="CHF292" s="66"/>
      <c r="CHG292" s="66"/>
      <c r="CHH292" s="66"/>
      <c r="CHI292" s="66"/>
      <c r="CHJ292" s="66"/>
      <c r="CHK292" s="66"/>
      <c r="CHL292" s="66"/>
      <c r="CHM292" s="66"/>
      <c r="CHN292" s="66"/>
      <c r="CHO292" s="66"/>
      <c r="CHP292" s="66"/>
      <c r="CHQ292" s="66"/>
      <c r="CHR292" s="66"/>
      <c r="CHS292" s="66"/>
      <c r="CHT292" s="66"/>
      <c r="CHU292" s="66"/>
      <c r="CHV292" s="66"/>
      <c r="CHW292" s="66"/>
      <c r="CHX292" s="66"/>
      <c r="CHY292" s="66"/>
      <c r="CHZ292" s="66"/>
      <c r="CIA292" s="66"/>
      <c r="CIB292" s="66"/>
      <c r="CIC292" s="66"/>
      <c r="CID292" s="66"/>
      <c r="CIE292" s="66"/>
      <c r="CIF292" s="66"/>
      <c r="CIG292" s="66"/>
      <c r="CIH292" s="66"/>
      <c r="CII292" s="66"/>
      <c r="CIJ292" s="66"/>
      <c r="CIK292" s="66"/>
      <c r="CIL292" s="66"/>
      <c r="CIM292" s="66"/>
      <c r="CIN292" s="66"/>
      <c r="CIO292" s="66"/>
      <c r="CIP292" s="66"/>
      <c r="CIQ292" s="66"/>
      <c r="CIR292" s="66"/>
      <c r="CIS292" s="66"/>
      <c r="CIT292" s="66"/>
      <c r="CIU292" s="66"/>
      <c r="CIV292" s="66"/>
      <c r="CIW292" s="66"/>
      <c r="CIX292" s="66"/>
      <c r="CIY292" s="66"/>
      <c r="CIZ292" s="66"/>
      <c r="CJA292" s="66"/>
      <c r="CJB292" s="66"/>
      <c r="CJC292" s="66"/>
      <c r="CJD292" s="66"/>
      <c r="CJE292" s="66"/>
      <c r="CJF292" s="66"/>
      <c r="CJG292" s="66"/>
      <c r="CJH292" s="66"/>
      <c r="CJI292" s="66"/>
      <c r="CJJ292" s="66"/>
      <c r="CJK292" s="66"/>
      <c r="CJL292" s="66"/>
      <c r="CJM292" s="66"/>
      <c r="CJN292" s="66"/>
      <c r="CJO292" s="66"/>
      <c r="CJP292" s="66"/>
      <c r="CJQ292" s="66"/>
      <c r="CJR292" s="66"/>
      <c r="CJS292" s="66"/>
      <c r="CJT292" s="66"/>
      <c r="CJU292" s="66"/>
      <c r="CJV292" s="66"/>
      <c r="CJW292" s="66"/>
      <c r="CJX292" s="66"/>
      <c r="CJY292" s="66"/>
      <c r="CJZ292" s="66"/>
      <c r="CKA292" s="66"/>
      <c r="CKB292" s="66"/>
      <c r="CKC292" s="66"/>
      <c r="CKD292" s="66"/>
      <c r="CKE292" s="66"/>
      <c r="CKF292" s="66"/>
      <c r="CKG292" s="66"/>
      <c r="CKH292" s="66"/>
      <c r="CKI292" s="66"/>
      <c r="CKJ292" s="66"/>
      <c r="CKK292" s="66"/>
      <c r="CKL292" s="66"/>
      <c r="CKM292" s="66"/>
      <c r="CKN292" s="66"/>
      <c r="CKO292" s="66"/>
      <c r="CKP292" s="66"/>
      <c r="CKQ292" s="66"/>
      <c r="CKR292" s="66"/>
      <c r="CKS292" s="66"/>
      <c r="CKT292" s="66"/>
      <c r="CKU292" s="66"/>
      <c r="CKV292" s="66"/>
      <c r="CKW292" s="66"/>
      <c r="CKX292" s="66"/>
      <c r="CKY292" s="66"/>
      <c r="CKZ292" s="66"/>
      <c r="CLA292" s="66"/>
      <c r="CLB292" s="66"/>
      <c r="CLC292" s="66"/>
      <c r="CLD292" s="66"/>
      <c r="CLE292" s="66"/>
      <c r="CLF292" s="66"/>
      <c r="CLG292" s="66"/>
      <c r="CLH292" s="66"/>
      <c r="CLI292" s="66"/>
      <c r="CLJ292" s="66"/>
      <c r="CLK292" s="66"/>
      <c r="CLL292" s="66"/>
      <c r="CLM292" s="66"/>
      <c r="CLN292" s="66"/>
      <c r="CLO292" s="66"/>
      <c r="CLP292" s="66"/>
      <c r="CLQ292" s="66"/>
      <c r="CLR292" s="66"/>
      <c r="CLS292" s="66"/>
      <c r="CLT292" s="66"/>
      <c r="CLU292" s="66"/>
      <c r="CLV292" s="66"/>
      <c r="CLW292" s="66"/>
      <c r="CLX292" s="66"/>
      <c r="CLY292" s="66"/>
      <c r="CLZ292" s="66"/>
      <c r="CMA292" s="66"/>
      <c r="CMB292" s="66"/>
      <c r="CMC292" s="66"/>
      <c r="CMD292" s="66"/>
      <c r="CME292" s="66"/>
      <c r="CMF292" s="66"/>
      <c r="CMG292" s="66"/>
      <c r="CMH292" s="66"/>
      <c r="CMI292" s="66"/>
      <c r="CMJ292" s="66"/>
      <c r="CMK292" s="66"/>
      <c r="CML292" s="66"/>
      <c r="CMM292" s="66"/>
      <c r="CMN292" s="66"/>
      <c r="CMO292" s="66"/>
      <c r="CMP292" s="66"/>
      <c r="CMQ292" s="66"/>
      <c r="CMR292" s="66"/>
      <c r="CMS292" s="66"/>
      <c r="CMT292" s="66"/>
      <c r="CMU292" s="66"/>
      <c r="CMV292" s="66"/>
      <c r="CMW292" s="66"/>
      <c r="CMX292" s="66"/>
      <c r="CMY292" s="66"/>
      <c r="CMZ292" s="66"/>
      <c r="CNA292" s="66"/>
      <c r="CNB292" s="66"/>
      <c r="CNC292" s="66"/>
      <c r="CND292" s="66"/>
      <c r="CNE292" s="66"/>
      <c r="CNF292" s="66"/>
      <c r="CNG292" s="66"/>
      <c r="CNH292" s="66"/>
      <c r="CNI292" s="66"/>
      <c r="CNJ292" s="66"/>
      <c r="CNK292" s="66"/>
      <c r="CNL292" s="66"/>
      <c r="CNM292" s="66"/>
      <c r="CNN292" s="66"/>
      <c r="CNO292" s="66"/>
      <c r="CNP292" s="66"/>
      <c r="CNQ292" s="66"/>
      <c r="CNR292" s="66"/>
      <c r="CNS292" s="66"/>
      <c r="CNT292" s="66"/>
      <c r="CNU292" s="66"/>
      <c r="CNV292" s="66"/>
      <c r="CNW292" s="66"/>
      <c r="CNX292" s="66"/>
      <c r="CNY292" s="66"/>
      <c r="CNZ292" s="66"/>
      <c r="COA292" s="66"/>
      <c r="COB292" s="66"/>
      <c r="COC292" s="66"/>
      <c r="COD292" s="66"/>
      <c r="COE292" s="66"/>
      <c r="COF292" s="66"/>
      <c r="COG292" s="66"/>
      <c r="COH292" s="66"/>
      <c r="COI292" s="66"/>
      <c r="COJ292" s="66"/>
      <c r="COK292" s="66"/>
      <c r="COL292" s="66"/>
      <c r="COM292" s="66"/>
      <c r="CON292" s="66"/>
      <c r="COO292" s="66"/>
      <c r="COP292" s="66"/>
      <c r="COQ292" s="66"/>
      <c r="COR292" s="66"/>
      <c r="COS292" s="66"/>
      <c r="COT292" s="66"/>
      <c r="COU292" s="66"/>
      <c r="COV292" s="66"/>
      <c r="COW292" s="66"/>
      <c r="COX292" s="66"/>
      <c r="COY292" s="66"/>
      <c r="COZ292" s="66"/>
      <c r="CPA292" s="66"/>
      <c r="CPB292" s="66"/>
      <c r="CPC292" s="66"/>
      <c r="CPD292" s="66"/>
      <c r="CPE292" s="66"/>
      <c r="CPF292" s="66"/>
      <c r="CPG292" s="66"/>
      <c r="CPH292" s="66"/>
      <c r="CPI292" s="66"/>
      <c r="CPJ292" s="66"/>
      <c r="CPK292" s="66"/>
      <c r="CPL292" s="66"/>
      <c r="CPM292" s="66"/>
      <c r="CPN292" s="66"/>
      <c r="CPO292" s="66"/>
      <c r="CPP292" s="66"/>
      <c r="CPQ292" s="66"/>
      <c r="CPR292" s="66"/>
      <c r="CPS292" s="66"/>
      <c r="CPT292" s="66"/>
      <c r="CPU292" s="66"/>
      <c r="CPV292" s="66"/>
      <c r="CPW292" s="66"/>
      <c r="CPX292" s="66"/>
      <c r="CPY292" s="66"/>
      <c r="CPZ292" s="66"/>
      <c r="CQA292" s="66"/>
      <c r="CQB292" s="66"/>
      <c r="CQC292" s="66"/>
      <c r="CQD292" s="66"/>
      <c r="CQE292" s="66"/>
      <c r="CQF292" s="66"/>
      <c r="CQG292" s="66"/>
      <c r="CQH292" s="66"/>
      <c r="CQI292" s="66"/>
      <c r="CQJ292" s="66"/>
      <c r="CQK292" s="66"/>
      <c r="CQL292" s="66"/>
      <c r="CQM292" s="66"/>
      <c r="CQN292" s="66"/>
      <c r="CQO292" s="66"/>
      <c r="CQP292" s="66"/>
      <c r="CQQ292" s="66"/>
      <c r="CQR292" s="66"/>
      <c r="CQS292" s="66"/>
      <c r="CQT292" s="66"/>
      <c r="CQU292" s="66"/>
      <c r="CQV292" s="66"/>
      <c r="CQW292" s="66"/>
      <c r="CQX292" s="66"/>
      <c r="CQY292" s="66"/>
      <c r="CQZ292" s="66"/>
      <c r="CRA292" s="66"/>
      <c r="CRB292" s="66"/>
      <c r="CRC292" s="66"/>
      <c r="CRD292" s="66"/>
      <c r="CRE292" s="66"/>
      <c r="CRF292" s="66"/>
      <c r="CRG292" s="66"/>
      <c r="CRH292" s="66"/>
      <c r="CRI292" s="66"/>
      <c r="CRJ292" s="66"/>
      <c r="CRK292" s="66"/>
      <c r="CRL292" s="66"/>
      <c r="CRM292" s="66"/>
      <c r="CRN292" s="66"/>
      <c r="CRO292" s="66"/>
      <c r="CRP292" s="66"/>
      <c r="CRQ292" s="66"/>
      <c r="CRR292" s="66"/>
      <c r="CRS292" s="66"/>
      <c r="CRT292" s="66"/>
      <c r="CRU292" s="66"/>
      <c r="CRV292" s="66"/>
      <c r="CRW292" s="66"/>
      <c r="CRX292" s="66"/>
      <c r="CRY292" s="66"/>
      <c r="CRZ292" s="66"/>
      <c r="CSA292" s="66"/>
      <c r="CSB292" s="66"/>
      <c r="CSC292" s="66"/>
      <c r="CSD292" s="66"/>
      <c r="CSE292" s="66"/>
      <c r="CSF292" s="66"/>
      <c r="CSG292" s="66"/>
      <c r="CSH292" s="66"/>
      <c r="CSI292" s="66"/>
      <c r="CSJ292" s="66"/>
      <c r="CSK292" s="66"/>
      <c r="CSL292" s="66"/>
      <c r="CSM292" s="66"/>
      <c r="CSN292" s="66"/>
      <c r="CSO292" s="66"/>
      <c r="CSP292" s="66"/>
      <c r="CSQ292" s="66"/>
      <c r="CSR292" s="66"/>
      <c r="CSS292" s="66"/>
      <c r="CST292" s="66"/>
      <c r="CSU292" s="66"/>
      <c r="CSV292" s="66"/>
      <c r="CSW292" s="66"/>
      <c r="CSX292" s="66"/>
      <c r="CSY292" s="66"/>
      <c r="CSZ292" s="66"/>
      <c r="CTA292" s="66"/>
      <c r="CTB292" s="66"/>
      <c r="CTC292" s="66"/>
      <c r="CTD292" s="66"/>
      <c r="CTE292" s="66"/>
      <c r="CTF292" s="66"/>
      <c r="CTG292" s="66"/>
      <c r="CTH292" s="66"/>
      <c r="CTI292" s="66"/>
      <c r="CTJ292" s="66"/>
      <c r="CTK292" s="66"/>
      <c r="CTL292" s="66"/>
      <c r="CTM292" s="66"/>
      <c r="CTN292" s="66"/>
      <c r="CTO292" s="66"/>
      <c r="CTP292" s="66"/>
      <c r="CTQ292" s="66"/>
      <c r="CTR292" s="66"/>
      <c r="CTS292" s="66"/>
      <c r="CTT292" s="66"/>
      <c r="CTU292" s="66"/>
      <c r="CTV292" s="66"/>
      <c r="CTW292" s="66"/>
      <c r="CTX292" s="66"/>
      <c r="CTY292" s="66"/>
      <c r="CTZ292" s="66"/>
      <c r="CUA292" s="66"/>
      <c r="CUB292" s="66"/>
      <c r="CUC292" s="66"/>
      <c r="CUD292" s="66"/>
      <c r="CUE292" s="66"/>
      <c r="CUF292" s="66"/>
      <c r="CUG292" s="66"/>
      <c r="CUH292" s="66"/>
      <c r="CUI292" s="66"/>
      <c r="CUJ292" s="66"/>
      <c r="CUK292" s="66"/>
      <c r="CUL292" s="66"/>
      <c r="CUM292" s="66"/>
      <c r="CUN292" s="66"/>
      <c r="CUO292" s="66"/>
      <c r="CUP292" s="66"/>
      <c r="CUQ292" s="66"/>
      <c r="CUR292" s="66"/>
      <c r="CUS292" s="66"/>
      <c r="CUT292" s="66"/>
      <c r="CUU292" s="66"/>
      <c r="CUV292" s="66"/>
      <c r="CUW292" s="66"/>
      <c r="CUX292" s="66"/>
      <c r="CUY292" s="66"/>
      <c r="CUZ292" s="66"/>
      <c r="CVA292" s="66"/>
      <c r="CVB292" s="66"/>
      <c r="CVC292" s="66"/>
      <c r="CVD292" s="66"/>
      <c r="CVE292" s="66"/>
      <c r="CVF292" s="66"/>
      <c r="CVG292" s="66"/>
      <c r="CVH292" s="66"/>
      <c r="CVI292" s="66"/>
      <c r="CVJ292" s="66"/>
      <c r="CVK292" s="66"/>
      <c r="CVL292" s="66"/>
      <c r="CVM292" s="66"/>
      <c r="CVN292" s="66"/>
      <c r="CVO292" s="66"/>
      <c r="CVP292" s="66"/>
      <c r="CVQ292" s="66"/>
      <c r="CVR292" s="66"/>
      <c r="CVS292" s="66"/>
      <c r="CVT292" s="66"/>
      <c r="CVU292" s="66"/>
      <c r="CVV292" s="66"/>
      <c r="CVW292" s="66"/>
      <c r="CVX292" s="66"/>
      <c r="CVY292" s="66"/>
      <c r="CVZ292" s="66"/>
      <c r="CWA292" s="66"/>
      <c r="CWB292" s="66"/>
      <c r="CWC292" s="66"/>
      <c r="CWD292" s="66"/>
      <c r="CWE292" s="66"/>
      <c r="CWF292" s="66"/>
      <c r="CWG292" s="66"/>
      <c r="CWH292" s="66"/>
      <c r="CWI292" s="66"/>
      <c r="CWJ292" s="66"/>
      <c r="CWK292" s="66"/>
      <c r="CWL292" s="66"/>
      <c r="CWM292" s="66"/>
      <c r="CWN292" s="66"/>
      <c r="CWO292" s="66"/>
      <c r="CWP292" s="66"/>
      <c r="CWQ292" s="66"/>
      <c r="CWR292" s="66"/>
      <c r="CWS292" s="66"/>
      <c r="CWT292" s="66"/>
      <c r="CWU292" s="66"/>
      <c r="CWV292" s="66"/>
      <c r="CWW292" s="66"/>
      <c r="CWX292" s="66"/>
      <c r="CWY292" s="66"/>
      <c r="CWZ292" s="66"/>
      <c r="CXA292" s="66"/>
      <c r="CXB292" s="66"/>
      <c r="CXC292" s="66"/>
      <c r="CXD292" s="66"/>
      <c r="CXE292" s="66"/>
      <c r="CXF292" s="66"/>
      <c r="CXG292" s="66"/>
      <c r="CXH292" s="66"/>
      <c r="CXI292" s="66"/>
      <c r="CXJ292" s="66"/>
      <c r="CXK292" s="66"/>
      <c r="CXL292" s="66"/>
      <c r="CXM292" s="66"/>
      <c r="CXN292" s="66"/>
      <c r="CXO292" s="66"/>
      <c r="CXP292" s="66"/>
      <c r="CXQ292" s="66"/>
      <c r="CXR292" s="66"/>
      <c r="CXS292" s="66"/>
      <c r="CXT292" s="66"/>
      <c r="CXU292" s="66"/>
      <c r="CXV292" s="66"/>
      <c r="CXW292" s="66"/>
      <c r="CXX292" s="66"/>
      <c r="CXY292" s="66"/>
      <c r="CXZ292" s="66"/>
      <c r="CYA292" s="66"/>
      <c r="CYB292" s="66"/>
      <c r="CYC292" s="66"/>
      <c r="CYD292" s="66"/>
      <c r="CYE292" s="66"/>
      <c r="CYF292" s="66"/>
      <c r="CYG292" s="66"/>
      <c r="CYH292" s="66"/>
      <c r="CYI292" s="66"/>
      <c r="CYJ292" s="66"/>
      <c r="CYK292" s="66"/>
      <c r="CYL292" s="66"/>
      <c r="CYM292" s="66"/>
      <c r="CYN292" s="66"/>
      <c r="CYO292" s="66"/>
      <c r="CYP292" s="66"/>
      <c r="CYQ292" s="66"/>
      <c r="CYR292" s="66"/>
      <c r="CYS292" s="66"/>
      <c r="CYT292" s="66"/>
      <c r="CYU292" s="66"/>
      <c r="CYV292" s="66"/>
      <c r="CYW292" s="66"/>
      <c r="CYX292" s="66"/>
      <c r="CYY292" s="66"/>
      <c r="CYZ292" s="66"/>
      <c r="CZA292" s="66"/>
      <c r="CZB292" s="66"/>
      <c r="CZC292" s="66"/>
      <c r="CZD292" s="66"/>
      <c r="CZE292" s="66"/>
      <c r="CZF292" s="66"/>
      <c r="CZG292" s="66"/>
      <c r="CZH292" s="66"/>
      <c r="CZI292" s="66"/>
      <c r="CZJ292" s="66"/>
      <c r="CZK292" s="66"/>
      <c r="CZL292" s="66"/>
      <c r="CZM292" s="66"/>
      <c r="CZN292" s="66"/>
      <c r="CZO292" s="66"/>
      <c r="CZP292" s="66"/>
      <c r="CZQ292" s="66"/>
      <c r="CZR292" s="66"/>
      <c r="CZS292" s="66"/>
      <c r="CZT292" s="66"/>
      <c r="CZU292" s="66"/>
      <c r="CZV292" s="66"/>
      <c r="CZW292" s="66"/>
      <c r="CZX292" s="66"/>
      <c r="CZY292" s="66"/>
      <c r="CZZ292" s="66"/>
      <c r="DAA292" s="66"/>
      <c r="DAB292" s="66"/>
      <c r="DAC292" s="66"/>
      <c r="DAD292" s="66"/>
      <c r="DAE292" s="66"/>
      <c r="DAF292" s="66"/>
      <c r="DAG292" s="66"/>
      <c r="DAH292" s="66"/>
      <c r="DAI292" s="66"/>
      <c r="DAJ292" s="66"/>
      <c r="DAK292" s="66"/>
      <c r="DAL292" s="66"/>
      <c r="DAM292" s="66"/>
      <c r="DAN292" s="66"/>
      <c r="DAO292" s="66"/>
      <c r="DAP292" s="66"/>
      <c r="DAQ292" s="66"/>
      <c r="DAR292" s="66"/>
      <c r="DAS292" s="66"/>
      <c r="DAT292" s="66"/>
      <c r="DAU292" s="66"/>
      <c r="DAV292" s="66"/>
      <c r="DAW292" s="66"/>
      <c r="DAX292" s="66"/>
      <c r="DAY292" s="66"/>
      <c r="DAZ292" s="66"/>
      <c r="DBA292" s="66"/>
      <c r="DBB292" s="66"/>
      <c r="DBC292" s="66"/>
      <c r="DBD292" s="66"/>
      <c r="DBE292" s="66"/>
      <c r="DBF292" s="66"/>
      <c r="DBG292" s="66"/>
      <c r="DBH292" s="66"/>
      <c r="DBI292" s="66"/>
      <c r="DBJ292" s="66"/>
      <c r="DBK292" s="66"/>
      <c r="DBL292" s="66"/>
      <c r="DBM292" s="66"/>
      <c r="DBN292" s="66"/>
      <c r="DBO292" s="66"/>
      <c r="DBP292" s="66"/>
      <c r="DBQ292" s="66"/>
      <c r="DBR292" s="66"/>
      <c r="DBS292" s="66"/>
      <c r="DBT292" s="66"/>
      <c r="DBU292" s="66"/>
      <c r="DBV292" s="66"/>
      <c r="DBW292" s="66"/>
      <c r="DBX292" s="66"/>
      <c r="DBY292" s="66"/>
      <c r="DBZ292" s="66"/>
      <c r="DCA292" s="66"/>
      <c r="DCB292" s="66"/>
      <c r="DCC292" s="66"/>
      <c r="DCD292" s="66"/>
      <c r="DCE292" s="66"/>
      <c r="DCF292" s="66"/>
      <c r="DCG292" s="66"/>
      <c r="DCH292" s="66"/>
      <c r="DCI292" s="66"/>
      <c r="DCJ292" s="66"/>
      <c r="DCK292" s="66"/>
      <c r="DCL292" s="66"/>
      <c r="DCM292" s="66"/>
      <c r="DCN292" s="66"/>
      <c r="DCO292" s="66"/>
      <c r="DCP292" s="66"/>
      <c r="DCQ292" s="66"/>
      <c r="DCR292" s="66"/>
      <c r="DCS292" s="66"/>
      <c r="DCT292" s="66"/>
      <c r="DCU292" s="66"/>
      <c r="DCV292" s="66"/>
      <c r="DCW292" s="66"/>
      <c r="DCX292" s="66"/>
      <c r="DCY292" s="66"/>
      <c r="DCZ292" s="66"/>
      <c r="DDA292" s="66"/>
      <c r="DDB292" s="66"/>
      <c r="DDC292" s="66"/>
      <c r="DDD292" s="66"/>
      <c r="DDE292" s="66"/>
      <c r="DDF292" s="66"/>
      <c r="DDG292" s="66"/>
      <c r="DDH292" s="66"/>
      <c r="DDI292" s="66"/>
      <c r="DDJ292" s="66"/>
      <c r="DDK292" s="66"/>
      <c r="DDL292" s="66"/>
      <c r="DDM292" s="66"/>
      <c r="DDN292" s="66"/>
      <c r="DDO292" s="66"/>
      <c r="DDP292" s="66"/>
      <c r="DDQ292" s="66"/>
      <c r="DDR292" s="66"/>
      <c r="DDS292" s="66"/>
      <c r="DDT292" s="66"/>
      <c r="DDU292" s="66"/>
      <c r="DDV292" s="66"/>
      <c r="DDW292" s="66"/>
      <c r="DDX292" s="66"/>
      <c r="DDY292" s="66"/>
      <c r="DDZ292" s="66"/>
      <c r="DEA292" s="66"/>
      <c r="DEB292" s="66"/>
      <c r="DEC292" s="66"/>
      <c r="DED292" s="66"/>
      <c r="DEE292" s="66"/>
      <c r="DEF292" s="66"/>
      <c r="DEG292" s="66"/>
      <c r="DEH292" s="66"/>
      <c r="DEI292" s="66"/>
      <c r="DEJ292" s="66"/>
      <c r="DEK292" s="66"/>
      <c r="DEL292" s="66"/>
      <c r="DEM292" s="66"/>
      <c r="DEN292" s="66"/>
      <c r="DEO292" s="66"/>
      <c r="DEP292" s="66"/>
      <c r="DEQ292" s="66"/>
      <c r="DER292" s="66"/>
      <c r="DES292" s="66"/>
      <c r="DET292" s="66"/>
      <c r="DEU292" s="66"/>
      <c r="DEV292" s="66"/>
      <c r="DEW292" s="66"/>
      <c r="DEX292" s="66"/>
      <c r="DEY292" s="66"/>
      <c r="DEZ292" s="66"/>
      <c r="DFA292" s="66"/>
      <c r="DFB292" s="66"/>
      <c r="DFC292" s="66"/>
      <c r="DFD292" s="66"/>
      <c r="DFE292" s="66"/>
      <c r="DFF292" s="66"/>
      <c r="DFG292" s="66"/>
      <c r="DFH292" s="66"/>
      <c r="DFI292" s="66"/>
      <c r="DFJ292" s="66"/>
      <c r="DFK292" s="66"/>
      <c r="DFL292" s="66"/>
      <c r="DFM292" s="66"/>
      <c r="DFN292" s="66"/>
      <c r="DFO292" s="66"/>
      <c r="DFP292" s="66"/>
      <c r="DFQ292" s="66"/>
      <c r="DFR292" s="66"/>
      <c r="DFS292" s="66"/>
      <c r="DFT292" s="66"/>
      <c r="DFU292" s="66"/>
      <c r="DFV292" s="66"/>
      <c r="DFW292" s="66"/>
      <c r="DFX292" s="66"/>
      <c r="DFY292" s="66"/>
      <c r="DFZ292" s="66"/>
      <c r="DGA292" s="66"/>
      <c r="DGB292" s="66"/>
      <c r="DGC292" s="66"/>
      <c r="DGD292" s="66"/>
      <c r="DGE292" s="66"/>
      <c r="DGF292" s="66"/>
      <c r="DGG292" s="66"/>
      <c r="DGH292" s="66"/>
      <c r="DGI292" s="66"/>
      <c r="DGJ292" s="66"/>
      <c r="DGK292" s="66"/>
      <c r="DGL292" s="66"/>
      <c r="DGM292" s="66"/>
      <c r="DGN292" s="66"/>
      <c r="DGO292" s="66"/>
      <c r="DGP292" s="66"/>
      <c r="DGQ292" s="66"/>
      <c r="DGR292" s="66"/>
      <c r="DGS292" s="66"/>
      <c r="DGT292" s="66"/>
      <c r="DGU292" s="66"/>
      <c r="DGV292" s="66"/>
      <c r="DGW292" s="66"/>
      <c r="DGX292" s="66"/>
      <c r="DGY292" s="66"/>
      <c r="DGZ292" s="66"/>
      <c r="DHA292" s="66"/>
      <c r="DHB292" s="66"/>
      <c r="DHC292" s="66"/>
      <c r="DHD292" s="66"/>
      <c r="DHE292" s="66"/>
      <c r="DHF292" s="66"/>
      <c r="DHG292" s="66"/>
      <c r="DHH292" s="66"/>
      <c r="DHI292" s="66"/>
      <c r="DHJ292" s="66"/>
      <c r="DHK292" s="66"/>
      <c r="DHL292" s="66"/>
      <c r="DHM292" s="66"/>
      <c r="DHN292" s="66"/>
      <c r="DHO292" s="66"/>
      <c r="DHP292" s="66"/>
      <c r="DHQ292" s="66"/>
      <c r="DHR292" s="66"/>
      <c r="DHS292" s="66"/>
      <c r="DHT292" s="66"/>
      <c r="DHU292" s="66"/>
      <c r="DHV292" s="66"/>
      <c r="DHW292" s="66"/>
      <c r="DHX292" s="66"/>
      <c r="DHY292" s="66"/>
      <c r="DHZ292" s="66"/>
      <c r="DIA292" s="66"/>
      <c r="DIB292" s="66"/>
      <c r="DIC292" s="66"/>
      <c r="DID292" s="66"/>
      <c r="DIE292" s="66"/>
      <c r="DIF292" s="66"/>
      <c r="DIG292" s="66"/>
      <c r="DIH292" s="66"/>
      <c r="DII292" s="66"/>
      <c r="DIJ292" s="66"/>
      <c r="DIK292" s="66"/>
      <c r="DIL292" s="66"/>
      <c r="DIM292" s="66"/>
      <c r="DIN292" s="66"/>
      <c r="DIO292" s="66"/>
      <c r="DIP292" s="66"/>
      <c r="DIQ292" s="66"/>
      <c r="DIR292" s="66"/>
      <c r="DIS292" s="66"/>
      <c r="DIT292" s="66"/>
      <c r="DIU292" s="66"/>
      <c r="DIV292" s="66"/>
      <c r="DIW292" s="66"/>
      <c r="DIX292" s="66"/>
      <c r="DIY292" s="66"/>
      <c r="DIZ292" s="66"/>
      <c r="DJA292" s="66"/>
      <c r="DJB292" s="66"/>
      <c r="DJC292" s="66"/>
      <c r="DJD292" s="66"/>
      <c r="DJE292" s="66"/>
      <c r="DJF292" s="66"/>
      <c r="DJG292" s="66"/>
      <c r="DJH292" s="66"/>
      <c r="DJI292" s="66"/>
      <c r="DJJ292" s="66"/>
      <c r="DJK292" s="66"/>
      <c r="DJL292" s="66"/>
      <c r="DJM292" s="66"/>
      <c r="DJN292" s="66"/>
      <c r="DJO292" s="66"/>
      <c r="DJP292" s="66"/>
      <c r="DJQ292" s="66"/>
      <c r="DJR292" s="66"/>
      <c r="DJS292" s="66"/>
      <c r="DJT292" s="66"/>
      <c r="DJU292" s="66"/>
      <c r="DJV292" s="66"/>
      <c r="DJW292" s="66"/>
      <c r="DJX292" s="66"/>
      <c r="DJY292" s="66"/>
      <c r="DJZ292" s="66"/>
      <c r="DKA292" s="66"/>
      <c r="DKB292" s="66"/>
      <c r="DKC292" s="66"/>
      <c r="DKD292" s="66"/>
      <c r="DKE292" s="66"/>
      <c r="DKF292" s="66"/>
      <c r="DKG292" s="66"/>
      <c r="DKH292" s="66"/>
      <c r="DKI292" s="66"/>
      <c r="DKJ292" s="66"/>
      <c r="DKK292" s="66"/>
      <c r="DKL292" s="66"/>
      <c r="DKM292" s="66"/>
      <c r="DKN292" s="66"/>
      <c r="DKO292" s="66"/>
      <c r="DKP292" s="66"/>
      <c r="DKQ292" s="66"/>
      <c r="DKR292" s="66"/>
      <c r="DKS292" s="66"/>
      <c r="DKT292" s="66"/>
      <c r="DKU292" s="66"/>
      <c r="DKV292" s="66"/>
      <c r="DKW292" s="66"/>
      <c r="DKX292" s="66"/>
      <c r="DKY292" s="66"/>
      <c r="DKZ292" s="66"/>
      <c r="DLA292" s="66"/>
      <c r="DLB292" s="66"/>
      <c r="DLC292" s="66"/>
      <c r="DLD292" s="66"/>
      <c r="DLE292" s="66"/>
      <c r="DLF292" s="66"/>
      <c r="DLG292" s="66"/>
      <c r="DLH292" s="66"/>
      <c r="DLI292" s="66"/>
      <c r="DLJ292" s="66"/>
      <c r="DLK292" s="66"/>
      <c r="DLL292" s="66"/>
      <c r="DLM292" s="66"/>
      <c r="DLN292" s="66"/>
      <c r="DLO292" s="66"/>
      <c r="DLP292" s="66"/>
      <c r="DLQ292" s="66"/>
      <c r="DLR292" s="66"/>
      <c r="DLS292" s="66"/>
      <c r="DLT292" s="66"/>
      <c r="DLU292" s="66"/>
      <c r="DLV292" s="66"/>
      <c r="DLW292" s="66"/>
      <c r="DLX292" s="66"/>
      <c r="DLY292" s="66"/>
      <c r="DLZ292" s="66"/>
      <c r="DMA292" s="66"/>
      <c r="DMB292" s="66"/>
      <c r="DMC292" s="66"/>
      <c r="DMD292" s="66"/>
      <c r="DME292" s="66"/>
      <c r="DMF292" s="66"/>
      <c r="DMG292" s="66"/>
      <c r="DMH292" s="66"/>
      <c r="DMI292" s="66"/>
      <c r="DMJ292" s="66"/>
      <c r="DMK292" s="66"/>
      <c r="DML292" s="66"/>
      <c r="DMM292" s="66"/>
      <c r="DMN292" s="66"/>
      <c r="DMO292" s="66"/>
      <c r="DMP292" s="66"/>
      <c r="DMQ292" s="66"/>
      <c r="DMR292" s="66"/>
      <c r="DMS292" s="66"/>
      <c r="DMT292" s="66"/>
      <c r="DMU292" s="66"/>
      <c r="DMV292" s="66"/>
      <c r="DMW292" s="66"/>
      <c r="DMX292" s="66"/>
      <c r="DMY292" s="66"/>
      <c r="DMZ292" s="66"/>
      <c r="DNA292" s="66"/>
      <c r="DNB292" s="66"/>
      <c r="DNC292" s="66"/>
      <c r="DND292" s="66"/>
      <c r="DNE292" s="66"/>
      <c r="DNF292" s="66"/>
      <c r="DNG292" s="66"/>
      <c r="DNH292" s="66"/>
      <c r="DNI292" s="66"/>
      <c r="DNJ292" s="66"/>
      <c r="DNK292" s="66"/>
      <c r="DNL292" s="66"/>
      <c r="DNM292" s="66"/>
      <c r="DNN292" s="66"/>
      <c r="DNO292" s="66"/>
      <c r="DNP292" s="66"/>
      <c r="DNQ292" s="66"/>
      <c r="DNR292" s="66"/>
      <c r="DNS292" s="66"/>
      <c r="DNT292" s="66"/>
      <c r="DNU292" s="66"/>
      <c r="DNV292" s="66"/>
      <c r="DNW292" s="66"/>
      <c r="DNX292" s="66"/>
      <c r="DNY292" s="66"/>
      <c r="DNZ292" s="66"/>
      <c r="DOA292" s="66"/>
      <c r="DOB292" s="66"/>
      <c r="DOC292" s="66"/>
      <c r="DOD292" s="66"/>
      <c r="DOE292" s="66"/>
      <c r="DOF292" s="66"/>
      <c r="DOG292" s="66"/>
      <c r="DOH292" s="66"/>
      <c r="DOI292" s="66"/>
      <c r="DOJ292" s="66"/>
      <c r="DOK292" s="66"/>
      <c r="DOL292" s="66"/>
      <c r="DOM292" s="66"/>
      <c r="DON292" s="66"/>
      <c r="DOO292" s="66"/>
      <c r="DOP292" s="66"/>
      <c r="DOQ292" s="66"/>
      <c r="DOR292" s="66"/>
      <c r="DOS292" s="66"/>
      <c r="DOT292" s="66"/>
      <c r="DOU292" s="66"/>
      <c r="DOV292" s="66"/>
      <c r="DOW292" s="66"/>
      <c r="DOX292" s="66"/>
      <c r="DOY292" s="66"/>
      <c r="DOZ292" s="66"/>
      <c r="DPA292" s="66"/>
      <c r="DPB292" s="66"/>
      <c r="DPC292" s="66"/>
      <c r="DPD292" s="66"/>
      <c r="DPE292" s="66"/>
      <c r="DPF292" s="66"/>
      <c r="DPG292" s="66"/>
      <c r="DPH292" s="66"/>
      <c r="DPI292" s="66"/>
      <c r="DPJ292" s="66"/>
      <c r="DPK292" s="66"/>
      <c r="DPL292" s="66"/>
      <c r="DPM292" s="66"/>
      <c r="DPN292" s="66"/>
      <c r="DPO292" s="66"/>
      <c r="DPP292" s="66"/>
      <c r="DPQ292" s="66"/>
      <c r="DPR292" s="66"/>
      <c r="DPS292" s="66"/>
      <c r="DPT292" s="66"/>
      <c r="DPU292" s="66"/>
      <c r="DPV292" s="66"/>
      <c r="DPW292" s="66"/>
      <c r="DPX292" s="66"/>
      <c r="DPY292" s="66"/>
      <c r="DPZ292" s="66"/>
      <c r="DQA292" s="66"/>
      <c r="DQB292" s="66"/>
      <c r="DQC292" s="66"/>
      <c r="DQD292" s="66"/>
      <c r="DQE292" s="66"/>
      <c r="DQF292" s="66"/>
      <c r="DQG292" s="66"/>
      <c r="DQH292" s="66"/>
      <c r="DQI292" s="66"/>
      <c r="DQJ292" s="66"/>
      <c r="DQK292" s="66"/>
      <c r="DQL292" s="66"/>
      <c r="DQM292" s="66"/>
      <c r="DQN292" s="66"/>
      <c r="DQO292" s="66"/>
      <c r="DQP292" s="66"/>
      <c r="DQQ292" s="66"/>
      <c r="DQR292" s="66"/>
      <c r="DQS292" s="66"/>
      <c r="DQT292" s="66"/>
      <c r="DQU292" s="66"/>
      <c r="DQV292" s="66"/>
      <c r="DQW292" s="66"/>
      <c r="DQX292" s="66"/>
      <c r="DQY292" s="66"/>
      <c r="DQZ292" s="66"/>
      <c r="DRA292" s="66"/>
      <c r="DRB292" s="66"/>
      <c r="DRC292" s="66"/>
      <c r="DRD292" s="66"/>
      <c r="DRE292" s="66"/>
      <c r="DRF292" s="66"/>
      <c r="DRG292" s="66"/>
      <c r="DRH292" s="66"/>
      <c r="DRI292" s="66"/>
      <c r="DRJ292" s="66"/>
      <c r="DRK292" s="66"/>
      <c r="DRL292" s="66"/>
      <c r="DRM292" s="66"/>
      <c r="DRN292" s="66"/>
      <c r="DRO292" s="66"/>
      <c r="DRP292" s="66"/>
      <c r="DRQ292" s="66"/>
      <c r="DRR292" s="66"/>
      <c r="DRS292" s="66"/>
      <c r="DRT292" s="66"/>
      <c r="DRU292" s="66"/>
      <c r="DRV292" s="66"/>
      <c r="DRW292" s="66"/>
      <c r="DRX292" s="66"/>
      <c r="DRY292" s="66"/>
      <c r="DRZ292" s="66"/>
      <c r="DSA292" s="66"/>
      <c r="DSB292" s="66"/>
      <c r="DSC292" s="66"/>
      <c r="DSD292" s="66"/>
      <c r="DSE292" s="66"/>
      <c r="DSF292" s="66"/>
      <c r="DSG292" s="66"/>
      <c r="DSH292" s="66"/>
      <c r="DSI292" s="66"/>
      <c r="DSJ292" s="66"/>
      <c r="DSK292" s="66"/>
      <c r="DSL292" s="66"/>
      <c r="DSM292" s="66"/>
      <c r="DSN292" s="66"/>
      <c r="DSO292" s="66"/>
      <c r="DSP292" s="66"/>
      <c r="DSQ292" s="66"/>
      <c r="DSR292" s="66"/>
      <c r="DSS292" s="66"/>
      <c r="DST292" s="66"/>
      <c r="DSU292" s="66"/>
      <c r="DSV292" s="66"/>
      <c r="DSW292" s="66"/>
      <c r="DSX292" s="66"/>
      <c r="DSY292" s="66"/>
      <c r="DSZ292" s="66"/>
      <c r="DTA292" s="66"/>
      <c r="DTB292" s="66"/>
      <c r="DTC292" s="66"/>
      <c r="DTD292" s="66"/>
      <c r="DTE292" s="66"/>
      <c r="DTF292" s="66"/>
      <c r="DTG292" s="66"/>
      <c r="DTH292" s="66"/>
      <c r="DTI292" s="66"/>
      <c r="DTJ292" s="66"/>
      <c r="DTK292" s="66"/>
      <c r="DTL292" s="66"/>
      <c r="DTM292" s="66"/>
      <c r="DTN292" s="66"/>
      <c r="DTO292" s="66"/>
      <c r="DTP292" s="66"/>
      <c r="DTQ292" s="66"/>
      <c r="DTR292" s="66"/>
      <c r="DTS292" s="66"/>
      <c r="DTT292" s="66"/>
      <c r="DTU292" s="66"/>
      <c r="DTV292" s="66"/>
      <c r="DTW292" s="66"/>
      <c r="DTX292" s="66"/>
      <c r="DTY292" s="66"/>
      <c r="DTZ292" s="66"/>
      <c r="DUA292" s="66"/>
      <c r="DUB292" s="66"/>
      <c r="DUC292" s="66"/>
      <c r="DUD292" s="66"/>
      <c r="DUE292" s="66"/>
      <c r="DUF292" s="66"/>
      <c r="DUG292" s="66"/>
      <c r="DUH292" s="66"/>
      <c r="DUI292" s="66"/>
      <c r="DUJ292" s="66"/>
      <c r="DUK292" s="66"/>
      <c r="DUL292" s="66"/>
      <c r="DUM292" s="66"/>
      <c r="DUN292" s="66"/>
      <c r="DUO292" s="66"/>
      <c r="DUP292" s="66"/>
      <c r="DUQ292" s="66"/>
      <c r="DUR292" s="66"/>
      <c r="DUS292" s="66"/>
      <c r="DUT292" s="66"/>
      <c r="DUU292" s="66"/>
      <c r="DUV292" s="66"/>
      <c r="DUW292" s="66"/>
      <c r="DUX292" s="66"/>
      <c r="DUY292" s="66"/>
      <c r="DUZ292" s="66"/>
      <c r="DVA292" s="66"/>
      <c r="DVB292" s="66"/>
      <c r="DVC292" s="66"/>
      <c r="DVD292" s="66"/>
      <c r="DVE292" s="66"/>
      <c r="DVF292" s="66"/>
      <c r="DVG292" s="66"/>
      <c r="DVH292" s="66"/>
      <c r="DVI292" s="66"/>
      <c r="DVJ292" s="66"/>
      <c r="DVK292" s="66"/>
      <c r="DVL292" s="66"/>
      <c r="DVM292" s="66"/>
      <c r="DVN292" s="66"/>
      <c r="DVO292" s="66"/>
      <c r="DVP292" s="66"/>
      <c r="DVQ292" s="66"/>
      <c r="DVR292" s="66"/>
      <c r="DVS292" s="66"/>
      <c r="DVT292" s="66"/>
      <c r="DVU292" s="66"/>
      <c r="DVV292" s="66"/>
      <c r="DVW292" s="66"/>
      <c r="DVX292" s="66"/>
      <c r="DVY292" s="66"/>
      <c r="DVZ292" s="66"/>
      <c r="DWA292" s="66"/>
      <c r="DWB292" s="66"/>
      <c r="DWC292" s="66"/>
      <c r="DWD292" s="66"/>
      <c r="DWE292" s="66"/>
      <c r="DWF292" s="66"/>
      <c r="DWG292" s="66"/>
      <c r="DWH292" s="66"/>
      <c r="DWI292" s="66"/>
      <c r="DWJ292" s="66"/>
      <c r="DWK292" s="66"/>
      <c r="DWL292" s="66"/>
      <c r="DWM292" s="66"/>
      <c r="DWN292" s="66"/>
      <c r="DWO292" s="66"/>
      <c r="DWP292" s="66"/>
      <c r="DWQ292" s="66"/>
      <c r="DWR292" s="66"/>
      <c r="DWS292" s="66"/>
      <c r="DWT292" s="66"/>
      <c r="DWU292" s="66"/>
      <c r="DWV292" s="66"/>
      <c r="DWW292" s="66"/>
      <c r="DWX292" s="66"/>
      <c r="DWY292" s="66"/>
      <c r="DWZ292" s="66"/>
      <c r="DXA292" s="66"/>
      <c r="DXB292" s="66"/>
      <c r="DXC292" s="66"/>
      <c r="DXD292" s="66"/>
      <c r="DXE292" s="66"/>
      <c r="DXF292" s="66"/>
      <c r="DXG292" s="66"/>
      <c r="DXH292" s="66"/>
      <c r="DXI292" s="66"/>
      <c r="DXJ292" s="66"/>
      <c r="DXK292" s="66"/>
      <c r="DXL292" s="66"/>
      <c r="DXM292" s="66"/>
      <c r="DXN292" s="66"/>
      <c r="DXO292" s="66"/>
      <c r="DXP292" s="66"/>
      <c r="DXQ292" s="66"/>
      <c r="DXR292" s="66"/>
      <c r="DXS292" s="66"/>
      <c r="DXT292" s="66"/>
      <c r="DXU292" s="66"/>
      <c r="DXV292" s="66"/>
      <c r="DXW292" s="66"/>
      <c r="DXX292" s="66"/>
      <c r="DXY292" s="66"/>
      <c r="DXZ292" s="66"/>
      <c r="DYA292" s="66"/>
      <c r="DYB292" s="66"/>
      <c r="DYC292" s="66"/>
      <c r="DYD292" s="66"/>
      <c r="DYE292" s="66"/>
      <c r="DYF292" s="66"/>
      <c r="DYG292" s="66"/>
      <c r="DYH292" s="66"/>
      <c r="DYI292" s="66"/>
      <c r="DYJ292" s="66"/>
      <c r="DYK292" s="66"/>
      <c r="DYL292" s="66"/>
      <c r="DYM292" s="66"/>
      <c r="DYN292" s="66"/>
      <c r="DYO292" s="66"/>
      <c r="DYP292" s="66"/>
      <c r="DYQ292" s="66"/>
      <c r="DYR292" s="66"/>
      <c r="DYS292" s="66"/>
      <c r="DYT292" s="66"/>
      <c r="DYU292" s="66"/>
      <c r="DYV292" s="66"/>
      <c r="DYW292" s="66"/>
      <c r="DYX292" s="66"/>
      <c r="DYY292" s="66"/>
      <c r="DYZ292" s="66"/>
      <c r="DZA292" s="66"/>
      <c r="DZB292" s="66"/>
      <c r="DZC292" s="66"/>
      <c r="DZD292" s="66"/>
      <c r="DZE292" s="66"/>
      <c r="DZF292" s="66"/>
      <c r="DZG292" s="66"/>
      <c r="DZH292" s="66"/>
      <c r="DZI292" s="66"/>
      <c r="DZJ292" s="66"/>
      <c r="DZK292" s="66"/>
      <c r="DZL292" s="66"/>
      <c r="DZM292" s="66"/>
      <c r="DZN292" s="66"/>
      <c r="DZO292" s="66"/>
      <c r="DZP292" s="66"/>
      <c r="DZQ292" s="66"/>
      <c r="DZR292" s="66"/>
      <c r="DZS292" s="66"/>
      <c r="DZT292" s="66"/>
      <c r="DZU292" s="66"/>
      <c r="DZV292" s="66"/>
      <c r="DZW292" s="66"/>
      <c r="DZX292" s="66"/>
      <c r="DZY292" s="66"/>
      <c r="DZZ292" s="66"/>
      <c r="EAA292" s="66"/>
      <c r="EAB292" s="66"/>
      <c r="EAC292" s="66"/>
      <c r="EAD292" s="66"/>
      <c r="EAE292" s="66"/>
      <c r="EAF292" s="66"/>
      <c r="EAG292" s="66"/>
      <c r="EAH292" s="66"/>
      <c r="EAI292" s="66"/>
      <c r="EAJ292" s="66"/>
      <c r="EAK292" s="66"/>
      <c r="EAL292" s="66"/>
      <c r="EAM292" s="66"/>
      <c r="EAN292" s="66"/>
      <c r="EAO292" s="66"/>
      <c r="EAP292" s="66"/>
      <c r="EAQ292" s="66"/>
      <c r="EAR292" s="66"/>
      <c r="EAS292" s="66"/>
      <c r="EAT292" s="66"/>
      <c r="EAU292" s="66"/>
      <c r="EAV292" s="66"/>
      <c r="EAW292" s="66"/>
      <c r="EAX292" s="66"/>
      <c r="EAY292" s="66"/>
      <c r="EAZ292" s="66"/>
      <c r="EBA292" s="66"/>
      <c r="EBB292" s="66"/>
      <c r="EBC292" s="66"/>
      <c r="EBD292" s="66"/>
      <c r="EBE292" s="66"/>
      <c r="EBF292" s="66"/>
      <c r="EBG292" s="66"/>
      <c r="EBH292" s="66"/>
      <c r="EBI292" s="66"/>
      <c r="EBJ292" s="66"/>
      <c r="EBK292" s="66"/>
      <c r="EBL292" s="66"/>
      <c r="EBM292" s="66"/>
      <c r="EBN292" s="66"/>
      <c r="EBO292" s="66"/>
      <c r="EBP292" s="66"/>
      <c r="EBQ292" s="66"/>
      <c r="EBR292" s="66"/>
      <c r="EBS292" s="66"/>
      <c r="EBT292" s="66"/>
      <c r="EBU292" s="66"/>
      <c r="EBV292" s="66"/>
      <c r="EBW292" s="66"/>
      <c r="EBX292" s="66"/>
      <c r="EBY292" s="66"/>
      <c r="EBZ292" s="66"/>
      <c r="ECA292" s="66"/>
      <c r="ECB292" s="66"/>
      <c r="ECC292" s="66"/>
      <c r="ECD292" s="66"/>
      <c r="ECE292" s="66"/>
      <c r="ECF292" s="66"/>
      <c r="ECG292" s="66"/>
      <c r="ECH292" s="66"/>
      <c r="ECI292" s="66"/>
      <c r="ECJ292" s="66"/>
      <c r="ECK292" s="66"/>
      <c r="ECL292" s="66"/>
      <c r="ECM292" s="66"/>
      <c r="ECN292" s="66"/>
      <c r="ECO292" s="66"/>
      <c r="ECP292" s="66"/>
      <c r="ECQ292" s="66"/>
      <c r="ECR292" s="66"/>
      <c r="ECS292" s="66"/>
      <c r="ECT292" s="66"/>
      <c r="ECU292" s="66"/>
      <c r="ECV292" s="66"/>
      <c r="ECW292" s="66"/>
      <c r="ECX292" s="66"/>
      <c r="ECY292" s="66"/>
      <c r="ECZ292" s="66"/>
      <c r="EDA292" s="66"/>
      <c r="EDB292" s="66"/>
      <c r="EDC292" s="66"/>
      <c r="EDD292" s="66"/>
      <c r="EDE292" s="66"/>
      <c r="EDF292" s="66"/>
      <c r="EDG292" s="66"/>
      <c r="EDH292" s="66"/>
      <c r="EDI292" s="66"/>
      <c r="EDJ292" s="66"/>
      <c r="EDK292" s="66"/>
      <c r="EDL292" s="66"/>
      <c r="EDM292" s="66"/>
      <c r="EDN292" s="66"/>
      <c r="EDO292" s="66"/>
      <c r="EDP292" s="66"/>
      <c r="EDQ292" s="66"/>
      <c r="EDR292" s="66"/>
      <c r="EDS292" s="66"/>
      <c r="EDT292" s="66"/>
      <c r="EDU292" s="66"/>
      <c r="EDV292" s="66"/>
      <c r="EDW292" s="66"/>
      <c r="EDX292" s="66"/>
      <c r="EDY292" s="66"/>
      <c r="EDZ292" s="66"/>
      <c r="EEA292" s="66"/>
      <c r="EEB292" s="66"/>
      <c r="EEC292" s="66"/>
      <c r="EED292" s="66"/>
      <c r="EEE292" s="66"/>
      <c r="EEF292" s="66"/>
      <c r="EEG292" s="66"/>
      <c r="EEH292" s="66"/>
      <c r="EEI292" s="66"/>
      <c r="EEJ292" s="66"/>
      <c r="EEK292" s="66"/>
      <c r="EEL292" s="66"/>
      <c r="EEM292" s="66"/>
      <c r="EEN292" s="66"/>
      <c r="EEO292" s="66"/>
      <c r="EEP292" s="66"/>
      <c r="EEQ292" s="66"/>
      <c r="EER292" s="66"/>
      <c r="EES292" s="66"/>
      <c r="EET292" s="66"/>
      <c r="EEU292" s="66"/>
      <c r="EEV292" s="66"/>
      <c r="EEW292" s="66"/>
      <c r="EEX292" s="66"/>
      <c r="EEY292" s="66"/>
      <c r="EEZ292" s="66"/>
      <c r="EFA292" s="66"/>
      <c r="EFB292" s="66"/>
      <c r="EFC292" s="66"/>
      <c r="EFD292" s="66"/>
      <c r="EFE292" s="66"/>
      <c r="EFF292" s="66"/>
      <c r="EFG292" s="66"/>
      <c r="EFH292" s="66"/>
      <c r="EFI292" s="66"/>
      <c r="EFJ292" s="66"/>
      <c r="EFK292" s="66"/>
      <c r="EFL292" s="66"/>
      <c r="EFM292" s="66"/>
      <c r="EFN292" s="66"/>
      <c r="EFO292" s="66"/>
      <c r="EFP292" s="66"/>
      <c r="EFQ292" s="66"/>
      <c r="EFR292" s="66"/>
      <c r="EFS292" s="66"/>
      <c r="EFT292" s="66"/>
      <c r="EFU292" s="66"/>
      <c r="EFV292" s="66"/>
      <c r="EFW292" s="66"/>
      <c r="EFX292" s="66"/>
      <c r="EFY292" s="66"/>
      <c r="EFZ292" s="66"/>
      <c r="EGA292" s="66"/>
      <c r="EGB292" s="66"/>
      <c r="EGC292" s="66"/>
      <c r="EGD292" s="66"/>
      <c r="EGE292" s="66"/>
      <c r="EGF292" s="66"/>
      <c r="EGG292" s="66"/>
      <c r="EGH292" s="66"/>
      <c r="EGI292" s="66"/>
      <c r="EGJ292" s="66"/>
      <c r="EGK292" s="66"/>
      <c r="EGL292" s="66"/>
      <c r="EGM292" s="66"/>
      <c r="EGN292" s="66"/>
      <c r="EGO292" s="66"/>
      <c r="EGP292" s="66"/>
      <c r="EGQ292" s="66"/>
      <c r="EGR292" s="66"/>
      <c r="EGS292" s="66"/>
      <c r="EGT292" s="66"/>
      <c r="EGU292" s="66"/>
      <c r="EGV292" s="66"/>
      <c r="EGW292" s="66"/>
      <c r="EGX292" s="66"/>
      <c r="EGY292" s="66"/>
      <c r="EGZ292" s="66"/>
      <c r="EHA292" s="66"/>
      <c r="EHB292" s="66"/>
      <c r="EHC292" s="66"/>
      <c r="EHD292" s="66"/>
      <c r="EHE292" s="66"/>
      <c r="EHF292" s="66"/>
      <c r="EHG292" s="66"/>
      <c r="EHH292" s="66"/>
      <c r="EHI292" s="66"/>
      <c r="EHJ292" s="66"/>
      <c r="EHK292" s="66"/>
      <c r="EHL292" s="66"/>
      <c r="EHM292" s="66"/>
      <c r="EHN292" s="66"/>
      <c r="EHO292" s="66"/>
      <c r="EHP292" s="66"/>
      <c r="EHQ292" s="66"/>
      <c r="EHR292" s="66"/>
      <c r="EHS292" s="66"/>
      <c r="EHT292" s="66"/>
      <c r="EHU292" s="66"/>
      <c r="EHV292" s="66"/>
      <c r="EHW292" s="66"/>
      <c r="EHX292" s="66"/>
      <c r="EHY292" s="66"/>
      <c r="EHZ292" s="66"/>
      <c r="EIA292" s="66"/>
      <c r="EIB292" s="66"/>
      <c r="EIC292" s="66"/>
      <c r="EID292" s="66"/>
      <c r="EIE292" s="66"/>
      <c r="EIF292" s="66"/>
      <c r="EIG292" s="66"/>
      <c r="EIH292" s="66"/>
      <c r="EII292" s="66"/>
      <c r="EIJ292" s="66"/>
      <c r="EIK292" s="66"/>
      <c r="EIL292" s="66"/>
      <c r="EIM292" s="66"/>
      <c r="EIN292" s="66"/>
      <c r="EIO292" s="66"/>
      <c r="EIP292" s="66"/>
      <c r="EIQ292" s="66"/>
      <c r="EIR292" s="66"/>
      <c r="EIS292" s="66"/>
      <c r="EIT292" s="66"/>
      <c r="EIU292" s="66"/>
      <c r="EIV292" s="66"/>
      <c r="EIW292" s="66"/>
      <c r="EIX292" s="66"/>
      <c r="EIY292" s="66"/>
      <c r="EIZ292" s="66"/>
      <c r="EJA292" s="66"/>
      <c r="EJB292" s="66"/>
      <c r="EJC292" s="66"/>
      <c r="EJD292" s="66"/>
      <c r="EJE292" s="66"/>
      <c r="EJF292" s="66"/>
      <c r="EJG292" s="66"/>
      <c r="EJH292" s="66"/>
      <c r="EJI292" s="66"/>
      <c r="EJJ292" s="66"/>
      <c r="EJK292" s="66"/>
      <c r="EJL292" s="66"/>
      <c r="EJM292" s="66"/>
      <c r="EJN292" s="66"/>
      <c r="EJO292" s="66"/>
      <c r="EJP292" s="66"/>
      <c r="EJQ292" s="66"/>
      <c r="EJR292" s="66"/>
      <c r="EJS292" s="66"/>
      <c r="EJT292" s="66"/>
      <c r="EJU292" s="66"/>
      <c r="EJV292" s="66"/>
      <c r="EJW292" s="66"/>
      <c r="EJX292" s="66"/>
      <c r="EJY292" s="66"/>
      <c r="EJZ292" s="66"/>
      <c r="EKA292" s="66"/>
      <c r="EKB292" s="66"/>
      <c r="EKC292" s="66"/>
      <c r="EKD292" s="66"/>
      <c r="EKE292" s="66"/>
      <c r="EKF292" s="66"/>
      <c r="EKG292" s="66"/>
      <c r="EKH292" s="66"/>
      <c r="EKI292" s="66"/>
      <c r="EKJ292" s="66"/>
      <c r="EKK292" s="66"/>
      <c r="EKL292" s="66"/>
      <c r="EKM292" s="66"/>
      <c r="EKN292" s="66"/>
      <c r="EKO292" s="66"/>
      <c r="EKP292" s="66"/>
      <c r="EKQ292" s="66"/>
      <c r="EKR292" s="66"/>
      <c r="EKS292" s="66"/>
      <c r="EKT292" s="66"/>
      <c r="EKU292" s="66"/>
      <c r="EKV292" s="66"/>
      <c r="EKW292" s="66"/>
      <c r="EKX292" s="66"/>
      <c r="EKY292" s="66"/>
      <c r="EKZ292" s="66"/>
      <c r="ELA292" s="66"/>
      <c r="ELB292" s="66"/>
      <c r="ELC292" s="66"/>
      <c r="ELD292" s="66"/>
      <c r="ELE292" s="66"/>
      <c r="ELF292" s="66"/>
      <c r="ELG292" s="66"/>
      <c r="ELH292" s="66"/>
      <c r="ELI292" s="66"/>
      <c r="ELJ292" s="66"/>
      <c r="ELK292" s="66"/>
      <c r="ELL292" s="66"/>
      <c r="ELM292" s="66"/>
      <c r="ELN292" s="66"/>
      <c r="ELO292" s="66"/>
      <c r="ELP292" s="66"/>
      <c r="ELQ292" s="66"/>
      <c r="ELR292" s="66"/>
      <c r="ELS292" s="66"/>
      <c r="ELT292" s="66"/>
      <c r="ELU292" s="66"/>
      <c r="ELV292" s="66"/>
      <c r="ELW292" s="66"/>
      <c r="ELX292" s="66"/>
      <c r="ELY292" s="66"/>
      <c r="ELZ292" s="66"/>
      <c r="EMA292" s="66"/>
      <c r="EMB292" s="66"/>
      <c r="EMC292" s="66"/>
      <c r="EMD292" s="66"/>
      <c r="EME292" s="66"/>
      <c r="EMF292" s="66"/>
      <c r="EMG292" s="66"/>
      <c r="EMH292" s="66"/>
      <c r="EMI292" s="66"/>
      <c r="EMJ292" s="66"/>
      <c r="EMK292" s="66"/>
      <c r="EML292" s="66"/>
      <c r="EMM292" s="66"/>
      <c r="EMN292" s="66"/>
      <c r="EMO292" s="66"/>
      <c r="EMP292" s="66"/>
      <c r="EMQ292" s="66"/>
      <c r="EMR292" s="66"/>
      <c r="EMS292" s="66"/>
      <c r="EMT292" s="66"/>
      <c r="EMU292" s="66"/>
      <c r="EMV292" s="66"/>
      <c r="EMW292" s="66"/>
      <c r="EMX292" s="66"/>
      <c r="EMY292" s="66"/>
      <c r="EMZ292" s="66"/>
      <c r="ENA292" s="66"/>
      <c r="ENB292" s="66"/>
      <c r="ENC292" s="66"/>
      <c r="END292" s="66"/>
      <c r="ENE292" s="66"/>
      <c r="ENF292" s="66"/>
      <c r="ENG292" s="66"/>
      <c r="ENH292" s="66"/>
      <c r="ENI292" s="66"/>
      <c r="ENJ292" s="66"/>
      <c r="ENK292" s="66"/>
      <c r="ENL292" s="66"/>
      <c r="ENM292" s="66"/>
      <c r="ENN292" s="66"/>
      <c r="ENO292" s="66"/>
      <c r="ENP292" s="66"/>
      <c r="ENQ292" s="66"/>
      <c r="ENR292" s="66"/>
      <c r="ENS292" s="66"/>
      <c r="ENT292" s="66"/>
      <c r="ENU292" s="66"/>
      <c r="ENV292" s="66"/>
      <c r="ENW292" s="66"/>
      <c r="ENX292" s="66"/>
      <c r="ENY292" s="66"/>
      <c r="ENZ292" s="66"/>
      <c r="EOA292" s="66"/>
      <c r="EOB292" s="66"/>
      <c r="EOC292" s="66"/>
      <c r="EOD292" s="66"/>
      <c r="EOE292" s="66"/>
      <c r="EOF292" s="66"/>
      <c r="EOG292" s="66"/>
      <c r="EOH292" s="66"/>
      <c r="EOI292" s="66"/>
      <c r="EOJ292" s="66"/>
      <c r="EOK292" s="66"/>
      <c r="EOL292" s="66"/>
      <c r="EOM292" s="66"/>
      <c r="EON292" s="66"/>
      <c r="EOO292" s="66"/>
      <c r="EOP292" s="66"/>
      <c r="EOQ292" s="66"/>
      <c r="EOR292" s="66"/>
      <c r="EOS292" s="66"/>
      <c r="EOT292" s="66"/>
      <c r="EOU292" s="66"/>
      <c r="EOV292" s="66"/>
      <c r="EOW292" s="66"/>
      <c r="EOX292" s="66"/>
      <c r="EOY292" s="66"/>
      <c r="EOZ292" s="66"/>
      <c r="EPA292" s="66"/>
      <c r="EPB292" s="66"/>
      <c r="EPC292" s="66"/>
      <c r="EPD292" s="66"/>
      <c r="EPE292" s="66"/>
      <c r="EPF292" s="66"/>
      <c r="EPG292" s="66"/>
      <c r="EPH292" s="66"/>
      <c r="EPI292" s="66"/>
      <c r="EPJ292" s="66"/>
      <c r="EPK292" s="66"/>
      <c r="EPL292" s="66"/>
      <c r="EPM292" s="66"/>
      <c r="EPN292" s="66"/>
      <c r="EPO292" s="66"/>
      <c r="EPP292" s="66"/>
      <c r="EPQ292" s="66"/>
      <c r="EPR292" s="66"/>
      <c r="EPS292" s="66"/>
      <c r="EPT292" s="66"/>
      <c r="EPU292" s="66"/>
      <c r="EPV292" s="66"/>
      <c r="EPW292" s="66"/>
      <c r="EPX292" s="66"/>
      <c r="EPY292" s="66"/>
      <c r="EPZ292" s="66"/>
      <c r="EQA292" s="66"/>
      <c r="EQB292" s="66"/>
      <c r="EQC292" s="66"/>
      <c r="EQD292" s="66"/>
      <c r="EQE292" s="66"/>
      <c r="EQF292" s="66"/>
      <c r="EQG292" s="66"/>
      <c r="EQH292" s="66"/>
      <c r="EQI292" s="66"/>
      <c r="EQJ292" s="66"/>
      <c r="EQK292" s="66"/>
      <c r="EQL292" s="66"/>
      <c r="EQM292" s="66"/>
      <c r="EQN292" s="66"/>
      <c r="EQO292" s="66"/>
      <c r="EQP292" s="66"/>
      <c r="EQQ292" s="66"/>
      <c r="EQR292" s="66"/>
      <c r="EQS292" s="66"/>
      <c r="EQT292" s="66"/>
      <c r="EQU292" s="66"/>
      <c r="EQV292" s="66"/>
      <c r="EQW292" s="66"/>
      <c r="EQX292" s="66"/>
      <c r="EQY292" s="66"/>
      <c r="EQZ292" s="66"/>
      <c r="ERA292" s="66"/>
      <c r="ERB292" s="66"/>
      <c r="ERC292" s="66"/>
      <c r="ERD292" s="66"/>
      <c r="ERE292" s="66"/>
      <c r="ERF292" s="66"/>
      <c r="ERG292" s="66"/>
      <c r="ERH292" s="66"/>
      <c r="ERI292" s="66"/>
      <c r="ERJ292" s="66"/>
      <c r="ERK292" s="66"/>
      <c r="ERL292" s="66"/>
      <c r="ERM292" s="66"/>
      <c r="ERN292" s="66"/>
      <c r="ERO292" s="66"/>
      <c r="ERP292" s="66"/>
      <c r="ERQ292" s="66"/>
      <c r="ERR292" s="66"/>
      <c r="ERS292" s="66"/>
      <c r="ERT292" s="66"/>
      <c r="ERU292" s="66"/>
      <c r="ERV292" s="66"/>
      <c r="ERW292" s="66"/>
      <c r="ERX292" s="66"/>
      <c r="ERY292" s="66"/>
      <c r="ERZ292" s="66"/>
      <c r="ESA292" s="66"/>
      <c r="ESB292" s="66"/>
      <c r="ESC292" s="66"/>
      <c r="ESD292" s="66"/>
      <c r="ESE292" s="66"/>
      <c r="ESF292" s="66"/>
      <c r="ESG292" s="66"/>
      <c r="ESH292" s="66"/>
      <c r="ESI292" s="66"/>
      <c r="ESJ292" s="66"/>
      <c r="ESK292" s="66"/>
      <c r="ESL292" s="66"/>
      <c r="ESM292" s="66"/>
      <c r="ESN292" s="66"/>
      <c r="ESO292" s="66"/>
      <c r="ESP292" s="66"/>
      <c r="ESQ292" s="66"/>
      <c r="ESR292" s="66"/>
      <c r="ESS292" s="66"/>
      <c r="EST292" s="66"/>
      <c r="ESU292" s="66"/>
      <c r="ESV292" s="66"/>
      <c r="ESW292" s="66"/>
      <c r="ESX292" s="66"/>
      <c r="ESY292" s="66"/>
      <c r="ESZ292" s="66"/>
      <c r="ETA292" s="66"/>
      <c r="ETB292" s="66"/>
      <c r="ETC292" s="66"/>
      <c r="ETD292" s="66"/>
      <c r="ETE292" s="66"/>
      <c r="ETF292" s="66"/>
      <c r="ETG292" s="66"/>
      <c r="ETH292" s="66"/>
      <c r="ETI292" s="66"/>
      <c r="ETJ292" s="66"/>
      <c r="ETK292" s="66"/>
      <c r="ETL292" s="66"/>
      <c r="ETM292" s="66"/>
      <c r="ETN292" s="66"/>
      <c r="ETO292" s="66"/>
      <c r="ETP292" s="66"/>
      <c r="ETQ292" s="66"/>
      <c r="ETR292" s="66"/>
      <c r="ETS292" s="66"/>
      <c r="ETT292" s="66"/>
      <c r="ETU292" s="66"/>
      <c r="ETV292" s="66"/>
      <c r="ETW292" s="66"/>
      <c r="ETX292" s="66"/>
      <c r="ETY292" s="66"/>
      <c r="ETZ292" s="66"/>
      <c r="EUA292" s="66"/>
      <c r="EUB292" s="66"/>
      <c r="EUC292" s="66"/>
      <c r="EUD292" s="66"/>
      <c r="EUE292" s="66"/>
      <c r="EUF292" s="66"/>
      <c r="EUG292" s="66"/>
      <c r="EUH292" s="66"/>
      <c r="EUI292" s="66"/>
      <c r="EUJ292" s="66"/>
      <c r="EUK292" s="66"/>
      <c r="EUL292" s="66"/>
      <c r="EUM292" s="66"/>
      <c r="EUN292" s="66"/>
      <c r="EUO292" s="66"/>
      <c r="EUP292" s="66"/>
      <c r="EUQ292" s="66"/>
      <c r="EUR292" s="66"/>
      <c r="EUS292" s="66"/>
      <c r="EUT292" s="66"/>
      <c r="EUU292" s="66"/>
      <c r="EUV292" s="66"/>
      <c r="EUW292" s="66"/>
      <c r="EUX292" s="66"/>
      <c r="EUY292" s="66"/>
      <c r="EUZ292" s="66"/>
      <c r="EVA292" s="66"/>
      <c r="EVB292" s="66"/>
      <c r="EVC292" s="66"/>
      <c r="EVD292" s="66"/>
      <c r="EVE292" s="66"/>
      <c r="EVF292" s="66"/>
      <c r="EVG292" s="66"/>
      <c r="EVH292" s="66"/>
      <c r="EVI292" s="66"/>
      <c r="EVJ292" s="66"/>
      <c r="EVK292" s="66"/>
      <c r="EVL292" s="66"/>
      <c r="EVM292" s="66"/>
      <c r="EVN292" s="66"/>
      <c r="EVO292" s="66"/>
      <c r="EVP292" s="66"/>
      <c r="EVQ292" s="66"/>
      <c r="EVR292" s="66"/>
      <c r="EVS292" s="66"/>
      <c r="EVT292" s="66"/>
      <c r="EVU292" s="66"/>
      <c r="EVV292" s="66"/>
      <c r="EVW292" s="66"/>
      <c r="EVX292" s="66"/>
      <c r="EVY292" s="66"/>
      <c r="EVZ292" s="66"/>
      <c r="EWA292" s="66"/>
      <c r="EWB292" s="66"/>
      <c r="EWC292" s="66"/>
      <c r="EWD292" s="66"/>
      <c r="EWE292" s="66"/>
      <c r="EWF292" s="66"/>
      <c r="EWG292" s="66"/>
      <c r="EWH292" s="66"/>
      <c r="EWI292" s="66"/>
      <c r="EWJ292" s="66"/>
      <c r="EWK292" s="66"/>
      <c r="EWL292" s="66"/>
      <c r="EWM292" s="66"/>
      <c r="EWN292" s="66"/>
      <c r="EWO292" s="66"/>
      <c r="EWP292" s="66"/>
      <c r="EWQ292" s="66"/>
      <c r="EWR292" s="66"/>
      <c r="EWS292" s="66"/>
      <c r="EWT292" s="66"/>
      <c r="EWU292" s="66"/>
      <c r="EWV292" s="66"/>
      <c r="EWW292" s="66"/>
      <c r="EWX292" s="66"/>
      <c r="EWY292" s="66"/>
      <c r="EWZ292" s="66"/>
      <c r="EXA292" s="66"/>
      <c r="EXB292" s="66"/>
      <c r="EXC292" s="66"/>
      <c r="EXD292" s="66"/>
      <c r="EXE292" s="66"/>
      <c r="EXF292" s="66"/>
      <c r="EXG292" s="66"/>
      <c r="EXH292" s="66"/>
      <c r="EXI292" s="66"/>
      <c r="EXJ292" s="66"/>
      <c r="EXK292" s="66"/>
      <c r="EXL292" s="66"/>
      <c r="EXM292" s="66"/>
      <c r="EXN292" s="66"/>
      <c r="EXO292" s="66"/>
      <c r="EXP292" s="66"/>
      <c r="EXQ292" s="66"/>
      <c r="EXR292" s="66"/>
      <c r="EXS292" s="66"/>
      <c r="EXT292" s="66"/>
      <c r="EXU292" s="66"/>
      <c r="EXV292" s="66"/>
      <c r="EXW292" s="66"/>
      <c r="EXX292" s="66"/>
      <c r="EXY292" s="66"/>
      <c r="EXZ292" s="66"/>
      <c r="EYA292" s="66"/>
      <c r="EYB292" s="66"/>
      <c r="EYC292" s="66"/>
      <c r="EYD292" s="66"/>
      <c r="EYE292" s="66"/>
      <c r="EYF292" s="66"/>
      <c r="EYG292" s="66"/>
      <c r="EYH292" s="66"/>
      <c r="EYI292" s="66"/>
      <c r="EYJ292" s="66"/>
      <c r="EYK292" s="66"/>
      <c r="EYL292" s="66"/>
      <c r="EYM292" s="66"/>
      <c r="EYN292" s="66"/>
      <c r="EYO292" s="66"/>
      <c r="EYP292" s="66"/>
      <c r="EYQ292" s="66"/>
      <c r="EYR292" s="66"/>
      <c r="EYS292" s="66"/>
      <c r="EYT292" s="66"/>
      <c r="EYU292" s="66"/>
      <c r="EYV292" s="66"/>
      <c r="EYW292" s="66"/>
      <c r="EYX292" s="66"/>
      <c r="EYY292" s="66"/>
      <c r="EYZ292" s="66"/>
      <c r="EZA292" s="66"/>
      <c r="EZB292" s="66"/>
      <c r="EZC292" s="66"/>
      <c r="EZD292" s="66"/>
      <c r="EZE292" s="66"/>
      <c r="EZF292" s="66"/>
      <c r="EZG292" s="66"/>
      <c r="EZH292" s="66"/>
      <c r="EZI292" s="66"/>
      <c r="EZJ292" s="66"/>
      <c r="EZK292" s="66"/>
      <c r="EZL292" s="66"/>
      <c r="EZM292" s="66"/>
      <c r="EZN292" s="66"/>
      <c r="EZO292" s="66"/>
      <c r="EZP292" s="66"/>
      <c r="EZQ292" s="66"/>
      <c r="EZR292" s="66"/>
      <c r="EZS292" s="66"/>
      <c r="EZT292" s="66"/>
      <c r="EZU292" s="66"/>
      <c r="EZV292" s="66"/>
      <c r="EZW292" s="66"/>
      <c r="EZX292" s="66"/>
      <c r="EZY292" s="66"/>
      <c r="EZZ292" s="66"/>
      <c r="FAA292" s="66"/>
      <c r="FAB292" s="66"/>
      <c r="FAC292" s="66"/>
      <c r="FAD292" s="66"/>
      <c r="FAE292" s="66"/>
      <c r="FAF292" s="66"/>
      <c r="FAG292" s="66"/>
      <c r="FAH292" s="66"/>
      <c r="FAI292" s="66"/>
      <c r="FAJ292" s="66"/>
      <c r="FAK292" s="66"/>
      <c r="FAL292" s="66"/>
      <c r="FAM292" s="66"/>
      <c r="FAN292" s="66"/>
      <c r="FAO292" s="66"/>
      <c r="FAP292" s="66"/>
      <c r="FAQ292" s="66"/>
      <c r="FAR292" s="66"/>
      <c r="FAS292" s="66"/>
      <c r="FAT292" s="66"/>
      <c r="FAU292" s="66"/>
      <c r="FAV292" s="66"/>
      <c r="FAW292" s="66"/>
      <c r="FAX292" s="66"/>
      <c r="FAY292" s="66"/>
      <c r="FAZ292" s="66"/>
      <c r="FBA292" s="66"/>
      <c r="FBB292" s="66"/>
      <c r="FBC292" s="66"/>
      <c r="FBD292" s="66"/>
      <c r="FBE292" s="66"/>
      <c r="FBF292" s="66"/>
      <c r="FBG292" s="66"/>
      <c r="FBH292" s="66"/>
      <c r="FBI292" s="66"/>
      <c r="FBJ292" s="66"/>
      <c r="FBK292" s="66"/>
      <c r="FBL292" s="66"/>
      <c r="FBM292" s="66"/>
      <c r="FBN292" s="66"/>
      <c r="FBO292" s="66"/>
      <c r="FBP292" s="66"/>
      <c r="FBQ292" s="66"/>
      <c r="FBR292" s="66"/>
      <c r="FBS292" s="66"/>
      <c r="FBT292" s="66"/>
      <c r="FBU292" s="66"/>
      <c r="FBV292" s="66"/>
      <c r="FBW292" s="66"/>
      <c r="FBX292" s="66"/>
      <c r="FBY292" s="66"/>
      <c r="FBZ292" s="66"/>
      <c r="FCA292" s="66"/>
      <c r="FCB292" s="66"/>
      <c r="FCC292" s="66"/>
      <c r="FCD292" s="66"/>
      <c r="FCE292" s="66"/>
      <c r="FCF292" s="66"/>
      <c r="FCG292" s="66"/>
      <c r="FCH292" s="66"/>
      <c r="FCI292" s="66"/>
      <c r="FCJ292" s="66"/>
      <c r="FCK292" s="66"/>
      <c r="FCL292" s="66"/>
      <c r="FCM292" s="66"/>
      <c r="FCN292" s="66"/>
      <c r="FCO292" s="66"/>
      <c r="FCP292" s="66"/>
      <c r="FCQ292" s="66"/>
      <c r="FCR292" s="66"/>
      <c r="FCS292" s="66"/>
      <c r="FCT292" s="66"/>
      <c r="FCU292" s="66"/>
      <c r="FCV292" s="66"/>
      <c r="FCW292" s="66"/>
      <c r="FCX292" s="66"/>
      <c r="FCY292" s="66"/>
      <c r="FCZ292" s="66"/>
      <c r="FDA292" s="66"/>
      <c r="FDB292" s="66"/>
      <c r="FDC292" s="66"/>
      <c r="FDD292" s="66"/>
      <c r="FDE292" s="66"/>
      <c r="FDF292" s="66"/>
      <c r="FDG292" s="66"/>
      <c r="FDH292" s="66"/>
      <c r="FDI292" s="66"/>
      <c r="FDJ292" s="66"/>
      <c r="FDK292" s="66"/>
      <c r="FDL292" s="66"/>
      <c r="FDM292" s="66"/>
      <c r="FDN292" s="66"/>
      <c r="FDO292" s="66"/>
      <c r="FDP292" s="66"/>
      <c r="FDQ292" s="66"/>
      <c r="FDR292" s="66"/>
      <c r="FDS292" s="66"/>
      <c r="FDT292" s="66"/>
      <c r="FDU292" s="66"/>
      <c r="FDV292" s="66"/>
      <c r="FDW292" s="66"/>
      <c r="FDX292" s="66"/>
      <c r="FDY292" s="66"/>
      <c r="FDZ292" s="66"/>
      <c r="FEA292" s="66"/>
      <c r="FEB292" s="66"/>
      <c r="FEC292" s="66"/>
      <c r="FED292" s="66"/>
      <c r="FEE292" s="66"/>
      <c r="FEF292" s="66"/>
      <c r="FEG292" s="66"/>
      <c r="FEH292" s="66"/>
      <c r="FEI292" s="66"/>
      <c r="FEJ292" s="66"/>
      <c r="FEK292" s="66"/>
      <c r="FEL292" s="66"/>
      <c r="FEM292" s="66"/>
      <c r="FEN292" s="66"/>
      <c r="FEO292" s="66"/>
      <c r="FEP292" s="66"/>
      <c r="FEQ292" s="66"/>
      <c r="FER292" s="66"/>
      <c r="FES292" s="66"/>
      <c r="FET292" s="66"/>
      <c r="FEU292" s="66"/>
      <c r="FEV292" s="66"/>
      <c r="FEW292" s="66"/>
      <c r="FEX292" s="66"/>
      <c r="FEY292" s="66"/>
      <c r="FEZ292" s="66"/>
      <c r="FFA292" s="66"/>
      <c r="FFB292" s="66"/>
      <c r="FFC292" s="66"/>
      <c r="FFD292" s="66"/>
      <c r="FFE292" s="66"/>
      <c r="FFF292" s="66"/>
      <c r="FFG292" s="66"/>
      <c r="FFH292" s="66"/>
      <c r="FFI292" s="66"/>
      <c r="FFJ292" s="66"/>
      <c r="FFK292" s="66"/>
      <c r="FFL292" s="66"/>
      <c r="FFM292" s="66"/>
      <c r="FFN292" s="66"/>
      <c r="FFO292" s="66"/>
      <c r="FFP292" s="66"/>
      <c r="FFQ292" s="66"/>
      <c r="FFR292" s="66"/>
      <c r="FFS292" s="66"/>
      <c r="FFT292" s="66"/>
      <c r="FFU292" s="66"/>
      <c r="FFV292" s="66"/>
      <c r="FFW292" s="66"/>
      <c r="FFX292" s="66"/>
      <c r="FFY292" s="66"/>
      <c r="FFZ292" s="66"/>
      <c r="FGA292" s="66"/>
      <c r="FGB292" s="66"/>
      <c r="FGC292" s="66"/>
      <c r="FGD292" s="66"/>
      <c r="FGE292" s="66"/>
      <c r="FGF292" s="66"/>
      <c r="FGG292" s="66"/>
      <c r="FGH292" s="66"/>
      <c r="FGI292" s="66"/>
      <c r="FGJ292" s="66"/>
      <c r="FGK292" s="66"/>
      <c r="FGL292" s="66"/>
      <c r="FGM292" s="66"/>
      <c r="FGN292" s="66"/>
      <c r="FGO292" s="66"/>
      <c r="FGP292" s="66"/>
      <c r="FGQ292" s="66"/>
      <c r="FGR292" s="66"/>
      <c r="FGS292" s="66"/>
      <c r="FGT292" s="66"/>
      <c r="FGU292" s="66"/>
      <c r="FGV292" s="66"/>
      <c r="FGW292" s="66"/>
      <c r="FGX292" s="66"/>
      <c r="FGY292" s="66"/>
      <c r="FGZ292" s="66"/>
      <c r="FHA292" s="66"/>
      <c r="FHB292" s="66"/>
      <c r="FHC292" s="66"/>
      <c r="FHD292" s="66"/>
      <c r="FHE292" s="66"/>
      <c r="FHF292" s="66"/>
      <c r="FHG292" s="66"/>
      <c r="FHH292" s="66"/>
      <c r="FHI292" s="66"/>
      <c r="FHJ292" s="66"/>
      <c r="FHK292" s="66"/>
      <c r="FHL292" s="66"/>
      <c r="FHM292" s="66"/>
      <c r="FHN292" s="66"/>
      <c r="FHO292" s="66"/>
      <c r="FHP292" s="66"/>
      <c r="FHQ292" s="66"/>
      <c r="FHR292" s="66"/>
      <c r="FHS292" s="66"/>
      <c r="FHT292" s="66"/>
      <c r="FHU292" s="66"/>
      <c r="FHV292" s="66"/>
      <c r="FHW292" s="66"/>
      <c r="FHX292" s="66"/>
      <c r="FHY292" s="66"/>
      <c r="FHZ292" s="66"/>
      <c r="FIA292" s="66"/>
      <c r="FIB292" s="66"/>
      <c r="FIC292" s="66"/>
      <c r="FID292" s="66"/>
      <c r="FIE292" s="66"/>
      <c r="FIF292" s="66"/>
      <c r="FIG292" s="66"/>
      <c r="FIH292" s="66"/>
      <c r="FII292" s="66"/>
      <c r="FIJ292" s="66"/>
      <c r="FIK292" s="66"/>
      <c r="FIL292" s="66"/>
      <c r="FIM292" s="66"/>
      <c r="FIN292" s="66"/>
      <c r="FIO292" s="66"/>
      <c r="FIP292" s="66"/>
      <c r="FIQ292" s="66"/>
      <c r="FIR292" s="66"/>
      <c r="FIS292" s="66"/>
      <c r="FIT292" s="66"/>
      <c r="FIU292" s="66"/>
      <c r="FIV292" s="66"/>
      <c r="FIW292" s="66"/>
      <c r="FIX292" s="66"/>
      <c r="FIY292" s="66"/>
      <c r="FIZ292" s="66"/>
      <c r="FJA292" s="66"/>
      <c r="FJB292" s="66"/>
      <c r="FJC292" s="66"/>
      <c r="FJD292" s="66"/>
      <c r="FJE292" s="66"/>
      <c r="FJF292" s="66"/>
      <c r="FJG292" s="66"/>
      <c r="FJH292" s="66"/>
      <c r="FJI292" s="66"/>
      <c r="FJJ292" s="66"/>
      <c r="FJK292" s="66"/>
      <c r="FJL292" s="66"/>
      <c r="FJM292" s="66"/>
      <c r="FJN292" s="66"/>
      <c r="FJO292" s="66"/>
      <c r="FJP292" s="66"/>
      <c r="FJQ292" s="66"/>
      <c r="FJR292" s="66"/>
      <c r="FJS292" s="66"/>
      <c r="FJT292" s="66"/>
      <c r="FJU292" s="66"/>
      <c r="FJV292" s="66"/>
      <c r="FJW292" s="66"/>
      <c r="FJX292" s="66"/>
      <c r="FJY292" s="66"/>
      <c r="FJZ292" s="66"/>
      <c r="FKA292" s="66"/>
      <c r="FKB292" s="66"/>
      <c r="FKC292" s="66"/>
      <c r="FKD292" s="66"/>
      <c r="FKE292" s="66"/>
      <c r="FKF292" s="66"/>
      <c r="FKG292" s="66"/>
      <c r="FKH292" s="66"/>
      <c r="FKI292" s="66"/>
      <c r="FKJ292" s="66"/>
      <c r="FKK292" s="66"/>
      <c r="FKL292" s="66"/>
      <c r="FKM292" s="66"/>
      <c r="FKN292" s="66"/>
      <c r="FKO292" s="66"/>
      <c r="FKP292" s="66"/>
      <c r="FKQ292" s="66"/>
      <c r="FKR292" s="66"/>
      <c r="FKS292" s="66"/>
      <c r="FKT292" s="66"/>
      <c r="FKU292" s="66"/>
      <c r="FKV292" s="66"/>
      <c r="FKW292" s="66"/>
      <c r="FKX292" s="66"/>
      <c r="FKY292" s="66"/>
      <c r="FKZ292" s="66"/>
      <c r="FLA292" s="66"/>
      <c r="FLB292" s="66"/>
      <c r="FLC292" s="66"/>
      <c r="FLD292" s="66"/>
      <c r="FLE292" s="66"/>
      <c r="FLF292" s="66"/>
      <c r="FLG292" s="66"/>
      <c r="FLH292" s="66"/>
      <c r="FLI292" s="66"/>
      <c r="FLJ292" s="66"/>
      <c r="FLK292" s="66"/>
      <c r="FLL292" s="66"/>
      <c r="FLM292" s="66"/>
      <c r="FLN292" s="66"/>
      <c r="FLO292" s="66"/>
      <c r="FLP292" s="66"/>
      <c r="FLQ292" s="66"/>
      <c r="FLR292" s="66"/>
      <c r="FLS292" s="66"/>
      <c r="FLT292" s="66"/>
      <c r="FLU292" s="66"/>
      <c r="FLV292" s="66"/>
      <c r="FLW292" s="66"/>
      <c r="FLX292" s="66"/>
      <c r="FLY292" s="66"/>
      <c r="FLZ292" s="66"/>
      <c r="FMA292" s="66"/>
      <c r="FMB292" s="66"/>
      <c r="FMC292" s="66"/>
      <c r="FMD292" s="66"/>
      <c r="FME292" s="66"/>
      <c r="FMF292" s="66"/>
      <c r="FMG292" s="66"/>
      <c r="FMH292" s="66"/>
      <c r="FMI292" s="66"/>
      <c r="FMJ292" s="66"/>
      <c r="FMK292" s="66"/>
      <c r="FML292" s="66"/>
      <c r="FMM292" s="66"/>
      <c r="FMN292" s="66"/>
      <c r="FMO292" s="66"/>
      <c r="FMP292" s="66"/>
      <c r="FMQ292" s="66"/>
      <c r="FMR292" s="66"/>
      <c r="FMS292" s="66"/>
      <c r="FMT292" s="66"/>
      <c r="FMU292" s="66"/>
      <c r="FMV292" s="66"/>
      <c r="FMW292" s="66"/>
      <c r="FMX292" s="66"/>
      <c r="FMY292" s="66"/>
      <c r="FMZ292" s="66"/>
      <c r="FNA292" s="66"/>
      <c r="FNB292" s="66"/>
      <c r="FNC292" s="66"/>
      <c r="FND292" s="66"/>
      <c r="FNE292" s="66"/>
      <c r="FNF292" s="66"/>
      <c r="FNG292" s="66"/>
      <c r="FNH292" s="66"/>
      <c r="FNI292" s="66"/>
      <c r="FNJ292" s="66"/>
      <c r="FNK292" s="66"/>
      <c r="FNL292" s="66"/>
      <c r="FNM292" s="66"/>
      <c r="FNN292" s="66"/>
      <c r="FNO292" s="66"/>
      <c r="FNP292" s="66"/>
      <c r="FNQ292" s="66"/>
      <c r="FNR292" s="66"/>
      <c r="FNS292" s="66"/>
      <c r="FNT292" s="66"/>
      <c r="FNU292" s="66"/>
      <c r="FNV292" s="66"/>
      <c r="FNW292" s="66"/>
      <c r="FNX292" s="66"/>
      <c r="FNY292" s="66"/>
      <c r="FNZ292" s="66"/>
      <c r="FOA292" s="66"/>
      <c r="FOB292" s="66"/>
      <c r="FOC292" s="66"/>
      <c r="FOD292" s="66"/>
      <c r="FOE292" s="66"/>
      <c r="FOF292" s="66"/>
      <c r="FOG292" s="66"/>
      <c r="FOH292" s="66"/>
      <c r="FOI292" s="66"/>
      <c r="FOJ292" s="66"/>
      <c r="FOK292" s="66"/>
      <c r="FOL292" s="66"/>
      <c r="FOM292" s="66"/>
      <c r="FON292" s="66"/>
      <c r="FOO292" s="66"/>
      <c r="FOP292" s="66"/>
      <c r="FOQ292" s="66"/>
      <c r="FOR292" s="66"/>
      <c r="FOS292" s="66"/>
      <c r="FOT292" s="66"/>
      <c r="FOU292" s="66"/>
      <c r="FOV292" s="66"/>
      <c r="FOW292" s="66"/>
      <c r="FOX292" s="66"/>
      <c r="FOY292" s="66"/>
      <c r="FOZ292" s="66"/>
      <c r="FPA292" s="66"/>
      <c r="FPB292" s="66"/>
      <c r="FPC292" s="66"/>
      <c r="FPD292" s="66"/>
      <c r="FPE292" s="66"/>
      <c r="FPF292" s="66"/>
      <c r="FPG292" s="66"/>
      <c r="FPH292" s="66"/>
      <c r="FPI292" s="66"/>
      <c r="FPJ292" s="66"/>
      <c r="FPK292" s="66"/>
      <c r="FPL292" s="66"/>
      <c r="FPM292" s="66"/>
      <c r="FPN292" s="66"/>
      <c r="FPO292" s="66"/>
      <c r="FPP292" s="66"/>
      <c r="FPQ292" s="66"/>
      <c r="FPR292" s="66"/>
      <c r="FPS292" s="66"/>
      <c r="FPT292" s="66"/>
      <c r="FPU292" s="66"/>
      <c r="FPV292" s="66"/>
      <c r="FPW292" s="66"/>
      <c r="FPX292" s="66"/>
      <c r="FPY292" s="66"/>
      <c r="FPZ292" s="66"/>
      <c r="FQA292" s="66"/>
      <c r="FQB292" s="66"/>
      <c r="FQC292" s="66"/>
      <c r="FQD292" s="66"/>
      <c r="FQE292" s="66"/>
      <c r="FQF292" s="66"/>
      <c r="FQG292" s="66"/>
      <c r="FQH292" s="66"/>
      <c r="FQI292" s="66"/>
      <c r="FQJ292" s="66"/>
      <c r="FQK292" s="66"/>
      <c r="FQL292" s="66"/>
      <c r="FQM292" s="66"/>
      <c r="FQN292" s="66"/>
      <c r="FQO292" s="66"/>
      <c r="FQP292" s="66"/>
      <c r="FQQ292" s="66"/>
      <c r="FQR292" s="66"/>
      <c r="FQS292" s="66"/>
      <c r="FQT292" s="66"/>
      <c r="FQU292" s="66"/>
      <c r="FQV292" s="66"/>
      <c r="FQW292" s="66"/>
      <c r="FQX292" s="66"/>
      <c r="FQY292" s="66"/>
      <c r="FQZ292" s="66"/>
      <c r="FRA292" s="66"/>
      <c r="FRB292" s="66"/>
      <c r="FRC292" s="66"/>
      <c r="FRD292" s="66"/>
      <c r="FRE292" s="66"/>
      <c r="FRF292" s="66"/>
      <c r="FRG292" s="66"/>
      <c r="FRH292" s="66"/>
      <c r="FRI292" s="66"/>
      <c r="FRJ292" s="66"/>
      <c r="FRK292" s="66"/>
      <c r="FRL292" s="66"/>
      <c r="FRM292" s="66"/>
      <c r="FRN292" s="66"/>
      <c r="FRO292" s="66"/>
      <c r="FRP292" s="66"/>
      <c r="FRQ292" s="66"/>
      <c r="FRR292" s="66"/>
      <c r="FRS292" s="66"/>
      <c r="FRT292" s="66"/>
      <c r="FRU292" s="66"/>
      <c r="FRV292" s="66"/>
      <c r="FRW292" s="66"/>
      <c r="FRX292" s="66"/>
      <c r="FRY292" s="66"/>
      <c r="FRZ292" s="66"/>
      <c r="FSA292" s="66"/>
      <c r="FSB292" s="66"/>
      <c r="FSC292" s="66"/>
      <c r="FSD292" s="66"/>
      <c r="FSE292" s="66"/>
      <c r="FSF292" s="66"/>
      <c r="FSG292" s="66"/>
      <c r="FSH292" s="66"/>
      <c r="FSI292" s="66"/>
      <c r="FSJ292" s="66"/>
      <c r="FSK292" s="66"/>
      <c r="FSL292" s="66"/>
      <c r="FSM292" s="66"/>
      <c r="FSN292" s="66"/>
      <c r="FSO292" s="66"/>
      <c r="FSP292" s="66"/>
      <c r="FSQ292" s="66"/>
      <c r="FSR292" s="66"/>
      <c r="FSS292" s="66"/>
      <c r="FST292" s="66"/>
      <c r="FSU292" s="66"/>
      <c r="FSV292" s="66"/>
      <c r="FSW292" s="66"/>
      <c r="FSX292" s="66"/>
      <c r="FSY292" s="66"/>
      <c r="FSZ292" s="66"/>
      <c r="FTA292" s="66"/>
      <c r="FTB292" s="66"/>
      <c r="FTC292" s="66"/>
      <c r="FTD292" s="66"/>
      <c r="FTE292" s="66"/>
      <c r="FTF292" s="66"/>
      <c r="FTG292" s="66"/>
      <c r="FTH292" s="66"/>
      <c r="FTI292" s="66"/>
      <c r="FTJ292" s="66"/>
      <c r="FTK292" s="66"/>
      <c r="FTL292" s="66"/>
      <c r="FTM292" s="66"/>
      <c r="FTN292" s="66"/>
      <c r="FTO292" s="66"/>
      <c r="FTP292" s="66"/>
      <c r="FTQ292" s="66"/>
      <c r="FTR292" s="66"/>
      <c r="FTS292" s="66"/>
      <c r="FTT292" s="66"/>
      <c r="FTU292" s="66"/>
      <c r="FTV292" s="66"/>
      <c r="FTW292" s="66"/>
      <c r="FTX292" s="66"/>
      <c r="FTY292" s="66"/>
      <c r="FTZ292" s="66"/>
      <c r="FUA292" s="66"/>
      <c r="FUB292" s="66"/>
      <c r="FUC292" s="66"/>
      <c r="FUD292" s="66"/>
      <c r="FUE292" s="66"/>
      <c r="FUF292" s="66"/>
      <c r="FUG292" s="66"/>
      <c r="FUH292" s="66"/>
      <c r="FUI292" s="66"/>
      <c r="FUJ292" s="66"/>
      <c r="FUK292" s="66"/>
      <c r="FUL292" s="66"/>
      <c r="FUM292" s="66"/>
      <c r="FUN292" s="66"/>
      <c r="FUO292" s="66"/>
      <c r="FUP292" s="66"/>
      <c r="FUQ292" s="66"/>
      <c r="FUR292" s="66"/>
      <c r="FUS292" s="66"/>
      <c r="FUT292" s="66"/>
      <c r="FUU292" s="66"/>
      <c r="FUV292" s="66"/>
      <c r="FUW292" s="66"/>
      <c r="FUX292" s="66"/>
      <c r="FUY292" s="66"/>
      <c r="FUZ292" s="66"/>
      <c r="FVA292" s="66"/>
      <c r="FVB292" s="66"/>
      <c r="FVC292" s="66"/>
      <c r="FVD292" s="66"/>
      <c r="FVE292" s="66"/>
      <c r="FVF292" s="66"/>
      <c r="FVG292" s="66"/>
      <c r="FVH292" s="66"/>
      <c r="FVI292" s="66"/>
      <c r="FVJ292" s="66"/>
      <c r="FVK292" s="66"/>
      <c r="FVL292" s="66"/>
      <c r="FVM292" s="66"/>
      <c r="FVN292" s="66"/>
      <c r="FVO292" s="66"/>
      <c r="FVP292" s="66"/>
      <c r="FVQ292" s="66"/>
      <c r="FVR292" s="66"/>
      <c r="FVS292" s="66"/>
      <c r="FVT292" s="66"/>
      <c r="FVU292" s="66"/>
      <c r="FVV292" s="66"/>
      <c r="FVW292" s="66"/>
      <c r="FVX292" s="66"/>
      <c r="FVY292" s="66"/>
      <c r="FVZ292" s="66"/>
      <c r="FWA292" s="66"/>
      <c r="FWB292" s="66"/>
      <c r="FWC292" s="66"/>
      <c r="FWD292" s="66"/>
      <c r="FWE292" s="66"/>
      <c r="FWF292" s="66"/>
      <c r="FWG292" s="66"/>
      <c r="FWH292" s="66"/>
      <c r="FWI292" s="66"/>
      <c r="FWJ292" s="66"/>
      <c r="FWK292" s="66"/>
      <c r="FWL292" s="66"/>
      <c r="FWM292" s="66"/>
      <c r="FWN292" s="66"/>
      <c r="FWO292" s="66"/>
      <c r="FWP292" s="66"/>
      <c r="FWQ292" s="66"/>
      <c r="FWR292" s="66"/>
      <c r="FWS292" s="66"/>
      <c r="FWT292" s="66"/>
      <c r="FWU292" s="66"/>
      <c r="FWV292" s="66"/>
      <c r="FWW292" s="66"/>
      <c r="FWX292" s="66"/>
      <c r="FWY292" s="66"/>
      <c r="FWZ292" s="66"/>
      <c r="FXA292" s="66"/>
      <c r="FXB292" s="66"/>
      <c r="FXC292" s="66"/>
      <c r="FXD292" s="66"/>
      <c r="FXE292" s="66"/>
      <c r="FXF292" s="66"/>
      <c r="FXG292" s="66"/>
      <c r="FXH292" s="66"/>
      <c r="FXI292" s="66"/>
      <c r="FXJ292" s="66"/>
      <c r="FXK292" s="66"/>
      <c r="FXL292" s="66"/>
      <c r="FXM292" s="66"/>
      <c r="FXN292" s="66"/>
      <c r="FXO292" s="66"/>
      <c r="FXP292" s="66"/>
      <c r="FXQ292" s="66"/>
      <c r="FXR292" s="66"/>
      <c r="FXS292" s="66"/>
      <c r="FXT292" s="66"/>
      <c r="FXU292" s="66"/>
      <c r="FXV292" s="66"/>
      <c r="FXW292" s="66"/>
      <c r="FXX292" s="66"/>
      <c r="FXY292" s="66"/>
      <c r="FXZ292" s="66"/>
      <c r="FYA292" s="66"/>
      <c r="FYB292" s="66"/>
      <c r="FYC292" s="66"/>
      <c r="FYD292" s="66"/>
      <c r="FYE292" s="66"/>
      <c r="FYF292" s="66"/>
      <c r="FYG292" s="66"/>
      <c r="FYH292" s="66"/>
      <c r="FYI292" s="66"/>
      <c r="FYJ292" s="66"/>
      <c r="FYK292" s="66"/>
      <c r="FYL292" s="66"/>
      <c r="FYM292" s="66"/>
      <c r="FYN292" s="66"/>
      <c r="FYO292" s="66"/>
      <c r="FYP292" s="66"/>
      <c r="FYQ292" s="66"/>
      <c r="FYR292" s="66"/>
      <c r="FYS292" s="66"/>
      <c r="FYT292" s="66"/>
      <c r="FYU292" s="66"/>
      <c r="FYV292" s="66"/>
      <c r="FYW292" s="66"/>
      <c r="FYX292" s="66"/>
      <c r="FYY292" s="66"/>
      <c r="FYZ292" s="66"/>
      <c r="FZA292" s="66"/>
      <c r="FZB292" s="66"/>
      <c r="FZC292" s="66"/>
      <c r="FZD292" s="66"/>
      <c r="FZE292" s="66"/>
      <c r="FZF292" s="66"/>
      <c r="FZG292" s="66"/>
      <c r="FZH292" s="66"/>
      <c r="FZI292" s="66"/>
      <c r="FZJ292" s="66"/>
      <c r="FZK292" s="66"/>
      <c r="FZL292" s="66"/>
      <c r="FZM292" s="66"/>
      <c r="FZN292" s="66"/>
      <c r="FZO292" s="66"/>
      <c r="FZP292" s="66"/>
      <c r="FZQ292" s="66"/>
      <c r="FZR292" s="66"/>
      <c r="FZS292" s="66"/>
      <c r="FZT292" s="66"/>
      <c r="FZU292" s="66"/>
      <c r="FZV292" s="66"/>
      <c r="FZW292" s="66"/>
      <c r="FZX292" s="66"/>
      <c r="FZY292" s="66"/>
      <c r="FZZ292" s="66"/>
      <c r="GAA292" s="66"/>
      <c r="GAB292" s="66"/>
      <c r="GAC292" s="66"/>
      <c r="GAD292" s="66"/>
      <c r="GAE292" s="66"/>
      <c r="GAF292" s="66"/>
      <c r="GAG292" s="66"/>
      <c r="GAH292" s="66"/>
      <c r="GAI292" s="66"/>
      <c r="GAJ292" s="66"/>
      <c r="GAK292" s="66"/>
      <c r="GAL292" s="66"/>
      <c r="GAM292" s="66"/>
      <c r="GAN292" s="66"/>
      <c r="GAO292" s="66"/>
      <c r="GAP292" s="66"/>
      <c r="GAQ292" s="66"/>
      <c r="GAR292" s="66"/>
      <c r="GAS292" s="66"/>
      <c r="GAT292" s="66"/>
      <c r="GAU292" s="66"/>
      <c r="GAV292" s="66"/>
      <c r="GAW292" s="66"/>
      <c r="GAX292" s="66"/>
      <c r="GAY292" s="66"/>
      <c r="GAZ292" s="66"/>
      <c r="GBA292" s="66"/>
      <c r="GBB292" s="66"/>
      <c r="GBC292" s="66"/>
      <c r="GBD292" s="66"/>
      <c r="GBE292" s="66"/>
      <c r="GBF292" s="66"/>
      <c r="GBG292" s="66"/>
      <c r="GBH292" s="66"/>
      <c r="GBI292" s="66"/>
      <c r="GBJ292" s="66"/>
      <c r="GBK292" s="66"/>
      <c r="GBL292" s="66"/>
      <c r="GBM292" s="66"/>
      <c r="GBN292" s="66"/>
      <c r="GBO292" s="66"/>
      <c r="GBP292" s="66"/>
      <c r="GBQ292" s="66"/>
      <c r="GBR292" s="66"/>
      <c r="GBS292" s="66"/>
      <c r="GBT292" s="66"/>
      <c r="GBU292" s="66"/>
      <c r="GBV292" s="66"/>
      <c r="GBW292" s="66"/>
      <c r="GBX292" s="66"/>
      <c r="GBY292" s="66"/>
      <c r="GBZ292" s="66"/>
      <c r="GCA292" s="66"/>
      <c r="GCB292" s="66"/>
      <c r="GCC292" s="66"/>
      <c r="GCD292" s="66"/>
      <c r="GCE292" s="66"/>
      <c r="GCF292" s="66"/>
      <c r="GCG292" s="66"/>
      <c r="GCH292" s="66"/>
      <c r="GCI292" s="66"/>
      <c r="GCJ292" s="66"/>
      <c r="GCK292" s="66"/>
      <c r="GCL292" s="66"/>
      <c r="GCM292" s="66"/>
      <c r="GCN292" s="66"/>
      <c r="GCO292" s="66"/>
      <c r="GCP292" s="66"/>
      <c r="GCQ292" s="66"/>
      <c r="GCR292" s="66"/>
      <c r="GCS292" s="66"/>
      <c r="GCT292" s="66"/>
      <c r="GCU292" s="66"/>
      <c r="GCV292" s="66"/>
      <c r="GCW292" s="66"/>
      <c r="GCX292" s="66"/>
      <c r="GCY292" s="66"/>
      <c r="GCZ292" s="66"/>
      <c r="GDA292" s="66"/>
      <c r="GDB292" s="66"/>
      <c r="GDC292" s="66"/>
      <c r="GDD292" s="66"/>
      <c r="GDE292" s="66"/>
      <c r="GDF292" s="66"/>
      <c r="GDG292" s="66"/>
      <c r="GDH292" s="66"/>
      <c r="GDI292" s="66"/>
      <c r="GDJ292" s="66"/>
      <c r="GDK292" s="66"/>
      <c r="GDL292" s="66"/>
      <c r="GDM292" s="66"/>
      <c r="GDN292" s="66"/>
      <c r="GDO292" s="66"/>
      <c r="GDP292" s="66"/>
      <c r="GDQ292" s="66"/>
      <c r="GDR292" s="66"/>
      <c r="GDS292" s="66"/>
      <c r="GDT292" s="66"/>
      <c r="GDU292" s="66"/>
      <c r="GDV292" s="66"/>
      <c r="GDW292" s="66"/>
      <c r="GDX292" s="66"/>
      <c r="GDY292" s="66"/>
      <c r="GDZ292" s="66"/>
      <c r="GEA292" s="66"/>
      <c r="GEB292" s="66"/>
      <c r="GEC292" s="66"/>
      <c r="GED292" s="66"/>
      <c r="GEE292" s="66"/>
      <c r="GEF292" s="66"/>
      <c r="GEG292" s="66"/>
      <c r="GEH292" s="66"/>
      <c r="GEI292" s="66"/>
      <c r="GEJ292" s="66"/>
      <c r="GEK292" s="66"/>
      <c r="GEL292" s="66"/>
      <c r="GEM292" s="66"/>
      <c r="GEN292" s="66"/>
      <c r="GEO292" s="66"/>
      <c r="GEP292" s="66"/>
      <c r="GEQ292" s="66"/>
      <c r="GER292" s="66"/>
      <c r="GES292" s="66"/>
      <c r="GET292" s="66"/>
      <c r="GEU292" s="66"/>
      <c r="GEV292" s="66"/>
      <c r="GEW292" s="66"/>
      <c r="GEX292" s="66"/>
      <c r="GEY292" s="66"/>
      <c r="GEZ292" s="66"/>
      <c r="GFA292" s="66"/>
      <c r="GFB292" s="66"/>
      <c r="GFC292" s="66"/>
      <c r="GFD292" s="66"/>
      <c r="GFE292" s="66"/>
      <c r="GFF292" s="66"/>
      <c r="GFG292" s="66"/>
      <c r="GFH292" s="66"/>
      <c r="GFI292" s="66"/>
      <c r="GFJ292" s="66"/>
      <c r="GFK292" s="66"/>
      <c r="GFL292" s="66"/>
      <c r="GFM292" s="66"/>
      <c r="GFN292" s="66"/>
      <c r="GFO292" s="66"/>
      <c r="GFP292" s="66"/>
      <c r="GFQ292" s="66"/>
      <c r="GFR292" s="66"/>
      <c r="GFS292" s="66"/>
      <c r="GFT292" s="66"/>
      <c r="GFU292" s="66"/>
      <c r="GFV292" s="66"/>
      <c r="GFW292" s="66"/>
      <c r="GFX292" s="66"/>
      <c r="GFY292" s="66"/>
      <c r="GFZ292" s="66"/>
      <c r="GGA292" s="66"/>
      <c r="GGB292" s="66"/>
      <c r="GGC292" s="66"/>
      <c r="GGD292" s="66"/>
      <c r="GGE292" s="66"/>
      <c r="GGF292" s="66"/>
      <c r="GGG292" s="66"/>
      <c r="GGH292" s="66"/>
      <c r="GGI292" s="66"/>
      <c r="GGJ292" s="66"/>
      <c r="GGK292" s="66"/>
      <c r="GGL292" s="66"/>
      <c r="GGM292" s="66"/>
      <c r="GGN292" s="66"/>
      <c r="GGO292" s="66"/>
      <c r="GGP292" s="66"/>
      <c r="GGQ292" s="66"/>
      <c r="GGR292" s="66"/>
      <c r="GGS292" s="66"/>
      <c r="GGT292" s="66"/>
      <c r="GGU292" s="66"/>
      <c r="GGV292" s="66"/>
      <c r="GGW292" s="66"/>
      <c r="GGX292" s="66"/>
      <c r="GGY292" s="66"/>
      <c r="GGZ292" s="66"/>
      <c r="GHA292" s="66"/>
      <c r="GHB292" s="66"/>
      <c r="GHC292" s="66"/>
      <c r="GHD292" s="66"/>
      <c r="GHE292" s="66"/>
      <c r="GHF292" s="66"/>
      <c r="GHG292" s="66"/>
      <c r="GHH292" s="66"/>
      <c r="GHI292" s="66"/>
      <c r="GHJ292" s="66"/>
      <c r="GHK292" s="66"/>
      <c r="GHL292" s="66"/>
      <c r="GHM292" s="66"/>
      <c r="GHN292" s="66"/>
      <c r="GHO292" s="66"/>
      <c r="GHP292" s="66"/>
      <c r="GHQ292" s="66"/>
      <c r="GHR292" s="66"/>
      <c r="GHS292" s="66"/>
      <c r="GHT292" s="66"/>
      <c r="GHU292" s="66"/>
      <c r="GHV292" s="66"/>
      <c r="GHW292" s="66"/>
      <c r="GHX292" s="66"/>
      <c r="GHY292" s="66"/>
      <c r="GHZ292" s="66"/>
      <c r="GIA292" s="66"/>
      <c r="GIB292" s="66"/>
      <c r="GIC292" s="66"/>
      <c r="GID292" s="66"/>
      <c r="GIE292" s="66"/>
      <c r="GIF292" s="66"/>
      <c r="GIG292" s="66"/>
      <c r="GIH292" s="66"/>
      <c r="GII292" s="66"/>
      <c r="GIJ292" s="66"/>
      <c r="GIK292" s="66"/>
      <c r="GIL292" s="66"/>
      <c r="GIM292" s="66"/>
      <c r="GIN292" s="66"/>
      <c r="GIO292" s="66"/>
      <c r="GIP292" s="66"/>
      <c r="GIQ292" s="66"/>
      <c r="GIR292" s="66"/>
      <c r="GIS292" s="66"/>
      <c r="GIT292" s="66"/>
      <c r="GIU292" s="66"/>
      <c r="GIV292" s="66"/>
      <c r="GIW292" s="66"/>
      <c r="GIX292" s="66"/>
      <c r="GIY292" s="66"/>
      <c r="GIZ292" s="66"/>
      <c r="GJA292" s="66"/>
      <c r="GJB292" s="66"/>
      <c r="GJC292" s="66"/>
      <c r="GJD292" s="66"/>
      <c r="GJE292" s="66"/>
      <c r="GJF292" s="66"/>
      <c r="GJG292" s="66"/>
      <c r="GJH292" s="66"/>
      <c r="GJI292" s="66"/>
      <c r="GJJ292" s="66"/>
      <c r="GJK292" s="66"/>
      <c r="GJL292" s="66"/>
      <c r="GJM292" s="66"/>
      <c r="GJN292" s="66"/>
      <c r="GJO292" s="66"/>
      <c r="GJP292" s="66"/>
      <c r="GJQ292" s="66"/>
      <c r="GJR292" s="66"/>
      <c r="GJS292" s="66"/>
      <c r="GJT292" s="66"/>
      <c r="GJU292" s="66"/>
      <c r="GJV292" s="66"/>
      <c r="GJW292" s="66"/>
      <c r="GJX292" s="66"/>
      <c r="GJY292" s="66"/>
      <c r="GJZ292" s="66"/>
      <c r="GKA292" s="66"/>
      <c r="GKB292" s="66"/>
      <c r="GKC292" s="66"/>
      <c r="GKD292" s="66"/>
      <c r="GKE292" s="66"/>
      <c r="GKF292" s="66"/>
      <c r="GKG292" s="66"/>
      <c r="GKH292" s="66"/>
      <c r="GKI292" s="66"/>
      <c r="GKJ292" s="66"/>
      <c r="GKK292" s="66"/>
      <c r="GKL292" s="66"/>
      <c r="GKM292" s="66"/>
      <c r="GKN292" s="66"/>
      <c r="GKO292" s="66"/>
      <c r="GKP292" s="66"/>
      <c r="GKQ292" s="66"/>
      <c r="GKR292" s="66"/>
      <c r="GKS292" s="66"/>
      <c r="GKT292" s="66"/>
      <c r="GKU292" s="66"/>
      <c r="GKV292" s="66"/>
      <c r="GKW292" s="66"/>
      <c r="GKX292" s="66"/>
      <c r="GKY292" s="66"/>
      <c r="GKZ292" s="66"/>
      <c r="GLA292" s="66"/>
      <c r="GLB292" s="66"/>
      <c r="GLC292" s="66"/>
      <c r="GLD292" s="66"/>
      <c r="GLE292" s="66"/>
      <c r="GLF292" s="66"/>
      <c r="GLG292" s="66"/>
      <c r="GLH292" s="66"/>
      <c r="GLI292" s="66"/>
      <c r="GLJ292" s="66"/>
      <c r="GLK292" s="66"/>
      <c r="GLL292" s="66"/>
      <c r="GLM292" s="66"/>
      <c r="GLN292" s="66"/>
      <c r="GLO292" s="66"/>
      <c r="GLP292" s="66"/>
      <c r="GLQ292" s="66"/>
      <c r="GLR292" s="66"/>
      <c r="GLS292" s="66"/>
      <c r="GLT292" s="66"/>
      <c r="GLU292" s="66"/>
      <c r="GLV292" s="66"/>
      <c r="GLW292" s="66"/>
      <c r="GLX292" s="66"/>
      <c r="GLY292" s="66"/>
      <c r="GLZ292" s="66"/>
      <c r="GMA292" s="66"/>
      <c r="GMB292" s="66"/>
      <c r="GMC292" s="66"/>
      <c r="GMD292" s="66"/>
      <c r="GME292" s="66"/>
      <c r="GMF292" s="66"/>
      <c r="GMG292" s="66"/>
      <c r="GMH292" s="66"/>
      <c r="GMI292" s="66"/>
      <c r="GMJ292" s="66"/>
      <c r="GMK292" s="66"/>
      <c r="GML292" s="66"/>
      <c r="GMM292" s="66"/>
      <c r="GMN292" s="66"/>
      <c r="GMO292" s="66"/>
      <c r="GMP292" s="66"/>
      <c r="GMQ292" s="66"/>
      <c r="GMR292" s="66"/>
      <c r="GMS292" s="66"/>
      <c r="GMT292" s="66"/>
      <c r="GMU292" s="66"/>
      <c r="GMV292" s="66"/>
      <c r="GMW292" s="66"/>
      <c r="GMX292" s="66"/>
      <c r="GMY292" s="66"/>
      <c r="GMZ292" s="66"/>
      <c r="GNA292" s="66"/>
      <c r="GNB292" s="66"/>
      <c r="GNC292" s="66"/>
      <c r="GND292" s="66"/>
      <c r="GNE292" s="66"/>
      <c r="GNF292" s="66"/>
      <c r="GNG292" s="66"/>
      <c r="GNH292" s="66"/>
      <c r="GNI292" s="66"/>
      <c r="GNJ292" s="66"/>
      <c r="GNK292" s="66"/>
      <c r="GNL292" s="66"/>
      <c r="GNM292" s="66"/>
      <c r="GNN292" s="66"/>
      <c r="GNO292" s="66"/>
      <c r="GNP292" s="66"/>
      <c r="GNQ292" s="66"/>
      <c r="GNR292" s="66"/>
      <c r="GNS292" s="66"/>
      <c r="GNT292" s="66"/>
      <c r="GNU292" s="66"/>
      <c r="GNV292" s="66"/>
      <c r="GNW292" s="66"/>
      <c r="GNX292" s="66"/>
      <c r="GNY292" s="66"/>
      <c r="GNZ292" s="66"/>
      <c r="GOA292" s="66"/>
      <c r="GOB292" s="66"/>
      <c r="GOC292" s="66"/>
      <c r="GOD292" s="66"/>
      <c r="GOE292" s="66"/>
      <c r="GOF292" s="66"/>
      <c r="GOG292" s="66"/>
      <c r="GOH292" s="66"/>
      <c r="GOI292" s="66"/>
      <c r="GOJ292" s="66"/>
      <c r="GOK292" s="66"/>
      <c r="GOL292" s="66"/>
      <c r="GOM292" s="66"/>
      <c r="GON292" s="66"/>
      <c r="GOO292" s="66"/>
      <c r="GOP292" s="66"/>
      <c r="GOQ292" s="66"/>
      <c r="GOR292" s="66"/>
      <c r="GOS292" s="66"/>
      <c r="GOT292" s="66"/>
      <c r="GOU292" s="66"/>
      <c r="GOV292" s="66"/>
      <c r="GOW292" s="66"/>
      <c r="GOX292" s="66"/>
      <c r="GOY292" s="66"/>
      <c r="GOZ292" s="66"/>
      <c r="GPA292" s="66"/>
      <c r="GPB292" s="66"/>
      <c r="GPC292" s="66"/>
      <c r="GPD292" s="66"/>
      <c r="GPE292" s="66"/>
      <c r="GPF292" s="66"/>
      <c r="GPG292" s="66"/>
      <c r="GPH292" s="66"/>
      <c r="GPI292" s="66"/>
      <c r="GPJ292" s="66"/>
      <c r="GPK292" s="66"/>
      <c r="GPL292" s="66"/>
      <c r="GPM292" s="66"/>
      <c r="GPN292" s="66"/>
      <c r="GPO292" s="66"/>
      <c r="GPP292" s="66"/>
      <c r="GPQ292" s="66"/>
      <c r="GPR292" s="66"/>
      <c r="GPS292" s="66"/>
      <c r="GPT292" s="66"/>
      <c r="GPU292" s="66"/>
      <c r="GPV292" s="66"/>
      <c r="GPW292" s="66"/>
      <c r="GPX292" s="66"/>
      <c r="GPY292" s="66"/>
      <c r="GPZ292" s="66"/>
      <c r="GQA292" s="66"/>
      <c r="GQB292" s="66"/>
      <c r="GQC292" s="66"/>
      <c r="GQD292" s="66"/>
      <c r="GQE292" s="66"/>
      <c r="GQF292" s="66"/>
      <c r="GQG292" s="66"/>
      <c r="GQH292" s="66"/>
      <c r="GQI292" s="66"/>
      <c r="GQJ292" s="66"/>
      <c r="GQK292" s="66"/>
      <c r="GQL292" s="66"/>
      <c r="GQM292" s="66"/>
      <c r="GQN292" s="66"/>
      <c r="GQO292" s="66"/>
      <c r="GQP292" s="66"/>
      <c r="GQQ292" s="66"/>
      <c r="GQR292" s="66"/>
      <c r="GQS292" s="66"/>
      <c r="GQT292" s="66"/>
      <c r="GQU292" s="66"/>
      <c r="GQV292" s="66"/>
      <c r="GQW292" s="66"/>
      <c r="GQX292" s="66"/>
      <c r="GQY292" s="66"/>
      <c r="GQZ292" s="66"/>
      <c r="GRA292" s="66"/>
      <c r="GRB292" s="66"/>
      <c r="GRC292" s="66"/>
      <c r="GRD292" s="66"/>
      <c r="GRE292" s="66"/>
      <c r="GRF292" s="66"/>
      <c r="GRG292" s="66"/>
      <c r="GRH292" s="66"/>
      <c r="GRI292" s="66"/>
      <c r="GRJ292" s="66"/>
      <c r="GRK292" s="66"/>
      <c r="GRL292" s="66"/>
      <c r="GRM292" s="66"/>
      <c r="GRN292" s="66"/>
      <c r="GRO292" s="66"/>
      <c r="GRP292" s="66"/>
      <c r="GRQ292" s="66"/>
      <c r="GRR292" s="66"/>
      <c r="GRS292" s="66"/>
      <c r="GRT292" s="66"/>
      <c r="GRU292" s="66"/>
      <c r="GRV292" s="66"/>
      <c r="GRW292" s="66"/>
      <c r="GRX292" s="66"/>
      <c r="GRY292" s="66"/>
      <c r="GRZ292" s="66"/>
      <c r="GSA292" s="66"/>
      <c r="GSB292" s="66"/>
      <c r="GSC292" s="66"/>
      <c r="GSD292" s="66"/>
      <c r="GSE292" s="66"/>
      <c r="GSF292" s="66"/>
      <c r="GSG292" s="66"/>
      <c r="GSH292" s="66"/>
      <c r="GSI292" s="66"/>
      <c r="GSJ292" s="66"/>
      <c r="GSK292" s="66"/>
      <c r="GSL292" s="66"/>
      <c r="GSM292" s="66"/>
      <c r="GSN292" s="66"/>
      <c r="GSO292" s="66"/>
      <c r="GSP292" s="66"/>
      <c r="GSQ292" s="66"/>
      <c r="GSR292" s="66"/>
      <c r="GSS292" s="66"/>
      <c r="GST292" s="66"/>
      <c r="GSU292" s="66"/>
      <c r="GSV292" s="66"/>
      <c r="GSW292" s="66"/>
      <c r="GSX292" s="66"/>
      <c r="GSY292" s="66"/>
      <c r="GSZ292" s="66"/>
      <c r="GTA292" s="66"/>
      <c r="GTB292" s="66"/>
      <c r="GTC292" s="66"/>
      <c r="GTD292" s="66"/>
      <c r="GTE292" s="66"/>
      <c r="GTF292" s="66"/>
      <c r="GTG292" s="66"/>
      <c r="GTH292" s="66"/>
      <c r="GTI292" s="66"/>
      <c r="GTJ292" s="66"/>
      <c r="GTK292" s="66"/>
      <c r="GTL292" s="66"/>
      <c r="GTM292" s="66"/>
      <c r="GTN292" s="66"/>
      <c r="GTO292" s="66"/>
      <c r="GTP292" s="66"/>
      <c r="GTQ292" s="66"/>
      <c r="GTR292" s="66"/>
      <c r="GTS292" s="66"/>
      <c r="GTT292" s="66"/>
      <c r="GTU292" s="66"/>
      <c r="GTV292" s="66"/>
      <c r="GTW292" s="66"/>
      <c r="GTX292" s="66"/>
      <c r="GTY292" s="66"/>
      <c r="GTZ292" s="66"/>
      <c r="GUA292" s="66"/>
      <c r="GUB292" s="66"/>
      <c r="GUC292" s="66"/>
      <c r="GUD292" s="66"/>
      <c r="GUE292" s="66"/>
      <c r="GUF292" s="66"/>
      <c r="GUG292" s="66"/>
      <c r="GUH292" s="66"/>
      <c r="GUI292" s="66"/>
      <c r="GUJ292" s="66"/>
      <c r="GUK292" s="66"/>
      <c r="GUL292" s="66"/>
      <c r="GUM292" s="66"/>
      <c r="GUN292" s="66"/>
      <c r="GUO292" s="66"/>
      <c r="GUP292" s="66"/>
      <c r="GUQ292" s="66"/>
      <c r="GUR292" s="66"/>
      <c r="GUS292" s="66"/>
      <c r="GUT292" s="66"/>
      <c r="GUU292" s="66"/>
      <c r="GUV292" s="66"/>
      <c r="GUW292" s="66"/>
      <c r="GUX292" s="66"/>
      <c r="GUY292" s="66"/>
      <c r="GUZ292" s="66"/>
      <c r="GVA292" s="66"/>
      <c r="GVB292" s="66"/>
      <c r="GVC292" s="66"/>
      <c r="GVD292" s="66"/>
      <c r="GVE292" s="66"/>
      <c r="GVF292" s="66"/>
      <c r="GVG292" s="66"/>
      <c r="GVH292" s="66"/>
      <c r="GVI292" s="66"/>
      <c r="GVJ292" s="66"/>
      <c r="GVK292" s="66"/>
      <c r="GVL292" s="66"/>
      <c r="GVM292" s="66"/>
      <c r="GVN292" s="66"/>
      <c r="GVO292" s="66"/>
      <c r="GVP292" s="66"/>
      <c r="GVQ292" s="66"/>
      <c r="GVR292" s="66"/>
      <c r="GVS292" s="66"/>
      <c r="GVT292" s="66"/>
      <c r="GVU292" s="66"/>
      <c r="GVV292" s="66"/>
      <c r="GVW292" s="66"/>
      <c r="GVX292" s="66"/>
      <c r="GVY292" s="66"/>
      <c r="GVZ292" s="66"/>
      <c r="GWA292" s="66"/>
      <c r="GWB292" s="66"/>
      <c r="GWC292" s="66"/>
      <c r="GWD292" s="66"/>
      <c r="GWE292" s="66"/>
      <c r="GWF292" s="66"/>
      <c r="GWG292" s="66"/>
      <c r="GWH292" s="66"/>
      <c r="GWI292" s="66"/>
      <c r="GWJ292" s="66"/>
      <c r="GWK292" s="66"/>
      <c r="GWL292" s="66"/>
      <c r="GWM292" s="66"/>
      <c r="GWN292" s="66"/>
      <c r="GWO292" s="66"/>
      <c r="GWP292" s="66"/>
      <c r="GWQ292" s="66"/>
      <c r="GWR292" s="66"/>
      <c r="GWS292" s="66"/>
      <c r="GWT292" s="66"/>
      <c r="GWU292" s="66"/>
      <c r="GWV292" s="66"/>
      <c r="GWW292" s="66"/>
      <c r="GWX292" s="66"/>
      <c r="GWY292" s="66"/>
      <c r="GWZ292" s="66"/>
      <c r="GXA292" s="66"/>
      <c r="GXB292" s="66"/>
      <c r="GXC292" s="66"/>
      <c r="GXD292" s="66"/>
      <c r="GXE292" s="66"/>
      <c r="GXF292" s="66"/>
      <c r="GXG292" s="66"/>
      <c r="GXH292" s="66"/>
      <c r="GXI292" s="66"/>
      <c r="GXJ292" s="66"/>
      <c r="GXK292" s="66"/>
      <c r="GXL292" s="66"/>
      <c r="GXM292" s="66"/>
      <c r="GXN292" s="66"/>
      <c r="GXO292" s="66"/>
      <c r="GXP292" s="66"/>
      <c r="GXQ292" s="66"/>
      <c r="GXR292" s="66"/>
      <c r="GXS292" s="66"/>
      <c r="GXT292" s="66"/>
      <c r="GXU292" s="66"/>
      <c r="GXV292" s="66"/>
      <c r="GXW292" s="66"/>
      <c r="GXX292" s="66"/>
      <c r="GXY292" s="66"/>
      <c r="GXZ292" s="66"/>
      <c r="GYA292" s="66"/>
      <c r="GYB292" s="66"/>
      <c r="GYC292" s="66"/>
      <c r="GYD292" s="66"/>
      <c r="GYE292" s="66"/>
      <c r="GYF292" s="66"/>
      <c r="GYG292" s="66"/>
      <c r="GYH292" s="66"/>
      <c r="GYI292" s="66"/>
      <c r="GYJ292" s="66"/>
      <c r="GYK292" s="66"/>
      <c r="GYL292" s="66"/>
      <c r="GYM292" s="66"/>
      <c r="GYN292" s="66"/>
      <c r="GYO292" s="66"/>
      <c r="GYP292" s="66"/>
      <c r="GYQ292" s="66"/>
      <c r="GYR292" s="66"/>
      <c r="GYS292" s="66"/>
      <c r="GYT292" s="66"/>
      <c r="GYU292" s="66"/>
      <c r="GYV292" s="66"/>
      <c r="GYW292" s="66"/>
      <c r="GYX292" s="66"/>
      <c r="GYY292" s="66"/>
      <c r="GYZ292" s="66"/>
      <c r="GZA292" s="66"/>
      <c r="GZB292" s="66"/>
      <c r="GZC292" s="66"/>
      <c r="GZD292" s="66"/>
      <c r="GZE292" s="66"/>
      <c r="GZF292" s="66"/>
      <c r="GZG292" s="66"/>
      <c r="GZH292" s="66"/>
      <c r="GZI292" s="66"/>
      <c r="GZJ292" s="66"/>
      <c r="GZK292" s="66"/>
      <c r="GZL292" s="66"/>
      <c r="GZM292" s="66"/>
      <c r="GZN292" s="66"/>
      <c r="GZO292" s="66"/>
      <c r="GZP292" s="66"/>
      <c r="GZQ292" s="66"/>
      <c r="GZR292" s="66"/>
      <c r="GZS292" s="66"/>
      <c r="GZT292" s="66"/>
      <c r="GZU292" s="66"/>
      <c r="GZV292" s="66"/>
      <c r="GZW292" s="66"/>
      <c r="GZX292" s="66"/>
      <c r="GZY292" s="66"/>
      <c r="GZZ292" s="66"/>
      <c r="HAA292" s="66"/>
      <c r="HAB292" s="66"/>
      <c r="HAC292" s="66"/>
      <c r="HAD292" s="66"/>
      <c r="HAE292" s="66"/>
      <c r="HAF292" s="66"/>
      <c r="HAG292" s="66"/>
      <c r="HAH292" s="66"/>
      <c r="HAI292" s="66"/>
      <c r="HAJ292" s="66"/>
      <c r="HAK292" s="66"/>
      <c r="HAL292" s="66"/>
      <c r="HAM292" s="66"/>
      <c r="HAN292" s="66"/>
      <c r="HAO292" s="66"/>
      <c r="HAP292" s="66"/>
      <c r="HAQ292" s="66"/>
      <c r="HAR292" s="66"/>
      <c r="HAS292" s="66"/>
      <c r="HAT292" s="66"/>
      <c r="HAU292" s="66"/>
      <c r="HAV292" s="66"/>
      <c r="HAW292" s="66"/>
      <c r="HAX292" s="66"/>
      <c r="HAY292" s="66"/>
      <c r="HAZ292" s="66"/>
      <c r="HBA292" s="66"/>
      <c r="HBB292" s="66"/>
      <c r="HBC292" s="66"/>
      <c r="HBD292" s="66"/>
      <c r="HBE292" s="66"/>
      <c r="HBF292" s="66"/>
      <c r="HBG292" s="66"/>
      <c r="HBH292" s="66"/>
      <c r="HBI292" s="66"/>
      <c r="HBJ292" s="66"/>
      <c r="HBK292" s="66"/>
      <c r="HBL292" s="66"/>
      <c r="HBM292" s="66"/>
      <c r="HBN292" s="66"/>
      <c r="HBO292" s="66"/>
      <c r="HBP292" s="66"/>
      <c r="HBQ292" s="66"/>
      <c r="HBR292" s="66"/>
      <c r="HBS292" s="66"/>
      <c r="HBT292" s="66"/>
      <c r="HBU292" s="66"/>
      <c r="HBV292" s="66"/>
      <c r="HBW292" s="66"/>
      <c r="HBX292" s="66"/>
      <c r="HBY292" s="66"/>
      <c r="HBZ292" s="66"/>
      <c r="HCA292" s="66"/>
      <c r="HCB292" s="66"/>
      <c r="HCC292" s="66"/>
      <c r="HCD292" s="66"/>
      <c r="HCE292" s="66"/>
      <c r="HCF292" s="66"/>
      <c r="HCG292" s="66"/>
      <c r="HCH292" s="66"/>
      <c r="HCI292" s="66"/>
      <c r="HCJ292" s="66"/>
      <c r="HCK292" s="66"/>
      <c r="HCL292" s="66"/>
      <c r="HCM292" s="66"/>
      <c r="HCN292" s="66"/>
      <c r="HCO292" s="66"/>
      <c r="HCP292" s="66"/>
      <c r="HCQ292" s="66"/>
      <c r="HCR292" s="66"/>
      <c r="HCS292" s="66"/>
      <c r="HCT292" s="66"/>
      <c r="HCU292" s="66"/>
      <c r="HCV292" s="66"/>
      <c r="HCW292" s="66"/>
      <c r="HCX292" s="66"/>
      <c r="HCY292" s="66"/>
      <c r="HCZ292" s="66"/>
      <c r="HDA292" s="66"/>
      <c r="HDB292" s="66"/>
      <c r="HDC292" s="66"/>
      <c r="HDD292" s="66"/>
      <c r="HDE292" s="66"/>
      <c r="HDF292" s="66"/>
      <c r="HDG292" s="66"/>
      <c r="HDH292" s="66"/>
      <c r="HDI292" s="66"/>
      <c r="HDJ292" s="66"/>
      <c r="HDK292" s="66"/>
      <c r="HDL292" s="66"/>
      <c r="HDM292" s="66"/>
      <c r="HDN292" s="66"/>
      <c r="HDO292" s="66"/>
      <c r="HDP292" s="66"/>
      <c r="HDQ292" s="66"/>
      <c r="HDR292" s="66"/>
      <c r="HDS292" s="66"/>
      <c r="HDT292" s="66"/>
      <c r="HDU292" s="66"/>
      <c r="HDV292" s="66"/>
      <c r="HDW292" s="66"/>
      <c r="HDX292" s="66"/>
      <c r="HDY292" s="66"/>
      <c r="HDZ292" s="66"/>
      <c r="HEA292" s="66"/>
      <c r="HEB292" s="66"/>
      <c r="HEC292" s="66"/>
      <c r="HED292" s="66"/>
      <c r="HEE292" s="66"/>
      <c r="HEF292" s="66"/>
      <c r="HEG292" s="66"/>
      <c r="HEH292" s="66"/>
      <c r="HEI292" s="66"/>
      <c r="HEJ292" s="66"/>
      <c r="HEK292" s="66"/>
      <c r="HEL292" s="66"/>
      <c r="HEM292" s="66"/>
      <c r="HEN292" s="66"/>
      <c r="HEO292" s="66"/>
      <c r="HEP292" s="66"/>
      <c r="HEQ292" s="66"/>
      <c r="HER292" s="66"/>
      <c r="HES292" s="66"/>
      <c r="HET292" s="66"/>
      <c r="HEU292" s="66"/>
      <c r="HEV292" s="66"/>
      <c r="HEW292" s="66"/>
      <c r="HEX292" s="66"/>
      <c r="HEY292" s="66"/>
      <c r="HEZ292" s="66"/>
      <c r="HFA292" s="66"/>
      <c r="HFB292" s="66"/>
      <c r="HFC292" s="66"/>
      <c r="HFD292" s="66"/>
      <c r="HFE292" s="66"/>
      <c r="HFF292" s="66"/>
      <c r="HFG292" s="66"/>
      <c r="HFH292" s="66"/>
      <c r="HFI292" s="66"/>
      <c r="HFJ292" s="66"/>
      <c r="HFK292" s="66"/>
      <c r="HFL292" s="66"/>
      <c r="HFM292" s="66"/>
      <c r="HFN292" s="66"/>
      <c r="HFO292" s="66"/>
      <c r="HFP292" s="66"/>
      <c r="HFQ292" s="66"/>
      <c r="HFR292" s="66"/>
      <c r="HFS292" s="66"/>
      <c r="HFT292" s="66"/>
      <c r="HFU292" s="66"/>
      <c r="HFV292" s="66"/>
      <c r="HFW292" s="66"/>
      <c r="HFX292" s="66"/>
      <c r="HFY292" s="66"/>
      <c r="HFZ292" s="66"/>
      <c r="HGA292" s="66"/>
      <c r="HGB292" s="66"/>
      <c r="HGC292" s="66"/>
      <c r="HGD292" s="66"/>
      <c r="HGE292" s="66"/>
      <c r="HGF292" s="66"/>
      <c r="HGG292" s="66"/>
      <c r="HGH292" s="66"/>
      <c r="HGI292" s="66"/>
      <c r="HGJ292" s="66"/>
      <c r="HGK292" s="66"/>
      <c r="HGL292" s="66"/>
      <c r="HGM292" s="66"/>
      <c r="HGN292" s="66"/>
      <c r="HGO292" s="66"/>
      <c r="HGP292" s="66"/>
      <c r="HGQ292" s="66"/>
      <c r="HGR292" s="66"/>
      <c r="HGS292" s="66"/>
      <c r="HGT292" s="66"/>
      <c r="HGU292" s="66"/>
      <c r="HGV292" s="66"/>
      <c r="HGW292" s="66"/>
      <c r="HGX292" s="66"/>
      <c r="HGY292" s="66"/>
      <c r="HGZ292" s="66"/>
      <c r="HHA292" s="66"/>
      <c r="HHB292" s="66"/>
      <c r="HHC292" s="66"/>
      <c r="HHD292" s="66"/>
      <c r="HHE292" s="66"/>
      <c r="HHF292" s="66"/>
      <c r="HHG292" s="66"/>
      <c r="HHH292" s="66"/>
      <c r="HHI292" s="66"/>
      <c r="HHJ292" s="66"/>
      <c r="HHK292" s="66"/>
      <c r="HHL292" s="66"/>
      <c r="HHM292" s="66"/>
      <c r="HHN292" s="66"/>
      <c r="HHO292" s="66"/>
      <c r="HHP292" s="66"/>
      <c r="HHQ292" s="66"/>
      <c r="HHR292" s="66"/>
      <c r="HHS292" s="66"/>
      <c r="HHT292" s="66"/>
      <c r="HHU292" s="66"/>
      <c r="HHV292" s="66"/>
      <c r="HHW292" s="66"/>
      <c r="HHX292" s="66"/>
      <c r="HHY292" s="66"/>
      <c r="HHZ292" s="66"/>
      <c r="HIA292" s="66"/>
      <c r="HIB292" s="66"/>
      <c r="HIC292" s="66"/>
      <c r="HID292" s="66"/>
      <c r="HIE292" s="66"/>
      <c r="HIF292" s="66"/>
      <c r="HIG292" s="66"/>
      <c r="HIH292" s="66"/>
      <c r="HII292" s="66"/>
      <c r="HIJ292" s="66"/>
      <c r="HIK292" s="66"/>
      <c r="HIL292" s="66"/>
      <c r="HIM292" s="66"/>
      <c r="HIN292" s="66"/>
      <c r="HIO292" s="66"/>
      <c r="HIP292" s="66"/>
      <c r="HIQ292" s="66"/>
      <c r="HIR292" s="66"/>
      <c r="HIS292" s="66"/>
      <c r="HIT292" s="66"/>
      <c r="HIU292" s="66"/>
      <c r="HIV292" s="66"/>
      <c r="HIW292" s="66"/>
      <c r="HIX292" s="66"/>
      <c r="HIY292" s="66"/>
      <c r="HIZ292" s="66"/>
      <c r="HJA292" s="66"/>
      <c r="HJB292" s="66"/>
      <c r="HJC292" s="66"/>
      <c r="HJD292" s="66"/>
      <c r="HJE292" s="66"/>
      <c r="HJF292" s="66"/>
      <c r="HJG292" s="66"/>
      <c r="HJH292" s="66"/>
      <c r="HJI292" s="66"/>
      <c r="HJJ292" s="66"/>
      <c r="HJK292" s="66"/>
      <c r="HJL292" s="66"/>
      <c r="HJM292" s="66"/>
      <c r="HJN292" s="66"/>
      <c r="HJO292" s="66"/>
      <c r="HJP292" s="66"/>
      <c r="HJQ292" s="66"/>
      <c r="HJR292" s="66"/>
      <c r="HJS292" s="66"/>
      <c r="HJT292" s="66"/>
      <c r="HJU292" s="66"/>
      <c r="HJV292" s="66"/>
      <c r="HJW292" s="66"/>
      <c r="HJX292" s="66"/>
      <c r="HJY292" s="66"/>
      <c r="HJZ292" s="66"/>
      <c r="HKA292" s="66"/>
      <c r="HKB292" s="66"/>
      <c r="HKC292" s="66"/>
      <c r="HKD292" s="66"/>
      <c r="HKE292" s="66"/>
      <c r="HKF292" s="66"/>
      <c r="HKG292" s="66"/>
      <c r="HKH292" s="66"/>
      <c r="HKI292" s="66"/>
      <c r="HKJ292" s="66"/>
      <c r="HKK292" s="66"/>
      <c r="HKL292" s="66"/>
      <c r="HKM292" s="66"/>
      <c r="HKN292" s="66"/>
      <c r="HKO292" s="66"/>
      <c r="HKP292" s="66"/>
      <c r="HKQ292" s="66"/>
      <c r="HKR292" s="66"/>
      <c r="HKS292" s="66"/>
      <c r="HKT292" s="66"/>
      <c r="HKU292" s="66"/>
      <c r="HKV292" s="66"/>
      <c r="HKW292" s="66"/>
      <c r="HKX292" s="66"/>
      <c r="HKY292" s="66"/>
      <c r="HKZ292" s="66"/>
      <c r="HLA292" s="66"/>
      <c r="HLB292" s="66"/>
      <c r="HLC292" s="66"/>
      <c r="HLD292" s="66"/>
      <c r="HLE292" s="66"/>
      <c r="HLF292" s="66"/>
      <c r="HLG292" s="66"/>
      <c r="HLH292" s="66"/>
      <c r="HLI292" s="66"/>
      <c r="HLJ292" s="66"/>
      <c r="HLK292" s="66"/>
      <c r="HLL292" s="66"/>
      <c r="HLM292" s="66"/>
      <c r="HLN292" s="66"/>
      <c r="HLO292" s="66"/>
      <c r="HLP292" s="66"/>
      <c r="HLQ292" s="66"/>
      <c r="HLR292" s="66"/>
      <c r="HLS292" s="66"/>
      <c r="HLT292" s="66"/>
      <c r="HLU292" s="66"/>
      <c r="HLV292" s="66"/>
      <c r="HLW292" s="66"/>
      <c r="HLX292" s="66"/>
      <c r="HLY292" s="66"/>
      <c r="HLZ292" s="66"/>
      <c r="HMA292" s="66"/>
      <c r="HMB292" s="66"/>
      <c r="HMC292" s="66"/>
      <c r="HMD292" s="66"/>
      <c r="HME292" s="66"/>
      <c r="HMF292" s="66"/>
      <c r="HMG292" s="66"/>
      <c r="HMH292" s="66"/>
      <c r="HMI292" s="66"/>
      <c r="HMJ292" s="66"/>
      <c r="HMK292" s="66"/>
      <c r="HML292" s="66"/>
      <c r="HMM292" s="66"/>
      <c r="HMN292" s="66"/>
      <c r="HMO292" s="66"/>
      <c r="HMP292" s="66"/>
      <c r="HMQ292" s="66"/>
      <c r="HMR292" s="66"/>
      <c r="HMS292" s="66"/>
      <c r="HMT292" s="66"/>
      <c r="HMU292" s="66"/>
      <c r="HMV292" s="66"/>
      <c r="HMW292" s="66"/>
      <c r="HMX292" s="66"/>
      <c r="HMY292" s="66"/>
      <c r="HMZ292" s="66"/>
      <c r="HNA292" s="66"/>
      <c r="HNB292" s="66"/>
      <c r="HNC292" s="66"/>
      <c r="HND292" s="66"/>
      <c r="HNE292" s="66"/>
      <c r="HNF292" s="66"/>
      <c r="HNG292" s="66"/>
      <c r="HNH292" s="66"/>
      <c r="HNI292" s="66"/>
      <c r="HNJ292" s="66"/>
      <c r="HNK292" s="66"/>
      <c r="HNL292" s="66"/>
      <c r="HNM292" s="66"/>
      <c r="HNN292" s="66"/>
      <c r="HNO292" s="66"/>
      <c r="HNP292" s="66"/>
      <c r="HNQ292" s="66"/>
      <c r="HNR292" s="66"/>
      <c r="HNS292" s="66"/>
      <c r="HNT292" s="66"/>
      <c r="HNU292" s="66"/>
      <c r="HNV292" s="66"/>
      <c r="HNW292" s="66"/>
      <c r="HNX292" s="66"/>
      <c r="HNY292" s="66"/>
      <c r="HNZ292" s="66"/>
      <c r="HOA292" s="66"/>
      <c r="HOB292" s="66"/>
      <c r="HOC292" s="66"/>
      <c r="HOD292" s="66"/>
      <c r="HOE292" s="66"/>
      <c r="HOF292" s="66"/>
      <c r="HOG292" s="66"/>
      <c r="HOH292" s="66"/>
      <c r="HOI292" s="66"/>
      <c r="HOJ292" s="66"/>
      <c r="HOK292" s="66"/>
      <c r="HOL292" s="66"/>
      <c r="HOM292" s="66"/>
      <c r="HON292" s="66"/>
      <c r="HOO292" s="66"/>
      <c r="HOP292" s="66"/>
      <c r="HOQ292" s="66"/>
      <c r="HOR292" s="66"/>
      <c r="HOS292" s="66"/>
      <c r="HOT292" s="66"/>
      <c r="HOU292" s="66"/>
      <c r="HOV292" s="66"/>
      <c r="HOW292" s="66"/>
      <c r="HOX292" s="66"/>
      <c r="HOY292" s="66"/>
      <c r="HOZ292" s="66"/>
      <c r="HPA292" s="66"/>
      <c r="HPB292" s="66"/>
      <c r="HPC292" s="66"/>
      <c r="HPD292" s="66"/>
      <c r="HPE292" s="66"/>
      <c r="HPF292" s="66"/>
      <c r="HPG292" s="66"/>
      <c r="HPH292" s="66"/>
      <c r="HPI292" s="66"/>
      <c r="HPJ292" s="66"/>
      <c r="HPK292" s="66"/>
      <c r="HPL292" s="66"/>
      <c r="HPM292" s="66"/>
      <c r="HPN292" s="66"/>
      <c r="HPO292" s="66"/>
      <c r="HPP292" s="66"/>
      <c r="HPQ292" s="66"/>
      <c r="HPR292" s="66"/>
      <c r="HPS292" s="66"/>
      <c r="HPT292" s="66"/>
      <c r="HPU292" s="66"/>
      <c r="HPV292" s="66"/>
      <c r="HPW292" s="66"/>
      <c r="HPX292" s="66"/>
      <c r="HPY292" s="66"/>
      <c r="HPZ292" s="66"/>
      <c r="HQA292" s="66"/>
      <c r="HQB292" s="66"/>
      <c r="HQC292" s="66"/>
      <c r="HQD292" s="66"/>
      <c r="HQE292" s="66"/>
      <c r="HQF292" s="66"/>
      <c r="HQG292" s="66"/>
      <c r="HQH292" s="66"/>
      <c r="HQI292" s="66"/>
      <c r="HQJ292" s="66"/>
      <c r="HQK292" s="66"/>
      <c r="HQL292" s="66"/>
      <c r="HQM292" s="66"/>
      <c r="HQN292" s="66"/>
      <c r="HQO292" s="66"/>
      <c r="HQP292" s="66"/>
      <c r="HQQ292" s="66"/>
      <c r="HQR292" s="66"/>
      <c r="HQS292" s="66"/>
      <c r="HQT292" s="66"/>
      <c r="HQU292" s="66"/>
      <c r="HQV292" s="66"/>
      <c r="HQW292" s="66"/>
      <c r="HQX292" s="66"/>
      <c r="HQY292" s="66"/>
      <c r="HQZ292" s="66"/>
      <c r="HRA292" s="66"/>
      <c r="HRB292" s="66"/>
      <c r="HRC292" s="66"/>
      <c r="HRD292" s="66"/>
      <c r="HRE292" s="66"/>
      <c r="HRF292" s="66"/>
      <c r="HRG292" s="66"/>
      <c r="HRH292" s="66"/>
      <c r="HRI292" s="66"/>
      <c r="HRJ292" s="66"/>
      <c r="HRK292" s="66"/>
      <c r="HRL292" s="66"/>
      <c r="HRM292" s="66"/>
      <c r="HRN292" s="66"/>
      <c r="HRO292" s="66"/>
      <c r="HRP292" s="66"/>
      <c r="HRQ292" s="66"/>
      <c r="HRR292" s="66"/>
      <c r="HRS292" s="66"/>
      <c r="HRT292" s="66"/>
      <c r="HRU292" s="66"/>
      <c r="HRV292" s="66"/>
      <c r="HRW292" s="66"/>
      <c r="HRX292" s="66"/>
      <c r="HRY292" s="66"/>
      <c r="HRZ292" s="66"/>
      <c r="HSA292" s="66"/>
      <c r="HSB292" s="66"/>
      <c r="HSC292" s="66"/>
      <c r="HSD292" s="66"/>
      <c r="HSE292" s="66"/>
      <c r="HSF292" s="66"/>
      <c r="HSG292" s="66"/>
      <c r="HSH292" s="66"/>
      <c r="HSI292" s="66"/>
      <c r="HSJ292" s="66"/>
      <c r="HSK292" s="66"/>
      <c r="HSL292" s="66"/>
      <c r="HSM292" s="66"/>
      <c r="HSN292" s="66"/>
      <c r="HSO292" s="66"/>
      <c r="HSP292" s="66"/>
      <c r="HSQ292" s="66"/>
      <c r="HSR292" s="66"/>
      <c r="HSS292" s="66"/>
      <c r="HST292" s="66"/>
      <c r="HSU292" s="66"/>
      <c r="HSV292" s="66"/>
      <c r="HSW292" s="66"/>
      <c r="HSX292" s="66"/>
      <c r="HSY292" s="66"/>
      <c r="HSZ292" s="66"/>
      <c r="HTA292" s="66"/>
      <c r="HTB292" s="66"/>
      <c r="HTC292" s="66"/>
      <c r="HTD292" s="66"/>
      <c r="HTE292" s="66"/>
      <c r="HTF292" s="66"/>
      <c r="HTG292" s="66"/>
      <c r="HTH292" s="66"/>
      <c r="HTI292" s="66"/>
      <c r="HTJ292" s="66"/>
      <c r="HTK292" s="66"/>
      <c r="HTL292" s="66"/>
      <c r="HTM292" s="66"/>
      <c r="HTN292" s="66"/>
      <c r="HTO292" s="66"/>
      <c r="HTP292" s="66"/>
      <c r="HTQ292" s="66"/>
      <c r="HTR292" s="66"/>
      <c r="HTS292" s="66"/>
      <c r="HTT292" s="66"/>
      <c r="HTU292" s="66"/>
      <c r="HTV292" s="66"/>
      <c r="HTW292" s="66"/>
      <c r="HTX292" s="66"/>
      <c r="HTY292" s="66"/>
      <c r="HTZ292" s="66"/>
      <c r="HUA292" s="66"/>
      <c r="HUB292" s="66"/>
      <c r="HUC292" s="66"/>
      <c r="HUD292" s="66"/>
      <c r="HUE292" s="66"/>
      <c r="HUF292" s="66"/>
      <c r="HUG292" s="66"/>
      <c r="HUH292" s="66"/>
      <c r="HUI292" s="66"/>
      <c r="HUJ292" s="66"/>
      <c r="HUK292" s="66"/>
      <c r="HUL292" s="66"/>
      <c r="HUM292" s="66"/>
      <c r="HUN292" s="66"/>
      <c r="HUO292" s="66"/>
      <c r="HUP292" s="66"/>
      <c r="HUQ292" s="66"/>
      <c r="HUR292" s="66"/>
      <c r="HUS292" s="66"/>
      <c r="HUT292" s="66"/>
      <c r="HUU292" s="66"/>
      <c r="HUV292" s="66"/>
      <c r="HUW292" s="66"/>
      <c r="HUX292" s="66"/>
      <c r="HUY292" s="66"/>
      <c r="HUZ292" s="66"/>
      <c r="HVA292" s="66"/>
      <c r="HVB292" s="66"/>
      <c r="HVC292" s="66"/>
      <c r="HVD292" s="66"/>
      <c r="HVE292" s="66"/>
      <c r="HVF292" s="66"/>
      <c r="HVG292" s="66"/>
      <c r="HVH292" s="66"/>
      <c r="HVI292" s="66"/>
      <c r="HVJ292" s="66"/>
      <c r="HVK292" s="66"/>
      <c r="HVL292" s="66"/>
      <c r="HVM292" s="66"/>
      <c r="HVN292" s="66"/>
      <c r="HVO292" s="66"/>
      <c r="HVP292" s="66"/>
      <c r="HVQ292" s="66"/>
      <c r="HVR292" s="66"/>
      <c r="HVS292" s="66"/>
      <c r="HVT292" s="66"/>
      <c r="HVU292" s="66"/>
      <c r="HVV292" s="66"/>
      <c r="HVW292" s="66"/>
      <c r="HVX292" s="66"/>
      <c r="HVY292" s="66"/>
      <c r="HVZ292" s="66"/>
      <c r="HWA292" s="66"/>
      <c r="HWB292" s="66"/>
      <c r="HWC292" s="66"/>
      <c r="HWD292" s="66"/>
      <c r="HWE292" s="66"/>
      <c r="HWF292" s="66"/>
      <c r="HWG292" s="66"/>
      <c r="HWH292" s="66"/>
      <c r="HWI292" s="66"/>
      <c r="HWJ292" s="66"/>
      <c r="HWK292" s="66"/>
      <c r="HWL292" s="66"/>
      <c r="HWM292" s="66"/>
      <c r="HWN292" s="66"/>
      <c r="HWO292" s="66"/>
      <c r="HWP292" s="66"/>
      <c r="HWQ292" s="66"/>
      <c r="HWR292" s="66"/>
      <c r="HWS292" s="66"/>
      <c r="HWT292" s="66"/>
      <c r="HWU292" s="66"/>
      <c r="HWV292" s="66"/>
      <c r="HWW292" s="66"/>
      <c r="HWX292" s="66"/>
      <c r="HWY292" s="66"/>
      <c r="HWZ292" s="66"/>
      <c r="HXA292" s="66"/>
      <c r="HXB292" s="66"/>
      <c r="HXC292" s="66"/>
      <c r="HXD292" s="66"/>
      <c r="HXE292" s="66"/>
      <c r="HXF292" s="66"/>
      <c r="HXG292" s="66"/>
      <c r="HXH292" s="66"/>
      <c r="HXI292" s="66"/>
      <c r="HXJ292" s="66"/>
      <c r="HXK292" s="66"/>
      <c r="HXL292" s="66"/>
      <c r="HXM292" s="66"/>
      <c r="HXN292" s="66"/>
      <c r="HXO292" s="66"/>
      <c r="HXP292" s="66"/>
      <c r="HXQ292" s="66"/>
      <c r="HXR292" s="66"/>
      <c r="HXS292" s="66"/>
      <c r="HXT292" s="66"/>
      <c r="HXU292" s="66"/>
      <c r="HXV292" s="66"/>
      <c r="HXW292" s="66"/>
      <c r="HXX292" s="66"/>
      <c r="HXY292" s="66"/>
      <c r="HXZ292" s="66"/>
      <c r="HYA292" s="66"/>
      <c r="HYB292" s="66"/>
      <c r="HYC292" s="66"/>
      <c r="HYD292" s="66"/>
      <c r="HYE292" s="66"/>
      <c r="HYF292" s="66"/>
      <c r="HYG292" s="66"/>
      <c r="HYH292" s="66"/>
      <c r="HYI292" s="66"/>
      <c r="HYJ292" s="66"/>
      <c r="HYK292" s="66"/>
      <c r="HYL292" s="66"/>
      <c r="HYM292" s="66"/>
      <c r="HYN292" s="66"/>
      <c r="HYO292" s="66"/>
      <c r="HYP292" s="66"/>
      <c r="HYQ292" s="66"/>
      <c r="HYR292" s="66"/>
      <c r="HYS292" s="66"/>
      <c r="HYT292" s="66"/>
      <c r="HYU292" s="66"/>
      <c r="HYV292" s="66"/>
      <c r="HYW292" s="66"/>
      <c r="HYX292" s="66"/>
      <c r="HYY292" s="66"/>
      <c r="HYZ292" s="66"/>
      <c r="HZA292" s="66"/>
      <c r="HZB292" s="66"/>
      <c r="HZC292" s="66"/>
      <c r="HZD292" s="66"/>
      <c r="HZE292" s="66"/>
      <c r="HZF292" s="66"/>
      <c r="HZG292" s="66"/>
      <c r="HZH292" s="66"/>
      <c r="HZI292" s="66"/>
      <c r="HZJ292" s="66"/>
      <c r="HZK292" s="66"/>
      <c r="HZL292" s="66"/>
      <c r="HZM292" s="66"/>
      <c r="HZN292" s="66"/>
      <c r="HZO292" s="66"/>
      <c r="HZP292" s="66"/>
      <c r="HZQ292" s="66"/>
      <c r="HZR292" s="66"/>
      <c r="HZS292" s="66"/>
      <c r="HZT292" s="66"/>
      <c r="HZU292" s="66"/>
      <c r="HZV292" s="66"/>
      <c r="HZW292" s="66"/>
      <c r="HZX292" s="66"/>
      <c r="HZY292" s="66"/>
      <c r="HZZ292" s="66"/>
      <c r="IAA292" s="66"/>
      <c r="IAB292" s="66"/>
      <c r="IAC292" s="66"/>
      <c r="IAD292" s="66"/>
      <c r="IAE292" s="66"/>
      <c r="IAF292" s="66"/>
      <c r="IAG292" s="66"/>
      <c r="IAH292" s="66"/>
      <c r="IAI292" s="66"/>
      <c r="IAJ292" s="66"/>
      <c r="IAK292" s="66"/>
      <c r="IAL292" s="66"/>
      <c r="IAM292" s="66"/>
      <c r="IAN292" s="66"/>
      <c r="IAO292" s="66"/>
      <c r="IAP292" s="66"/>
      <c r="IAQ292" s="66"/>
      <c r="IAR292" s="66"/>
      <c r="IAS292" s="66"/>
      <c r="IAT292" s="66"/>
      <c r="IAU292" s="66"/>
      <c r="IAV292" s="66"/>
      <c r="IAW292" s="66"/>
      <c r="IAX292" s="66"/>
      <c r="IAY292" s="66"/>
      <c r="IAZ292" s="66"/>
      <c r="IBA292" s="66"/>
      <c r="IBB292" s="66"/>
      <c r="IBC292" s="66"/>
      <c r="IBD292" s="66"/>
      <c r="IBE292" s="66"/>
      <c r="IBF292" s="66"/>
      <c r="IBG292" s="66"/>
      <c r="IBH292" s="66"/>
      <c r="IBI292" s="66"/>
      <c r="IBJ292" s="66"/>
      <c r="IBK292" s="66"/>
      <c r="IBL292" s="66"/>
      <c r="IBM292" s="66"/>
      <c r="IBN292" s="66"/>
      <c r="IBO292" s="66"/>
      <c r="IBP292" s="66"/>
      <c r="IBQ292" s="66"/>
      <c r="IBR292" s="66"/>
      <c r="IBS292" s="66"/>
      <c r="IBT292" s="66"/>
      <c r="IBU292" s="66"/>
      <c r="IBV292" s="66"/>
      <c r="IBW292" s="66"/>
      <c r="IBX292" s="66"/>
      <c r="IBY292" s="66"/>
      <c r="IBZ292" s="66"/>
      <c r="ICA292" s="66"/>
      <c r="ICB292" s="66"/>
      <c r="ICC292" s="66"/>
      <c r="ICD292" s="66"/>
      <c r="ICE292" s="66"/>
      <c r="ICF292" s="66"/>
      <c r="ICG292" s="66"/>
      <c r="ICH292" s="66"/>
      <c r="ICI292" s="66"/>
      <c r="ICJ292" s="66"/>
      <c r="ICK292" s="66"/>
      <c r="ICL292" s="66"/>
      <c r="ICM292" s="66"/>
      <c r="ICN292" s="66"/>
      <c r="ICO292" s="66"/>
      <c r="ICP292" s="66"/>
      <c r="ICQ292" s="66"/>
      <c r="ICR292" s="66"/>
      <c r="ICS292" s="66"/>
      <c r="ICT292" s="66"/>
      <c r="ICU292" s="66"/>
      <c r="ICV292" s="66"/>
      <c r="ICW292" s="66"/>
      <c r="ICX292" s="66"/>
      <c r="ICY292" s="66"/>
      <c r="ICZ292" s="66"/>
      <c r="IDA292" s="66"/>
      <c r="IDB292" s="66"/>
      <c r="IDC292" s="66"/>
      <c r="IDD292" s="66"/>
      <c r="IDE292" s="66"/>
      <c r="IDF292" s="66"/>
      <c r="IDG292" s="66"/>
      <c r="IDH292" s="66"/>
      <c r="IDI292" s="66"/>
      <c r="IDJ292" s="66"/>
      <c r="IDK292" s="66"/>
      <c r="IDL292" s="66"/>
      <c r="IDM292" s="66"/>
      <c r="IDN292" s="66"/>
      <c r="IDO292" s="66"/>
      <c r="IDP292" s="66"/>
      <c r="IDQ292" s="66"/>
      <c r="IDR292" s="66"/>
      <c r="IDS292" s="66"/>
      <c r="IDT292" s="66"/>
      <c r="IDU292" s="66"/>
      <c r="IDV292" s="66"/>
      <c r="IDW292" s="66"/>
      <c r="IDX292" s="66"/>
      <c r="IDY292" s="66"/>
      <c r="IDZ292" s="66"/>
      <c r="IEA292" s="66"/>
      <c r="IEB292" s="66"/>
      <c r="IEC292" s="66"/>
      <c r="IED292" s="66"/>
      <c r="IEE292" s="66"/>
      <c r="IEF292" s="66"/>
      <c r="IEG292" s="66"/>
      <c r="IEH292" s="66"/>
      <c r="IEI292" s="66"/>
      <c r="IEJ292" s="66"/>
      <c r="IEK292" s="66"/>
      <c r="IEL292" s="66"/>
      <c r="IEM292" s="66"/>
      <c r="IEN292" s="66"/>
      <c r="IEO292" s="66"/>
      <c r="IEP292" s="66"/>
      <c r="IEQ292" s="66"/>
      <c r="IER292" s="66"/>
      <c r="IES292" s="66"/>
      <c r="IET292" s="66"/>
      <c r="IEU292" s="66"/>
      <c r="IEV292" s="66"/>
      <c r="IEW292" s="66"/>
      <c r="IEX292" s="66"/>
      <c r="IEY292" s="66"/>
      <c r="IEZ292" s="66"/>
      <c r="IFA292" s="66"/>
      <c r="IFB292" s="66"/>
      <c r="IFC292" s="66"/>
      <c r="IFD292" s="66"/>
      <c r="IFE292" s="66"/>
      <c r="IFF292" s="66"/>
      <c r="IFG292" s="66"/>
      <c r="IFH292" s="66"/>
      <c r="IFI292" s="66"/>
      <c r="IFJ292" s="66"/>
      <c r="IFK292" s="66"/>
      <c r="IFL292" s="66"/>
      <c r="IFM292" s="66"/>
      <c r="IFN292" s="66"/>
      <c r="IFO292" s="66"/>
      <c r="IFP292" s="66"/>
      <c r="IFQ292" s="66"/>
      <c r="IFR292" s="66"/>
      <c r="IFS292" s="66"/>
      <c r="IFT292" s="66"/>
      <c r="IFU292" s="66"/>
      <c r="IFV292" s="66"/>
      <c r="IFW292" s="66"/>
      <c r="IFX292" s="66"/>
      <c r="IFY292" s="66"/>
      <c r="IFZ292" s="66"/>
      <c r="IGA292" s="66"/>
      <c r="IGB292" s="66"/>
      <c r="IGC292" s="66"/>
      <c r="IGD292" s="66"/>
      <c r="IGE292" s="66"/>
      <c r="IGF292" s="66"/>
      <c r="IGG292" s="66"/>
      <c r="IGH292" s="66"/>
      <c r="IGI292" s="66"/>
      <c r="IGJ292" s="66"/>
      <c r="IGK292" s="66"/>
      <c r="IGL292" s="66"/>
      <c r="IGM292" s="66"/>
      <c r="IGN292" s="66"/>
      <c r="IGO292" s="66"/>
      <c r="IGP292" s="66"/>
      <c r="IGQ292" s="66"/>
      <c r="IGR292" s="66"/>
      <c r="IGS292" s="66"/>
      <c r="IGT292" s="66"/>
      <c r="IGU292" s="66"/>
      <c r="IGV292" s="66"/>
      <c r="IGW292" s="66"/>
      <c r="IGX292" s="66"/>
      <c r="IGY292" s="66"/>
      <c r="IGZ292" s="66"/>
      <c r="IHA292" s="66"/>
      <c r="IHB292" s="66"/>
      <c r="IHC292" s="66"/>
      <c r="IHD292" s="66"/>
      <c r="IHE292" s="66"/>
      <c r="IHF292" s="66"/>
      <c r="IHG292" s="66"/>
      <c r="IHH292" s="66"/>
      <c r="IHI292" s="66"/>
      <c r="IHJ292" s="66"/>
      <c r="IHK292" s="66"/>
      <c r="IHL292" s="66"/>
      <c r="IHM292" s="66"/>
      <c r="IHN292" s="66"/>
      <c r="IHO292" s="66"/>
      <c r="IHP292" s="66"/>
      <c r="IHQ292" s="66"/>
      <c r="IHR292" s="66"/>
      <c r="IHS292" s="66"/>
      <c r="IHT292" s="66"/>
      <c r="IHU292" s="66"/>
      <c r="IHV292" s="66"/>
      <c r="IHW292" s="66"/>
      <c r="IHX292" s="66"/>
      <c r="IHY292" s="66"/>
      <c r="IHZ292" s="66"/>
      <c r="IIA292" s="66"/>
      <c r="IIB292" s="66"/>
      <c r="IIC292" s="66"/>
      <c r="IID292" s="66"/>
      <c r="IIE292" s="66"/>
      <c r="IIF292" s="66"/>
      <c r="IIG292" s="66"/>
      <c r="IIH292" s="66"/>
      <c r="III292" s="66"/>
      <c r="IIJ292" s="66"/>
      <c r="IIK292" s="66"/>
      <c r="IIL292" s="66"/>
      <c r="IIM292" s="66"/>
      <c r="IIN292" s="66"/>
      <c r="IIO292" s="66"/>
      <c r="IIP292" s="66"/>
      <c r="IIQ292" s="66"/>
      <c r="IIR292" s="66"/>
      <c r="IIS292" s="66"/>
      <c r="IIT292" s="66"/>
      <c r="IIU292" s="66"/>
      <c r="IIV292" s="66"/>
      <c r="IIW292" s="66"/>
      <c r="IIX292" s="66"/>
      <c r="IIY292" s="66"/>
      <c r="IIZ292" s="66"/>
      <c r="IJA292" s="66"/>
      <c r="IJB292" s="66"/>
      <c r="IJC292" s="66"/>
      <c r="IJD292" s="66"/>
      <c r="IJE292" s="66"/>
      <c r="IJF292" s="66"/>
      <c r="IJG292" s="66"/>
      <c r="IJH292" s="66"/>
      <c r="IJI292" s="66"/>
      <c r="IJJ292" s="66"/>
      <c r="IJK292" s="66"/>
      <c r="IJL292" s="66"/>
      <c r="IJM292" s="66"/>
      <c r="IJN292" s="66"/>
      <c r="IJO292" s="66"/>
      <c r="IJP292" s="66"/>
      <c r="IJQ292" s="66"/>
      <c r="IJR292" s="66"/>
      <c r="IJS292" s="66"/>
      <c r="IJT292" s="66"/>
      <c r="IJU292" s="66"/>
      <c r="IJV292" s="66"/>
      <c r="IJW292" s="66"/>
      <c r="IJX292" s="66"/>
      <c r="IJY292" s="66"/>
      <c r="IJZ292" s="66"/>
      <c r="IKA292" s="66"/>
      <c r="IKB292" s="66"/>
      <c r="IKC292" s="66"/>
      <c r="IKD292" s="66"/>
      <c r="IKE292" s="66"/>
      <c r="IKF292" s="66"/>
      <c r="IKG292" s="66"/>
      <c r="IKH292" s="66"/>
      <c r="IKI292" s="66"/>
      <c r="IKJ292" s="66"/>
      <c r="IKK292" s="66"/>
      <c r="IKL292" s="66"/>
      <c r="IKM292" s="66"/>
      <c r="IKN292" s="66"/>
      <c r="IKO292" s="66"/>
      <c r="IKP292" s="66"/>
      <c r="IKQ292" s="66"/>
      <c r="IKR292" s="66"/>
      <c r="IKS292" s="66"/>
      <c r="IKT292" s="66"/>
      <c r="IKU292" s="66"/>
      <c r="IKV292" s="66"/>
      <c r="IKW292" s="66"/>
      <c r="IKX292" s="66"/>
      <c r="IKY292" s="66"/>
      <c r="IKZ292" s="66"/>
      <c r="ILA292" s="66"/>
      <c r="ILB292" s="66"/>
      <c r="ILC292" s="66"/>
      <c r="ILD292" s="66"/>
      <c r="ILE292" s="66"/>
      <c r="ILF292" s="66"/>
      <c r="ILG292" s="66"/>
      <c r="ILH292" s="66"/>
      <c r="ILI292" s="66"/>
      <c r="ILJ292" s="66"/>
      <c r="ILK292" s="66"/>
      <c r="ILL292" s="66"/>
      <c r="ILM292" s="66"/>
      <c r="ILN292" s="66"/>
      <c r="ILO292" s="66"/>
      <c r="ILP292" s="66"/>
      <c r="ILQ292" s="66"/>
      <c r="ILR292" s="66"/>
      <c r="ILS292" s="66"/>
      <c r="ILT292" s="66"/>
      <c r="ILU292" s="66"/>
      <c r="ILV292" s="66"/>
      <c r="ILW292" s="66"/>
      <c r="ILX292" s="66"/>
      <c r="ILY292" s="66"/>
      <c r="ILZ292" s="66"/>
      <c r="IMA292" s="66"/>
      <c r="IMB292" s="66"/>
      <c r="IMC292" s="66"/>
      <c r="IMD292" s="66"/>
      <c r="IME292" s="66"/>
      <c r="IMF292" s="66"/>
      <c r="IMG292" s="66"/>
      <c r="IMH292" s="66"/>
      <c r="IMI292" s="66"/>
      <c r="IMJ292" s="66"/>
      <c r="IMK292" s="66"/>
      <c r="IML292" s="66"/>
      <c r="IMM292" s="66"/>
      <c r="IMN292" s="66"/>
      <c r="IMO292" s="66"/>
      <c r="IMP292" s="66"/>
      <c r="IMQ292" s="66"/>
      <c r="IMR292" s="66"/>
      <c r="IMS292" s="66"/>
      <c r="IMT292" s="66"/>
      <c r="IMU292" s="66"/>
      <c r="IMV292" s="66"/>
      <c r="IMW292" s="66"/>
      <c r="IMX292" s="66"/>
      <c r="IMY292" s="66"/>
      <c r="IMZ292" s="66"/>
      <c r="INA292" s="66"/>
      <c r="INB292" s="66"/>
      <c r="INC292" s="66"/>
      <c r="IND292" s="66"/>
      <c r="INE292" s="66"/>
      <c r="INF292" s="66"/>
      <c r="ING292" s="66"/>
      <c r="INH292" s="66"/>
      <c r="INI292" s="66"/>
      <c r="INJ292" s="66"/>
      <c r="INK292" s="66"/>
      <c r="INL292" s="66"/>
      <c r="INM292" s="66"/>
      <c r="INN292" s="66"/>
      <c r="INO292" s="66"/>
      <c r="INP292" s="66"/>
      <c r="INQ292" s="66"/>
      <c r="INR292" s="66"/>
      <c r="INS292" s="66"/>
      <c r="INT292" s="66"/>
      <c r="INU292" s="66"/>
      <c r="INV292" s="66"/>
      <c r="INW292" s="66"/>
      <c r="INX292" s="66"/>
      <c r="INY292" s="66"/>
      <c r="INZ292" s="66"/>
      <c r="IOA292" s="66"/>
      <c r="IOB292" s="66"/>
      <c r="IOC292" s="66"/>
      <c r="IOD292" s="66"/>
      <c r="IOE292" s="66"/>
      <c r="IOF292" s="66"/>
      <c r="IOG292" s="66"/>
      <c r="IOH292" s="66"/>
      <c r="IOI292" s="66"/>
      <c r="IOJ292" s="66"/>
      <c r="IOK292" s="66"/>
      <c r="IOL292" s="66"/>
      <c r="IOM292" s="66"/>
      <c r="ION292" s="66"/>
      <c r="IOO292" s="66"/>
      <c r="IOP292" s="66"/>
      <c r="IOQ292" s="66"/>
      <c r="IOR292" s="66"/>
      <c r="IOS292" s="66"/>
      <c r="IOT292" s="66"/>
      <c r="IOU292" s="66"/>
      <c r="IOV292" s="66"/>
      <c r="IOW292" s="66"/>
      <c r="IOX292" s="66"/>
      <c r="IOY292" s="66"/>
      <c r="IOZ292" s="66"/>
      <c r="IPA292" s="66"/>
      <c r="IPB292" s="66"/>
      <c r="IPC292" s="66"/>
      <c r="IPD292" s="66"/>
      <c r="IPE292" s="66"/>
      <c r="IPF292" s="66"/>
      <c r="IPG292" s="66"/>
      <c r="IPH292" s="66"/>
      <c r="IPI292" s="66"/>
      <c r="IPJ292" s="66"/>
      <c r="IPK292" s="66"/>
      <c r="IPL292" s="66"/>
      <c r="IPM292" s="66"/>
      <c r="IPN292" s="66"/>
      <c r="IPO292" s="66"/>
      <c r="IPP292" s="66"/>
      <c r="IPQ292" s="66"/>
      <c r="IPR292" s="66"/>
      <c r="IPS292" s="66"/>
      <c r="IPT292" s="66"/>
      <c r="IPU292" s="66"/>
      <c r="IPV292" s="66"/>
      <c r="IPW292" s="66"/>
      <c r="IPX292" s="66"/>
      <c r="IPY292" s="66"/>
      <c r="IPZ292" s="66"/>
      <c r="IQA292" s="66"/>
      <c r="IQB292" s="66"/>
      <c r="IQC292" s="66"/>
      <c r="IQD292" s="66"/>
      <c r="IQE292" s="66"/>
      <c r="IQF292" s="66"/>
      <c r="IQG292" s="66"/>
      <c r="IQH292" s="66"/>
      <c r="IQI292" s="66"/>
      <c r="IQJ292" s="66"/>
      <c r="IQK292" s="66"/>
      <c r="IQL292" s="66"/>
      <c r="IQM292" s="66"/>
      <c r="IQN292" s="66"/>
      <c r="IQO292" s="66"/>
      <c r="IQP292" s="66"/>
      <c r="IQQ292" s="66"/>
      <c r="IQR292" s="66"/>
      <c r="IQS292" s="66"/>
      <c r="IQT292" s="66"/>
      <c r="IQU292" s="66"/>
      <c r="IQV292" s="66"/>
      <c r="IQW292" s="66"/>
      <c r="IQX292" s="66"/>
      <c r="IQY292" s="66"/>
      <c r="IQZ292" s="66"/>
      <c r="IRA292" s="66"/>
      <c r="IRB292" s="66"/>
      <c r="IRC292" s="66"/>
      <c r="IRD292" s="66"/>
      <c r="IRE292" s="66"/>
      <c r="IRF292" s="66"/>
      <c r="IRG292" s="66"/>
      <c r="IRH292" s="66"/>
      <c r="IRI292" s="66"/>
      <c r="IRJ292" s="66"/>
      <c r="IRK292" s="66"/>
      <c r="IRL292" s="66"/>
      <c r="IRM292" s="66"/>
      <c r="IRN292" s="66"/>
      <c r="IRO292" s="66"/>
      <c r="IRP292" s="66"/>
      <c r="IRQ292" s="66"/>
      <c r="IRR292" s="66"/>
      <c r="IRS292" s="66"/>
      <c r="IRT292" s="66"/>
      <c r="IRU292" s="66"/>
      <c r="IRV292" s="66"/>
      <c r="IRW292" s="66"/>
      <c r="IRX292" s="66"/>
      <c r="IRY292" s="66"/>
      <c r="IRZ292" s="66"/>
      <c r="ISA292" s="66"/>
      <c r="ISB292" s="66"/>
      <c r="ISC292" s="66"/>
      <c r="ISD292" s="66"/>
      <c r="ISE292" s="66"/>
      <c r="ISF292" s="66"/>
      <c r="ISG292" s="66"/>
      <c r="ISH292" s="66"/>
      <c r="ISI292" s="66"/>
      <c r="ISJ292" s="66"/>
      <c r="ISK292" s="66"/>
      <c r="ISL292" s="66"/>
      <c r="ISM292" s="66"/>
      <c r="ISN292" s="66"/>
      <c r="ISO292" s="66"/>
      <c r="ISP292" s="66"/>
      <c r="ISQ292" s="66"/>
      <c r="ISR292" s="66"/>
      <c r="ISS292" s="66"/>
      <c r="IST292" s="66"/>
      <c r="ISU292" s="66"/>
      <c r="ISV292" s="66"/>
      <c r="ISW292" s="66"/>
      <c r="ISX292" s="66"/>
      <c r="ISY292" s="66"/>
      <c r="ISZ292" s="66"/>
      <c r="ITA292" s="66"/>
      <c r="ITB292" s="66"/>
      <c r="ITC292" s="66"/>
      <c r="ITD292" s="66"/>
      <c r="ITE292" s="66"/>
      <c r="ITF292" s="66"/>
      <c r="ITG292" s="66"/>
      <c r="ITH292" s="66"/>
      <c r="ITI292" s="66"/>
      <c r="ITJ292" s="66"/>
      <c r="ITK292" s="66"/>
      <c r="ITL292" s="66"/>
      <c r="ITM292" s="66"/>
      <c r="ITN292" s="66"/>
      <c r="ITO292" s="66"/>
      <c r="ITP292" s="66"/>
      <c r="ITQ292" s="66"/>
      <c r="ITR292" s="66"/>
      <c r="ITS292" s="66"/>
      <c r="ITT292" s="66"/>
      <c r="ITU292" s="66"/>
      <c r="ITV292" s="66"/>
      <c r="ITW292" s="66"/>
      <c r="ITX292" s="66"/>
      <c r="ITY292" s="66"/>
      <c r="ITZ292" s="66"/>
      <c r="IUA292" s="66"/>
      <c r="IUB292" s="66"/>
      <c r="IUC292" s="66"/>
      <c r="IUD292" s="66"/>
      <c r="IUE292" s="66"/>
      <c r="IUF292" s="66"/>
      <c r="IUG292" s="66"/>
      <c r="IUH292" s="66"/>
      <c r="IUI292" s="66"/>
      <c r="IUJ292" s="66"/>
      <c r="IUK292" s="66"/>
      <c r="IUL292" s="66"/>
      <c r="IUM292" s="66"/>
      <c r="IUN292" s="66"/>
      <c r="IUO292" s="66"/>
      <c r="IUP292" s="66"/>
      <c r="IUQ292" s="66"/>
      <c r="IUR292" s="66"/>
      <c r="IUS292" s="66"/>
      <c r="IUT292" s="66"/>
      <c r="IUU292" s="66"/>
      <c r="IUV292" s="66"/>
      <c r="IUW292" s="66"/>
      <c r="IUX292" s="66"/>
      <c r="IUY292" s="66"/>
      <c r="IUZ292" s="66"/>
      <c r="IVA292" s="66"/>
      <c r="IVB292" s="66"/>
      <c r="IVC292" s="66"/>
      <c r="IVD292" s="66"/>
      <c r="IVE292" s="66"/>
      <c r="IVF292" s="66"/>
      <c r="IVG292" s="66"/>
      <c r="IVH292" s="66"/>
      <c r="IVI292" s="66"/>
      <c r="IVJ292" s="66"/>
      <c r="IVK292" s="66"/>
      <c r="IVL292" s="66"/>
      <c r="IVM292" s="66"/>
      <c r="IVN292" s="66"/>
      <c r="IVO292" s="66"/>
      <c r="IVP292" s="66"/>
      <c r="IVQ292" s="66"/>
      <c r="IVR292" s="66"/>
      <c r="IVS292" s="66"/>
      <c r="IVT292" s="66"/>
      <c r="IVU292" s="66"/>
      <c r="IVV292" s="66"/>
      <c r="IVW292" s="66"/>
      <c r="IVX292" s="66"/>
      <c r="IVY292" s="66"/>
      <c r="IVZ292" s="66"/>
      <c r="IWA292" s="66"/>
      <c r="IWB292" s="66"/>
      <c r="IWC292" s="66"/>
      <c r="IWD292" s="66"/>
      <c r="IWE292" s="66"/>
      <c r="IWF292" s="66"/>
      <c r="IWG292" s="66"/>
      <c r="IWH292" s="66"/>
      <c r="IWI292" s="66"/>
      <c r="IWJ292" s="66"/>
      <c r="IWK292" s="66"/>
      <c r="IWL292" s="66"/>
      <c r="IWM292" s="66"/>
      <c r="IWN292" s="66"/>
      <c r="IWO292" s="66"/>
      <c r="IWP292" s="66"/>
      <c r="IWQ292" s="66"/>
      <c r="IWR292" s="66"/>
      <c r="IWS292" s="66"/>
      <c r="IWT292" s="66"/>
      <c r="IWU292" s="66"/>
      <c r="IWV292" s="66"/>
      <c r="IWW292" s="66"/>
      <c r="IWX292" s="66"/>
      <c r="IWY292" s="66"/>
      <c r="IWZ292" s="66"/>
      <c r="IXA292" s="66"/>
      <c r="IXB292" s="66"/>
      <c r="IXC292" s="66"/>
      <c r="IXD292" s="66"/>
      <c r="IXE292" s="66"/>
      <c r="IXF292" s="66"/>
      <c r="IXG292" s="66"/>
      <c r="IXH292" s="66"/>
      <c r="IXI292" s="66"/>
      <c r="IXJ292" s="66"/>
      <c r="IXK292" s="66"/>
      <c r="IXL292" s="66"/>
      <c r="IXM292" s="66"/>
      <c r="IXN292" s="66"/>
      <c r="IXO292" s="66"/>
      <c r="IXP292" s="66"/>
      <c r="IXQ292" s="66"/>
      <c r="IXR292" s="66"/>
      <c r="IXS292" s="66"/>
      <c r="IXT292" s="66"/>
      <c r="IXU292" s="66"/>
      <c r="IXV292" s="66"/>
      <c r="IXW292" s="66"/>
      <c r="IXX292" s="66"/>
      <c r="IXY292" s="66"/>
      <c r="IXZ292" s="66"/>
      <c r="IYA292" s="66"/>
      <c r="IYB292" s="66"/>
      <c r="IYC292" s="66"/>
      <c r="IYD292" s="66"/>
      <c r="IYE292" s="66"/>
      <c r="IYF292" s="66"/>
      <c r="IYG292" s="66"/>
      <c r="IYH292" s="66"/>
      <c r="IYI292" s="66"/>
      <c r="IYJ292" s="66"/>
      <c r="IYK292" s="66"/>
      <c r="IYL292" s="66"/>
      <c r="IYM292" s="66"/>
      <c r="IYN292" s="66"/>
      <c r="IYO292" s="66"/>
      <c r="IYP292" s="66"/>
      <c r="IYQ292" s="66"/>
      <c r="IYR292" s="66"/>
      <c r="IYS292" s="66"/>
      <c r="IYT292" s="66"/>
      <c r="IYU292" s="66"/>
      <c r="IYV292" s="66"/>
      <c r="IYW292" s="66"/>
      <c r="IYX292" s="66"/>
      <c r="IYY292" s="66"/>
      <c r="IYZ292" s="66"/>
      <c r="IZA292" s="66"/>
      <c r="IZB292" s="66"/>
      <c r="IZC292" s="66"/>
      <c r="IZD292" s="66"/>
      <c r="IZE292" s="66"/>
      <c r="IZF292" s="66"/>
      <c r="IZG292" s="66"/>
      <c r="IZH292" s="66"/>
      <c r="IZI292" s="66"/>
      <c r="IZJ292" s="66"/>
      <c r="IZK292" s="66"/>
      <c r="IZL292" s="66"/>
      <c r="IZM292" s="66"/>
      <c r="IZN292" s="66"/>
      <c r="IZO292" s="66"/>
      <c r="IZP292" s="66"/>
      <c r="IZQ292" s="66"/>
      <c r="IZR292" s="66"/>
      <c r="IZS292" s="66"/>
      <c r="IZT292" s="66"/>
      <c r="IZU292" s="66"/>
      <c r="IZV292" s="66"/>
      <c r="IZW292" s="66"/>
      <c r="IZX292" s="66"/>
      <c r="IZY292" s="66"/>
      <c r="IZZ292" s="66"/>
      <c r="JAA292" s="66"/>
      <c r="JAB292" s="66"/>
      <c r="JAC292" s="66"/>
      <c r="JAD292" s="66"/>
      <c r="JAE292" s="66"/>
      <c r="JAF292" s="66"/>
      <c r="JAG292" s="66"/>
      <c r="JAH292" s="66"/>
      <c r="JAI292" s="66"/>
      <c r="JAJ292" s="66"/>
      <c r="JAK292" s="66"/>
      <c r="JAL292" s="66"/>
      <c r="JAM292" s="66"/>
      <c r="JAN292" s="66"/>
      <c r="JAO292" s="66"/>
      <c r="JAP292" s="66"/>
      <c r="JAQ292" s="66"/>
      <c r="JAR292" s="66"/>
      <c r="JAS292" s="66"/>
      <c r="JAT292" s="66"/>
      <c r="JAU292" s="66"/>
      <c r="JAV292" s="66"/>
      <c r="JAW292" s="66"/>
      <c r="JAX292" s="66"/>
      <c r="JAY292" s="66"/>
      <c r="JAZ292" s="66"/>
      <c r="JBA292" s="66"/>
      <c r="JBB292" s="66"/>
      <c r="JBC292" s="66"/>
      <c r="JBD292" s="66"/>
      <c r="JBE292" s="66"/>
      <c r="JBF292" s="66"/>
      <c r="JBG292" s="66"/>
      <c r="JBH292" s="66"/>
      <c r="JBI292" s="66"/>
      <c r="JBJ292" s="66"/>
      <c r="JBK292" s="66"/>
      <c r="JBL292" s="66"/>
      <c r="JBM292" s="66"/>
      <c r="JBN292" s="66"/>
      <c r="JBO292" s="66"/>
      <c r="JBP292" s="66"/>
      <c r="JBQ292" s="66"/>
      <c r="JBR292" s="66"/>
      <c r="JBS292" s="66"/>
      <c r="JBT292" s="66"/>
      <c r="JBU292" s="66"/>
      <c r="JBV292" s="66"/>
      <c r="JBW292" s="66"/>
      <c r="JBX292" s="66"/>
      <c r="JBY292" s="66"/>
      <c r="JBZ292" s="66"/>
      <c r="JCA292" s="66"/>
      <c r="JCB292" s="66"/>
      <c r="JCC292" s="66"/>
      <c r="JCD292" s="66"/>
      <c r="JCE292" s="66"/>
      <c r="JCF292" s="66"/>
      <c r="JCG292" s="66"/>
      <c r="JCH292" s="66"/>
      <c r="JCI292" s="66"/>
      <c r="JCJ292" s="66"/>
      <c r="JCK292" s="66"/>
      <c r="JCL292" s="66"/>
      <c r="JCM292" s="66"/>
      <c r="JCN292" s="66"/>
      <c r="JCO292" s="66"/>
      <c r="JCP292" s="66"/>
      <c r="JCQ292" s="66"/>
      <c r="JCR292" s="66"/>
      <c r="JCS292" s="66"/>
      <c r="JCT292" s="66"/>
      <c r="JCU292" s="66"/>
      <c r="JCV292" s="66"/>
      <c r="JCW292" s="66"/>
      <c r="JCX292" s="66"/>
      <c r="JCY292" s="66"/>
      <c r="JCZ292" s="66"/>
      <c r="JDA292" s="66"/>
      <c r="JDB292" s="66"/>
      <c r="JDC292" s="66"/>
      <c r="JDD292" s="66"/>
      <c r="JDE292" s="66"/>
      <c r="JDF292" s="66"/>
      <c r="JDG292" s="66"/>
      <c r="JDH292" s="66"/>
      <c r="JDI292" s="66"/>
      <c r="JDJ292" s="66"/>
      <c r="JDK292" s="66"/>
      <c r="JDL292" s="66"/>
      <c r="JDM292" s="66"/>
      <c r="JDN292" s="66"/>
      <c r="JDO292" s="66"/>
      <c r="JDP292" s="66"/>
      <c r="JDQ292" s="66"/>
      <c r="JDR292" s="66"/>
      <c r="JDS292" s="66"/>
      <c r="JDT292" s="66"/>
      <c r="JDU292" s="66"/>
      <c r="JDV292" s="66"/>
      <c r="JDW292" s="66"/>
      <c r="JDX292" s="66"/>
      <c r="JDY292" s="66"/>
      <c r="JDZ292" s="66"/>
      <c r="JEA292" s="66"/>
      <c r="JEB292" s="66"/>
      <c r="JEC292" s="66"/>
      <c r="JED292" s="66"/>
      <c r="JEE292" s="66"/>
      <c r="JEF292" s="66"/>
      <c r="JEG292" s="66"/>
      <c r="JEH292" s="66"/>
      <c r="JEI292" s="66"/>
      <c r="JEJ292" s="66"/>
      <c r="JEK292" s="66"/>
      <c r="JEL292" s="66"/>
      <c r="JEM292" s="66"/>
      <c r="JEN292" s="66"/>
      <c r="JEO292" s="66"/>
      <c r="JEP292" s="66"/>
      <c r="JEQ292" s="66"/>
      <c r="JER292" s="66"/>
      <c r="JES292" s="66"/>
      <c r="JET292" s="66"/>
      <c r="JEU292" s="66"/>
      <c r="JEV292" s="66"/>
      <c r="JEW292" s="66"/>
      <c r="JEX292" s="66"/>
      <c r="JEY292" s="66"/>
      <c r="JEZ292" s="66"/>
      <c r="JFA292" s="66"/>
      <c r="JFB292" s="66"/>
      <c r="JFC292" s="66"/>
      <c r="JFD292" s="66"/>
      <c r="JFE292" s="66"/>
      <c r="JFF292" s="66"/>
      <c r="JFG292" s="66"/>
      <c r="JFH292" s="66"/>
      <c r="JFI292" s="66"/>
      <c r="JFJ292" s="66"/>
      <c r="JFK292" s="66"/>
      <c r="JFL292" s="66"/>
      <c r="JFM292" s="66"/>
      <c r="JFN292" s="66"/>
      <c r="JFO292" s="66"/>
      <c r="JFP292" s="66"/>
      <c r="JFQ292" s="66"/>
      <c r="JFR292" s="66"/>
      <c r="JFS292" s="66"/>
      <c r="JFT292" s="66"/>
      <c r="JFU292" s="66"/>
      <c r="JFV292" s="66"/>
      <c r="JFW292" s="66"/>
      <c r="JFX292" s="66"/>
      <c r="JFY292" s="66"/>
      <c r="JFZ292" s="66"/>
      <c r="JGA292" s="66"/>
      <c r="JGB292" s="66"/>
      <c r="JGC292" s="66"/>
      <c r="JGD292" s="66"/>
      <c r="JGE292" s="66"/>
      <c r="JGF292" s="66"/>
      <c r="JGG292" s="66"/>
      <c r="JGH292" s="66"/>
      <c r="JGI292" s="66"/>
      <c r="JGJ292" s="66"/>
      <c r="JGK292" s="66"/>
      <c r="JGL292" s="66"/>
      <c r="JGM292" s="66"/>
      <c r="JGN292" s="66"/>
      <c r="JGO292" s="66"/>
      <c r="JGP292" s="66"/>
      <c r="JGQ292" s="66"/>
      <c r="JGR292" s="66"/>
      <c r="JGS292" s="66"/>
      <c r="JGT292" s="66"/>
      <c r="JGU292" s="66"/>
      <c r="JGV292" s="66"/>
      <c r="JGW292" s="66"/>
      <c r="JGX292" s="66"/>
      <c r="JGY292" s="66"/>
      <c r="JGZ292" s="66"/>
      <c r="JHA292" s="66"/>
      <c r="JHB292" s="66"/>
      <c r="JHC292" s="66"/>
      <c r="JHD292" s="66"/>
      <c r="JHE292" s="66"/>
      <c r="JHF292" s="66"/>
      <c r="JHG292" s="66"/>
      <c r="JHH292" s="66"/>
      <c r="JHI292" s="66"/>
      <c r="JHJ292" s="66"/>
      <c r="JHK292" s="66"/>
      <c r="JHL292" s="66"/>
      <c r="JHM292" s="66"/>
      <c r="JHN292" s="66"/>
      <c r="JHO292" s="66"/>
      <c r="JHP292" s="66"/>
      <c r="JHQ292" s="66"/>
      <c r="JHR292" s="66"/>
      <c r="JHS292" s="66"/>
      <c r="JHT292" s="66"/>
      <c r="JHU292" s="66"/>
      <c r="JHV292" s="66"/>
      <c r="JHW292" s="66"/>
      <c r="JHX292" s="66"/>
      <c r="JHY292" s="66"/>
      <c r="JHZ292" s="66"/>
      <c r="JIA292" s="66"/>
      <c r="JIB292" s="66"/>
      <c r="JIC292" s="66"/>
      <c r="JID292" s="66"/>
      <c r="JIE292" s="66"/>
      <c r="JIF292" s="66"/>
      <c r="JIG292" s="66"/>
      <c r="JIH292" s="66"/>
      <c r="JII292" s="66"/>
      <c r="JIJ292" s="66"/>
      <c r="JIK292" s="66"/>
      <c r="JIL292" s="66"/>
      <c r="JIM292" s="66"/>
      <c r="JIN292" s="66"/>
      <c r="JIO292" s="66"/>
      <c r="JIP292" s="66"/>
      <c r="JIQ292" s="66"/>
      <c r="JIR292" s="66"/>
      <c r="JIS292" s="66"/>
      <c r="JIT292" s="66"/>
      <c r="JIU292" s="66"/>
      <c r="JIV292" s="66"/>
      <c r="JIW292" s="66"/>
      <c r="JIX292" s="66"/>
      <c r="JIY292" s="66"/>
      <c r="JIZ292" s="66"/>
      <c r="JJA292" s="66"/>
      <c r="JJB292" s="66"/>
      <c r="JJC292" s="66"/>
      <c r="JJD292" s="66"/>
      <c r="JJE292" s="66"/>
      <c r="JJF292" s="66"/>
      <c r="JJG292" s="66"/>
      <c r="JJH292" s="66"/>
      <c r="JJI292" s="66"/>
      <c r="JJJ292" s="66"/>
      <c r="JJK292" s="66"/>
      <c r="JJL292" s="66"/>
      <c r="JJM292" s="66"/>
      <c r="JJN292" s="66"/>
      <c r="JJO292" s="66"/>
      <c r="JJP292" s="66"/>
      <c r="JJQ292" s="66"/>
      <c r="JJR292" s="66"/>
      <c r="JJS292" s="66"/>
      <c r="JJT292" s="66"/>
      <c r="JJU292" s="66"/>
      <c r="JJV292" s="66"/>
      <c r="JJW292" s="66"/>
      <c r="JJX292" s="66"/>
      <c r="JJY292" s="66"/>
      <c r="JJZ292" s="66"/>
      <c r="JKA292" s="66"/>
      <c r="JKB292" s="66"/>
      <c r="JKC292" s="66"/>
      <c r="JKD292" s="66"/>
      <c r="JKE292" s="66"/>
      <c r="JKF292" s="66"/>
      <c r="JKG292" s="66"/>
      <c r="JKH292" s="66"/>
      <c r="JKI292" s="66"/>
      <c r="JKJ292" s="66"/>
      <c r="JKK292" s="66"/>
      <c r="JKL292" s="66"/>
      <c r="JKM292" s="66"/>
      <c r="JKN292" s="66"/>
      <c r="JKO292" s="66"/>
      <c r="JKP292" s="66"/>
      <c r="JKQ292" s="66"/>
      <c r="JKR292" s="66"/>
      <c r="JKS292" s="66"/>
      <c r="JKT292" s="66"/>
      <c r="JKU292" s="66"/>
      <c r="JKV292" s="66"/>
      <c r="JKW292" s="66"/>
      <c r="JKX292" s="66"/>
      <c r="JKY292" s="66"/>
      <c r="JKZ292" s="66"/>
      <c r="JLA292" s="66"/>
      <c r="JLB292" s="66"/>
      <c r="JLC292" s="66"/>
      <c r="JLD292" s="66"/>
      <c r="JLE292" s="66"/>
      <c r="JLF292" s="66"/>
      <c r="JLG292" s="66"/>
      <c r="JLH292" s="66"/>
      <c r="JLI292" s="66"/>
      <c r="JLJ292" s="66"/>
      <c r="JLK292" s="66"/>
      <c r="JLL292" s="66"/>
      <c r="JLM292" s="66"/>
      <c r="JLN292" s="66"/>
      <c r="JLO292" s="66"/>
      <c r="JLP292" s="66"/>
      <c r="JLQ292" s="66"/>
      <c r="JLR292" s="66"/>
      <c r="JLS292" s="66"/>
      <c r="JLT292" s="66"/>
      <c r="JLU292" s="66"/>
      <c r="JLV292" s="66"/>
      <c r="JLW292" s="66"/>
      <c r="JLX292" s="66"/>
      <c r="JLY292" s="66"/>
      <c r="JLZ292" s="66"/>
      <c r="JMA292" s="66"/>
      <c r="JMB292" s="66"/>
      <c r="JMC292" s="66"/>
      <c r="JMD292" s="66"/>
      <c r="JME292" s="66"/>
      <c r="JMF292" s="66"/>
      <c r="JMG292" s="66"/>
      <c r="JMH292" s="66"/>
      <c r="JMI292" s="66"/>
      <c r="JMJ292" s="66"/>
      <c r="JMK292" s="66"/>
      <c r="JML292" s="66"/>
      <c r="JMM292" s="66"/>
      <c r="JMN292" s="66"/>
      <c r="JMO292" s="66"/>
      <c r="JMP292" s="66"/>
      <c r="JMQ292" s="66"/>
      <c r="JMR292" s="66"/>
      <c r="JMS292" s="66"/>
      <c r="JMT292" s="66"/>
      <c r="JMU292" s="66"/>
      <c r="JMV292" s="66"/>
      <c r="JMW292" s="66"/>
      <c r="JMX292" s="66"/>
      <c r="JMY292" s="66"/>
      <c r="JMZ292" s="66"/>
      <c r="JNA292" s="66"/>
      <c r="JNB292" s="66"/>
      <c r="JNC292" s="66"/>
      <c r="JND292" s="66"/>
      <c r="JNE292" s="66"/>
      <c r="JNF292" s="66"/>
      <c r="JNG292" s="66"/>
      <c r="JNH292" s="66"/>
      <c r="JNI292" s="66"/>
      <c r="JNJ292" s="66"/>
      <c r="JNK292" s="66"/>
      <c r="JNL292" s="66"/>
      <c r="JNM292" s="66"/>
      <c r="JNN292" s="66"/>
      <c r="JNO292" s="66"/>
      <c r="JNP292" s="66"/>
      <c r="JNQ292" s="66"/>
      <c r="JNR292" s="66"/>
      <c r="JNS292" s="66"/>
      <c r="JNT292" s="66"/>
      <c r="JNU292" s="66"/>
      <c r="JNV292" s="66"/>
      <c r="JNW292" s="66"/>
      <c r="JNX292" s="66"/>
      <c r="JNY292" s="66"/>
      <c r="JNZ292" s="66"/>
      <c r="JOA292" s="66"/>
      <c r="JOB292" s="66"/>
      <c r="JOC292" s="66"/>
      <c r="JOD292" s="66"/>
      <c r="JOE292" s="66"/>
      <c r="JOF292" s="66"/>
      <c r="JOG292" s="66"/>
      <c r="JOH292" s="66"/>
      <c r="JOI292" s="66"/>
      <c r="JOJ292" s="66"/>
      <c r="JOK292" s="66"/>
      <c r="JOL292" s="66"/>
      <c r="JOM292" s="66"/>
      <c r="JON292" s="66"/>
      <c r="JOO292" s="66"/>
      <c r="JOP292" s="66"/>
      <c r="JOQ292" s="66"/>
      <c r="JOR292" s="66"/>
      <c r="JOS292" s="66"/>
      <c r="JOT292" s="66"/>
      <c r="JOU292" s="66"/>
      <c r="JOV292" s="66"/>
      <c r="JOW292" s="66"/>
      <c r="JOX292" s="66"/>
      <c r="JOY292" s="66"/>
      <c r="JOZ292" s="66"/>
      <c r="JPA292" s="66"/>
      <c r="JPB292" s="66"/>
      <c r="JPC292" s="66"/>
      <c r="JPD292" s="66"/>
      <c r="JPE292" s="66"/>
      <c r="JPF292" s="66"/>
      <c r="JPG292" s="66"/>
      <c r="JPH292" s="66"/>
      <c r="JPI292" s="66"/>
      <c r="JPJ292" s="66"/>
      <c r="JPK292" s="66"/>
      <c r="JPL292" s="66"/>
      <c r="JPM292" s="66"/>
      <c r="JPN292" s="66"/>
      <c r="JPO292" s="66"/>
      <c r="JPP292" s="66"/>
      <c r="JPQ292" s="66"/>
      <c r="JPR292" s="66"/>
      <c r="JPS292" s="66"/>
      <c r="JPT292" s="66"/>
      <c r="JPU292" s="66"/>
      <c r="JPV292" s="66"/>
      <c r="JPW292" s="66"/>
      <c r="JPX292" s="66"/>
      <c r="JPY292" s="66"/>
      <c r="JPZ292" s="66"/>
      <c r="JQA292" s="66"/>
      <c r="JQB292" s="66"/>
      <c r="JQC292" s="66"/>
      <c r="JQD292" s="66"/>
      <c r="JQE292" s="66"/>
      <c r="JQF292" s="66"/>
      <c r="JQG292" s="66"/>
      <c r="JQH292" s="66"/>
      <c r="JQI292" s="66"/>
      <c r="JQJ292" s="66"/>
      <c r="JQK292" s="66"/>
      <c r="JQL292" s="66"/>
      <c r="JQM292" s="66"/>
      <c r="JQN292" s="66"/>
      <c r="JQO292" s="66"/>
      <c r="JQP292" s="66"/>
      <c r="JQQ292" s="66"/>
      <c r="JQR292" s="66"/>
      <c r="JQS292" s="66"/>
      <c r="JQT292" s="66"/>
      <c r="JQU292" s="66"/>
      <c r="JQV292" s="66"/>
      <c r="JQW292" s="66"/>
      <c r="JQX292" s="66"/>
      <c r="JQY292" s="66"/>
      <c r="JQZ292" s="66"/>
      <c r="JRA292" s="66"/>
      <c r="JRB292" s="66"/>
      <c r="JRC292" s="66"/>
      <c r="JRD292" s="66"/>
      <c r="JRE292" s="66"/>
      <c r="JRF292" s="66"/>
      <c r="JRG292" s="66"/>
      <c r="JRH292" s="66"/>
      <c r="JRI292" s="66"/>
      <c r="JRJ292" s="66"/>
      <c r="JRK292" s="66"/>
      <c r="JRL292" s="66"/>
      <c r="JRM292" s="66"/>
      <c r="JRN292" s="66"/>
      <c r="JRO292" s="66"/>
      <c r="JRP292" s="66"/>
      <c r="JRQ292" s="66"/>
      <c r="JRR292" s="66"/>
      <c r="JRS292" s="66"/>
      <c r="JRT292" s="66"/>
      <c r="JRU292" s="66"/>
      <c r="JRV292" s="66"/>
      <c r="JRW292" s="66"/>
      <c r="JRX292" s="66"/>
      <c r="JRY292" s="66"/>
      <c r="JRZ292" s="66"/>
      <c r="JSA292" s="66"/>
      <c r="JSB292" s="66"/>
      <c r="JSC292" s="66"/>
      <c r="JSD292" s="66"/>
      <c r="JSE292" s="66"/>
      <c r="JSF292" s="66"/>
      <c r="JSG292" s="66"/>
      <c r="JSH292" s="66"/>
      <c r="JSI292" s="66"/>
      <c r="JSJ292" s="66"/>
      <c r="JSK292" s="66"/>
      <c r="JSL292" s="66"/>
      <c r="JSM292" s="66"/>
      <c r="JSN292" s="66"/>
      <c r="JSO292" s="66"/>
      <c r="JSP292" s="66"/>
      <c r="JSQ292" s="66"/>
      <c r="JSR292" s="66"/>
      <c r="JSS292" s="66"/>
      <c r="JST292" s="66"/>
      <c r="JSU292" s="66"/>
      <c r="JSV292" s="66"/>
      <c r="JSW292" s="66"/>
      <c r="JSX292" s="66"/>
      <c r="JSY292" s="66"/>
      <c r="JSZ292" s="66"/>
      <c r="JTA292" s="66"/>
      <c r="JTB292" s="66"/>
      <c r="JTC292" s="66"/>
      <c r="JTD292" s="66"/>
      <c r="JTE292" s="66"/>
      <c r="JTF292" s="66"/>
      <c r="JTG292" s="66"/>
      <c r="JTH292" s="66"/>
      <c r="JTI292" s="66"/>
      <c r="JTJ292" s="66"/>
      <c r="JTK292" s="66"/>
      <c r="JTL292" s="66"/>
      <c r="JTM292" s="66"/>
      <c r="JTN292" s="66"/>
      <c r="JTO292" s="66"/>
      <c r="JTP292" s="66"/>
      <c r="JTQ292" s="66"/>
      <c r="JTR292" s="66"/>
      <c r="JTS292" s="66"/>
      <c r="JTT292" s="66"/>
      <c r="JTU292" s="66"/>
      <c r="JTV292" s="66"/>
      <c r="JTW292" s="66"/>
      <c r="JTX292" s="66"/>
      <c r="JTY292" s="66"/>
      <c r="JTZ292" s="66"/>
      <c r="JUA292" s="66"/>
      <c r="JUB292" s="66"/>
      <c r="JUC292" s="66"/>
      <c r="JUD292" s="66"/>
      <c r="JUE292" s="66"/>
      <c r="JUF292" s="66"/>
      <c r="JUG292" s="66"/>
      <c r="JUH292" s="66"/>
      <c r="JUI292" s="66"/>
      <c r="JUJ292" s="66"/>
      <c r="JUK292" s="66"/>
      <c r="JUL292" s="66"/>
      <c r="JUM292" s="66"/>
      <c r="JUN292" s="66"/>
      <c r="JUO292" s="66"/>
      <c r="JUP292" s="66"/>
      <c r="JUQ292" s="66"/>
      <c r="JUR292" s="66"/>
      <c r="JUS292" s="66"/>
      <c r="JUT292" s="66"/>
      <c r="JUU292" s="66"/>
      <c r="JUV292" s="66"/>
      <c r="JUW292" s="66"/>
      <c r="JUX292" s="66"/>
      <c r="JUY292" s="66"/>
      <c r="JUZ292" s="66"/>
      <c r="JVA292" s="66"/>
      <c r="JVB292" s="66"/>
      <c r="JVC292" s="66"/>
      <c r="JVD292" s="66"/>
      <c r="JVE292" s="66"/>
      <c r="JVF292" s="66"/>
      <c r="JVG292" s="66"/>
      <c r="JVH292" s="66"/>
      <c r="JVI292" s="66"/>
      <c r="JVJ292" s="66"/>
      <c r="JVK292" s="66"/>
      <c r="JVL292" s="66"/>
      <c r="JVM292" s="66"/>
      <c r="JVN292" s="66"/>
      <c r="JVO292" s="66"/>
      <c r="JVP292" s="66"/>
      <c r="JVQ292" s="66"/>
      <c r="JVR292" s="66"/>
      <c r="JVS292" s="66"/>
      <c r="JVT292" s="66"/>
      <c r="JVU292" s="66"/>
      <c r="JVV292" s="66"/>
      <c r="JVW292" s="66"/>
      <c r="JVX292" s="66"/>
      <c r="JVY292" s="66"/>
      <c r="JVZ292" s="66"/>
      <c r="JWA292" s="66"/>
      <c r="JWB292" s="66"/>
      <c r="JWC292" s="66"/>
      <c r="JWD292" s="66"/>
      <c r="JWE292" s="66"/>
      <c r="JWF292" s="66"/>
      <c r="JWG292" s="66"/>
      <c r="JWH292" s="66"/>
      <c r="JWI292" s="66"/>
      <c r="JWJ292" s="66"/>
      <c r="JWK292" s="66"/>
      <c r="JWL292" s="66"/>
      <c r="JWM292" s="66"/>
      <c r="JWN292" s="66"/>
      <c r="JWO292" s="66"/>
      <c r="JWP292" s="66"/>
      <c r="JWQ292" s="66"/>
      <c r="JWR292" s="66"/>
      <c r="JWS292" s="66"/>
      <c r="JWT292" s="66"/>
      <c r="JWU292" s="66"/>
      <c r="JWV292" s="66"/>
      <c r="JWW292" s="66"/>
      <c r="JWX292" s="66"/>
      <c r="JWY292" s="66"/>
      <c r="JWZ292" s="66"/>
      <c r="JXA292" s="66"/>
      <c r="JXB292" s="66"/>
      <c r="JXC292" s="66"/>
      <c r="JXD292" s="66"/>
      <c r="JXE292" s="66"/>
      <c r="JXF292" s="66"/>
      <c r="JXG292" s="66"/>
      <c r="JXH292" s="66"/>
      <c r="JXI292" s="66"/>
      <c r="JXJ292" s="66"/>
      <c r="JXK292" s="66"/>
      <c r="JXL292" s="66"/>
      <c r="JXM292" s="66"/>
      <c r="JXN292" s="66"/>
      <c r="JXO292" s="66"/>
      <c r="JXP292" s="66"/>
      <c r="JXQ292" s="66"/>
      <c r="JXR292" s="66"/>
      <c r="JXS292" s="66"/>
      <c r="JXT292" s="66"/>
      <c r="JXU292" s="66"/>
      <c r="JXV292" s="66"/>
      <c r="JXW292" s="66"/>
      <c r="JXX292" s="66"/>
      <c r="JXY292" s="66"/>
      <c r="JXZ292" s="66"/>
      <c r="JYA292" s="66"/>
      <c r="JYB292" s="66"/>
      <c r="JYC292" s="66"/>
      <c r="JYD292" s="66"/>
      <c r="JYE292" s="66"/>
      <c r="JYF292" s="66"/>
      <c r="JYG292" s="66"/>
      <c r="JYH292" s="66"/>
      <c r="JYI292" s="66"/>
      <c r="JYJ292" s="66"/>
      <c r="JYK292" s="66"/>
      <c r="JYL292" s="66"/>
      <c r="JYM292" s="66"/>
      <c r="JYN292" s="66"/>
      <c r="JYO292" s="66"/>
      <c r="JYP292" s="66"/>
      <c r="JYQ292" s="66"/>
      <c r="JYR292" s="66"/>
      <c r="JYS292" s="66"/>
      <c r="JYT292" s="66"/>
      <c r="JYU292" s="66"/>
      <c r="JYV292" s="66"/>
      <c r="JYW292" s="66"/>
      <c r="JYX292" s="66"/>
      <c r="JYY292" s="66"/>
      <c r="JYZ292" s="66"/>
      <c r="JZA292" s="66"/>
      <c r="JZB292" s="66"/>
      <c r="JZC292" s="66"/>
      <c r="JZD292" s="66"/>
      <c r="JZE292" s="66"/>
      <c r="JZF292" s="66"/>
      <c r="JZG292" s="66"/>
      <c r="JZH292" s="66"/>
      <c r="JZI292" s="66"/>
      <c r="JZJ292" s="66"/>
      <c r="JZK292" s="66"/>
      <c r="JZL292" s="66"/>
      <c r="JZM292" s="66"/>
      <c r="JZN292" s="66"/>
      <c r="JZO292" s="66"/>
      <c r="JZP292" s="66"/>
      <c r="JZQ292" s="66"/>
      <c r="JZR292" s="66"/>
      <c r="JZS292" s="66"/>
      <c r="JZT292" s="66"/>
      <c r="JZU292" s="66"/>
      <c r="JZV292" s="66"/>
      <c r="JZW292" s="66"/>
      <c r="JZX292" s="66"/>
      <c r="JZY292" s="66"/>
      <c r="JZZ292" s="66"/>
      <c r="KAA292" s="66"/>
      <c r="KAB292" s="66"/>
      <c r="KAC292" s="66"/>
      <c r="KAD292" s="66"/>
      <c r="KAE292" s="66"/>
      <c r="KAF292" s="66"/>
      <c r="KAG292" s="66"/>
      <c r="KAH292" s="66"/>
      <c r="KAI292" s="66"/>
      <c r="KAJ292" s="66"/>
      <c r="KAK292" s="66"/>
      <c r="KAL292" s="66"/>
      <c r="KAM292" s="66"/>
      <c r="KAN292" s="66"/>
      <c r="KAO292" s="66"/>
      <c r="KAP292" s="66"/>
      <c r="KAQ292" s="66"/>
      <c r="KAR292" s="66"/>
      <c r="KAS292" s="66"/>
      <c r="KAT292" s="66"/>
      <c r="KAU292" s="66"/>
      <c r="KAV292" s="66"/>
      <c r="KAW292" s="66"/>
      <c r="KAX292" s="66"/>
      <c r="KAY292" s="66"/>
      <c r="KAZ292" s="66"/>
      <c r="KBA292" s="66"/>
      <c r="KBB292" s="66"/>
      <c r="KBC292" s="66"/>
      <c r="KBD292" s="66"/>
      <c r="KBE292" s="66"/>
      <c r="KBF292" s="66"/>
      <c r="KBG292" s="66"/>
      <c r="KBH292" s="66"/>
      <c r="KBI292" s="66"/>
      <c r="KBJ292" s="66"/>
      <c r="KBK292" s="66"/>
      <c r="KBL292" s="66"/>
      <c r="KBM292" s="66"/>
      <c r="KBN292" s="66"/>
      <c r="KBO292" s="66"/>
      <c r="KBP292" s="66"/>
      <c r="KBQ292" s="66"/>
      <c r="KBR292" s="66"/>
      <c r="KBS292" s="66"/>
      <c r="KBT292" s="66"/>
      <c r="KBU292" s="66"/>
      <c r="KBV292" s="66"/>
      <c r="KBW292" s="66"/>
      <c r="KBX292" s="66"/>
      <c r="KBY292" s="66"/>
      <c r="KBZ292" s="66"/>
      <c r="KCA292" s="66"/>
      <c r="KCB292" s="66"/>
      <c r="KCC292" s="66"/>
      <c r="KCD292" s="66"/>
      <c r="KCE292" s="66"/>
      <c r="KCF292" s="66"/>
      <c r="KCG292" s="66"/>
      <c r="KCH292" s="66"/>
      <c r="KCI292" s="66"/>
      <c r="KCJ292" s="66"/>
      <c r="KCK292" s="66"/>
      <c r="KCL292" s="66"/>
      <c r="KCM292" s="66"/>
      <c r="KCN292" s="66"/>
      <c r="KCO292" s="66"/>
      <c r="KCP292" s="66"/>
      <c r="KCQ292" s="66"/>
      <c r="KCR292" s="66"/>
      <c r="KCS292" s="66"/>
      <c r="KCT292" s="66"/>
      <c r="KCU292" s="66"/>
      <c r="KCV292" s="66"/>
      <c r="KCW292" s="66"/>
      <c r="KCX292" s="66"/>
      <c r="KCY292" s="66"/>
      <c r="KCZ292" s="66"/>
      <c r="KDA292" s="66"/>
      <c r="KDB292" s="66"/>
      <c r="KDC292" s="66"/>
      <c r="KDD292" s="66"/>
      <c r="KDE292" s="66"/>
      <c r="KDF292" s="66"/>
      <c r="KDG292" s="66"/>
      <c r="KDH292" s="66"/>
      <c r="KDI292" s="66"/>
      <c r="KDJ292" s="66"/>
      <c r="KDK292" s="66"/>
      <c r="KDL292" s="66"/>
      <c r="KDM292" s="66"/>
      <c r="KDN292" s="66"/>
      <c r="KDO292" s="66"/>
      <c r="KDP292" s="66"/>
      <c r="KDQ292" s="66"/>
      <c r="KDR292" s="66"/>
      <c r="KDS292" s="66"/>
      <c r="KDT292" s="66"/>
      <c r="KDU292" s="66"/>
      <c r="KDV292" s="66"/>
      <c r="KDW292" s="66"/>
      <c r="KDX292" s="66"/>
      <c r="KDY292" s="66"/>
      <c r="KDZ292" s="66"/>
      <c r="KEA292" s="66"/>
      <c r="KEB292" s="66"/>
      <c r="KEC292" s="66"/>
      <c r="KED292" s="66"/>
      <c r="KEE292" s="66"/>
      <c r="KEF292" s="66"/>
      <c r="KEG292" s="66"/>
      <c r="KEH292" s="66"/>
      <c r="KEI292" s="66"/>
      <c r="KEJ292" s="66"/>
      <c r="KEK292" s="66"/>
      <c r="KEL292" s="66"/>
      <c r="KEM292" s="66"/>
      <c r="KEN292" s="66"/>
      <c r="KEO292" s="66"/>
      <c r="KEP292" s="66"/>
      <c r="KEQ292" s="66"/>
      <c r="KER292" s="66"/>
      <c r="KES292" s="66"/>
      <c r="KET292" s="66"/>
      <c r="KEU292" s="66"/>
      <c r="KEV292" s="66"/>
      <c r="KEW292" s="66"/>
      <c r="KEX292" s="66"/>
      <c r="KEY292" s="66"/>
      <c r="KEZ292" s="66"/>
      <c r="KFA292" s="66"/>
      <c r="KFB292" s="66"/>
      <c r="KFC292" s="66"/>
      <c r="KFD292" s="66"/>
      <c r="KFE292" s="66"/>
      <c r="KFF292" s="66"/>
      <c r="KFG292" s="66"/>
      <c r="KFH292" s="66"/>
      <c r="KFI292" s="66"/>
      <c r="KFJ292" s="66"/>
      <c r="KFK292" s="66"/>
      <c r="KFL292" s="66"/>
      <c r="KFM292" s="66"/>
      <c r="KFN292" s="66"/>
      <c r="KFO292" s="66"/>
      <c r="KFP292" s="66"/>
      <c r="KFQ292" s="66"/>
      <c r="KFR292" s="66"/>
      <c r="KFS292" s="66"/>
      <c r="KFT292" s="66"/>
      <c r="KFU292" s="66"/>
      <c r="KFV292" s="66"/>
      <c r="KFW292" s="66"/>
      <c r="KFX292" s="66"/>
      <c r="KFY292" s="66"/>
      <c r="KFZ292" s="66"/>
      <c r="KGA292" s="66"/>
      <c r="KGB292" s="66"/>
      <c r="KGC292" s="66"/>
      <c r="KGD292" s="66"/>
      <c r="KGE292" s="66"/>
      <c r="KGF292" s="66"/>
      <c r="KGG292" s="66"/>
      <c r="KGH292" s="66"/>
      <c r="KGI292" s="66"/>
      <c r="KGJ292" s="66"/>
      <c r="KGK292" s="66"/>
      <c r="KGL292" s="66"/>
      <c r="KGM292" s="66"/>
      <c r="KGN292" s="66"/>
      <c r="KGO292" s="66"/>
      <c r="KGP292" s="66"/>
      <c r="KGQ292" s="66"/>
      <c r="KGR292" s="66"/>
      <c r="KGS292" s="66"/>
      <c r="KGT292" s="66"/>
      <c r="KGU292" s="66"/>
      <c r="KGV292" s="66"/>
      <c r="KGW292" s="66"/>
      <c r="KGX292" s="66"/>
      <c r="KGY292" s="66"/>
      <c r="KGZ292" s="66"/>
      <c r="KHA292" s="66"/>
      <c r="KHB292" s="66"/>
      <c r="KHC292" s="66"/>
      <c r="KHD292" s="66"/>
      <c r="KHE292" s="66"/>
      <c r="KHF292" s="66"/>
      <c r="KHG292" s="66"/>
      <c r="KHH292" s="66"/>
      <c r="KHI292" s="66"/>
      <c r="KHJ292" s="66"/>
      <c r="KHK292" s="66"/>
      <c r="KHL292" s="66"/>
      <c r="KHM292" s="66"/>
      <c r="KHN292" s="66"/>
      <c r="KHO292" s="66"/>
      <c r="KHP292" s="66"/>
      <c r="KHQ292" s="66"/>
      <c r="KHR292" s="66"/>
      <c r="KHS292" s="66"/>
      <c r="KHT292" s="66"/>
      <c r="KHU292" s="66"/>
      <c r="KHV292" s="66"/>
      <c r="KHW292" s="66"/>
      <c r="KHX292" s="66"/>
      <c r="KHY292" s="66"/>
      <c r="KHZ292" s="66"/>
      <c r="KIA292" s="66"/>
      <c r="KIB292" s="66"/>
      <c r="KIC292" s="66"/>
      <c r="KID292" s="66"/>
      <c r="KIE292" s="66"/>
      <c r="KIF292" s="66"/>
      <c r="KIG292" s="66"/>
      <c r="KIH292" s="66"/>
      <c r="KII292" s="66"/>
      <c r="KIJ292" s="66"/>
      <c r="KIK292" s="66"/>
      <c r="KIL292" s="66"/>
      <c r="KIM292" s="66"/>
      <c r="KIN292" s="66"/>
      <c r="KIO292" s="66"/>
      <c r="KIP292" s="66"/>
      <c r="KIQ292" s="66"/>
      <c r="KIR292" s="66"/>
      <c r="KIS292" s="66"/>
      <c r="KIT292" s="66"/>
      <c r="KIU292" s="66"/>
      <c r="KIV292" s="66"/>
      <c r="KIW292" s="66"/>
      <c r="KIX292" s="66"/>
      <c r="KIY292" s="66"/>
      <c r="KIZ292" s="66"/>
      <c r="KJA292" s="66"/>
      <c r="KJB292" s="66"/>
      <c r="KJC292" s="66"/>
      <c r="KJD292" s="66"/>
      <c r="KJE292" s="66"/>
      <c r="KJF292" s="66"/>
      <c r="KJG292" s="66"/>
      <c r="KJH292" s="66"/>
      <c r="KJI292" s="66"/>
      <c r="KJJ292" s="66"/>
      <c r="KJK292" s="66"/>
      <c r="KJL292" s="66"/>
      <c r="KJM292" s="66"/>
      <c r="KJN292" s="66"/>
      <c r="KJO292" s="66"/>
      <c r="KJP292" s="66"/>
      <c r="KJQ292" s="66"/>
      <c r="KJR292" s="66"/>
      <c r="KJS292" s="66"/>
      <c r="KJT292" s="66"/>
      <c r="KJU292" s="66"/>
      <c r="KJV292" s="66"/>
      <c r="KJW292" s="66"/>
      <c r="KJX292" s="66"/>
      <c r="KJY292" s="66"/>
      <c r="KJZ292" s="66"/>
      <c r="KKA292" s="66"/>
      <c r="KKB292" s="66"/>
      <c r="KKC292" s="66"/>
      <c r="KKD292" s="66"/>
      <c r="KKE292" s="66"/>
      <c r="KKF292" s="66"/>
      <c r="KKG292" s="66"/>
      <c r="KKH292" s="66"/>
      <c r="KKI292" s="66"/>
      <c r="KKJ292" s="66"/>
      <c r="KKK292" s="66"/>
      <c r="KKL292" s="66"/>
      <c r="KKM292" s="66"/>
      <c r="KKN292" s="66"/>
      <c r="KKO292" s="66"/>
      <c r="KKP292" s="66"/>
      <c r="KKQ292" s="66"/>
      <c r="KKR292" s="66"/>
      <c r="KKS292" s="66"/>
      <c r="KKT292" s="66"/>
      <c r="KKU292" s="66"/>
      <c r="KKV292" s="66"/>
      <c r="KKW292" s="66"/>
      <c r="KKX292" s="66"/>
      <c r="KKY292" s="66"/>
      <c r="KKZ292" s="66"/>
      <c r="KLA292" s="66"/>
      <c r="KLB292" s="66"/>
      <c r="KLC292" s="66"/>
      <c r="KLD292" s="66"/>
      <c r="KLE292" s="66"/>
      <c r="KLF292" s="66"/>
      <c r="KLG292" s="66"/>
      <c r="KLH292" s="66"/>
      <c r="KLI292" s="66"/>
      <c r="KLJ292" s="66"/>
      <c r="KLK292" s="66"/>
      <c r="KLL292" s="66"/>
      <c r="KLM292" s="66"/>
      <c r="KLN292" s="66"/>
      <c r="KLO292" s="66"/>
      <c r="KLP292" s="66"/>
      <c r="KLQ292" s="66"/>
      <c r="KLR292" s="66"/>
      <c r="KLS292" s="66"/>
      <c r="KLT292" s="66"/>
      <c r="KLU292" s="66"/>
      <c r="KLV292" s="66"/>
      <c r="KLW292" s="66"/>
      <c r="KLX292" s="66"/>
      <c r="KLY292" s="66"/>
      <c r="KLZ292" s="66"/>
      <c r="KMA292" s="66"/>
      <c r="KMB292" s="66"/>
      <c r="KMC292" s="66"/>
      <c r="KMD292" s="66"/>
      <c r="KME292" s="66"/>
      <c r="KMF292" s="66"/>
      <c r="KMG292" s="66"/>
      <c r="KMH292" s="66"/>
      <c r="KMI292" s="66"/>
      <c r="KMJ292" s="66"/>
      <c r="KMK292" s="66"/>
      <c r="KML292" s="66"/>
      <c r="KMM292" s="66"/>
      <c r="KMN292" s="66"/>
      <c r="KMO292" s="66"/>
      <c r="KMP292" s="66"/>
      <c r="KMQ292" s="66"/>
      <c r="KMR292" s="66"/>
      <c r="KMS292" s="66"/>
      <c r="KMT292" s="66"/>
      <c r="KMU292" s="66"/>
      <c r="KMV292" s="66"/>
      <c r="KMW292" s="66"/>
      <c r="KMX292" s="66"/>
      <c r="KMY292" s="66"/>
      <c r="KMZ292" s="66"/>
      <c r="KNA292" s="66"/>
      <c r="KNB292" s="66"/>
      <c r="KNC292" s="66"/>
      <c r="KND292" s="66"/>
      <c r="KNE292" s="66"/>
      <c r="KNF292" s="66"/>
      <c r="KNG292" s="66"/>
      <c r="KNH292" s="66"/>
      <c r="KNI292" s="66"/>
      <c r="KNJ292" s="66"/>
      <c r="KNK292" s="66"/>
      <c r="KNL292" s="66"/>
      <c r="KNM292" s="66"/>
      <c r="KNN292" s="66"/>
      <c r="KNO292" s="66"/>
      <c r="KNP292" s="66"/>
      <c r="KNQ292" s="66"/>
      <c r="KNR292" s="66"/>
      <c r="KNS292" s="66"/>
      <c r="KNT292" s="66"/>
      <c r="KNU292" s="66"/>
      <c r="KNV292" s="66"/>
      <c r="KNW292" s="66"/>
      <c r="KNX292" s="66"/>
      <c r="KNY292" s="66"/>
      <c r="KNZ292" s="66"/>
      <c r="KOA292" s="66"/>
      <c r="KOB292" s="66"/>
      <c r="KOC292" s="66"/>
      <c r="KOD292" s="66"/>
      <c r="KOE292" s="66"/>
      <c r="KOF292" s="66"/>
      <c r="KOG292" s="66"/>
      <c r="KOH292" s="66"/>
      <c r="KOI292" s="66"/>
      <c r="KOJ292" s="66"/>
      <c r="KOK292" s="66"/>
      <c r="KOL292" s="66"/>
      <c r="KOM292" s="66"/>
      <c r="KON292" s="66"/>
      <c r="KOO292" s="66"/>
      <c r="KOP292" s="66"/>
      <c r="KOQ292" s="66"/>
      <c r="KOR292" s="66"/>
      <c r="KOS292" s="66"/>
      <c r="KOT292" s="66"/>
      <c r="KOU292" s="66"/>
      <c r="KOV292" s="66"/>
      <c r="KOW292" s="66"/>
      <c r="KOX292" s="66"/>
      <c r="KOY292" s="66"/>
      <c r="KOZ292" s="66"/>
      <c r="KPA292" s="66"/>
      <c r="KPB292" s="66"/>
      <c r="KPC292" s="66"/>
      <c r="KPD292" s="66"/>
      <c r="KPE292" s="66"/>
      <c r="KPF292" s="66"/>
      <c r="KPG292" s="66"/>
      <c r="KPH292" s="66"/>
      <c r="KPI292" s="66"/>
      <c r="KPJ292" s="66"/>
      <c r="KPK292" s="66"/>
      <c r="KPL292" s="66"/>
      <c r="KPM292" s="66"/>
      <c r="KPN292" s="66"/>
      <c r="KPO292" s="66"/>
      <c r="KPP292" s="66"/>
      <c r="KPQ292" s="66"/>
      <c r="KPR292" s="66"/>
      <c r="KPS292" s="66"/>
      <c r="KPT292" s="66"/>
      <c r="KPU292" s="66"/>
      <c r="KPV292" s="66"/>
      <c r="KPW292" s="66"/>
      <c r="KPX292" s="66"/>
      <c r="KPY292" s="66"/>
      <c r="KPZ292" s="66"/>
      <c r="KQA292" s="66"/>
      <c r="KQB292" s="66"/>
      <c r="KQC292" s="66"/>
      <c r="KQD292" s="66"/>
      <c r="KQE292" s="66"/>
      <c r="KQF292" s="66"/>
      <c r="KQG292" s="66"/>
      <c r="KQH292" s="66"/>
      <c r="KQI292" s="66"/>
      <c r="KQJ292" s="66"/>
      <c r="KQK292" s="66"/>
      <c r="KQL292" s="66"/>
      <c r="KQM292" s="66"/>
      <c r="KQN292" s="66"/>
      <c r="KQO292" s="66"/>
      <c r="KQP292" s="66"/>
      <c r="KQQ292" s="66"/>
      <c r="KQR292" s="66"/>
      <c r="KQS292" s="66"/>
      <c r="KQT292" s="66"/>
      <c r="KQU292" s="66"/>
      <c r="KQV292" s="66"/>
      <c r="KQW292" s="66"/>
      <c r="KQX292" s="66"/>
      <c r="KQY292" s="66"/>
      <c r="KQZ292" s="66"/>
      <c r="KRA292" s="66"/>
      <c r="KRB292" s="66"/>
      <c r="KRC292" s="66"/>
      <c r="KRD292" s="66"/>
      <c r="KRE292" s="66"/>
      <c r="KRF292" s="66"/>
      <c r="KRG292" s="66"/>
      <c r="KRH292" s="66"/>
      <c r="KRI292" s="66"/>
      <c r="KRJ292" s="66"/>
      <c r="KRK292" s="66"/>
      <c r="KRL292" s="66"/>
      <c r="KRM292" s="66"/>
      <c r="KRN292" s="66"/>
      <c r="KRO292" s="66"/>
      <c r="KRP292" s="66"/>
      <c r="KRQ292" s="66"/>
      <c r="KRR292" s="66"/>
      <c r="KRS292" s="66"/>
      <c r="KRT292" s="66"/>
      <c r="KRU292" s="66"/>
      <c r="KRV292" s="66"/>
      <c r="KRW292" s="66"/>
      <c r="KRX292" s="66"/>
      <c r="KRY292" s="66"/>
      <c r="KRZ292" s="66"/>
      <c r="KSA292" s="66"/>
      <c r="KSB292" s="66"/>
      <c r="KSC292" s="66"/>
      <c r="KSD292" s="66"/>
      <c r="KSE292" s="66"/>
      <c r="KSF292" s="66"/>
      <c r="KSG292" s="66"/>
      <c r="KSH292" s="66"/>
      <c r="KSI292" s="66"/>
      <c r="KSJ292" s="66"/>
      <c r="KSK292" s="66"/>
      <c r="KSL292" s="66"/>
      <c r="KSM292" s="66"/>
      <c r="KSN292" s="66"/>
      <c r="KSO292" s="66"/>
      <c r="KSP292" s="66"/>
      <c r="KSQ292" s="66"/>
      <c r="KSR292" s="66"/>
      <c r="KSS292" s="66"/>
      <c r="KST292" s="66"/>
      <c r="KSU292" s="66"/>
      <c r="KSV292" s="66"/>
      <c r="KSW292" s="66"/>
      <c r="KSX292" s="66"/>
      <c r="KSY292" s="66"/>
      <c r="KSZ292" s="66"/>
      <c r="KTA292" s="66"/>
      <c r="KTB292" s="66"/>
      <c r="KTC292" s="66"/>
      <c r="KTD292" s="66"/>
      <c r="KTE292" s="66"/>
      <c r="KTF292" s="66"/>
      <c r="KTG292" s="66"/>
      <c r="KTH292" s="66"/>
      <c r="KTI292" s="66"/>
      <c r="KTJ292" s="66"/>
      <c r="KTK292" s="66"/>
      <c r="KTL292" s="66"/>
      <c r="KTM292" s="66"/>
      <c r="KTN292" s="66"/>
      <c r="KTO292" s="66"/>
      <c r="KTP292" s="66"/>
      <c r="KTQ292" s="66"/>
      <c r="KTR292" s="66"/>
      <c r="KTS292" s="66"/>
      <c r="KTT292" s="66"/>
      <c r="KTU292" s="66"/>
      <c r="KTV292" s="66"/>
      <c r="KTW292" s="66"/>
      <c r="KTX292" s="66"/>
      <c r="KTY292" s="66"/>
      <c r="KTZ292" s="66"/>
      <c r="KUA292" s="66"/>
      <c r="KUB292" s="66"/>
      <c r="KUC292" s="66"/>
      <c r="KUD292" s="66"/>
      <c r="KUE292" s="66"/>
      <c r="KUF292" s="66"/>
      <c r="KUG292" s="66"/>
      <c r="KUH292" s="66"/>
      <c r="KUI292" s="66"/>
      <c r="KUJ292" s="66"/>
      <c r="KUK292" s="66"/>
      <c r="KUL292" s="66"/>
      <c r="KUM292" s="66"/>
      <c r="KUN292" s="66"/>
      <c r="KUO292" s="66"/>
      <c r="KUP292" s="66"/>
      <c r="KUQ292" s="66"/>
      <c r="KUR292" s="66"/>
      <c r="KUS292" s="66"/>
      <c r="KUT292" s="66"/>
      <c r="KUU292" s="66"/>
      <c r="KUV292" s="66"/>
      <c r="KUW292" s="66"/>
      <c r="KUX292" s="66"/>
      <c r="KUY292" s="66"/>
      <c r="KUZ292" s="66"/>
      <c r="KVA292" s="66"/>
      <c r="KVB292" s="66"/>
      <c r="KVC292" s="66"/>
      <c r="KVD292" s="66"/>
      <c r="KVE292" s="66"/>
      <c r="KVF292" s="66"/>
      <c r="KVG292" s="66"/>
      <c r="KVH292" s="66"/>
      <c r="KVI292" s="66"/>
      <c r="KVJ292" s="66"/>
      <c r="KVK292" s="66"/>
      <c r="KVL292" s="66"/>
      <c r="KVM292" s="66"/>
      <c r="KVN292" s="66"/>
      <c r="KVO292" s="66"/>
      <c r="KVP292" s="66"/>
      <c r="KVQ292" s="66"/>
      <c r="KVR292" s="66"/>
      <c r="KVS292" s="66"/>
      <c r="KVT292" s="66"/>
      <c r="KVU292" s="66"/>
      <c r="KVV292" s="66"/>
      <c r="KVW292" s="66"/>
      <c r="KVX292" s="66"/>
      <c r="KVY292" s="66"/>
      <c r="KVZ292" s="66"/>
      <c r="KWA292" s="66"/>
      <c r="KWB292" s="66"/>
      <c r="KWC292" s="66"/>
      <c r="KWD292" s="66"/>
      <c r="KWE292" s="66"/>
      <c r="KWF292" s="66"/>
      <c r="KWG292" s="66"/>
      <c r="KWH292" s="66"/>
      <c r="KWI292" s="66"/>
      <c r="KWJ292" s="66"/>
      <c r="KWK292" s="66"/>
      <c r="KWL292" s="66"/>
      <c r="KWM292" s="66"/>
      <c r="KWN292" s="66"/>
      <c r="KWO292" s="66"/>
      <c r="KWP292" s="66"/>
      <c r="KWQ292" s="66"/>
      <c r="KWR292" s="66"/>
      <c r="KWS292" s="66"/>
      <c r="KWT292" s="66"/>
      <c r="KWU292" s="66"/>
      <c r="KWV292" s="66"/>
      <c r="KWW292" s="66"/>
      <c r="KWX292" s="66"/>
      <c r="KWY292" s="66"/>
      <c r="KWZ292" s="66"/>
      <c r="KXA292" s="66"/>
      <c r="KXB292" s="66"/>
      <c r="KXC292" s="66"/>
      <c r="KXD292" s="66"/>
      <c r="KXE292" s="66"/>
      <c r="KXF292" s="66"/>
      <c r="KXG292" s="66"/>
      <c r="KXH292" s="66"/>
      <c r="KXI292" s="66"/>
      <c r="KXJ292" s="66"/>
      <c r="KXK292" s="66"/>
      <c r="KXL292" s="66"/>
      <c r="KXM292" s="66"/>
      <c r="KXN292" s="66"/>
      <c r="KXO292" s="66"/>
      <c r="KXP292" s="66"/>
      <c r="KXQ292" s="66"/>
      <c r="KXR292" s="66"/>
      <c r="KXS292" s="66"/>
      <c r="KXT292" s="66"/>
      <c r="KXU292" s="66"/>
      <c r="KXV292" s="66"/>
      <c r="KXW292" s="66"/>
      <c r="KXX292" s="66"/>
      <c r="KXY292" s="66"/>
      <c r="KXZ292" s="66"/>
      <c r="KYA292" s="66"/>
      <c r="KYB292" s="66"/>
      <c r="KYC292" s="66"/>
      <c r="KYD292" s="66"/>
      <c r="KYE292" s="66"/>
      <c r="KYF292" s="66"/>
      <c r="KYG292" s="66"/>
      <c r="KYH292" s="66"/>
      <c r="KYI292" s="66"/>
      <c r="KYJ292" s="66"/>
      <c r="KYK292" s="66"/>
      <c r="KYL292" s="66"/>
      <c r="KYM292" s="66"/>
      <c r="KYN292" s="66"/>
      <c r="KYO292" s="66"/>
      <c r="KYP292" s="66"/>
      <c r="KYQ292" s="66"/>
      <c r="KYR292" s="66"/>
      <c r="KYS292" s="66"/>
      <c r="KYT292" s="66"/>
      <c r="KYU292" s="66"/>
      <c r="KYV292" s="66"/>
      <c r="KYW292" s="66"/>
      <c r="KYX292" s="66"/>
      <c r="KYY292" s="66"/>
      <c r="KYZ292" s="66"/>
      <c r="KZA292" s="66"/>
      <c r="KZB292" s="66"/>
      <c r="KZC292" s="66"/>
      <c r="KZD292" s="66"/>
      <c r="KZE292" s="66"/>
      <c r="KZF292" s="66"/>
      <c r="KZG292" s="66"/>
      <c r="KZH292" s="66"/>
      <c r="KZI292" s="66"/>
      <c r="KZJ292" s="66"/>
      <c r="KZK292" s="66"/>
      <c r="KZL292" s="66"/>
      <c r="KZM292" s="66"/>
      <c r="KZN292" s="66"/>
      <c r="KZO292" s="66"/>
      <c r="KZP292" s="66"/>
      <c r="KZQ292" s="66"/>
      <c r="KZR292" s="66"/>
      <c r="KZS292" s="66"/>
      <c r="KZT292" s="66"/>
      <c r="KZU292" s="66"/>
      <c r="KZV292" s="66"/>
      <c r="KZW292" s="66"/>
      <c r="KZX292" s="66"/>
      <c r="KZY292" s="66"/>
      <c r="KZZ292" s="66"/>
      <c r="LAA292" s="66"/>
      <c r="LAB292" s="66"/>
      <c r="LAC292" s="66"/>
      <c r="LAD292" s="66"/>
      <c r="LAE292" s="66"/>
      <c r="LAF292" s="66"/>
      <c r="LAG292" s="66"/>
      <c r="LAH292" s="66"/>
      <c r="LAI292" s="66"/>
      <c r="LAJ292" s="66"/>
      <c r="LAK292" s="66"/>
      <c r="LAL292" s="66"/>
      <c r="LAM292" s="66"/>
      <c r="LAN292" s="66"/>
      <c r="LAO292" s="66"/>
      <c r="LAP292" s="66"/>
      <c r="LAQ292" s="66"/>
      <c r="LAR292" s="66"/>
      <c r="LAS292" s="66"/>
      <c r="LAT292" s="66"/>
      <c r="LAU292" s="66"/>
      <c r="LAV292" s="66"/>
      <c r="LAW292" s="66"/>
      <c r="LAX292" s="66"/>
      <c r="LAY292" s="66"/>
      <c r="LAZ292" s="66"/>
      <c r="LBA292" s="66"/>
      <c r="LBB292" s="66"/>
      <c r="LBC292" s="66"/>
      <c r="LBD292" s="66"/>
      <c r="LBE292" s="66"/>
      <c r="LBF292" s="66"/>
      <c r="LBG292" s="66"/>
      <c r="LBH292" s="66"/>
      <c r="LBI292" s="66"/>
      <c r="LBJ292" s="66"/>
      <c r="LBK292" s="66"/>
      <c r="LBL292" s="66"/>
      <c r="LBM292" s="66"/>
      <c r="LBN292" s="66"/>
      <c r="LBO292" s="66"/>
      <c r="LBP292" s="66"/>
      <c r="LBQ292" s="66"/>
      <c r="LBR292" s="66"/>
      <c r="LBS292" s="66"/>
      <c r="LBT292" s="66"/>
      <c r="LBU292" s="66"/>
      <c r="LBV292" s="66"/>
      <c r="LBW292" s="66"/>
      <c r="LBX292" s="66"/>
      <c r="LBY292" s="66"/>
      <c r="LBZ292" s="66"/>
      <c r="LCA292" s="66"/>
      <c r="LCB292" s="66"/>
      <c r="LCC292" s="66"/>
      <c r="LCD292" s="66"/>
      <c r="LCE292" s="66"/>
      <c r="LCF292" s="66"/>
      <c r="LCG292" s="66"/>
      <c r="LCH292" s="66"/>
      <c r="LCI292" s="66"/>
      <c r="LCJ292" s="66"/>
      <c r="LCK292" s="66"/>
      <c r="LCL292" s="66"/>
      <c r="LCM292" s="66"/>
      <c r="LCN292" s="66"/>
      <c r="LCO292" s="66"/>
      <c r="LCP292" s="66"/>
      <c r="LCQ292" s="66"/>
      <c r="LCR292" s="66"/>
      <c r="LCS292" s="66"/>
      <c r="LCT292" s="66"/>
      <c r="LCU292" s="66"/>
      <c r="LCV292" s="66"/>
      <c r="LCW292" s="66"/>
      <c r="LCX292" s="66"/>
      <c r="LCY292" s="66"/>
      <c r="LCZ292" s="66"/>
      <c r="LDA292" s="66"/>
      <c r="LDB292" s="66"/>
      <c r="LDC292" s="66"/>
      <c r="LDD292" s="66"/>
      <c r="LDE292" s="66"/>
      <c r="LDF292" s="66"/>
      <c r="LDG292" s="66"/>
      <c r="LDH292" s="66"/>
      <c r="LDI292" s="66"/>
      <c r="LDJ292" s="66"/>
      <c r="LDK292" s="66"/>
      <c r="LDL292" s="66"/>
      <c r="LDM292" s="66"/>
      <c r="LDN292" s="66"/>
      <c r="LDO292" s="66"/>
      <c r="LDP292" s="66"/>
      <c r="LDQ292" s="66"/>
      <c r="LDR292" s="66"/>
      <c r="LDS292" s="66"/>
      <c r="LDT292" s="66"/>
      <c r="LDU292" s="66"/>
      <c r="LDV292" s="66"/>
      <c r="LDW292" s="66"/>
      <c r="LDX292" s="66"/>
      <c r="LDY292" s="66"/>
      <c r="LDZ292" s="66"/>
      <c r="LEA292" s="66"/>
      <c r="LEB292" s="66"/>
      <c r="LEC292" s="66"/>
      <c r="LED292" s="66"/>
      <c r="LEE292" s="66"/>
      <c r="LEF292" s="66"/>
      <c r="LEG292" s="66"/>
      <c r="LEH292" s="66"/>
      <c r="LEI292" s="66"/>
      <c r="LEJ292" s="66"/>
      <c r="LEK292" s="66"/>
      <c r="LEL292" s="66"/>
      <c r="LEM292" s="66"/>
      <c r="LEN292" s="66"/>
      <c r="LEO292" s="66"/>
      <c r="LEP292" s="66"/>
      <c r="LEQ292" s="66"/>
      <c r="LER292" s="66"/>
      <c r="LES292" s="66"/>
      <c r="LET292" s="66"/>
      <c r="LEU292" s="66"/>
      <c r="LEV292" s="66"/>
      <c r="LEW292" s="66"/>
      <c r="LEX292" s="66"/>
      <c r="LEY292" s="66"/>
      <c r="LEZ292" s="66"/>
      <c r="LFA292" s="66"/>
      <c r="LFB292" s="66"/>
      <c r="LFC292" s="66"/>
      <c r="LFD292" s="66"/>
      <c r="LFE292" s="66"/>
      <c r="LFF292" s="66"/>
      <c r="LFG292" s="66"/>
      <c r="LFH292" s="66"/>
      <c r="LFI292" s="66"/>
      <c r="LFJ292" s="66"/>
      <c r="LFK292" s="66"/>
      <c r="LFL292" s="66"/>
      <c r="LFM292" s="66"/>
      <c r="LFN292" s="66"/>
      <c r="LFO292" s="66"/>
      <c r="LFP292" s="66"/>
      <c r="LFQ292" s="66"/>
      <c r="LFR292" s="66"/>
      <c r="LFS292" s="66"/>
      <c r="LFT292" s="66"/>
      <c r="LFU292" s="66"/>
      <c r="LFV292" s="66"/>
      <c r="LFW292" s="66"/>
      <c r="LFX292" s="66"/>
      <c r="LFY292" s="66"/>
      <c r="LFZ292" s="66"/>
      <c r="LGA292" s="66"/>
      <c r="LGB292" s="66"/>
      <c r="LGC292" s="66"/>
      <c r="LGD292" s="66"/>
      <c r="LGE292" s="66"/>
      <c r="LGF292" s="66"/>
      <c r="LGG292" s="66"/>
      <c r="LGH292" s="66"/>
      <c r="LGI292" s="66"/>
      <c r="LGJ292" s="66"/>
      <c r="LGK292" s="66"/>
      <c r="LGL292" s="66"/>
      <c r="LGM292" s="66"/>
      <c r="LGN292" s="66"/>
      <c r="LGO292" s="66"/>
      <c r="LGP292" s="66"/>
      <c r="LGQ292" s="66"/>
      <c r="LGR292" s="66"/>
      <c r="LGS292" s="66"/>
      <c r="LGT292" s="66"/>
      <c r="LGU292" s="66"/>
      <c r="LGV292" s="66"/>
      <c r="LGW292" s="66"/>
      <c r="LGX292" s="66"/>
      <c r="LGY292" s="66"/>
      <c r="LGZ292" s="66"/>
      <c r="LHA292" s="66"/>
      <c r="LHB292" s="66"/>
      <c r="LHC292" s="66"/>
      <c r="LHD292" s="66"/>
      <c r="LHE292" s="66"/>
      <c r="LHF292" s="66"/>
      <c r="LHG292" s="66"/>
      <c r="LHH292" s="66"/>
      <c r="LHI292" s="66"/>
      <c r="LHJ292" s="66"/>
      <c r="LHK292" s="66"/>
      <c r="LHL292" s="66"/>
      <c r="LHM292" s="66"/>
      <c r="LHN292" s="66"/>
      <c r="LHO292" s="66"/>
      <c r="LHP292" s="66"/>
      <c r="LHQ292" s="66"/>
      <c r="LHR292" s="66"/>
      <c r="LHS292" s="66"/>
      <c r="LHT292" s="66"/>
      <c r="LHU292" s="66"/>
      <c r="LHV292" s="66"/>
      <c r="LHW292" s="66"/>
      <c r="LHX292" s="66"/>
      <c r="LHY292" s="66"/>
      <c r="LHZ292" s="66"/>
      <c r="LIA292" s="66"/>
      <c r="LIB292" s="66"/>
      <c r="LIC292" s="66"/>
      <c r="LID292" s="66"/>
      <c r="LIE292" s="66"/>
      <c r="LIF292" s="66"/>
      <c r="LIG292" s="66"/>
      <c r="LIH292" s="66"/>
      <c r="LII292" s="66"/>
      <c r="LIJ292" s="66"/>
      <c r="LIK292" s="66"/>
      <c r="LIL292" s="66"/>
      <c r="LIM292" s="66"/>
      <c r="LIN292" s="66"/>
      <c r="LIO292" s="66"/>
      <c r="LIP292" s="66"/>
      <c r="LIQ292" s="66"/>
      <c r="LIR292" s="66"/>
      <c r="LIS292" s="66"/>
      <c r="LIT292" s="66"/>
      <c r="LIU292" s="66"/>
      <c r="LIV292" s="66"/>
      <c r="LIW292" s="66"/>
      <c r="LIX292" s="66"/>
      <c r="LIY292" s="66"/>
      <c r="LIZ292" s="66"/>
      <c r="LJA292" s="66"/>
      <c r="LJB292" s="66"/>
      <c r="LJC292" s="66"/>
      <c r="LJD292" s="66"/>
      <c r="LJE292" s="66"/>
      <c r="LJF292" s="66"/>
      <c r="LJG292" s="66"/>
      <c r="LJH292" s="66"/>
      <c r="LJI292" s="66"/>
      <c r="LJJ292" s="66"/>
      <c r="LJK292" s="66"/>
      <c r="LJL292" s="66"/>
      <c r="LJM292" s="66"/>
      <c r="LJN292" s="66"/>
      <c r="LJO292" s="66"/>
      <c r="LJP292" s="66"/>
      <c r="LJQ292" s="66"/>
      <c r="LJR292" s="66"/>
      <c r="LJS292" s="66"/>
      <c r="LJT292" s="66"/>
      <c r="LJU292" s="66"/>
      <c r="LJV292" s="66"/>
      <c r="LJW292" s="66"/>
      <c r="LJX292" s="66"/>
      <c r="LJY292" s="66"/>
      <c r="LJZ292" s="66"/>
      <c r="LKA292" s="66"/>
      <c r="LKB292" s="66"/>
      <c r="LKC292" s="66"/>
      <c r="LKD292" s="66"/>
      <c r="LKE292" s="66"/>
      <c r="LKF292" s="66"/>
      <c r="LKG292" s="66"/>
      <c r="LKH292" s="66"/>
      <c r="LKI292" s="66"/>
      <c r="LKJ292" s="66"/>
      <c r="LKK292" s="66"/>
      <c r="LKL292" s="66"/>
      <c r="LKM292" s="66"/>
      <c r="LKN292" s="66"/>
      <c r="LKO292" s="66"/>
      <c r="LKP292" s="66"/>
      <c r="LKQ292" s="66"/>
      <c r="LKR292" s="66"/>
      <c r="LKS292" s="66"/>
      <c r="LKT292" s="66"/>
      <c r="LKU292" s="66"/>
      <c r="LKV292" s="66"/>
      <c r="LKW292" s="66"/>
      <c r="LKX292" s="66"/>
      <c r="LKY292" s="66"/>
      <c r="LKZ292" s="66"/>
      <c r="LLA292" s="66"/>
      <c r="LLB292" s="66"/>
      <c r="LLC292" s="66"/>
      <c r="LLD292" s="66"/>
      <c r="LLE292" s="66"/>
      <c r="LLF292" s="66"/>
      <c r="LLG292" s="66"/>
      <c r="LLH292" s="66"/>
      <c r="LLI292" s="66"/>
      <c r="LLJ292" s="66"/>
      <c r="LLK292" s="66"/>
      <c r="LLL292" s="66"/>
      <c r="LLM292" s="66"/>
      <c r="LLN292" s="66"/>
      <c r="LLO292" s="66"/>
      <c r="LLP292" s="66"/>
      <c r="LLQ292" s="66"/>
      <c r="LLR292" s="66"/>
      <c r="LLS292" s="66"/>
      <c r="LLT292" s="66"/>
      <c r="LLU292" s="66"/>
      <c r="LLV292" s="66"/>
      <c r="LLW292" s="66"/>
      <c r="LLX292" s="66"/>
      <c r="LLY292" s="66"/>
      <c r="LLZ292" s="66"/>
      <c r="LMA292" s="66"/>
      <c r="LMB292" s="66"/>
      <c r="LMC292" s="66"/>
      <c r="LMD292" s="66"/>
      <c r="LME292" s="66"/>
      <c r="LMF292" s="66"/>
      <c r="LMG292" s="66"/>
      <c r="LMH292" s="66"/>
      <c r="LMI292" s="66"/>
      <c r="LMJ292" s="66"/>
      <c r="LMK292" s="66"/>
      <c r="LML292" s="66"/>
      <c r="LMM292" s="66"/>
      <c r="LMN292" s="66"/>
      <c r="LMO292" s="66"/>
      <c r="LMP292" s="66"/>
      <c r="LMQ292" s="66"/>
      <c r="LMR292" s="66"/>
      <c r="LMS292" s="66"/>
      <c r="LMT292" s="66"/>
      <c r="LMU292" s="66"/>
      <c r="LMV292" s="66"/>
      <c r="LMW292" s="66"/>
      <c r="LMX292" s="66"/>
      <c r="LMY292" s="66"/>
      <c r="LMZ292" s="66"/>
      <c r="LNA292" s="66"/>
      <c r="LNB292" s="66"/>
      <c r="LNC292" s="66"/>
      <c r="LND292" s="66"/>
      <c r="LNE292" s="66"/>
      <c r="LNF292" s="66"/>
      <c r="LNG292" s="66"/>
      <c r="LNH292" s="66"/>
      <c r="LNI292" s="66"/>
      <c r="LNJ292" s="66"/>
      <c r="LNK292" s="66"/>
      <c r="LNL292" s="66"/>
      <c r="LNM292" s="66"/>
      <c r="LNN292" s="66"/>
      <c r="LNO292" s="66"/>
      <c r="LNP292" s="66"/>
      <c r="LNQ292" s="66"/>
      <c r="LNR292" s="66"/>
      <c r="LNS292" s="66"/>
      <c r="LNT292" s="66"/>
      <c r="LNU292" s="66"/>
      <c r="LNV292" s="66"/>
      <c r="LNW292" s="66"/>
      <c r="LNX292" s="66"/>
      <c r="LNY292" s="66"/>
      <c r="LNZ292" s="66"/>
      <c r="LOA292" s="66"/>
      <c r="LOB292" s="66"/>
      <c r="LOC292" s="66"/>
      <c r="LOD292" s="66"/>
      <c r="LOE292" s="66"/>
      <c r="LOF292" s="66"/>
      <c r="LOG292" s="66"/>
      <c r="LOH292" s="66"/>
      <c r="LOI292" s="66"/>
      <c r="LOJ292" s="66"/>
      <c r="LOK292" s="66"/>
      <c r="LOL292" s="66"/>
      <c r="LOM292" s="66"/>
      <c r="LON292" s="66"/>
      <c r="LOO292" s="66"/>
      <c r="LOP292" s="66"/>
      <c r="LOQ292" s="66"/>
      <c r="LOR292" s="66"/>
      <c r="LOS292" s="66"/>
      <c r="LOT292" s="66"/>
      <c r="LOU292" s="66"/>
      <c r="LOV292" s="66"/>
      <c r="LOW292" s="66"/>
      <c r="LOX292" s="66"/>
      <c r="LOY292" s="66"/>
      <c r="LOZ292" s="66"/>
      <c r="LPA292" s="66"/>
      <c r="LPB292" s="66"/>
      <c r="LPC292" s="66"/>
      <c r="LPD292" s="66"/>
      <c r="LPE292" s="66"/>
      <c r="LPF292" s="66"/>
      <c r="LPG292" s="66"/>
      <c r="LPH292" s="66"/>
      <c r="LPI292" s="66"/>
      <c r="LPJ292" s="66"/>
      <c r="LPK292" s="66"/>
      <c r="LPL292" s="66"/>
      <c r="LPM292" s="66"/>
      <c r="LPN292" s="66"/>
      <c r="LPO292" s="66"/>
      <c r="LPP292" s="66"/>
      <c r="LPQ292" s="66"/>
      <c r="LPR292" s="66"/>
      <c r="LPS292" s="66"/>
      <c r="LPT292" s="66"/>
      <c r="LPU292" s="66"/>
      <c r="LPV292" s="66"/>
      <c r="LPW292" s="66"/>
      <c r="LPX292" s="66"/>
      <c r="LPY292" s="66"/>
      <c r="LPZ292" s="66"/>
      <c r="LQA292" s="66"/>
      <c r="LQB292" s="66"/>
      <c r="LQC292" s="66"/>
      <c r="LQD292" s="66"/>
      <c r="LQE292" s="66"/>
      <c r="LQF292" s="66"/>
      <c r="LQG292" s="66"/>
      <c r="LQH292" s="66"/>
      <c r="LQI292" s="66"/>
      <c r="LQJ292" s="66"/>
      <c r="LQK292" s="66"/>
      <c r="LQL292" s="66"/>
      <c r="LQM292" s="66"/>
      <c r="LQN292" s="66"/>
      <c r="LQO292" s="66"/>
      <c r="LQP292" s="66"/>
      <c r="LQQ292" s="66"/>
      <c r="LQR292" s="66"/>
      <c r="LQS292" s="66"/>
      <c r="LQT292" s="66"/>
      <c r="LQU292" s="66"/>
      <c r="LQV292" s="66"/>
      <c r="LQW292" s="66"/>
      <c r="LQX292" s="66"/>
      <c r="LQY292" s="66"/>
      <c r="LQZ292" s="66"/>
      <c r="LRA292" s="66"/>
      <c r="LRB292" s="66"/>
      <c r="LRC292" s="66"/>
      <c r="LRD292" s="66"/>
      <c r="LRE292" s="66"/>
      <c r="LRF292" s="66"/>
      <c r="LRG292" s="66"/>
      <c r="LRH292" s="66"/>
      <c r="LRI292" s="66"/>
      <c r="LRJ292" s="66"/>
      <c r="LRK292" s="66"/>
      <c r="LRL292" s="66"/>
      <c r="LRM292" s="66"/>
      <c r="LRN292" s="66"/>
      <c r="LRO292" s="66"/>
      <c r="LRP292" s="66"/>
      <c r="LRQ292" s="66"/>
      <c r="LRR292" s="66"/>
      <c r="LRS292" s="66"/>
      <c r="LRT292" s="66"/>
      <c r="LRU292" s="66"/>
      <c r="LRV292" s="66"/>
      <c r="LRW292" s="66"/>
      <c r="LRX292" s="66"/>
      <c r="LRY292" s="66"/>
      <c r="LRZ292" s="66"/>
      <c r="LSA292" s="66"/>
      <c r="LSB292" s="66"/>
      <c r="LSC292" s="66"/>
      <c r="LSD292" s="66"/>
      <c r="LSE292" s="66"/>
      <c r="LSF292" s="66"/>
      <c r="LSG292" s="66"/>
      <c r="LSH292" s="66"/>
      <c r="LSI292" s="66"/>
      <c r="LSJ292" s="66"/>
      <c r="LSK292" s="66"/>
      <c r="LSL292" s="66"/>
      <c r="LSM292" s="66"/>
      <c r="LSN292" s="66"/>
      <c r="LSO292" s="66"/>
      <c r="LSP292" s="66"/>
      <c r="LSQ292" s="66"/>
      <c r="LSR292" s="66"/>
      <c r="LSS292" s="66"/>
      <c r="LST292" s="66"/>
      <c r="LSU292" s="66"/>
      <c r="LSV292" s="66"/>
      <c r="LSW292" s="66"/>
      <c r="LSX292" s="66"/>
      <c r="LSY292" s="66"/>
      <c r="LSZ292" s="66"/>
      <c r="LTA292" s="66"/>
      <c r="LTB292" s="66"/>
      <c r="LTC292" s="66"/>
      <c r="LTD292" s="66"/>
      <c r="LTE292" s="66"/>
      <c r="LTF292" s="66"/>
      <c r="LTG292" s="66"/>
      <c r="LTH292" s="66"/>
      <c r="LTI292" s="66"/>
      <c r="LTJ292" s="66"/>
      <c r="LTK292" s="66"/>
      <c r="LTL292" s="66"/>
      <c r="LTM292" s="66"/>
      <c r="LTN292" s="66"/>
      <c r="LTO292" s="66"/>
      <c r="LTP292" s="66"/>
      <c r="LTQ292" s="66"/>
      <c r="LTR292" s="66"/>
      <c r="LTS292" s="66"/>
      <c r="LTT292" s="66"/>
      <c r="LTU292" s="66"/>
      <c r="LTV292" s="66"/>
      <c r="LTW292" s="66"/>
      <c r="LTX292" s="66"/>
      <c r="LTY292" s="66"/>
      <c r="LTZ292" s="66"/>
      <c r="LUA292" s="66"/>
      <c r="LUB292" s="66"/>
      <c r="LUC292" s="66"/>
      <c r="LUD292" s="66"/>
      <c r="LUE292" s="66"/>
      <c r="LUF292" s="66"/>
      <c r="LUG292" s="66"/>
      <c r="LUH292" s="66"/>
      <c r="LUI292" s="66"/>
      <c r="LUJ292" s="66"/>
      <c r="LUK292" s="66"/>
      <c r="LUL292" s="66"/>
      <c r="LUM292" s="66"/>
      <c r="LUN292" s="66"/>
      <c r="LUO292" s="66"/>
      <c r="LUP292" s="66"/>
      <c r="LUQ292" s="66"/>
      <c r="LUR292" s="66"/>
      <c r="LUS292" s="66"/>
      <c r="LUT292" s="66"/>
      <c r="LUU292" s="66"/>
      <c r="LUV292" s="66"/>
      <c r="LUW292" s="66"/>
      <c r="LUX292" s="66"/>
      <c r="LUY292" s="66"/>
      <c r="LUZ292" s="66"/>
      <c r="LVA292" s="66"/>
      <c r="LVB292" s="66"/>
      <c r="LVC292" s="66"/>
      <c r="LVD292" s="66"/>
      <c r="LVE292" s="66"/>
      <c r="LVF292" s="66"/>
      <c r="LVG292" s="66"/>
      <c r="LVH292" s="66"/>
      <c r="LVI292" s="66"/>
      <c r="LVJ292" s="66"/>
      <c r="LVK292" s="66"/>
      <c r="LVL292" s="66"/>
      <c r="LVM292" s="66"/>
      <c r="LVN292" s="66"/>
      <c r="LVO292" s="66"/>
      <c r="LVP292" s="66"/>
      <c r="LVQ292" s="66"/>
      <c r="LVR292" s="66"/>
      <c r="LVS292" s="66"/>
      <c r="LVT292" s="66"/>
      <c r="LVU292" s="66"/>
      <c r="LVV292" s="66"/>
      <c r="LVW292" s="66"/>
      <c r="LVX292" s="66"/>
      <c r="LVY292" s="66"/>
      <c r="LVZ292" s="66"/>
      <c r="LWA292" s="66"/>
      <c r="LWB292" s="66"/>
      <c r="LWC292" s="66"/>
      <c r="LWD292" s="66"/>
      <c r="LWE292" s="66"/>
      <c r="LWF292" s="66"/>
      <c r="LWG292" s="66"/>
      <c r="LWH292" s="66"/>
      <c r="LWI292" s="66"/>
      <c r="LWJ292" s="66"/>
      <c r="LWK292" s="66"/>
      <c r="LWL292" s="66"/>
      <c r="LWM292" s="66"/>
      <c r="LWN292" s="66"/>
      <c r="LWO292" s="66"/>
      <c r="LWP292" s="66"/>
      <c r="LWQ292" s="66"/>
      <c r="LWR292" s="66"/>
      <c r="LWS292" s="66"/>
      <c r="LWT292" s="66"/>
      <c r="LWU292" s="66"/>
      <c r="LWV292" s="66"/>
      <c r="LWW292" s="66"/>
      <c r="LWX292" s="66"/>
      <c r="LWY292" s="66"/>
      <c r="LWZ292" s="66"/>
      <c r="LXA292" s="66"/>
      <c r="LXB292" s="66"/>
      <c r="LXC292" s="66"/>
      <c r="LXD292" s="66"/>
      <c r="LXE292" s="66"/>
      <c r="LXF292" s="66"/>
      <c r="LXG292" s="66"/>
      <c r="LXH292" s="66"/>
      <c r="LXI292" s="66"/>
      <c r="LXJ292" s="66"/>
      <c r="LXK292" s="66"/>
      <c r="LXL292" s="66"/>
      <c r="LXM292" s="66"/>
      <c r="LXN292" s="66"/>
      <c r="LXO292" s="66"/>
      <c r="LXP292" s="66"/>
      <c r="LXQ292" s="66"/>
      <c r="LXR292" s="66"/>
      <c r="LXS292" s="66"/>
      <c r="LXT292" s="66"/>
      <c r="LXU292" s="66"/>
      <c r="LXV292" s="66"/>
      <c r="LXW292" s="66"/>
      <c r="LXX292" s="66"/>
      <c r="LXY292" s="66"/>
      <c r="LXZ292" s="66"/>
      <c r="LYA292" s="66"/>
      <c r="LYB292" s="66"/>
      <c r="LYC292" s="66"/>
      <c r="LYD292" s="66"/>
      <c r="LYE292" s="66"/>
      <c r="LYF292" s="66"/>
      <c r="LYG292" s="66"/>
      <c r="LYH292" s="66"/>
      <c r="LYI292" s="66"/>
      <c r="LYJ292" s="66"/>
      <c r="LYK292" s="66"/>
      <c r="LYL292" s="66"/>
      <c r="LYM292" s="66"/>
      <c r="LYN292" s="66"/>
      <c r="LYO292" s="66"/>
      <c r="LYP292" s="66"/>
      <c r="LYQ292" s="66"/>
      <c r="LYR292" s="66"/>
      <c r="LYS292" s="66"/>
      <c r="LYT292" s="66"/>
      <c r="LYU292" s="66"/>
      <c r="LYV292" s="66"/>
      <c r="LYW292" s="66"/>
      <c r="LYX292" s="66"/>
      <c r="LYY292" s="66"/>
      <c r="LYZ292" s="66"/>
      <c r="LZA292" s="66"/>
      <c r="LZB292" s="66"/>
      <c r="LZC292" s="66"/>
      <c r="LZD292" s="66"/>
      <c r="LZE292" s="66"/>
      <c r="LZF292" s="66"/>
      <c r="LZG292" s="66"/>
      <c r="LZH292" s="66"/>
      <c r="LZI292" s="66"/>
      <c r="LZJ292" s="66"/>
      <c r="LZK292" s="66"/>
      <c r="LZL292" s="66"/>
      <c r="LZM292" s="66"/>
      <c r="LZN292" s="66"/>
      <c r="LZO292" s="66"/>
      <c r="LZP292" s="66"/>
      <c r="LZQ292" s="66"/>
      <c r="LZR292" s="66"/>
      <c r="LZS292" s="66"/>
      <c r="LZT292" s="66"/>
      <c r="LZU292" s="66"/>
      <c r="LZV292" s="66"/>
      <c r="LZW292" s="66"/>
      <c r="LZX292" s="66"/>
      <c r="LZY292" s="66"/>
      <c r="LZZ292" s="66"/>
      <c r="MAA292" s="66"/>
      <c r="MAB292" s="66"/>
      <c r="MAC292" s="66"/>
      <c r="MAD292" s="66"/>
      <c r="MAE292" s="66"/>
      <c r="MAF292" s="66"/>
      <c r="MAG292" s="66"/>
      <c r="MAH292" s="66"/>
      <c r="MAI292" s="66"/>
      <c r="MAJ292" s="66"/>
      <c r="MAK292" s="66"/>
      <c r="MAL292" s="66"/>
      <c r="MAM292" s="66"/>
      <c r="MAN292" s="66"/>
      <c r="MAO292" s="66"/>
      <c r="MAP292" s="66"/>
      <c r="MAQ292" s="66"/>
      <c r="MAR292" s="66"/>
      <c r="MAS292" s="66"/>
      <c r="MAT292" s="66"/>
      <c r="MAU292" s="66"/>
      <c r="MAV292" s="66"/>
      <c r="MAW292" s="66"/>
      <c r="MAX292" s="66"/>
      <c r="MAY292" s="66"/>
      <c r="MAZ292" s="66"/>
      <c r="MBA292" s="66"/>
      <c r="MBB292" s="66"/>
      <c r="MBC292" s="66"/>
      <c r="MBD292" s="66"/>
      <c r="MBE292" s="66"/>
      <c r="MBF292" s="66"/>
      <c r="MBG292" s="66"/>
      <c r="MBH292" s="66"/>
      <c r="MBI292" s="66"/>
      <c r="MBJ292" s="66"/>
      <c r="MBK292" s="66"/>
      <c r="MBL292" s="66"/>
      <c r="MBM292" s="66"/>
      <c r="MBN292" s="66"/>
      <c r="MBO292" s="66"/>
      <c r="MBP292" s="66"/>
      <c r="MBQ292" s="66"/>
      <c r="MBR292" s="66"/>
      <c r="MBS292" s="66"/>
      <c r="MBT292" s="66"/>
      <c r="MBU292" s="66"/>
      <c r="MBV292" s="66"/>
      <c r="MBW292" s="66"/>
      <c r="MBX292" s="66"/>
      <c r="MBY292" s="66"/>
      <c r="MBZ292" s="66"/>
      <c r="MCA292" s="66"/>
      <c r="MCB292" s="66"/>
      <c r="MCC292" s="66"/>
      <c r="MCD292" s="66"/>
      <c r="MCE292" s="66"/>
      <c r="MCF292" s="66"/>
      <c r="MCG292" s="66"/>
      <c r="MCH292" s="66"/>
      <c r="MCI292" s="66"/>
      <c r="MCJ292" s="66"/>
      <c r="MCK292" s="66"/>
      <c r="MCL292" s="66"/>
      <c r="MCM292" s="66"/>
      <c r="MCN292" s="66"/>
      <c r="MCO292" s="66"/>
      <c r="MCP292" s="66"/>
      <c r="MCQ292" s="66"/>
      <c r="MCR292" s="66"/>
      <c r="MCS292" s="66"/>
      <c r="MCT292" s="66"/>
      <c r="MCU292" s="66"/>
      <c r="MCV292" s="66"/>
      <c r="MCW292" s="66"/>
      <c r="MCX292" s="66"/>
      <c r="MCY292" s="66"/>
      <c r="MCZ292" s="66"/>
      <c r="MDA292" s="66"/>
      <c r="MDB292" s="66"/>
      <c r="MDC292" s="66"/>
      <c r="MDD292" s="66"/>
      <c r="MDE292" s="66"/>
      <c r="MDF292" s="66"/>
      <c r="MDG292" s="66"/>
      <c r="MDH292" s="66"/>
      <c r="MDI292" s="66"/>
      <c r="MDJ292" s="66"/>
      <c r="MDK292" s="66"/>
      <c r="MDL292" s="66"/>
      <c r="MDM292" s="66"/>
      <c r="MDN292" s="66"/>
      <c r="MDO292" s="66"/>
      <c r="MDP292" s="66"/>
      <c r="MDQ292" s="66"/>
      <c r="MDR292" s="66"/>
      <c r="MDS292" s="66"/>
      <c r="MDT292" s="66"/>
      <c r="MDU292" s="66"/>
      <c r="MDV292" s="66"/>
      <c r="MDW292" s="66"/>
      <c r="MDX292" s="66"/>
      <c r="MDY292" s="66"/>
      <c r="MDZ292" s="66"/>
      <c r="MEA292" s="66"/>
      <c r="MEB292" s="66"/>
      <c r="MEC292" s="66"/>
      <c r="MED292" s="66"/>
      <c r="MEE292" s="66"/>
      <c r="MEF292" s="66"/>
      <c r="MEG292" s="66"/>
      <c r="MEH292" s="66"/>
      <c r="MEI292" s="66"/>
      <c r="MEJ292" s="66"/>
      <c r="MEK292" s="66"/>
      <c r="MEL292" s="66"/>
      <c r="MEM292" s="66"/>
      <c r="MEN292" s="66"/>
      <c r="MEO292" s="66"/>
      <c r="MEP292" s="66"/>
      <c r="MEQ292" s="66"/>
      <c r="MER292" s="66"/>
      <c r="MES292" s="66"/>
      <c r="MET292" s="66"/>
      <c r="MEU292" s="66"/>
      <c r="MEV292" s="66"/>
      <c r="MEW292" s="66"/>
      <c r="MEX292" s="66"/>
      <c r="MEY292" s="66"/>
      <c r="MEZ292" s="66"/>
      <c r="MFA292" s="66"/>
      <c r="MFB292" s="66"/>
      <c r="MFC292" s="66"/>
      <c r="MFD292" s="66"/>
      <c r="MFE292" s="66"/>
      <c r="MFF292" s="66"/>
      <c r="MFG292" s="66"/>
      <c r="MFH292" s="66"/>
      <c r="MFI292" s="66"/>
      <c r="MFJ292" s="66"/>
      <c r="MFK292" s="66"/>
      <c r="MFL292" s="66"/>
      <c r="MFM292" s="66"/>
      <c r="MFN292" s="66"/>
      <c r="MFO292" s="66"/>
      <c r="MFP292" s="66"/>
      <c r="MFQ292" s="66"/>
      <c r="MFR292" s="66"/>
      <c r="MFS292" s="66"/>
      <c r="MFT292" s="66"/>
      <c r="MFU292" s="66"/>
      <c r="MFV292" s="66"/>
      <c r="MFW292" s="66"/>
      <c r="MFX292" s="66"/>
      <c r="MFY292" s="66"/>
      <c r="MFZ292" s="66"/>
      <c r="MGA292" s="66"/>
      <c r="MGB292" s="66"/>
      <c r="MGC292" s="66"/>
      <c r="MGD292" s="66"/>
      <c r="MGE292" s="66"/>
      <c r="MGF292" s="66"/>
      <c r="MGG292" s="66"/>
      <c r="MGH292" s="66"/>
      <c r="MGI292" s="66"/>
      <c r="MGJ292" s="66"/>
      <c r="MGK292" s="66"/>
      <c r="MGL292" s="66"/>
      <c r="MGM292" s="66"/>
      <c r="MGN292" s="66"/>
      <c r="MGO292" s="66"/>
      <c r="MGP292" s="66"/>
      <c r="MGQ292" s="66"/>
      <c r="MGR292" s="66"/>
      <c r="MGS292" s="66"/>
      <c r="MGT292" s="66"/>
      <c r="MGU292" s="66"/>
      <c r="MGV292" s="66"/>
      <c r="MGW292" s="66"/>
      <c r="MGX292" s="66"/>
      <c r="MGY292" s="66"/>
      <c r="MGZ292" s="66"/>
      <c r="MHA292" s="66"/>
      <c r="MHB292" s="66"/>
      <c r="MHC292" s="66"/>
      <c r="MHD292" s="66"/>
      <c r="MHE292" s="66"/>
      <c r="MHF292" s="66"/>
      <c r="MHG292" s="66"/>
      <c r="MHH292" s="66"/>
      <c r="MHI292" s="66"/>
      <c r="MHJ292" s="66"/>
      <c r="MHK292" s="66"/>
      <c r="MHL292" s="66"/>
      <c r="MHM292" s="66"/>
      <c r="MHN292" s="66"/>
      <c r="MHO292" s="66"/>
      <c r="MHP292" s="66"/>
      <c r="MHQ292" s="66"/>
      <c r="MHR292" s="66"/>
      <c r="MHS292" s="66"/>
      <c r="MHT292" s="66"/>
      <c r="MHU292" s="66"/>
      <c r="MHV292" s="66"/>
      <c r="MHW292" s="66"/>
      <c r="MHX292" s="66"/>
      <c r="MHY292" s="66"/>
      <c r="MHZ292" s="66"/>
      <c r="MIA292" s="66"/>
      <c r="MIB292" s="66"/>
      <c r="MIC292" s="66"/>
      <c r="MID292" s="66"/>
      <c r="MIE292" s="66"/>
      <c r="MIF292" s="66"/>
      <c r="MIG292" s="66"/>
      <c r="MIH292" s="66"/>
      <c r="MII292" s="66"/>
      <c r="MIJ292" s="66"/>
      <c r="MIK292" s="66"/>
      <c r="MIL292" s="66"/>
      <c r="MIM292" s="66"/>
      <c r="MIN292" s="66"/>
      <c r="MIO292" s="66"/>
      <c r="MIP292" s="66"/>
      <c r="MIQ292" s="66"/>
      <c r="MIR292" s="66"/>
      <c r="MIS292" s="66"/>
      <c r="MIT292" s="66"/>
      <c r="MIU292" s="66"/>
      <c r="MIV292" s="66"/>
      <c r="MIW292" s="66"/>
      <c r="MIX292" s="66"/>
      <c r="MIY292" s="66"/>
      <c r="MIZ292" s="66"/>
      <c r="MJA292" s="66"/>
      <c r="MJB292" s="66"/>
      <c r="MJC292" s="66"/>
      <c r="MJD292" s="66"/>
      <c r="MJE292" s="66"/>
      <c r="MJF292" s="66"/>
      <c r="MJG292" s="66"/>
      <c r="MJH292" s="66"/>
      <c r="MJI292" s="66"/>
      <c r="MJJ292" s="66"/>
      <c r="MJK292" s="66"/>
      <c r="MJL292" s="66"/>
      <c r="MJM292" s="66"/>
      <c r="MJN292" s="66"/>
      <c r="MJO292" s="66"/>
      <c r="MJP292" s="66"/>
      <c r="MJQ292" s="66"/>
      <c r="MJR292" s="66"/>
      <c r="MJS292" s="66"/>
      <c r="MJT292" s="66"/>
      <c r="MJU292" s="66"/>
      <c r="MJV292" s="66"/>
      <c r="MJW292" s="66"/>
      <c r="MJX292" s="66"/>
      <c r="MJY292" s="66"/>
      <c r="MJZ292" s="66"/>
      <c r="MKA292" s="66"/>
      <c r="MKB292" s="66"/>
      <c r="MKC292" s="66"/>
      <c r="MKD292" s="66"/>
      <c r="MKE292" s="66"/>
      <c r="MKF292" s="66"/>
      <c r="MKG292" s="66"/>
      <c r="MKH292" s="66"/>
      <c r="MKI292" s="66"/>
      <c r="MKJ292" s="66"/>
      <c r="MKK292" s="66"/>
      <c r="MKL292" s="66"/>
      <c r="MKM292" s="66"/>
      <c r="MKN292" s="66"/>
      <c r="MKO292" s="66"/>
      <c r="MKP292" s="66"/>
      <c r="MKQ292" s="66"/>
      <c r="MKR292" s="66"/>
      <c r="MKS292" s="66"/>
      <c r="MKT292" s="66"/>
      <c r="MKU292" s="66"/>
      <c r="MKV292" s="66"/>
      <c r="MKW292" s="66"/>
      <c r="MKX292" s="66"/>
      <c r="MKY292" s="66"/>
      <c r="MKZ292" s="66"/>
      <c r="MLA292" s="66"/>
      <c r="MLB292" s="66"/>
      <c r="MLC292" s="66"/>
      <c r="MLD292" s="66"/>
      <c r="MLE292" s="66"/>
      <c r="MLF292" s="66"/>
      <c r="MLG292" s="66"/>
      <c r="MLH292" s="66"/>
      <c r="MLI292" s="66"/>
      <c r="MLJ292" s="66"/>
      <c r="MLK292" s="66"/>
      <c r="MLL292" s="66"/>
      <c r="MLM292" s="66"/>
      <c r="MLN292" s="66"/>
      <c r="MLO292" s="66"/>
      <c r="MLP292" s="66"/>
      <c r="MLQ292" s="66"/>
      <c r="MLR292" s="66"/>
      <c r="MLS292" s="66"/>
      <c r="MLT292" s="66"/>
      <c r="MLU292" s="66"/>
      <c r="MLV292" s="66"/>
      <c r="MLW292" s="66"/>
      <c r="MLX292" s="66"/>
      <c r="MLY292" s="66"/>
      <c r="MLZ292" s="66"/>
      <c r="MMA292" s="66"/>
      <c r="MMB292" s="66"/>
      <c r="MMC292" s="66"/>
      <c r="MMD292" s="66"/>
      <c r="MME292" s="66"/>
      <c r="MMF292" s="66"/>
      <c r="MMG292" s="66"/>
      <c r="MMH292" s="66"/>
      <c r="MMI292" s="66"/>
      <c r="MMJ292" s="66"/>
      <c r="MMK292" s="66"/>
      <c r="MML292" s="66"/>
      <c r="MMM292" s="66"/>
      <c r="MMN292" s="66"/>
      <c r="MMO292" s="66"/>
      <c r="MMP292" s="66"/>
      <c r="MMQ292" s="66"/>
      <c r="MMR292" s="66"/>
      <c r="MMS292" s="66"/>
      <c r="MMT292" s="66"/>
      <c r="MMU292" s="66"/>
      <c r="MMV292" s="66"/>
      <c r="MMW292" s="66"/>
      <c r="MMX292" s="66"/>
      <c r="MMY292" s="66"/>
      <c r="MMZ292" s="66"/>
      <c r="MNA292" s="66"/>
      <c r="MNB292" s="66"/>
      <c r="MNC292" s="66"/>
      <c r="MND292" s="66"/>
      <c r="MNE292" s="66"/>
      <c r="MNF292" s="66"/>
      <c r="MNG292" s="66"/>
      <c r="MNH292" s="66"/>
      <c r="MNI292" s="66"/>
      <c r="MNJ292" s="66"/>
      <c r="MNK292" s="66"/>
      <c r="MNL292" s="66"/>
      <c r="MNM292" s="66"/>
      <c r="MNN292" s="66"/>
      <c r="MNO292" s="66"/>
      <c r="MNP292" s="66"/>
      <c r="MNQ292" s="66"/>
      <c r="MNR292" s="66"/>
      <c r="MNS292" s="66"/>
      <c r="MNT292" s="66"/>
      <c r="MNU292" s="66"/>
      <c r="MNV292" s="66"/>
      <c r="MNW292" s="66"/>
      <c r="MNX292" s="66"/>
      <c r="MNY292" s="66"/>
      <c r="MNZ292" s="66"/>
      <c r="MOA292" s="66"/>
      <c r="MOB292" s="66"/>
      <c r="MOC292" s="66"/>
      <c r="MOD292" s="66"/>
      <c r="MOE292" s="66"/>
      <c r="MOF292" s="66"/>
      <c r="MOG292" s="66"/>
      <c r="MOH292" s="66"/>
      <c r="MOI292" s="66"/>
      <c r="MOJ292" s="66"/>
      <c r="MOK292" s="66"/>
      <c r="MOL292" s="66"/>
      <c r="MOM292" s="66"/>
      <c r="MON292" s="66"/>
      <c r="MOO292" s="66"/>
      <c r="MOP292" s="66"/>
      <c r="MOQ292" s="66"/>
      <c r="MOR292" s="66"/>
      <c r="MOS292" s="66"/>
      <c r="MOT292" s="66"/>
      <c r="MOU292" s="66"/>
      <c r="MOV292" s="66"/>
      <c r="MOW292" s="66"/>
      <c r="MOX292" s="66"/>
      <c r="MOY292" s="66"/>
      <c r="MOZ292" s="66"/>
      <c r="MPA292" s="66"/>
      <c r="MPB292" s="66"/>
      <c r="MPC292" s="66"/>
      <c r="MPD292" s="66"/>
      <c r="MPE292" s="66"/>
      <c r="MPF292" s="66"/>
      <c r="MPG292" s="66"/>
      <c r="MPH292" s="66"/>
      <c r="MPI292" s="66"/>
      <c r="MPJ292" s="66"/>
      <c r="MPK292" s="66"/>
      <c r="MPL292" s="66"/>
      <c r="MPM292" s="66"/>
      <c r="MPN292" s="66"/>
      <c r="MPO292" s="66"/>
      <c r="MPP292" s="66"/>
      <c r="MPQ292" s="66"/>
      <c r="MPR292" s="66"/>
      <c r="MPS292" s="66"/>
      <c r="MPT292" s="66"/>
      <c r="MPU292" s="66"/>
      <c r="MPV292" s="66"/>
      <c r="MPW292" s="66"/>
      <c r="MPX292" s="66"/>
      <c r="MPY292" s="66"/>
      <c r="MPZ292" s="66"/>
      <c r="MQA292" s="66"/>
      <c r="MQB292" s="66"/>
      <c r="MQC292" s="66"/>
      <c r="MQD292" s="66"/>
      <c r="MQE292" s="66"/>
      <c r="MQF292" s="66"/>
      <c r="MQG292" s="66"/>
      <c r="MQH292" s="66"/>
      <c r="MQI292" s="66"/>
      <c r="MQJ292" s="66"/>
      <c r="MQK292" s="66"/>
      <c r="MQL292" s="66"/>
      <c r="MQM292" s="66"/>
      <c r="MQN292" s="66"/>
      <c r="MQO292" s="66"/>
      <c r="MQP292" s="66"/>
      <c r="MQQ292" s="66"/>
      <c r="MQR292" s="66"/>
      <c r="MQS292" s="66"/>
      <c r="MQT292" s="66"/>
      <c r="MQU292" s="66"/>
      <c r="MQV292" s="66"/>
      <c r="MQW292" s="66"/>
      <c r="MQX292" s="66"/>
      <c r="MQY292" s="66"/>
      <c r="MQZ292" s="66"/>
      <c r="MRA292" s="66"/>
      <c r="MRB292" s="66"/>
      <c r="MRC292" s="66"/>
      <c r="MRD292" s="66"/>
      <c r="MRE292" s="66"/>
      <c r="MRF292" s="66"/>
      <c r="MRG292" s="66"/>
      <c r="MRH292" s="66"/>
      <c r="MRI292" s="66"/>
      <c r="MRJ292" s="66"/>
      <c r="MRK292" s="66"/>
      <c r="MRL292" s="66"/>
      <c r="MRM292" s="66"/>
      <c r="MRN292" s="66"/>
      <c r="MRO292" s="66"/>
      <c r="MRP292" s="66"/>
      <c r="MRQ292" s="66"/>
      <c r="MRR292" s="66"/>
      <c r="MRS292" s="66"/>
      <c r="MRT292" s="66"/>
      <c r="MRU292" s="66"/>
      <c r="MRV292" s="66"/>
      <c r="MRW292" s="66"/>
      <c r="MRX292" s="66"/>
      <c r="MRY292" s="66"/>
      <c r="MRZ292" s="66"/>
      <c r="MSA292" s="66"/>
      <c r="MSB292" s="66"/>
      <c r="MSC292" s="66"/>
      <c r="MSD292" s="66"/>
      <c r="MSE292" s="66"/>
      <c r="MSF292" s="66"/>
      <c r="MSG292" s="66"/>
      <c r="MSH292" s="66"/>
      <c r="MSI292" s="66"/>
      <c r="MSJ292" s="66"/>
      <c r="MSK292" s="66"/>
      <c r="MSL292" s="66"/>
      <c r="MSM292" s="66"/>
      <c r="MSN292" s="66"/>
      <c r="MSO292" s="66"/>
      <c r="MSP292" s="66"/>
      <c r="MSQ292" s="66"/>
      <c r="MSR292" s="66"/>
      <c r="MSS292" s="66"/>
      <c r="MST292" s="66"/>
      <c r="MSU292" s="66"/>
      <c r="MSV292" s="66"/>
      <c r="MSW292" s="66"/>
      <c r="MSX292" s="66"/>
      <c r="MSY292" s="66"/>
      <c r="MSZ292" s="66"/>
      <c r="MTA292" s="66"/>
      <c r="MTB292" s="66"/>
      <c r="MTC292" s="66"/>
      <c r="MTD292" s="66"/>
      <c r="MTE292" s="66"/>
      <c r="MTF292" s="66"/>
      <c r="MTG292" s="66"/>
      <c r="MTH292" s="66"/>
      <c r="MTI292" s="66"/>
      <c r="MTJ292" s="66"/>
      <c r="MTK292" s="66"/>
      <c r="MTL292" s="66"/>
      <c r="MTM292" s="66"/>
      <c r="MTN292" s="66"/>
      <c r="MTO292" s="66"/>
      <c r="MTP292" s="66"/>
      <c r="MTQ292" s="66"/>
      <c r="MTR292" s="66"/>
      <c r="MTS292" s="66"/>
      <c r="MTT292" s="66"/>
      <c r="MTU292" s="66"/>
      <c r="MTV292" s="66"/>
      <c r="MTW292" s="66"/>
      <c r="MTX292" s="66"/>
      <c r="MTY292" s="66"/>
      <c r="MTZ292" s="66"/>
      <c r="MUA292" s="66"/>
      <c r="MUB292" s="66"/>
      <c r="MUC292" s="66"/>
      <c r="MUD292" s="66"/>
      <c r="MUE292" s="66"/>
      <c r="MUF292" s="66"/>
      <c r="MUG292" s="66"/>
      <c r="MUH292" s="66"/>
      <c r="MUI292" s="66"/>
      <c r="MUJ292" s="66"/>
      <c r="MUK292" s="66"/>
      <c r="MUL292" s="66"/>
      <c r="MUM292" s="66"/>
      <c r="MUN292" s="66"/>
      <c r="MUO292" s="66"/>
      <c r="MUP292" s="66"/>
      <c r="MUQ292" s="66"/>
      <c r="MUR292" s="66"/>
      <c r="MUS292" s="66"/>
      <c r="MUT292" s="66"/>
      <c r="MUU292" s="66"/>
      <c r="MUV292" s="66"/>
      <c r="MUW292" s="66"/>
      <c r="MUX292" s="66"/>
      <c r="MUY292" s="66"/>
      <c r="MUZ292" s="66"/>
      <c r="MVA292" s="66"/>
      <c r="MVB292" s="66"/>
      <c r="MVC292" s="66"/>
      <c r="MVD292" s="66"/>
      <c r="MVE292" s="66"/>
      <c r="MVF292" s="66"/>
      <c r="MVG292" s="66"/>
      <c r="MVH292" s="66"/>
      <c r="MVI292" s="66"/>
      <c r="MVJ292" s="66"/>
      <c r="MVK292" s="66"/>
      <c r="MVL292" s="66"/>
      <c r="MVM292" s="66"/>
      <c r="MVN292" s="66"/>
      <c r="MVO292" s="66"/>
      <c r="MVP292" s="66"/>
      <c r="MVQ292" s="66"/>
      <c r="MVR292" s="66"/>
      <c r="MVS292" s="66"/>
      <c r="MVT292" s="66"/>
      <c r="MVU292" s="66"/>
      <c r="MVV292" s="66"/>
      <c r="MVW292" s="66"/>
      <c r="MVX292" s="66"/>
      <c r="MVY292" s="66"/>
      <c r="MVZ292" s="66"/>
      <c r="MWA292" s="66"/>
      <c r="MWB292" s="66"/>
      <c r="MWC292" s="66"/>
      <c r="MWD292" s="66"/>
      <c r="MWE292" s="66"/>
      <c r="MWF292" s="66"/>
      <c r="MWG292" s="66"/>
      <c r="MWH292" s="66"/>
      <c r="MWI292" s="66"/>
      <c r="MWJ292" s="66"/>
      <c r="MWK292" s="66"/>
      <c r="MWL292" s="66"/>
      <c r="MWM292" s="66"/>
      <c r="MWN292" s="66"/>
      <c r="MWO292" s="66"/>
      <c r="MWP292" s="66"/>
      <c r="MWQ292" s="66"/>
      <c r="MWR292" s="66"/>
      <c r="MWS292" s="66"/>
      <c r="MWT292" s="66"/>
      <c r="MWU292" s="66"/>
      <c r="MWV292" s="66"/>
      <c r="MWW292" s="66"/>
      <c r="MWX292" s="66"/>
      <c r="MWY292" s="66"/>
      <c r="MWZ292" s="66"/>
      <c r="MXA292" s="66"/>
      <c r="MXB292" s="66"/>
      <c r="MXC292" s="66"/>
      <c r="MXD292" s="66"/>
      <c r="MXE292" s="66"/>
      <c r="MXF292" s="66"/>
      <c r="MXG292" s="66"/>
      <c r="MXH292" s="66"/>
      <c r="MXI292" s="66"/>
      <c r="MXJ292" s="66"/>
      <c r="MXK292" s="66"/>
      <c r="MXL292" s="66"/>
      <c r="MXM292" s="66"/>
      <c r="MXN292" s="66"/>
      <c r="MXO292" s="66"/>
      <c r="MXP292" s="66"/>
      <c r="MXQ292" s="66"/>
      <c r="MXR292" s="66"/>
      <c r="MXS292" s="66"/>
      <c r="MXT292" s="66"/>
      <c r="MXU292" s="66"/>
      <c r="MXV292" s="66"/>
      <c r="MXW292" s="66"/>
      <c r="MXX292" s="66"/>
      <c r="MXY292" s="66"/>
      <c r="MXZ292" s="66"/>
      <c r="MYA292" s="66"/>
      <c r="MYB292" s="66"/>
      <c r="MYC292" s="66"/>
      <c r="MYD292" s="66"/>
      <c r="MYE292" s="66"/>
      <c r="MYF292" s="66"/>
      <c r="MYG292" s="66"/>
      <c r="MYH292" s="66"/>
      <c r="MYI292" s="66"/>
      <c r="MYJ292" s="66"/>
      <c r="MYK292" s="66"/>
      <c r="MYL292" s="66"/>
      <c r="MYM292" s="66"/>
      <c r="MYN292" s="66"/>
      <c r="MYO292" s="66"/>
      <c r="MYP292" s="66"/>
      <c r="MYQ292" s="66"/>
      <c r="MYR292" s="66"/>
      <c r="MYS292" s="66"/>
      <c r="MYT292" s="66"/>
      <c r="MYU292" s="66"/>
      <c r="MYV292" s="66"/>
      <c r="MYW292" s="66"/>
      <c r="MYX292" s="66"/>
      <c r="MYY292" s="66"/>
      <c r="MYZ292" s="66"/>
      <c r="MZA292" s="66"/>
      <c r="MZB292" s="66"/>
      <c r="MZC292" s="66"/>
      <c r="MZD292" s="66"/>
      <c r="MZE292" s="66"/>
      <c r="MZF292" s="66"/>
      <c r="MZG292" s="66"/>
      <c r="MZH292" s="66"/>
      <c r="MZI292" s="66"/>
      <c r="MZJ292" s="66"/>
      <c r="MZK292" s="66"/>
      <c r="MZL292" s="66"/>
      <c r="MZM292" s="66"/>
      <c r="MZN292" s="66"/>
      <c r="MZO292" s="66"/>
      <c r="MZP292" s="66"/>
      <c r="MZQ292" s="66"/>
      <c r="MZR292" s="66"/>
      <c r="MZS292" s="66"/>
      <c r="MZT292" s="66"/>
      <c r="MZU292" s="66"/>
      <c r="MZV292" s="66"/>
      <c r="MZW292" s="66"/>
      <c r="MZX292" s="66"/>
      <c r="MZY292" s="66"/>
      <c r="MZZ292" s="66"/>
      <c r="NAA292" s="66"/>
      <c r="NAB292" s="66"/>
      <c r="NAC292" s="66"/>
      <c r="NAD292" s="66"/>
      <c r="NAE292" s="66"/>
      <c r="NAF292" s="66"/>
      <c r="NAG292" s="66"/>
      <c r="NAH292" s="66"/>
      <c r="NAI292" s="66"/>
      <c r="NAJ292" s="66"/>
      <c r="NAK292" s="66"/>
      <c r="NAL292" s="66"/>
      <c r="NAM292" s="66"/>
      <c r="NAN292" s="66"/>
      <c r="NAO292" s="66"/>
      <c r="NAP292" s="66"/>
      <c r="NAQ292" s="66"/>
      <c r="NAR292" s="66"/>
      <c r="NAS292" s="66"/>
      <c r="NAT292" s="66"/>
      <c r="NAU292" s="66"/>
      <c r="NAV292" s="66"/>
      <c r="NAW292" s="66"/>
      <c r="NAX292" s="66"/>
      <c r="NAY292" s="66"/>
      <c r="NAZ292" s="66"/>
      <c r="NBA292" s="66"/>
      <c r="NBB292" s="66"/>
      <c r="NBC292" s="66"/>
      <c r="NBD292" s="66"/>
      <c r="NBE292" s="66"/>
      <c r="NBF292" s="66"/>
      <c r="NBG292" s="66"/>
      <c r="NBH292" s="66"/>
      <c r="NBI292" s="66"/>
      <c r="NBJ292" s="66"/>
      <c r="NBK292" s="66"/>
      <c r="NBL292" s="66"/>
      <c r="NBM292" s="66"/>
      <c r="NBN292" s="66"/>
      <c r="NBO292" s="66"/>
      <c r="NBP292" s="66"/>
      <c r="NBQ292" s="66"/>
      <c r="NBR292" s="66"/>
      <c r="NBS292" s="66"/>
      <c r="NBT292" s="66"/>
      <c r="NBU292" s="66"/>
      <c r="NBV292" s="66"/>
      <c r="NBW292" s="66"/>
      <c r="NBX292" s="66"/>
      <c r="NBY292" s="66"/>
      <c r="NBZ292" s="66"/>
      <c r="NCA292" s="66"/>
      <c r="NCB292" s="66"/>
      <c r="NCC292" s="66"/>
      <c r="NCD292" s="66"/>
      <c r="NCE292" s="66"/>
      <c r="NCF292" s="66"/>
      <c r="NCG292" s="66"/>
      <c r="NCH292" s="66"/>
      <c r="NCI292" s="66"/>
      <c r="NCJ292" s="66"/>
      <c r="NCK292" s="66"/>
      <c r="NCL292" s="66"/>
      <c r="NCM292" s="66"/>
      <c r="NCN292" s="66"/>
      <c r="NCO292" s="66"/>
      <c r="NCP292" s="66"/>
      <c r="NCQ292" s="66"/>
      <c r="NCR292" s="66"/>
      <c r="NCS292" s="66"/>
      <c r="NCT292" s="66"/>
      <c r="NCU292" s="66"/>
      <c r="NCV292" s="66"/>
      <c r="NCW292" s="66"/>
      <c r="NCX292" s="66"/>
      <c r="NCY292" s="66"/>
      <c r="NCZ292" s="66"/>
      <c r="NDA292" s="66"/>
      <c r="NDB292" s="66"/>
      <c r="NDC292" s="66"/>
      <c r="NDD292" s="66"/>
      <c r="NDE292" s="66"/>
      <c r="NDF292" s="66"/>
      <c r="NDG292" s="66"/>
      <c r="NDH292" s="66"/>
      <c r="NDI292" s="66"/>
      <c r="NDJ292" s="66"/>
      <c r="NDK292" s="66"/>
      <c r="NDL292" s="66"/>
      <c r="NDM292" s="66"/>
      <c r="NDN292" s="66"/>
      <c r="NDO292" s="66"/>
      <c r="NDP292" s="66"/>
      <c r="NDQ292" s="66"/>
      <c r="NDR292" s="66"/>
      <c r="NDS292" s="66"/>
      <c r="NDT292" s="66"/>
      <c r="NDU292" s="66"/>
      <c r="NDV292" s="66"/>
      <c r="NDW292" s="66"/>
      <c r="NDX292" s="66"/>
      <c r="NDY292" s="66"/>
      <c r="NDZ292" s="66"/>
      <c r="NEA292" s="66"/>
      <c r="NEB292" s="66"/>
      <c r="NEC292" s="66"/>
      <c r="NED292" s="66"/>
      <c r="NEE292" s="66"/>
      <c r="NEF292" s="66"/>
      <c r="NEG292" s="66"/>
      <c r="NEH292" s="66"/>
      <c r="NEI292" s="66"/>
      <c r="NEJ292" s="66"/>
      <c r="NEK292" s="66"/>
      <c r="NEL292" s="66"/>
      <c r="NEM292" s="66"/>
      <c r="NEN292" s="66"/>
      <c r="NEO292" s="66"/>
      <c r="NEP292" s="66"/>
      <c r="NEQ292" s="66"/>
      <c r="NER292" s="66"/>
      <c r="NES292" s="66"/>
      <c r="NET292" s="66"/>
      <c r="NEU292" s="66"/>
      <c r="NEV292" s="66"/>
      <c r="NEW292" s="66"/>
      <c r="NEX292" s="66"/>
      <c r="NEY292" s="66"/>
      <c r="NEZ292" s="66"/>
      <c r="NFA292" s="66"/>
      <c r="NFB292" s="66"/>
      <c r="NFC292" s="66"/>
      <c r="NFD292" s="66"/>
      <c r="NFE292" s="66"/>
      <c r="NFF292" s="66"/>
      <c r="NFG292" s="66"/>
      <c r="NFH292" s="66"/>
      <c r="NFI292" s="66"/>
      <c r="NFJ292" s="66"/>
      <c r="NFK292" s="66"/>
      <c r="NFL292" s="66"/>
      <c r="NFM292" s="66"/>
      <c r="NFN292" s="66"/>
      <c r="NFO292" s="66"/>
      <c r="NFP292" s="66"/>
      <c r="NFQ292" s="66"/>
      <c r="NFR292" s="66"/>
      <c r="NFS292" s="66"/>
      <c r="NFT292" s="66"/>
      <c r="NFU292" s="66"/>
      <c r="NFV292" s="66"/>
      <c r="NFW292" s="66"/>
      <c r="NFX292" s="66"/>
      <c r="NFY292" s="66"/>
      <c r="NFZ292" s="66"/>
      <c r="NGA292" s="66"/>
      <c r="NGB292" s="66"/>
      <c r="NGC292" s="66"/>
      <c r="NGD292" s="66"/>
      <c r="NGE292" s="66"/>
      <c r="NGF292" s="66"/>
      <c r="NGG292" s="66"/>
      <c r="NGH292" s="66"/>
      <c r="NGI292" s="66"/>
      <c r="NGJ292" s="66"/>
      <c r="NGK292" s="66"/>
      <c r="NGL292" s="66"/>
      <c r="NGM292" s="66"/>
      <c r="NGN292" s="66"/>
      <c r="NGO292" s="66"/>
      <c r="NGP292" s="66"/>
      <c r="NGQ292" s="66"/>
      <c r="NGR292" s="66"/>
      <c r="NGS292" s="66"/>
      <c r="NGT292" s="66"/>
      <c r="NGU292" s="66"/>
      <c r="NGV292" s="66"/>
      <c r="NGW292" s="66"/>
      <c r="NGX292" s="66"/>
      <c r="NGY292" s="66"/>
      <c r="NGZ292" s="66"/>
      <c r="NHA292" s="66"/>
      <c r="NHB292" s="66"/>
      <c r="NHC292" s="66"/>
      <c r="NHD292" s="66"/>
      <c r="NHE292" s="66"/>
      <c r="NHF292" s="66"/>
      <c r="NHG292" s="66"/>
      <c r="NHH292" s="66"/>
      <c r="NHI292" s="66"/>
      <c r="NHJ292" s="66"/>
      <c r="NHK292" s="66"/>
      <c r="NHL292" s="66"/>
      <c r="NHM292" s="66"/>
      <c r="NHN292" s="66"/>
      <c r="NHO292" s="66"/>
      <c r="NHP292" s="66"/>
      <c r="NHQ292" s="66"/>
      <c r="NHR292" s="66"/>
      <c r="NHS292" s="66"/>
      <c r="NHT292" s="66"/>
      <c r="NHU292" s="66"/>
      <c r="NHV292" s="66"/>
      <c r="NHW292" s="66"/>
      <c r="NHX292" s="66"/>
      <c r="NHY292" s="66"/>
      <c r="NHZ292" s="66"/>
      <c r="NIA292" s="66"/>
      <c r="NIB292" s="66"/>
      <c r="NIC292" s="66"/>
      <c r="NID292" s="66"/>
      <c r="NIE292" s="66"/>
      <c r="NIF292" s="66"/>
      <c r="NIG292" s="66"/>
      <c r="NIH292" s="66"/>
      <c r="NII292" s="66"/>
      <c r="NIJ292" s="66"/>
      <c r="NIK292" s="66"/>
      <c r="NIL292" s="66"/>
      <c r="NIM292" s="66"/>
      <c r="NIN292" s="66"/>
      <c r="NIO292" s="66"/>
      <c r="NIP292" s="66"/>
      <c r="NIQ292" s="66"/>
      <c r="NIR292" s="66"/>
      <c r="NIS292" s="66"/>
      <c r="NIT292" s="66"/>
      <c r="NIU292" s="66"/>
      <c r="NIV292" s="66"/>
      <c r="NIW292" s="66"/>
      <c r="NIX292" s="66"/>
      <c r="NIY292" s="66"/>
      <c r="NIZ292" s="66"/>
      <c r="NJA292" s="66"/>
      <c r="NJB292" s="66"/>
      <c r="NJC292" s="66"/>
      <c r="NJD292" s="66"/>
      <c r="NJE292" s="66"/>
      <c r="NJF292" s="66"/>
      <c r="NJG292" s="66"/>
      <c r="NJH292" s="66"/>
      <c r="NJI292" s="66"/>
      <c r="NJJ292" s="66"/>
      <c r="NJK292" s="66"/>
      <c r="NJL292" s="66"/>
      <c r="NJM292" s="66"/>
      <c r="NJN292" s="66"/>
      <c r="NJO292" s="66"/>
      <c r="NJP292" s="66"/>
      <c r="NJQ292" s="66"/>
      <c r="NJR292" s="66"/>
      <c r="NJS292" s="66"/>
      <c r="NJT292" s="66"/>
      <c r="NJU292" s="66"/>
      <c r="NJV292" s="66"/>
      <c r="NJW292" s="66"/>
      <c r="NJX292" s="66"/>
      <c r="NJY292" s="66"/>
      <c r="NJZ292" s="66"/>
      <c r="NKA292" s="66"/>
      <c r="NKB292" s="66"/>
      <c r="NKC292" s="66"/>
      <c r="NKD292" s="66"/>
      <c r="NKE292" s="66"/>
      <c r="NKF292" s="66"/>
      <c r="NKG292" s="66"/>
      <c r="NKH292" s="66"/>
      <c r="NKI292" s="66"/>
      <c r="NKJ292" s="66"/>
      <c r="NKK292" s="66"/>
      <c r="NKL292" s="66"/>
      <c r="NKM292" s="66"/>
      <c r="NKN292" s="66"/>
      <c r="NKO292" s="66"/>
      <c r="NKP292" s="66"/>
      <c r="NKQ292" s="66"/>
      <c r="NKR292" s="66"/>
      <c r="NKS292" s="66"/>
      <c r="NKT292" s="66"/>
      <c r="NKU292" s="66"/>
      <c r="NKV292" s="66"/>
      <c r="NKW292" s="66"/>
      <c r="NKX292" s="66"/>
      <c r="NKY292" s="66"/>
      <c r="NKZ292" s="66"/>
      <c r="NLA292" s="66"/>
      <c r="NLB292" s="66"/>
      <c r="NLC292" s="66"/>
      <c r="NLD292" s="66"/>
      <c r="NLE292" s="66"/>
      <c r="NLF292" s="66"/>
      <c r="NLG292" s="66"/>
      <c r="NLH292" s="66"/>
      <c r="NLI292" s="66"/>
      <c r="NLJ292" s="66"/>
      <c r="NLK292" s="66"/>
      <c r="NLL292" s="66"/>
      <c r="NLM292" s="66"/>
      <c r="NLN292" s="66"/>
      <c r="NLO292" s="66"/>
      <c r="NLP292" s="66"/>
      <c r="NLQ292" s="66"/>
      <c r="NLR292" s="66"/>
      <c r="NLS292" s="66"/>
      <c r="NLT292" s="66"/>
      <c r="NLU292" s="66"/>
      <c r="NLV292" s="66"/>
      <c r="NLW292" s="66"/>
      <c r="NLX292" s="66"/>
      <c r="NLY292" s="66"/>
      <c r="NLZ292" s="66"/>
      <c r="NMA292" s="66"/>
      <c r="NMB292" s="66"/>
      <c r="NMC292" s="66"/>
      <c r="NMD292" s="66"/>
      <c r="NME292" s="66"/>
      <c r="NMF292" s="66"/>
      <c r="NMG292" s="66"/>
      <c r="NMH292" s="66"/>
      <c r="NMI292" s="66"/>
      <c r="NMJ292" s="66"/>
      <c r="NMK292" s="66"/>
      <c r="NML292" s="66"/>
      <c r="NMM292" s="66"/>
      <c r="NMN292" s="66"/>
      <c r="NMO292" s="66"/>
      <c r="NMP292" s="66"/>
      <c r="NMQ292" s="66"/>
      <c r="NMR292" s="66"/>
      <c r="NMS292" s="66"/>
      <c r="NMT292" s="66"/>
      <c r="NMU292" s="66"/>
      <c r="NMV292" s="66"/>
      <c r="NMW292" s="66"/>
      <c r="NMX292" s="66"/>
      <c r="NMY292" s="66"/>
      <c r="NMZ292" s="66"/>
      <c r="NNA292" s="66"/>
      <c r="NNB292" s="66"/>
      <c r="NNC292" s="66"/>
      <c r="NND292" s="66"/>
      <c r="NNE292" s="66"/>
      <c r="NNF292" s="66"/>
      <c r="NNG292" s="66"/>
      <c r="NNH292" s="66"/>
      <c r="NNI292" s="66"/>
      <c r="NNJ292" s="66"/>
      <c r="NNK292" s="66"/>
      <c r="NNL292" s="66"/>
      <c r="NNM292" s="66"/>
      <c r="NNN292" s="66"/>
      <c r="NNO292" s="66"/>
      <c r="NNP292" s="66"/>
      <c r="NNQ292" s="66"/>
      <c r="NNR292" s="66"/>
      <c r="NNS292" s="66"/>
      <c r="NNT292" s="66"/>
      <c r="NNU292" s="66"/>
      <c r="NNV292" s="66"/>
      <c r="NNW292" s="66"/>
      <c r="NNX292" s="66"/>
      <c r="NNY292" s="66"/>
      <c r="NNZ292" s="66"/>
      <c r="NOA292" s="66"/>
      <c r="NOB292" s="66"/>
      <c r="NOC292" s="66"/>
      <c r="NOD292" s="66"/>
      <c r="NOE292" s="66"/>
      <c r="NOF292" s="66"/>
      <c r="NOG292" s="66"/>
      <c r="NOH292" s="66"/>
      <c r="NOI292" s="66"/>
      <c r="NOJ292" s="66"/>
      <c r="NOK292" s="66"/>
      <c r="NOL292" s="66"/>
      <c r="NOM292" s="66"/>
      <c r="NON292" s="66"/>
      <c r="NOO292" s="66"/>
      <c r="NOP292" s="66"/>
      <c r="NOQ292" s="66"/>
      <c r="NOR292" s="66"/>
      <c r="NOS292" s="66"/>
      <c r="NOT292" s="66"/>
      <c r="NOU292" s="66"/>
      <c r="NOV292" s="66"/>
      <c r="NOW292" s="66"/>
      <c r="NOX292" s="66"/>
      <c r="NOY292" s="66"/>
      <c r="NOZ292" s="66"/>
      <c r="NPA292" s="66"/>
      <c r="NPB292" s="66"/>
      <c r="NPC292" s="66"/>
      <c r="NPD292" s="66"/>
      <c r="NPE292" s="66"/>
      <c r="NPF292" s="66"/>
      <c r="NPG292" s="66"/>
      <c r="NPH292" s="66"/>
      <c r="NPI292" s="66"/>
      <c r="NPJ292" s="66"/>
      <c r="NPK292" s="66"/>
      <c r="NPL292" s="66"/>
      <c r="NPM292" s="66"/>
      <c r="NPN292" s="66"/>
      <c r="NPO292" s="66"/>
      <c r="NPP292" s="66"/>
      <c r="NPQ292" s="66"/>
      <c r="NPR292" s="66"/>
      <c r="NPS292" s="66"/>
      <c r="NPT292" s="66"/>
      <c r="NPU292" s="66"/>
      <c r="NPV292" s="66"/>
      <c r="NPW292" s="66"/>
      <c r="NPX292" s="66"/>
      <c r="NPY292" s="66"/>
      <c r="NPZ292" s="66"/>
      <c r="NQA292" s="66"/>
      <c r="NQB292" s="66"/>
      <c r="NQC292" s="66"/>
      <c r="NQD292" s="66"/>
      <c r="NQE292" s="66"/>
      <c r="NQF292" s="66"/>
      <c r="NQG292" s="66"/>
      <c r="NQH292" s="66"/>
      <c r="NQI292" s="66"/>
      <c r="NQJ292" s="66"/>
      <c r="NQK292" s="66"/>
      <c r="NQL292" s="66"/>
      <c r="NQM292" s="66"/>
      <c r="NQN292" s="66"/>
      <c r="NQO292" s="66"/>
      <c r="NQP292" s="66"/>
      <c r="NQQ292" s="66"/>
      <c r="NQR292" s="66"/>
      <c r="NQS292" s="66"/>
      <c r="NQT292" s="66"/>
      <c r="NQU292" s="66"/>
      <c r="NQV292" s="66"/>
      <c r="NQW292" s="66"/>
      <c r="NQX292" s="66"/>
      <c r="NQY292" s="66"/>
      <c r="NQZ292" s="66"/>
      <c r="NRA292" s="66"/>
      <c r="NRB292" s="66"/>
      <c r="NRC292" s="66"/>
      <c r="NRD292" s="66"/>
      <c r="NRE292" s="66"/>
      <c r="NRF292" s="66"/>
      <c r="NRG292" s="66"/>
      <c r="NRH292" s="66"/>
      <c r="NRI292" s="66"/>
      <c r="NRJ292" s="66"/>
      <c r="NRK292" s="66"/>
      <c r="NRL292" s="66"/>
      <c r="NRM292" s="66"/>
      <c r="NRN292" s="66"/>
      <c r="NRO292" s="66"/>
      <c r="NRP292" s="66"/>
      <c r="NRQ292" s="66"/>
      <c r="NRR292" s="66"/>
      <c r="NRS292" s="66"/>
      <c r="NRT292" s="66"/>
      <c r="NRU292" s="66"/>
      <c r="NRV292" s="66"/>
      <c r="NRW292" s="66"/>
      <c r="NRX292" s="66"/>
      <c r="NRY292" s="66"/>
      <c r="NRZ292" s="66"/>
      <c r="NSA292" s="66"/>
      <c r="NSB292" s="66"/>
      <c r="NSC292" s="66"/>
      <c r="NSD292" s="66"/>
      <c r="NSE292" s="66"/>
      <c r="NSF292" s="66"/>
      <c r="NSG292" s="66"/>
      <c r="NSH292" s="66"/>
      <c r="NSI292" s="66"/>
      <c r="NSJ292" s="66"/>
      <c r="NSK292" s="66"/>
      <c r="NSL292" s="66"/>
      <c r="NSM292" s="66"/>
      <c r="NSN292" s="66"/>
      <c r="NSO292" s="66"/>
      <c r="NSP292" s="66"/>
      <c r="NSQ292" s="66"/>
      <c r="NSR292" s="66"/>
      <c r="NSS292" s="66"/>
      <c r="NST292" s="66"/>
      <c r="NSU292" s="66"/>
      <c r="NSV292" s="66"/>
      <c r="NSW292" s="66"/>
      <c r="NSX292" s="66"/>
      <c r="NSY292" s="66"/>
      <c r="NSZ292" s="66"/>
      <c r="NTA292" s="66"/>
      <c r="NTB292" s="66"/>
      <c r="NTC292" s="66"/>
      <c r="NTD292" s="66"/>
      <c r="NTE292" s="66"/>
      <c r="NTF292" s="66"/>
      <c r="NTG292" s="66"/>
      <c r="NTH292" s="66"/>
      <c r="NTI292" s="66"/>
      <c r="NTJ292" s="66"/>
      <c r="NTK292" s="66"/>
      <c r="NTL292" s="66"/>
      <c r="NTM292" s="66"/>
      <c r="NTN292" s="66"/>
      <c r="NTO292" s="66"/>
      <c r="NTP292" s="66"/>
      <c r="NTQ292" s="66"/>
      <c r="NTR292" s="66"/>
      <c r="NTS292" s="66"/>
      <c r="NTT292" s="66"/>
      <c r="NTU292" s="66"/>
      <c r="NTV292" s="66"/>
      <c r="NTW292" s="66"/>
      <c r="NTX292" s="66"/>
      <c r="NTY292" s="66"/>
      <c r="NTZ292" s="66"/>
      <c r="NUA292" s="66"/>
      <c r="NUB292" s="66"/>
      <c r="NUC292" s="66"/>
      <c r="NUD292" s="66"/>
      <c r="NUE292" s="66"/>
      <c r="NUF292" s="66"/>
      <c r="NUG292" s="66"/>
      <c r="NUH292" s="66"/>
      <c r="NUI292" s="66"/>
      <c r="NUJ292" s="66"/>
      <c r="NUK292" s="66"/>
      <c r="NUL292" s="66"/>
      <c r="NUM292" s="66"/>
      <c r="NUN292" s="66"/>
      <c r="NUO292" s="66"/>
      <c r="NUP292" s="66"/>
      <c r="NUQ292" s="66"/>
      <c r="NUR292" s="66"/>
      <c r="NUS292" s="66"/>
      <c r="NUT292" s="66"/>
      <c r="NUU292" s="66"/>
      <c r="NUV292" s="66"/>
      <c r="NUW292" s="66"/>
      <c r="NUX292" s="66"/>
      <c r="NUY292" s="66"/>
      <c r="NUZ292" s="66"/>
      <c r="NVA292" s="66"/>
      <c r="NVB292" s="66"/>
      <c r="NVC292" s="66"/>
      <c r="NVD292" s="66"/>
      <c r="NVE292" s="66"/>
      <c r="NVF292" s="66"/>
      <c r="NVG292" s="66"/>
      <c r="NVH292" s="66"/>
      <c r="NVI292" s="66"/>
      <c r="NVJ292" s="66"/>
      <c r="NVK292" s="66"/>
      <c r="NVL292" s="66"/>
      <c r="NVM292" s="66"/>
      <c r="NVN292" s="66"/>
      <c r="NVO292" s="66"/>
      <c r="NVP292" s="66"/>
      <c r="NVQ292" s="66"/>
      <c r="NVR292" s="66"/>
      <c r="NVS292" s="66"/>
      <c r="NVT292" s="66"/>
      <c r="NVU292" s="66"/>
      <c r="NVV292" s="66"/>
      <c r="NVW292" s="66"/>
      <c r="NVX292" s="66"/>
      <c r="NVY292" s="66"/>
      <c r="NVZ292" s="66"/>
      <c r="NWA292" s="66"/>
      <c r="NWB292" s="66"/>
      <c r="NWC292" s="66"/>
      <c r="NWD292" s="66"/>
      <c r="NWE292" s="66"/>
      <c r="NWF292" s="66"/>
      <c r="NWG292" s="66"/>
      <c r="NWH292" s="66"/>
      <c r="NWI292" s="66"/>
      <c r="NWJ292" s="66"/>
      <c r="NWK292" s="66"/>
      <c r="NWL292" s="66"/>
      <c r="NWM292" s="66"/>
      <c r="NWN292" s="66"/>
      <c r="NWO292" s="66"/>
      <c r="NWP292" s="66"/>
      <c r="NWQ292" s="66"/>
      <c r="NWR292" s="66"/>
      <c r="NWS292" s="66"/>
      <c r="NWT292" s="66"/>
      <c r="NWU292" s="66"/>
      <c r="NWV292" s="66"/>
      <c r="NWW292" s="66"/>
      <c r="NWX292" s="66"/>
      <c r="NWY292" s="66"/>
      <c r="NWZ292" s="66"/>
      <c r="NXA292" s="66"/>
      <c r="NXB292" s="66"/>
      <c r="NXC292" s="66"/>
      <c r="NXD292" s="66"/>
      <c r="NXE292" s="66"/>
      <c r="NXF292" s="66"/>
      <c r="NXG292" s="66"/>
      <c r="NXH292" s="66"/>
      <c r="NXI292" s="66"/>
      <c r="NXJ292" s="66"/>
      <c r="NXK292" s="66"/>
      <c r="NXL292" s="66"/>
      <c r="NXM292" s="66"/>
      <c r="NXN292" s="66"/>
      <c r="NXO292" s="66"/>
      <c r="NXP292" s="66"/>
      <c r="NXQ292" s="66"/>
      <c r="NXR292" s="66"/>
      <c r="NXS292" s="66"/>
      <c r="NXT292" s="66"/>
      <c r="NXU292" s="66"/>
      <c r="NXV292" s="66"/>
      <c r="NXW292" s="66"/>
      <c r="NXX292" s="66"/>
      <c r="NXY292" s="66"/>
      <c r="NXZ292" s="66"/>
      <c r="NYA292" s="66"/>
      <c r="NYB292" s="66"/>
      <c r="NYC292" s="66"/>
      <c r="NYD292" s="66"/>
      <c r="NYE292" s="66"/>
      <c r="NYF292" s="66"/>
      <c r="NYG292" s="66"/>
      <c r="NYH292" s="66"/>
      <c r="NYI292" s="66"/>
      <c r="NYJ292" s="66"/>
      <c r="NYK292" s="66"/>
      <c r="NYL292" s="66"/>
      <c r="NYM292" s="66"/>
      <c r="NYN292" s="66"/>
      <c r="NYO292" s="66"/>
      <c r="NYP292" s="66"/>
      <c r="NYQ292" s="66"/>
      <c r="NYR292" s="66"/>
      <c r="NYS292" s="66"/>
      <c r="NYT292" s="66"/>
      <c r="NYU292" s="66"/>
      <c r="NYV292" s="66"/>
      <c r="NYW292" s="66"/>
      <c r="NYX292" s="66"/>
      <c r="NYY292" s="66"/>
      <c r="NYZ292" s="66"/>
      <c r="NZA292" s="66"/>
      <c r="NZB292" s="66"/>
      <c r="NZC292" s="66"/>
      <c r="NZD292" s="66"/>
      <c r="NZE292" s="66"/>
      <c r="NZF292" s="66"/>
      <c r="NZG292" s="66"/>
      <c r="NZH292" s="66"/>
      <c r="NZI292" s="66"/>
      <c r="NZJ292" s="66"/>
      <c r="NZK292" s="66"/>
      <c r="NZL292" s="66"/>
      <c r="NZM292" s="66"/>
      <c r="NZN292" s="66"/>
      <c r="NZO292" s="66"/>
      <c r="NZP292" s="66"/>
      <c r="NZQ292" s="66"/>
      <c r="NZR292" s="66"/>
      <c r="NZS292" s="66"/>
      <c r="NZT292" s="66"/>
      <c r="NZU292" s="66"/>
      <c r="NZV292" s="66"/>
      <c r="NZW292" s="66"/>
      <c r="NZX292" s="66"/>
      <c r="NZY292" s="66"/>
      <c r="NZZ292" s="66"/>
      <c r="OAA292" s="66"/>
      <c r="OAB292" s="66"/>
      <c r="OAC292" s="66"/>
      <c r="OAD292" s="66"/>
      <c r="OAE292" s="66"/>
      <c r="OAF292" s="66"/>
      <c r="OAG292" s="66"/>
      <c r="OAH292" s="66"/>
      <c r="OAI292" s="66"/>
      <c r="OAJ292" s="66"/>
      <c r="OAK292" s="66"/>
      <c r="OAL292" s="66"/>
      <c r="OAM292" s="66"/>
      <c r="OAN292" s="66"/>
      <c r="OAO292" s="66"/>
      <c r="OAP292" s="66"/>
      <c r="OAQ292" s="66"/>
      <c r="OAR292" s="66"/>
      <c r="OAS292" s="66"/>
      <c r="OAT292" s="66"/>
      <c r="OAU292" s="66"/>
      <c r="OAV292" s="66"/>
      <c r="OAW292" s="66"/>
      <c r="OAX292" s="66"/>
      <c r="OAY292" s="66"/>
      <c r="OAZ292" s="66"/>
      <c r="OBA292" s="66"/>
      <c r="OBB292" s="66"/>
      <c r="OBC292" s="66"/>
      <c r="OBD292" s="66"/>
      <c r="OBE292" s="66"/>
      <c r="OBF292" s="66"/>
      <c r="OBG292" s="66"/>
      <c r="OBH292" s="66"/>
      <c r="OBI292" s="66"/>
      <c r="OBJ292" s="66"/>
      <c r="OBK292" s="66"/>
      <c r="OBL292" s="66"/>
      <c r="OBM292" s="66"/>
      <c r="OBN292" s="66"/>
      <c r="OBO292" s="66"/>
      <c r="OBP292" s="66"/>
      <c r="OBQ292" s="66"/>
      <c r="OBR292" s="66"/>
      <c r="OBS292" s="66"/>
      <c r="OBT292" s="66"/>
      <c r="OBU292" s="66"/>
      <c r="OBV292" s="66"/>
      <c r="OBW292" s="66"/>
      <c r="OBX292" s="66"/>
      <c r="OBY292" s="66"/>
      <c r="OBZ292" s="66"/>
      <c r="OCA292" s="66"/>
      <c r="OCB292" s="66"/>
      <c r="OCC292" s="66"/>
      <c r="OCD292" s="66"/>
      <c r="OCE292" s="66"/>
      <c r="OCF292" s="66"/>
      <c r="OCG292" s="66"/>
      <c r="OCH292" s="66"/>
      <c r="OCI292" s="66"/>
      <c r="OCJ292" s="66"/>
      <c r="OCK292" s="66"/>
      <c r="OCL292" s="66"/>
      <c r="OCM292" s="66"/>
      <c r="OCN292" s="66"/>
      <c r="OCO292" s="66"/>
      <c r="OCP292" s="66"/>
      <c r="OCQ292" s="66"/>
      <c r="OCR292" s="66"/>
      <c r="OCS292" s="66"/>
      <c r="OCT292" s="66"/>
      <c r="OCU292" s="66"/>
      <c r="OCV292" s="66"/>
      <c r="OCW292" s="66"/>
      <c r="OCX292" s="66"/>
      <c r="OCY292" s="66"/>
      <c r="OCZ292" s="66"/>
      <c r="ODA292" s="66"/>
      <c r="ODB292" s="66"/>
      <c r="ODC292" s="66"/>
      <c r="ODD292" s="66"/>
      <c r="ODE292" s="66"/>
      <c r="ODF292" s="66"/>
      <c r="ODG292" s="66"/>
      <c r="ODH292" s="66"/>
      <c r="ODI292" s="66"/>
      <c r="ODJ292" s="66"/>
      <c r="ODK292" s="66"/>
      <c r="ODL292" s="66"/>
      <c r="ODM292" s="66"/>
      <c r="ODN292" s="66"/>
      <c r="ODO292" s="66"/>
      <c r="ODP292" s="66"/>
      <c r="ODQ292" s="66"/>
      <c r="ODR292" s="66"/>
      <c r="ODS292" s="66"/>
      <c r="ODT292" s="66"/>
      <c r="ODU292" s="66"/>
      <c r="ODV292" s="66"/>
      <c r="ODW292" s="66"/>
      <c r="ODX292" s="66"/>
      <c r="ODY292" s="66"/>
      <c r="ODZ292" s="66"/>
      <c r="OEA292" s="66"/>
      <c r="OEB292" s="66"/>
      <c r="OEC292" s="66"/>
      <c r="OED292" s="66"/>
      <c r="OEE292" s="66"/>
      <c r="OEF292" s="66"/>
      <c r="OEG292" s="66"/>
      <c r="OEH292" s="66"/>
      <c r="OEI292" s="66"/>
      <c r="OEJ292" s="66"/>
      <c r="OEK292" s="66"/>
      <c r="OEL292" s="66"/>
      <c r="OEM292" s="66"/>
      <c r="OEN292" s="66"/>
      <c r="OEO292" s="66"/>
      <c r="OEP292" s="66"/>
      <c r="OEQ292" s="66"/>
      <c r="OER292" s="66"/>
      <c r="OES292" s="66"/>
      <c r="OET292" s="66"/>
      <c r="OEU292" s="66"/>
      <c r="OEV292" s="66"/>
      <c r="OEW292" s="66"/>
      <c r="OEX292" s="66"/>
      <c r="OEY292" s="66"/>
      <c r="OEZ292" s="66"/>
      <c r="OFA292" s="66"/>
      <c r="OFB292" s="66"/>
      <c r="OFC292" s="66"/>
      <c r="OFD292" s="66"/>
      <c r="OFE292" s="66"/>
      <c r="OFF292" s="66"/>
      <c r="OFG292" s="66"/>
      <c r="OFH292" s="66"/>
      <c r="OFI292" s="66"/>
      <c r="OFJ292" s="66"/>
      <c r="OFK292" s="66"/>
      <c r="OFL292" s="66"/>
      <c r="OFM292" s="66"/>
      <c r="OFN292" s="66"/>
      <c r="OFO292" s="66"/>
      <c r="OFP292" s="66"/>
      <c r="OFQ292" s="66"/>
      <c r="OFR292" s="66"/>
      <c r="OFS292" s="66"/>
      <c r="OFT292" s="66"/>
      <c r="OFU292" s="66"/>
      <c r="OFV292" s="66"/>
      <c r="OFW292" s="66"/>
      <c r="OFX292" s="66"/>
      <c r="OFY292" s="66"/>
      <c r="OFZ292" s="66"/>
      <c r="OGA292" s="66"/>
      <c r="OGB292" s="66"/>
      <c r="OGC292" s="66"/>
      <c r="OGD292" s="66"/>
      <c r="OGE292" s="66"/>
      <c r="OGF292" s="66"/>
      <c r="OGG292" s="66"/>
      <c r="OGH292" s="66"/>
      <c r="OGI292" s="66"/>
      <c r="OGJ292" s="66"/>
      <c r="OGK292" s="66"/>
      <c r="OGL292" s="66"/>
      <c r="OGM292" s="66"/>
      <c r="OGN292" s="66"/>
      <c r="OGO292" s="66"/>
      <c r="OGP292" s="66"/>
      <c r="OGQ292" s="66"/>
      <c r="OGR292" s="66"/>
      <c r="OGS292" s="66"/>
      <c r="OGT292" s="66"/>
      <c r="OGU292" s="66"/>
      <c r="OGV292" s="66"/>
      <c r="OGW292" s="66"/>
      <c r="OGX292" s="66"/>
      <c r="OGY292" s="66"/>
      <c r="OGZ292" s="66"/>
      <c r="OHA292" s="66"/>
      <c r="OHB292" s="66"/>
      <c r="OHC292" s="66"/>
      <c r="OHD292" s="66"/>
      <c r="OHE292" s="66"/>
      <c r="OHF292" s="66"/>
      <c r="OHG292" s="66"/>
      <c r="OHH292" s="66"/>
      <c r="OHI292" s="66"/>
      <c r="OHJ292" s="66"/>
      <c r="OHK292" s="66"/>
      <c r="OHL292" s="66"/>
      <c r="OHM292" s="66"/>
      <c r="OHN292" s="66"/>
      <c r="OHO292" s="66"/>
      <c r="OHP292" s="66"/>
      <c r="OHQ292" s="66"/>
      <c r="OHR292" s="66"/>
      <c r="OHS292" s="66"/>
      <c r="OHT292" s="66"/>
      <c r="OHU292" s="66"/>
      <c r="OHV292" s="66"/>
      <c r="OHW292" s="66"/>
      <c r="OHX292" s="66"/>
      <c r="OHY292" s="66"/>
      <c r="OHZ292" s="66"/>
      <c r="OIA292" s="66"/>
      <c r="OIB292" s="66"/>
      <c r="OIC292" s="66"/>
      <c r="OID292" s="66"/>
      <c r="OIE292" s="66"/>
      <c r="OIF292" s="66"/>
      <c r="OIG292" s="66"/>
      <c r="OIH292" s="66"/>
      <c r="OII292" s="66"/>
      <c r="OIJ292" s="66"/>
      <c r="OIK292" s="66"/>
      <c r="OIL292" s="66"/>
      <c r="OIM292" s="66"/>
      <c r="OIN292" s="66"/>
      <c r="OIO292" s="66"/>
      <c r="OIP292" s="66"/>
      <c r="OIQ292" s="66"/>
      <c r="OIR292" s="66"/>
      <c r="OIS292" s="66"/>
      <c r="OIT292" s="66"/>
      <c r="OIU292" s="66"/>
      <c r="OIV292" s="66"/>
      <c r="OIW292" s="66"/>
      <c r="OIX292" s="66"/>
      <c r="OIY292" s="66"/>
      <c r="OIZ292" s="66"/>
      <c r="OJA292" s="66"/>
      <c r="OJB292" s="66"/>
      <c r="OJC292" s="66"/>
      <c r="OJD292" s="66"/>
      <c r="OJE292" s="66"/>
      <c r="OJF292" s="66"/>
      <c r="OJG292" s="66"/>
      <c r="OJH292" s="66"/>
      <c r="OJI292" s="66"/>
      <c r="OJJ292" s="66"/>
      <c r="OJK292" s="66"/>
      <c r="OJL292" s="66"/>
      <c r="OJM292" s="66"/>
      <c r="OJN292" s="66"/>
      <c r="OJO292" s="66"/>
      <c r="OJP292" s="66"/>
      <c r="OJQ292" s="66"/>
      <c r="OJR292" s="66"/>
      <c r="OJS292" s="66"/>
      <c r="OJT292" s="66"/>
      <c r="OJU292" s="66"/>
      <c r="OJV292" s="66"/>
      <c r="OJW292" s="66"/>
      <c r="OJX292" s="66"/>
      <c r="OJY292" s="66"/>
      <c r="OJZ292" s="66"/>
      <c r="OKA292" s="66"/>
      <c r="OKB292" s="66"/>
      <c r="OKC292" s="66"/>
      <c r="OKD292" s="66"/>
      <c r="OKE292" s="66"/>
      <c r="OKF292" s="66"/>
      <c r="OKG292" s="66"/>
      <c r="OKH292" s="66"/>
      <c r="OKI292" s="66"/>
      <c r="OKJ292" s="66"/>
      <c r="OKK292" s="66"/>
      <c r="OKL292" s="66"/>
      <c r="OKM292" s="66"/>
      <c r="OKN292" s="66"/>
      <c r="OKO292" s="66"/>
      <c r="OKP292" s="66"/>
      <c r="OKQ292" s="66"/>
      <c r="OKR292" s="66"/>
      <c r="OKS292" s="66"/>
      <c r="OKT292" s="66"/>
      <c r="OKU292" s="66"/>
      <c r="OKV292" s="66"/>
      <c r="OKW292" s="66"/>
      <c r="OKX292" s="66"/>
      <c r="OKY292" s="66"/>
      <c r="OKZ292" s="66"/>
      <c r="OLA292" s="66"/>
      <c r="OLB292" s="66"/>
      <c r="OLC292" s="66"/>
      <c r="OLD292" s="66"/>
      <c r="OLE292" s="66"/>
      <c r="OLF292" s="66"/>
      <c r="OLG292" s="66"/>
      <c r="OLH292" s="66"/>
      <c r="OLI292" s="66"/>
      <c r="OLJ292" s="66"/>
      <c r="OLK292" s="66"/>
      <c r="OLL292" s="66"/>
      <c r="OLM292" s="66"/>
      <c r="OLN292" s="66"/>
      <c r="OLO292" s="66"/>
      <c r="OLP292" s="66"/>
      <c r="OLQ292" s="66"/>
      <c r="OLR292" s="66"/>
      <c r="OLS292" s="66"/>
      <c r="OLT292" s="66"/>
      <c r="OLU292" s="66"/>
      <c r="OLV292" s="66"/>
      <c r="OLW292" s="66"/>
      <c r="OLX292" s="66"/>
      <c r="OLY292" s="66"/>
      <c r="OLZ292" s="66"/>
      <c r="OMA292" s="66"/>
      <c r="OMB292" s="66"/>
      <c r="OMC292" s="66"/>
      <c r="OMD292" s="66"/>
      <c r="OME292" s="66"/>
      <c r="OMF292" s="66"/>
      <c r="OMG292" s="66"/>
      <c r="OMH292" s="66"/>
      <c r="OMI292" s="66"/>
      <c r="OMJ292" s="66"/>
      <c r="OMK292" s="66"/>
      <c r="OML292" s="66"/>
      <c r="OMM292" s="66"/>
      <c r="OMN292" s="66"/>
      <c r="OMO292" s="66"/>
      <c r="OMP292" s="66"/>
      <c r="OMQ292" s="66"/>
      <c r="OMR292" s="66"/>
      <c r="OMS292" s="66"/>
      <c r="OMT292" s="66"/>
      <c r="OMU292" s="66"/>
      <c r="OMV292" s="66"/>
      <c r="OMW292" s="66"/>
      <c r="OMX292" s="66"/>
      <c r="OMY292" s="66"/>
      <c r="OMZ292" s="66"/>
      <c r="ONA292" s="66"/>
      <c r="ONB292" s="66"/>
      <c r="ONC292" s="66"/>
      <c r="OND292" s="66"/>
      <c r="ONE292" s="66"/>
      <c r="ONF292" s="66"/>
      <c r="ONG292" s="66"/>
      <c r="ONH292" s="66"/>
      <c r="ONI292" s="66"/>
      <c r="ONJ292" s="66"/>
      <c r="ONK292" s="66"/>
      <c r="ONL292" s="66"/>
      <c r="ONM292" s="66"/>
      <c r="ONN292" s="66"/>
      <c r="ONO292" s="66"/>
      <c r="ONP292" s="66"/>
      <c r="ONQ292" s="66"/>
      <c r="ONR292" s="66"/>
      <c r="ONS292" s="66"/>
      <c r="ONT292" s="66"/>
      <c r="ONU292" s="66"/>
      <c r="ONV292" s="66"/>
      <c r="ONW292" s="66"/>
      <c r="ONX292" s="66"/>
      <c r="ONY292" s="66"/>
      <c r="ONZ292" s="66"/>
      <c r="OOA292" s="66"/>
      <c r="OOB292" s="66"/>
      <c r="OOC292" s="66"/>
      <c r="OOD292" s="66"/>
      <c r="OOE292" s="66"/>
      <c r="OOF292" s="66"/>
      <c r="OOG292" s="66"/>
      <c r="OOH292" s="66"/>
      <c r="OOI292" s="66"/>
      <c r="OOJ292" s="66"/>
      <c r="OOK292" s="66"/>
      <c r="OOL292" s="66"/>
      <c r="OOM292" s="66"/>
      <c r="OON292" s="66"/>
      <c r="OOO292" s="66"/>
      <c r="OOP292" s="66"/>
      <c r="OOQ292" s="66"/>
      <c r="OOR292" s="66"/>
      <c r="OOS292" s="66"/>
      <c r="OOT292" s="66"/>
      <c r="OOU292" s="66"/>
      <c r="OOV292" s="66"/>
      <c r="OOW292" s="66"/>
      <c r="OOX292" s="66"/>
      <c r="OOY292" s="66"/>
      <c r="OOZ292" s="66"/>
      <c r="OPA292" s="66"/>
      <c r="OPB292" s="66"/>
      <c r="OPC292" s="66"/>
      <c r="OPD292" s="66"/>
      <c r="OPE292" s="66"/>
      <c r="OPF292" s="66"/>
      <c r="OPG292" s="66"/>
      <c r="OPH292" s="66"/>
      <c r="OPI292" s="66"/>
      <c r="OPJ292" s="66"/>
      <c r="OPK292" s="66"/>
      <c r="OPL292" s="66"/>
      <c r="OPM292" s="66"/>
      <c r="OPN292" s="66"/>
      <c r="OPO292" s="66"/>
      <c r="OPP292" s="66"/>
      <c r="OPQ292" s="66"/>
      <c r="OPR292" s="66"/>
      <c r="OPS292" s="66"/>
      <c r="OPT292" s="66"/>
      <c r="OPU292" s="66"/>
      <c r="OPV292" s="66"/>
      <c r="OPW292" s="66"/>
      <c r="OPX292" s="66"/>
      <c r="OPY292" s="66"/>
      <c r="OPZ292" s="66"/>
      <c r="OQA292" s="66"/>
      <c r="OQB292" s="66"/>
      <c r="OQC292" s="66"/>
      <c r="OQD292" s="66"/>
      <c r="OQE292" s="66"/>
      <c r="OQF292" s="66"/>
      <c r="OQG292" s="66"/>
      <c r="OQH292" s="66"/>
      <c r="OQI292" s="66"/>
      <c r="OQJ292" s="66"/>
      <c r="OQK292" s="66"/>
      <c r="OQL292" s="66"/>
      <c r="OQM292" s="66"/>
      <c r="OQN292" s="66"/>
      <c r="OQO292" s="66"/>
      <c r="OQP292" s="66"/>
      <c r="OQQ292" s="66"/>
      <c r="OQR292" s="66"/>
      <c r="OQS292" s="66"/>
      <c r="OQT292" s="66"/>
      <c r="OQU292" s="66"/>
      <c r="OQV292" s="66"/>
      <c r="OQW292" s="66"/>
      <c r="OQX292" s="66"/>
      <c r="OQY292" s="66"/>
      <c r="OQZ292" s="66"/>
      <c r="ORA292" s="66"/>
      <c r="ORB292" s="66"/>
      <c r="ORC292" s="66"/>
      <c r="ORD292" s="66"/>
      <c r="ORE292" s="66"/>
      <c r="ORF292" s="66"/>
      <c r="ORG292" s="66"/>
      <c r="ORH292" s="66"/>
      <c r="ORI292" s="66"/>
      <c r="ORJ292" s="66"/>
      <c r="ORK292" s="66"/>
      <c r="ORL292" s="66"/>
      <c r="ORM292" s="66"/>
      <c r="ORN292" s="66"/>
      <c r="ORO292" s="66"/>
      <c r="ORP292" s="66"/>
      <c r="ORQ292" s="66"/>
      <c r="ORR292" s="66"/>
      <c r="ORS292" s="66"/>
      <c r="ORT292" s="66"/>
      <c r="ORU292" s="66"/>
      <c r="ORV292" s="66"/>
      <c r="ORW292" s="66"/>
      <c r="ORX292" s="66"/>
      <c r="ORY292" s="66"/>
      <c r="ORZ292" s="66"/>
      <c r="OSA292" s="66"/>
      <c r="OSB292" s="66"/>
      <c r="OSC292" s="66"/>
      <c r="OSD292" s="66"/>
      <c r="OSE292" s="66"/>
      <c r="OSF292" s="66"/>
      <c r="OSG292" s="66"/>
      <c r="OSH292" s="66"/>
      <c r="OSI292" s="66"/>
      <c r="OSJ292" s="66"/>
      <c r="OSK292" s="66"/>
      <c r="OSL292" s="66"/>
      <c r="OSM292" s="66"/>
      <c r="OSN292" s="66"/>
      <c r="OSO292" s="66"/>
      <c r="OSP292" s="66"/>
      <c r="OSQ292" s="66"/>
      <c r="OSR292" s="66"/>
      <c r="OSS292" s="66"/>
      <c r="OST292" s="66"/>
      <c r="OSU292" s="66"/>
      <c r="OSV292" s="66"/>
      <c r="OSW292" s="66"/>
      <c r="OSX292" s="66"/>
      <c r="OSY292" s="66"/>
      <c r="OSZ292" s="66"/>
      <c r="OTA292" s="66"/>
      <c r="OTB292" s="66"/>
      <c r="OTC292" s="66"/>
      <c r="OTD292" s="66"/>
      <c r="OTE292" s="66"/>
      <c r="OTF292" s="66"/>
      <c r="OTG292" s="66"/>
      <c r="OTH292" s="66"/>
      <c r="OTI292" s="66"/>
      <c r="OTJ292" s="66"/>
      <c r="OTK292" s="66"/>
      <c r="OTL292" s="66"/>
      <c r="OTM292" s="66"/>
      <c r="OTN292" s="66"/>
      <c r="OTO292" s="66"/>
      <c r="OTP292" s="66"/>
      <c r="OTQ292" s="66"/>
      <c r="OTR292" s="66"/>
      <c r="OTS292" s="66"/>
      <c r="OTT292" s="66"/>
      <c r="OTU292" s="66"/>
      <c r="OTV292" s="66"/>
      <c r="OTW292" s="66"/>
      <c r="OTX292" s="66"/>
      <c r="OTY292" s="66"/>
      <c r="OTZ292" s="66"/>
      <c r="OUA292" s="66"/>
      <c r="OUB292" s="66"/>
      <c r="OUC292" s="66"/>
      <c r="OUD292" s="66"/>
      <c r="OUE292" s="66"/>
      <c r="OUF292" s="66"/>
      <c r="OUG292" s="66"/>
      <c r="OUH292" s="66"/>
      <c r="OUI292" s="66"/>
      <c r="OUJ292" s="66"/>
      <c r="OUK292" s="66"/>
      <c r="OUL292" s="66"/>
      <c r="OUM292" s="66"/>
      <c r="OUN292" s="66"/>
      <c r="OUO292" s="66"/>
      <c r="OUP292" s="66"/>
      <c r="OUQ292" s="66"/>
      <c r="OUR292" s="66"/>
      <c r="OUS292" s="66"/>
      <c r="OUT292" s="66"/>
      <c r="OUU292" s="66"/>
      <c r="OUV292" s="66"/>
      <c r="OUW292" s="66"/>
      <c r="OUX292" s="66"/>
      <c r="OUY292" s="66"/>
      <c r="OUZ292" s="66"/>
      <c r="OVA292" s="66"/>
      <c r="OVB292" s="66"/>
      <c r="OVC292" s="66"/>
      <c r="OVD292" s="66"/>
      <c r="OVE292" s="66"/>
      <c r="OVF292" s="66"/>
      <c r="OVG292" s="66"/>
      <c r="OVH292" s="66"/>
      <c r="OVI292" s="66"/>
      <c r="OVJ292" s="66"/>
      <c r="OVK292" s="66"/>
      <c r="OVL292" s="66"/>
      <c r="OVM292" s="66"/>
      <c r="OVN292" s="66"/>
      <c r="OVO292" s="66"/>
      <c r="OVP292" s="66"/>
      <c r="OVQ292" s="66"/>
      <c r="OVR292" s="66"/>
      <c r="OVS292" s="66"/>
      <c r="OVT292" s="66"/>
      <c r="OVU292" s="66"/>
      <c r="OVV292" s="66"/>
      <c r="OVW292" s="66"/>
      <c r="OVX292" s="66"/>
      <c r="OVY292" s="66"/>
      <c r="OVZ292" s="66"/>
      <c r="OWA292" s="66"/>
      <c r="OWB292" s="66"/>
      <c r="OWC292" s="66"/>
      <c r="OWD292" s="66"/>
      <c r="OWE292" s="66"/>
      <c r="OWF292" s="66"/>
      <c r="OWG292" s="66"/>
      <c r="OWH292" s="66"/>
      <c r="OWI292" s="66"/>
      <c r="OWJ292" s="66"/>
      <c r="OWK292" s="66"/>
      <c r="OWL292" s="66"/>
      <c r="OWM292" s="66"/>
      <c r="OWN292" s="66"/>
      <c r="OWO292" s="66"/>
      <c r="OWP292" s="66"/>
      <c r="OWQ292" s="66"/>
      <c r="OWR292" s="66"/>
      <c r="OWS292" s="66"/>
      <c r="OWT292" s="66"/>
      <c r="OWU292" s="66"/>
      <c r="OWV292" s="66"/>
      <c r="OWW292" s="66"/>
      <c r="OWX292" s="66"/>
      <c r="OWY292" s="66"/>
      <c r="OWZ292" s="66"/>
      <c r="OXA292" s="66"/>
      <c r="OXB292" s="66"/>
      <c r="OXC292" s="66"/>
      <c r="OXD292" s="66"/>
      <c r="OXE292" s="66"/>
      <c r="OXF292" s="66"/>
      <c r="OXG292" s="66"/>
      <c r="OXH292" s="66"/>
      <c r="OXI292" s="66"/>
      <c r="OXJ292" s="66"/>
      <c r="OXK292" s="66"/>
      <c r="OXL292" s="66"/>
      <c r="OXM292" s="66"/>
      <c r="OXN292" s="66"/>
      <c r="OXO292" s="66"/>
      <c r="OXP292" s="66"/>
      <c r="OXQ292" s="66"/>
      <c r="OXR292" s="66"/>
      <c r="OXS292" s="66"/>
      <c r="OXT292" s="66"/>
      <c r="OXU292" s="66"/>
      <c r="OXV292" s="66"/>
      <c r="OXW292" s="66"/>
      <c r="OXX292" s="66"/>
      <c r="OXY292" s="66"/>
      <c r="OXZ292" s="66"/>
      <c r="OYA292" s="66"/>
      <c r="OYB292" s="66"/>
      <c r="OYC292" s="66"/>
      <c r="OYD292" s="66"/>
      <c r="OYE292" s="66"/>
      <c r="OYF292" s="66"/>
      <c r="OYG292" s="66"/>
      <c r="OYH292" s="66"/>
      <c r="OYI292" s="66"/>
      <c r="OYJ292" s="66"/>
      <c r="OYK292" s="66"/>
      <c r="OYL292" s="66"/>
      <c r="OYM292" s="66"/>
      <c r="OYN292" s="66"/>
      <c r="OYO292" s="66"/>
      <c r="OYP292" s="66"/>
      <c r="OYQ292" s="66"/>
      <c r="OYR292" s="66"/>
      <c r="OYS292" s="66"/>
      <c r="OYT292" s="66"/>
      <c r="OYU292" s="66"/>
      <c r="OYV292" s="66"/>
      <c r="OYW292" s="66"/>
      <c r="OYX292" s="66"/>
      <c r="OYY292" s="66"/>
      <c r="OYZ292" s="66"/>
      <c r="OZA292" s="66"/>
      <c r="OZB292" s="66"/>
      <c r="OZC292" s="66"/>
      <c r="OZD292" s="66"/>
      <c r="OZE292" s="66"/>
      <c r="OZF292" s="66"/>
      <c r="OZG292" s="66"/>
      <c r="OZH292" s="66"/>
      <c r="OZI292" s="66"/>
      <c r="OZJ292" s="66"/>
      <c r="OZK292" s="66"/>
      <c r="OZL292" s="66"/>
      <c r="OZM292" s="66"/>
      <c r="OZN292" s="66"/>
      <c r="OZO292" s="66"/>
      <c r="OZP292" s="66"/>
      <c r="OZQ292" s="66"/>
      <c r="OZR292" s="66"/>
      <c r="OZS292" s="66"/>
      <c r="OZT292" s="66"/>
      <c r="OZU292" s="66"/>
      <c r="OZV292" s="66"/>
      <c r="OZW292" s="66"/>
      <c r="OZX292" s="66"/>
      <c r="OZY292" s="66"/>
      <c r="OZZ292" s="66"/>
      <c r="PAA292" s="66"/>
      <c r="PAB292" s="66"/>
      <c r="PAC292" s="66"/>
      <c r="PAD292" s="66"/>
      <c r="PAE292" s="66"/>
      <c r="PAF292" s="66"/>
      <c r="PAG292" s="66"/>
      <c r="PAH292" s="66"/>
      <c r="PAI292" s="66"/>
      <c r="PAJ292" s="66"/>
      <c r="PAK292" s="66"/>
      <c r="PAL292" s="66"/>
      <c r="PAM292" s="66"/>
      <c r="PAN292" s="66"/>
      <c r="PAO292" s="66"/>
      <c r="PAP292" s="66"/>
      <c r="PAQ292" s="66"/>
      <c r="PAR292" s="66"/>
      <c r="PAS292" s="66"/>
      <c r="PAT292" s="66"/>
      <c r="PAU292" s="66"/>
      <c r="PAV292" s="66"/>
      <c r="PAW292" s="66"/>
      <c r="PAX292" s="66"/>
      <c r="PAY292" s="66"/>
      <c r="PAZ292" s="66"/>
      <c r="PBA292" s="66"/>
      <c r="PBB292" s="66"/>
      <c r="PBC292" s="66"/>
      <c r="PBD292" s="66"/>
      <c r="PBE292" s="66"/>
      <c r="PBF292" s="66"/>
      <c r="PBG292" s="66"/>
      <c r="PBH292" s="66"/>
      <c r="PBI292" s="66"/>
      <c r="PBJ292" s="66"/>
      <c r="PBK292" s="66"/>
      <c r="PBL292" s="66"/>
      <c r="PBM292" s="66"/>
      <c r="PBN292" s="66"/>
      <c r="PBO292" s="66"/>
      <c r="PBP292" s="66"/>
      <c r="PBQ292" s="66"/>
      <c r="PBR292" s="66"/>
      <c r="PBS292" s="66"/>
      <c r="PBT292" s="66"/>
      <c r="PBU292" s="66"/>
      <c r="PBV292" s="66"/>
      <c r="PBW292" s="66"/>
      <c r="PBX292" s="66"/>
      <c r="PBY292" s="66"/>
      <c r="PBZ292" s="66"/>
      <c r="PCA292" s="66"/>
      <c r="PCB292" s="66"/>
      <c r="PCC292" s="66"/>
      <c r="PCD292" s="66"/>
      <c r="PCE292" s="66"/>
      <c r="PCF292" s="66"/>
      <c r="PCG292" s="66"/>
      <c r="PCH292" s="66"/>
      <c r="PCI292" s="66"/>
      <c r="PCJ292" s="66"/>
      <c r="PCK292" s="66"/>
      <c r="PCL292" s="66"/>
      <c r="PCM292" s="66"/>
      <c r="PCN292" s="66"/>
      <c r="PCO292" s="66"/>
      <c r="PCP292" s="66"/>
      <c r="PCQ292" s="66"/>
      <c r="PCR292" s="66"/>
      <c r="PCS292" s="66"/>
      <c r="PCT292" s="66"/>
      <c r="PCU292" s="66"/>
      <c r="PCV292" s="66"/>
      <c r="PCW292" s="66"/>
      <c r="PCX292" s="66"/>
      <c r="PCY292" s="66"/>
      <c r="PCZ292" s="66"/>
      <c r="PDA292" s="66"/>
      <c r="PDB292" s="66"/>
      <c r="PDC292" s="66"/>
      <c r="PDD292" s="66"/>
      <c r="PDE292" s="66"/>
      <c r="PDF292" s="66"/>
      <c r="PDG292" s="66"/>
      <c r="PDH292" s="66"/>
      <c r="PDI292" s="66"/>
      <c r="PDJ292" s="66"/>
      <c r="PDK292" s="66"/>
      <c r="PDL292" s="66"/>
      <c r="PDM292" s="66"/>
      <c r="PDN292" s="66"/>
      <c r="PDO292" s="66"/>
      <c r="PDP292" s="66"/>
      <c r="PDQ292" s="66"/>
      <c r="PDR292" s="66"/>
      <c r="PDS292" s="66"/>
      <c r="PDT292" s="66"/>
      <c r="PDU292" s="66"/>
      <c r="PDV292" s="66"/>
      <c r="PDW292" s="66"/>
      <c r="PDX292" s="66"/>
      <c r="PDY292" s="66"/>
      <c r="PDZ292" s="66"/>
      <c r="PEA292" s="66"/>
      <c r="PEB292" s="66"/>
      <c r="PEC292" s="66"/>
      <c r="PED292" s="66"/>
      <c r="PEE292" s="66"/>
      <c r="PEF292" s="66"/>
      <c r="PEG292" s="66"/>
      <c r="PEH292" s="66"/>
      <c r="PEI292" s="66"/>
      <c r="PEJ292" s="66"/>
      <c r="PEK292" s="66"/>
      <c r="PEL292" s="66"/>
      <c r="PEM292" s="66"/>
      <c r="PEN292" s="66"/>
      <c r="PEO292" s="66"/>
      <c r="PEP292" s="66"/>
      <c r="PEQ292" s="66"/>
      <c r="PER292" s="66"/>
      <c r="PES292" s="66"/>
      <c r="PET292" s="66"/>
      <c r="PEU292" s="66"/>
      <c r="PEV292" s="66"/>
      <c r="PEW292" s="66"/>
      <c r="PEX292" s="66"/>
      <c r="PEY292" s="66"/>
      <c r="PEZ292" s="66"/>
      <c r="PFA292" s="66"/>
      <c r="PFB292" s="66"/>
      <c r="PFC292" s="66"/>
      <c r="PFD292" s="66"/>
      <c r="PFE292" s="66"/>
      <c r="PFF292" s="66"/>
      <c r="PFG292" s="66"/>
      <c r="PFH292" s="66"/>
      <c r="PFI292" s="66"/>
      <c r="PFJ292" s="66"/>
      <c r="PFK292" s="66"/>
      <c r="PFL292" s="66"/>
      <c r="PFM292" s="66"/>
      <c r="PFN292" s="66"/>
      <c r="PFO292" s="66"/>
      <c r="PFP292" s="66"/>
      <c r="PFQ292" s="66"/>
      <c r="PFR292" s="66"/>
      <c r="PFS292" s="66"/>
      <c r="PFT292" s="66"/>
      <c r="PFU292" s="66"/>
      <c r="PFV292" s="66"/>
      <c r="PFW292" s="66"/>
      <c r="PFX292" s="66"/>
      <c r="PFY292" s="66"/>
      <c r="PFZ292" s="66"/>
      <c r="PGA292" s="66"/>
      <c r="PGB292" s="66"/>
      <c r="PGC292" s="66"/>
      <c r="PGD292" s="66"/>
      <c r="PGE292" s="66"/>
      <c r="PGF292" s="66"/>
      <c r="PGG292" s="66"/>
      <c r="PGH292" s="66"/>
      <c r="PGI292" s="66"/>
      <c r="PGJ292" s="66"/>
      <c r="PGK292" s="66"/>
      <c r="PGL292" s="66"/>
      <c r="PGM292" s="66"/>
      <c r="PGN292" s="66"/>
      <c r="PGO292" s="66"/>
      <c r="PGP292" s="66"/>
      <c r="PGQ292" s="66"/>
      <c r="PGR292" s="66"/>
      <c r="PGS292" s="66"/>
      <c r="PGT292" s="66"/>
      <c r="PGU292" s="66"/>
      <c r="PGV292" s="66"/>
      <c r="PGW292" s="66"/>
      <c r="PGX292" s="66"/>
      <c r="PGY292" s="66"/>
      <c r="PGZ292" s="66"/>
      <c r="PHA292" s="66"/>
      <c r="PHB292" s="66"/>
      <c r="PHC292" s="66"/>
      <c r="PHD292" s="66"/>
      <c r="PHE292" s="66"/>
      <c r="PHF292" s="66"/>
      <c r="PHG292" s="66"/>
      <c r="PHH292" s="66"/>
      <c r="PHI292" s="66"/>
      <c r="PHJ292" s="66"/>
      <c r="PHK292" s="66"/>
      <c r="PHL292" s="66"/>
      <c r="PHM292" s="66"/>
      <c r="PHN292" s="66"/>
      <c r="PHO292" s="66"/>
      <c r="PHP292" s="66"/>
      <c r="PHQ292" s="66"/>
      <c r="PHR292" s="66"/>
      <c r="PHS292" s="66"/>
      <c r="PHT292" s="66"/>
      <c r="PHU292" s="66"/>
      <c r="PHV292" s="66"/>
      <c r="PHW292" s="66"/>
      <c r="PHX292" s="66"/>
      <c r="PHY292" s="66"/>
      <c r="PHZ292" s="66"/>
      <c r="PIA292" s="66"/>
      <c r="PIB292" s="66"/>
      <c r="PIC292" s="66"/>
      <c r="PID292" s="66"/>
      <c r="PIE292" s="66"/>
      <c r="PIF292" s="66"/>
      <c r="PIG292" s="66"/>
      <c r="PIH292" s="66"/>
      <c r="PII292" s="66"/>
      <c r="PIJ292" s="66"/>
      <c r="PIK292" s="66"/>
      <c r="PIL292" s="66"/>
      <c r="PIM292" s="66"/>
      <c r="PIN292" s="66"/>
      <c r="PIO292" s="66"/>
      <c r="PIP292" s="66"/>
      <c r="PIQ292" s="66"/>
      <c r="PIR292" s="66"/>
      <c r="PIS292" s="66"/>
      <c r="PIT292" s="66"/>
      <c r="PIU292" s="66"/>
      <c r="PIV292" s="66"/>
      <c r="PIW292" s="66"/>
      <c r="PIX292" s="66"/>
      <c r="PIY292" s="66"/>
      <c r="PIZ292" s="66"/>
      <c r="PJA292" s="66"/>
      <c r="PJB292" s="66"/>
      <c r="PJC292" s="66"/>
      <c r="PJD292" s="66"/>
      <c r="PJE292" s="66"/>
      <c r="PJF292" s="66"/>
      <c r="PJG292" s="66"/>
      <c r="PJH292" s="66"/>
      <c r="PJI292" s="66"/>
      <c r="PJJ292" s="66"/>
      <c r="PJK292" s="66"/>
      <c r="PJL292" s="66"/>
      <c r="PJM292" s="66"/>
      <c r="PJN292" s="66"/>
      <c r="PJO292" s="66"/>
      <c r="PJP292" s="66"/>
      <c r="PJQ292" s="66"/>
      <c r="PJR292" s="66"/>
      <c r="PJS292" s="66"/>
      <c r="PJT292" s="66"/>
      <c r="PJU292" s="66"/>
      <c r="PJV292" s="66"/>
      <c r="PJW292" s="66"/>
      <c r="PJX292" s="66"/>
      <c r="PJY292" s="66"/>
      <c r="PJZ292" s="66"/>
      <c r="PKA292" s="66"/>
      <c r="PKB292" s="66"/>
      <c r="PKC292" s="66"/>
      <c r="PKD292" s="66"/>
      <c r="PKE292" s="66"/>
      <c r="PKF292" s="66"/>
      <c r="PKG292" s="66"/>
      <c r="PKH292" s="66"/>
      <c r="PKI292" s="66"/>
      <c r="PKJ292" s="66"/>
      <c r="PKK292" s="66"/>
      <c r="PKL292" s="66"/>
      <c r="PKM292" s="66"/>
      <c r="PKN292" s="66"/>
      <c r="PKO292" s="66"/>
      <c r="PKP292" s="66"/>
      <c r="PKQ292" s="66"/>
      <c r="PKR292" s="66"/>
      <c r="PKS292" s="66"/>
      <c r="PKT292" s="66"/>
      <c r="PKU292" s="66"/>
      <c r="PKV292" s="66"/>
      <c r="PKW292" s="66"/>
      <c r="PKX292" s="66"/>
      <c r="PKY292" s="66"/>
      <c r="PKZ292" s="66"/>
      <c r="PLA292" s="66"/>
      <c r="PLB292" s="66"/>
      <c r="PLC292" s="66"/>
      <c r="PLD292" s="66"/>
      <c r="PLE292" s="66"/>
      <c r="PLF292" s="66"/>
      <c r="PLG292" s="66"/>
      <c r="PLH292" s="66"/>
      <c r="PLI292" s="66"/>
      <c r="PLJ292" s="66"/>
      <c r="PLK292" s="66"/>
      <c r="PLL292" s="66"/>
      <c r="PLM292" s="66"/>
      <c r="PLN292" s="66"/>
      <c r="PLO292" s="66"/>
      <c r="PLP292" s="66"/>
      <c r="PLQ292" s="66"/>
      <c r="PLR292" s="66"/>
      <c r="PLS292" s="66"/>
      <c r="PLT292" s="66"/>
      <c r="PLU292" s="66"/>
      <c r="PLV292" s="66"/>
      <c r="PLW292" s="66"/>
      <c r="PLX292" s="66"/>
      <c r="PLY292" s="66"/>
      <c r="PLZ292" s="66"/>
      <c r="PMA292" s="66"/>
      <c r="PMB292" s="66"/>
      <c r="PMC292" s="66"/>
      <c r="PMD292" s="66"/>
      <c r="PME292" s="66"/>
      <c r="PMF292" s="66"/>
      <c r="PMG292" s="66"/>
      <c r="PMH292" s="66"/>
      <c r="PMI292" s="66"/>
      <c r="PMJ292" s="66"/>
      <c r="PMK292" s="66"/>
      <c r="PML292" s="66"/>
      <c r="PMM292" s="66"/>
      <c r="PMN292" s="66"/>
      <c r="PMO292" s="66"/>
      <c r="PMP292" s="66"/>
      <c r="PMQ292" s="66"/>
      <c r="PMR292" s="66"/>
      <c r="PMS292" s="66"/>
      <c r="PMT292" s="66"/>
      <c r="PMU292" s="66"/>
      <c r="PMV292" s="66"/>
      <c r="PMW292" s="66"/>
      <c r="PMX292" s="66"/>
      <c r="PMY292" s="66"/>
      <c r="PMZ292" s="66"/>
      <c r="PNA292" s="66"/>
      <c r="PNB292" s="66"/>
      <c r="PNC292" s="66"/>
      <c r="PND292" s="66"/>
      <c r="PNE292" s="66"/>
      <c r="PNF292" s="66"/>
      <c r="PNG292" s="66"/>
      <c r="PNH292" s="66"/>
      <c r="PNI292" s="66"/>
      <c r="PNJ292" s="66"/>
      <c r="PNK292" s="66"/>
      <c r="PNL292" s="66"/>
      <c r="PNM292" s="66"/>
      <c r="PNN292" s="66"/>
      <c r="PNO292" s="66"/>
      <c r="PNP292" s="66"/>
      <c r="PNQ292" s="66"/>
      <c r="PNR292" s="66"/>
      <c r="PNS292" s="66"/>
      <c r="PNT292" s="66"/>
      <c r="PNU292" s="66"/>
      <c r="PNV292" s="66"/>
      <c r="PNW292" s="66"/>
      <c r="PNX292" s="66"/>
      <c r="PNY292" s="66"/>
      <c r="PNZ292" s="66"/>
      <c r="POA292" s="66"/>
      <c r="POB292" s="66"/>
      <c r="POC292" s="66"/>
      <c r="POD292" s="66"/>
      <c r="POE292" s="66"/>
      <c r="POF292" s="66"/>
      <c r="POG292" s="66"/>
      <c r="POH292" s="66"/>
      <c r="POI292" s="66"/>
      <c r="POJ292" s="66"/>
      <c r="POK292" s="66"/>
      <c r="POL292" s="66"/>
      <c r="POM292" s="66"/>
      <c r="PON292" s="66"/>
      <c r="POO292" s="66"/>
      <c r="POP292" s="66"/>
      <c r="POQ292" s="66"/>
      <c r="POR292" s="66"/>
      <c r="POS292" s="66"/>
      <c r="POT292" s="66"/>
      <c r="POU292" s="66"/>
      <c r="POV292" s="66"/>
      <c r="POW292" s="66"/>
      <c r="POX292" s="66"/>
      <c r="POY292" s="66"/>
      <c r="POZ292" s="66"/>
      <c r="PPA292" s="66"/>
      <c r="PPB292" s="66"/>
      <c r="PPC292" s="66"/>
      <c r="PPD292" s="66"/>
      <c r="PPE292" s="66"/>
      <c r="PPF292" s="66"/>
      <c r="PPG292" s="66"/>
      <c r="PPH292" s="66"/>
      <c r="PPI292" s="66"/>
      <c r="PPJ292" s="66"/>
      <c r="PPK292" s="66"/>
      <c r="PPL292" s="66"/>
      <c r="PPM292" s="66"/>
      <c r="PPN292" s="66"/>
      <c r="PPO292" s="66"/>
      <c r="PPP292" s="66"/>
      <c r="PPQ292" s="66"/>
      <c r="PPR292" s="66"/>
      <c r="PPS292" s="66"/>
      <c r="PPT292" s="66"/>
      <c r="PPU292" s="66"/>
      <c r="PPV292" s="66"/>
      <c r="PPW292" s="66"/>
      <c r="PPX292" s="66"/>
      <c r="PPY292" s="66"/>
      <c r="PPZ292" s="66"/>
      <c r="PQA292" s="66"/>
      <c r="PQB292" s="66"/>
      <c r="PQC292" s="66"/>
      <c r="PQD292" s="66"/>
      <c r="PQE292" s="66"/>
      <c r="PQF292" s="66"/>
      <c r="PQG292" s="66"/>
      <c r="PQH292" s="66"/>
      <c r="PQI292" s="66"/>
      <c r="PQJ292" s="66"/>
      <c r="PQK292" s="66"/>
      <c r="PQL292" s="66"/>
      <c r="PQM292" s="66"/>
      <c r="PQN292" s="66"/>
      <c r="PQO292" s="66"/>
      <c r="PQP292" s="66"/>
      <c r="PQQ292" s="66"/>
      <c r="PQR292" s="66"/>
      <c r="PQS292" s="66"/>
      <c r="PQT292" s="66"/>
      <c r="PQU292" s="66"/>
      <c r="PQV292" s="66"/>
      <c r="PQW292" s="66"/>
      <c r="PQX292" s="66"/>
      <c r="PQY292" s="66"/>
      <c r="PQZ292" s="66"/>
      <c r="PRA292" s="66"/>
      <c r="PRB292" s="66"/>
      <c r="PRC292" s="66"/>
      <c r="PRD292" s="66"/>
      <c r="PRE292" s="66"/>
      <c r="PRF292" s="66"/>
      <c r="PRG292" s="66"/>
      <c r="PRH292" s="66"/>
      <c r="PRI292" s="66"/>
      <c r="PRJ292" s="66"/>
      <c r="PRK292" s="66"/>
      <c r="PRL292" s="66"/>
      <c r="PRM292" s="66"/>
      <c r="PRN292" s="66"/>
      <c r="PRO292" s="66"/>
      <c r="PRP292" s="66"/>
      <c r="PRQ292" s="66"/>
      <c r="PRR292" s="66"/>
      <c r="PRS292" s="66"/>
      <c r="PRT292" s="66"/>
      <c r="PRU292" s="66"/>
      <c r="PRV292" s="66"/>
      <c r="PRW292" s="66"/>
      <c r="PRX292" s="66"/>
      <c r="PRY292" s="66"/>
      <c r="PRZ292" s="66"/>
      <c r="PSA292" s="66"/>
      <c r="PSB292" s="66"/>
      <c r="PSC292" s="66"/>
      <c r="PSD292" s="66"/>
      <c r="PSE292" s="66"/>
      <c r="PSF292" s="66"/>
      <c r="PSG292" s="66"/>
      <c r="PSH292" s="66"/>
      <c r="PSI292" s="66"/>
      <c r="PSJ292" s="66"/>
      <c r="PSK292" s="66"/>
      <c r="PSL292" s="66"/>
      <c r="PSM292" s="66"/>
      <c r="PSN292" s="66"/>
      <c r="PSO292" s="66"/>
      <c r="PSP292" s="66"/>
      <c r="PSQ292" s="66"/>
      <c r="PSR292" s="66"/>
      <c r="PSS292" s="66"/>
      <c r="PST292" s="66"/>
      <c r="PSU292" s="66"/>
      <c r="PSV292" s="66"/>
      <c r="PSW292" s="66"/>
      <c r="PSX292" s="66"/>
      <c r="PSY292" s="66"/>
      <c r="PSZ292" s="66"/>
      <c r="PTA292" s="66"/>
      <c r="PTB292" s="66"/>
      <c r="PTC292" s="66"/>
      <c r="PTD292" s="66"/>
      <c r="PTE292" s="66"/>
      <c r="PTF292" s="66"/>
      <c r="PTG292" s="66"/>
      <c r="PTH292" s="66"/>
      <c r="PTI292" s="66"/>
      <c r="PTJ292" s="66"/>
      <c r="PTK292" s="66"/>
      <c r="PTL292" s="66"/>
      <c r="PTM292" s="66"/>
      <c r="PTN292" s="66"/>
      <c r="PTO292" s="66"/>
      <c r="PTP292" s="66"/>
      <c r="PTQ292" s="66"/>
      <c r="PTR292" s="66"/>
      <c r="PTS292" s="66"/>
      <c r="PTT292" s="66"/>
      <c r="PTU292" s="66"/>
      <c r="PTV292" s="66"/>
      <c r="PTW292" s="66"/>
      <c r="PTX292" s="66"/>
      <c r="PTY292" s="66"/>
      <c r="PTZ292" s="66"/>
      <c r="PUA292" s="66"/>
      <c r="PUB292" s="66"/>
      <c r="PUC292" s="66"/>
      <c r="PUD292" s="66"/>
      <c r="PUE292" s="66"/>
      <c r="PUF292" s="66"/>
      <c r="PUG292" s="66"/>
      <c r="PUH292" s="66"/>
      <c r="PUI292" s="66"/>
      <c r="PUJ292" s="66"/>
      <c r="PUK292" s="66"/>
      <c r="PUL292" s="66"/>
      <c r="PUM292" s="66"/>
      <c r="PUN292" s="66"/>
      <c r="PUO292" s="66"/>
      <c r="PUP292" s="66"/>
      <c r="PUQ292" s="66"/>
      <c r="PUR292" s="66"/>
      <c r="PUS292" s="66"/>
      <c r="PUT292" s="66"/>
      <c r="PUU292" s="66"/>
      <c r="PUV292" s="66"/>
      <c r="PUW292" s="66"/>
      <c r="PUX292" s="66"/>
      <c r="PUY292" s="66"/>
      <c r="PUZ292" s="66"/>
      <c r="PVA292" s="66"/>
      <c r="PVB292" s="66"/>
      <c r="PVC292" s="66"/>
      <c r="PVD292" s="66"/>
      <c r="PVE292" s="66"/>
      <c r="PVF292" s="66"/>
      <c r="PVG292" s="66"/>
      <c r="PVH292" s="66"/>
      <c r="PVI292" s="66"/>
      <c r="PVJ292" s="66"/>
      <c r="PVK292" s="66"/>
      <c r="PVL292" s="66"/>
      <c r="PVM292" s="66"/>
      <c r="PVN292" s="66"/>
      <c r="PVO292" s="66"/>
      <c r="PVP292" s="66"/>
      <c r="PVQ292" s="66"/>
      <c r="PVR292" s="66"/>
      <c r="PVS292" s="66"/>
      <c r="PVT292" s="66"/>
      <c r="PVU292" s="66"/>
      <c r="PVV292" s="66"/>
      <c r="PVW292" s="66"/>
      <c r="PVX292" s="66"/>
      <c r="PVY292" s="66"/>
      <c r="PVZ292" s="66"/>
      <c r="PWA292" s="66"/>
      <c r="PWB292" s="66"/>
      <c r="PWC292" s="66"/>
      <c r="PWD292" s="66"/>
      <c r="PWE292" s="66"/>
      <c r="PWF292" s="66"/>
      <c r="PWG292" s="66"/>
      <c r="PWH292" s="66"/>
      <c r="PWI292" s="66"/>
      <c r="PWJ292" s="66"/>
      <c r="PWK292" s="66"/>
      <c r="PWL292" s="66"/>
      <c r="PWM292" s="66"/>
      <c r="PWN292" s="66"/>
      <c r="PWO292" s="66"/>
      <c r="PWP292" s="66"/>
      <c r="PWQ292" s="66"/>
      <c r="PWR292" s="66"/>
      <c r="PWS292" s="66"/>
      <c r="PWT292" s="66"/>
      <c r="PWU292" s="66"/>
      <c r="PWV292" s="66"/>
      <c r="PWW292" s="66"/>
      <c r="PWX292" s="66"/>
      <c r="PWY292" s="66"/>
      <c r="PWZ292" s="66"/>
      <c r="PXA292" s="66"/>
      <c r="PXB292" s="66"/>
      <c r="PXC292" s="66"/>
      <c r="PXD292" s="66"/>
      <c r="PXE292" s="66"/>
      <c r="PXF292" s="66"/>
      <c r="PXG292" s="66"/>
      <c r="PXH292" s="66"/>
      <c r="PXI292" s="66"/>
      <c r="PXJ292" s="66"/>
      <c r="PXK292" s="66"/>
      <c r="PXL292" s="66"/>
      <c r="PXM292" s="66"/>
      <c r="PXN292" s="66"/>
      <c r="PXO292" s="66"/>
      <c r="PXP292" s="66"/>
      <c r="PXQ292" s="66"/>
      <c r="PXR292" s="66"/>
      <c r="PXS292" s="66"/>
      <c r="PXT292" s="66"/>
      <c r="PXU292" s="66"/>
      <c r="PXV292" s="66"/>
      <c r="PXW292" s="66"/>
      <c r="PXX292" s="66"/>
      <c r="PXY292" s="66"/>
      <c r="PXZ292" s="66"/>
      <c r="PYA292" s="66"/>
      <c r="PYB292" s="66"/>
      <c r="PYC292" s="66"/>
      <c r="PYD292" s="66"/>
      <c r="PYE292" s="66"/>
      <c r="PYF292" s="66"/>
      <c r="PYG292" s="66"/>
      <c r="PYH292" s="66"/>
      <c r="PYI292" s="66"/>
      <c r="PYJ292" s="66"/>
      <c r="PYK292" s="66"/>
      <c r="PYL292" s="66"/>
      <c r="PYM292" s="66"/>
      <c r="PYN292" s="66"/>
      <c r="PYO292" s="66"/>
      <c r="PYP292" s="66"/>
      <c r="PYQ292" s="66"/>
      <c r="PYR292" s="66"/>
      <c r="PYS292" s="66"/>
      <c r="PYT292" s="66"/>
      <c r="PYU292" s="66"/>
      <c r="PYV292" s="66"/>
      <c r="PYW292" s="66"/>
      <c r="PYX292" s="66"/>
      <c r="PYY292" s="66"/>
      <c r="PYZ292" s="66"/>
      <c r="PZA292" s="66"/>
      <c r="PZB292" s="66"/>
      <c r="PZC292" s="66"/>
      <c r="PZD292" s="66"/>
      <c r="PZE292" s="66"/>
      <c r="PZF292" s="66"/>
      <c r="PZG292" s="66"/>
      <c r="PZH292" s="66"/>
      <c r="PZI292" s="66"/>
      <c r="PZJ292" s="66"/>
      <c r="PZK292" s="66"/>
      <c r="PZL292" s="66"/>
      <c r="PZM292" s="66"/>
      <c r="PZN292" s="66"/>
      <c r="PZO292" s="66"/>
      <c r="PZP292" s="66"/>
      <c r="PZQ292" s="66"/>
      <c r="PZR292" s="66"/>
      <c r="PZS292" s="66"/>
      <c r="PZT292" s="66"/>
      <c r="PZU292" s="66"/>
      <c r="PZV292" s="66"/>
      <c r="PZW292" s="66"/>
      <c r="PZX292" s="66"/>
      <c r="PZY292" s="66"/>
      <c r="PZZ292" s="66"/>
      <c r="QAA292" s="66"/>
      <c r="QAB292" s="66"/>
      <c r="QAC292" s="66"/>
      <c r="QAD292" s="66"/>
      <c r="QAE292" s="66"/>
      <c r="QAF292" s="66"/>
      <c r="QAG292" s="66"/>
      <c r="QAH292" s="66"/>
      <c r="QAI292" s="66"/>
      <c r="QAJ292" s="66"/>
      <c r="QAK292" s="66"/>
      <c r="QAL292" s="66"/>
      <c r="QAM292" s="66"/>
      <c r="QAN292" s="66"/>
      <c r="QAO292" s="66"/>
      <c r="QAP292" s="66"/>
      <c r="QAQ292" s="66"/>
      <c r="QAR292" s="66"/>
      <c r="QAS292" s="66"/>
      <c r="QAT292" s="66"/>
      <c r="QAU292" s="66"/>
      <c r="QAV292" s="66"/>
      <c r="QAW292" s="66"/>
      <c r="QAX292" s="66"/>
      <c r="QAY292" s="66"/>
      <c r="QAZ292" s="66"/>
      <c r="QBA292" s="66"/>
      <c r="QBB292" s="66"/>
      <c r="QBC292" s="66"/>
      <c r="QBD292" s="66"/>
      <c r="QBE292" s="66"/>
      <c r="QBF292" s="66"/>
      <c r="QBG292" s="66"/>
      <c r="QBH292" s="66"/>
      <c r="QBI292" s="66"/>
      <c r="QBJ292" s="66"/>
      <c r="QBK292" s="66"/>
      <c r="QBL292" s="66"/>
      <c r="QBM292" s="66"/>
      <c r="QBN292" s="66"/>
      <c r="QBO292" s="66"/>
      <c r="QBP292" s="66"/>
      <c r="QBQ292" s="66"/>
      <c r="QBR292" s="66"/>
      <c r="QBS292" s="66"/>
      <c r="QBT292" s="66"/>
      <c r="QBU292" s="66"/>
      <c r="QBV292" s="66"/>
      <c r="QBW292" s="66"/>
      <c r="QBX292" s="66"/>
      <c r="QBY292" s="66"/>
      <c r="QBZ292" s="66"/>
      <c r="QCA292" s="66"/>
      <c r="QCB292" s="66"/>
      <c r="QCC292" s="66"/>
      <c r="QCD292" s="66"/>
      <c r="QCE292" s="66"/>
      <c r="QCF292" s="66"/>
      <c r="QCG292" s="66"/>
      <c r="QCH292" s="66"/>
      <c r="QCI292" s="66"/>
      <c r="QCJ292" s="66"/>
      <c r="QCK292" s="66"/>
      <c r="QCL292" s="66"/>
      <c r="QCM292" s="66"/>
      <c r="QCN292" s="66"/>
      <c r="QCO292" s="66"/>
      <c r="QCP292" s="66"/>
      <c r="QCQ292" s="66"/>
      <c r="QCR292" s="66"/>
      <c r="QCS292" s="66"/>
      <c r="QCT292" s="66"/>
      <c r="QCU292" s="66"/>
      <c r="QCV292" s="66"/>
      <c r="QCW292" s="66"/>
      <c r="QCX292" s="66"/>
      <c r="QCY292" s="66"/>
      <c r="QCZ292" s="66"/>
      <c r="QDA292" s="66"/>
      <c r="QDB292" s="66"/>
      <c r="QDC292" s="66"/>
      <c r="QDD292" s="66"/>
      <c r="QDE292" s="66"/>
      <c r="QDF292" s="66"/>
      <c r="QDG292" s="66"/>
      <c r="QDH292" s="66"/>
      <c r="QDI292" s="66"/>
      <c r="QDJ292" s="66"/>
      <c r="QDK292" s="66"/>
      <c r="QDL292" s="66"/>
      <c r="QDM292" s="66"/>
      <c r="QDN292" s="66"/>
      <c r="QDO292" s="66"/>
      <c r="QDP292" s="66"/>
      <c r="QDQ292" s="66"/>
      <c r="QDR292" s="66"/>
      <c r="QDS292" s="66"/>
      <c r="QDT292" s="66"/>
      <c r="QDU292" s="66"/>
      <c r="QDV292" s="66"/>
      <c r="QDW292" s="66"/>
      <c r="QDX292" s="66"/>
      <c r="QDY292" s="66"/>
      <c r="QDZ292" s="66"/>
      <c r="QEA292" s="66"/>
      <c r="QEB292" s="66"/>
      <c r="QEC292" s="66"/>
      <c r="QED292" s="66"/>
      <c r="QEE292" s="66"/>
      <c r="QEF292" s="66"/>
      <c r="QEG292" s="66"/>
      <c r="QEH292" s="66"/>
      <c r="QEI292" s="66"/>
      <c r="QEJ292" s="66"/>
      <c r="QEK292" s="66"/>
      <c r="QEL292" s="66"/>
      <c r="QEM292" s="66"/>
      <c r="QEN292" s="66"/>
      <c r="QEO292" s="66"/>
      <c r="QEP292" s="66"/>
      <c r="QEQ292" s="66"/>
      <c r="QER292" s="66"/>
      <c r="QES292" s="66"/>
      <c r="QET292" s="66"/>
      <c r="QEU292" s="66"/>
      <c r="QEV292" s="66"/>
      <c r="QEW292" s="66"/>
      <c r="QEX292" s="66"/>
      <c r="QEY292" s="66"/>
      <c r="QEZ292" s="66"/>
      <c r="QFA292" s="66"/>
      <c r="QFB292" s="66"/>
      <c r="QFC292" s="66"/>
      <c r="QFD292" s="66"/>
      <c r="QFE292" s="66"/>
      <c r="QFF292" s="66"/>
      <c r="QFG292" s="66"/>
      <c r="QFH292" s="66"/>
      <c r="QFI292" s="66"/>
      <c r="QFJ292" s="66"/>
      <c r="QFK292" s="66"/>
      <c r="QFL292" s="66"/>
      <c r="QFM292" s="66"/>
      <c r="QFN292" s="66"/>
      <c r="QFO292" s="66"/>
      <c r="QFP292" s="66"/>
      <c r="QFQ292" s="66"/>
      <c r="QFR292" s="66"/>
      <c r="QFS292" s="66"/>
      <c r="QFT292" s="66"/>
      <c r="QFU292" s="66"/>
      <c r="QFV292" s="66"/>
      <c r="QFW292" s="66"/>
      <c r="QFX292" s="66"/>
      <c r="QFY292" s="66"/>
      <c r="QFZ292" s="66"/>
      <c r="QGA292" s="66"/>
      <c r="QGB292" s="66"/>
      <c r="QGC292" s="66"/>
      <c r="QGD292" s="66"/>
      <c r="QGE292" s="66"/>
      <c r="QGF292" s="66"/>
      <c r="QGG292" s="66"/>
      <c r="QGH292" s="66"/>
      <c r="QGI292" s="66"/>
      <c r="QGJ292" s="66"/>
      <c r="QGK292" s="66"/>
      <c r="QGL292" s="66"/>
      <c r="QGM292" s="66"/>
      <c r="QGN292" s="66"/>
      <c r="QGO292" s="66"/>
      <c r="QGP292" s="66"/>
      <c r="QGQ292" s="66"/>
      <c r="QGR292" s="66"/>
      <c r="QGS292" s="66"/>
      <c r="QGT292" s="66"/>
      <c r="QGU292" s="66"/>
      <c r="QGV292" s="66"/>
      <c r="QGW292" s="66"/>
      <c r="QGX292" s="66"/>
      <c r="QGY292" s="66"/>
      <c r="QGZ292" s="66"/>
      <c r="QHA292" s="66"/>
      <c r="QHB292" s="66"/>
      <c r="QHC292" s="66"/>
      <c r="QHD292" s="66"/>
      <c r="QHE292" s="66"/>
      <c r="QHF292" s="66"/>
      <c r="QHG292" s="66"/>
      <c r="QHH292" s="66"/>
      <c r="QHI292" s="66"/>
      <c r="QHJ292" s="66"/>
      <c r="QHK292" s="66"/>
      <c r="QHL292" s="66"/>
      <c r="QHM292" s="66"/>
      <c r="QHN292" s="66"/>
      <c r="QHO292" s="66"/>
      <c r="QHP292" s="66"/>
      <c r="QHQ292" s="66"/>
      <c r="QHR292" s="66"/>
      <c r="QHS292" s="66"/>
      <c r="QHT292" s="66"/>
      <c r="QHU292" s="66"/>
      <c r="QHV292" s="66"/>
      <c r="QHW292" s="66"/>
      <c r="QHX292" s="66"/>
      <c r="QHY292" s="66"/>
      <c r="QHZ292" s="66"/>
      <c r="QIA292" s="66"/>
      <c r="QIB292" s="66"/>
      <c r="QIC292" s="66"/>
      <c r="QID292" s="66"/>
      <c r="QIE292" s="66"/>
      <c r="QIF292" s="66"/>
      <c r="QIG292" s="66"/>
      <c r="QIH292" s="66"/>
      <c r="QII292" s="66"/>
      <c r="QIJ292" s="66"/>
      <c r="QIK292" s="66"/>
      <c r="QIL292" s="66"/>
      <c r="QIM292" s="66"/>
      <c r="QIN292" s="66"/>
      <c r="QIO292" s="66"/>
      <c r="QIP292" s="66"/>
      <c r="QIQ292" s="66"/>
      <c r="QIR292" s="66"/>
      <c r="QIS292" s="66"/>
      <c r="QIT292" s="66"/>
      <c r="QIU292" s="66"/>
      <c r="QIV292" s="66"/>
      <c r="QIW292" s="66"/>
      <c r="QIX292" s="66"/>
      <c r="QIY292" s="66"/>
      <c r="QIZ292" s="66"/>
      <c r="QJA292" s="66"/>
      <c r="QJB292" s="66"/>
      <c r="QJC292" s="66"/>
      <c r="QJD292" s="66"/>
      <c r="QJE292" s="66"/>
      <c r="QJF292" s="66"/>
      <c r="QJG292" s="66"/>
      <c r="QJH292" s="66"/>
      <c r="QJI292" s="66"/>
      <c r="QJJ292" s="66"/>
      <c r="QJK292" s="66"/>
      <c r="QJL292" s="66"/>
      <c r="QJM292" s="66"/>
      <c r="QJN292" s="66"/>
      <c r="QJO292" s="66"/>
      <c r="QJP292" s="66"/>
      <c r="QJQ292" s="66"/>
      <c r="QJR292" s="66"/>
      <c r="QJS292" s="66"/>
      <c r="QJT292" s="66"/>
      <c r="QJU292" s="66"/>
      <c r="QJV292" s="66"/>
      <c r="QJW292" s="66"/>
      <c r="QJX292" s="66"/>
      <c r="QJY292" s="66"/>
      <c r="QJZ292" s="66"/>
      <c r="QKA292" s="66"/>
      <c r="QKB292" s="66"/>
      <c r="QKC292" s="66"/>
      <c r="QKD292" s="66"/>
      <c r="QKE292" s="66"/>
      <c r="QKF292" s="66"/>
      <c r="QKG292" s="66"/>
      <c r="QKH292" s="66"/>
      <c r="QKI292" s="66"/>
      <c r="QKJ292" s="66"/>
      <c r="QKK292" s="66"/>
      <c r="QKL292" s="66"/>
      <c r="QKM292" s="66"/>
      <c r="QKN292" s="66"/>
      <c r="QKO292" s="66"/>
      <c r="QKP292" s="66"/>
      <c r="QKQ292" s="66"/>
      <c r="QKR292" s="66"/>
      <c r="QKS292" s="66"/>
      <c r="QKT292" s="66"/>
      <c r="QKU292" s="66"/>
      <c r="QKV292" s="66"/>
      <c r="QKW292" s="66"/>
      <c r="QKX292" s="66"/>
      <c r="QKY292" s="66"/>
      <c r="QKZ292" s="66"/>
      <c r="QLA292" s="66"/>
      <c r="QLB292" s="66"/>
      <c r="QLC292" s="66"/>
      <c r="QLD292" s="66"/>
      <c r="QLE292" s="66"/>
      <c r="QLF292" s="66"/>
      <c r="QLG292" s="66"/>
      <c r="QLH292" s="66"/>
      <c r="QLI292" s="66"/>
      <c r="QLJ292" s="66"/>
      <c r="QLK292" s="66"/>
      <c r="QLL292" s="66"/>
      <c r="QLM292" s="66"/>
      <c r="QLN292" s="66"/>
      <c r="QLO292" s="66"/>
      <c r="QLP292" s="66"/>
      <c r="QLQ292" s="66"/>
      <c r="QLR292" s="66"/>
      <c r="QLS292" s="66"/>
      <c r="QLT292" s="66"/>
      <c r="QLU292" s="66"/>
      <c r="QLV292" s="66"/>
      <c r="QLW292" s="66"/>
      <c r="QLX292" s="66"/>
      <c r="QLY292" s="66"/>
      <c r="QLZ292" s="66"/>
      <c r="QMA292" s="66"/>
      <c r="QMB292" s="66"/>
      <c r="QMC292" s="66"/>
      <c r="QMD292" s="66"/>
      <c r="QME292" s="66"/>
      <c r="QMF292" s="66"/>
      <c r="QMG292" s="66"/>
      <c r="QMH292" s="66"/>
      <c r="QMI292" s="66"/>
      <c r="QMJ292" s="66"/>
      <c r="QMK292" s="66"/>
      <c r="QML292" s="66"/>
      <c r="QMM292" s="66"/>
      <c r="QMN292" s="66"/>
      <c r="QMO292" s="66"/>
      <c r="QMP292" s="66"/>
      <c r="QMQ292" s="66"/>
      <c r="QMR292" s="66"/>
      <c r="QMS292" s="66"/>
      <c r="QMT292" s="66"/>
      <c r="QMU292" s="66"/>
      <c r="QMV292" s="66"/>
      <c r="QMW292" s="66"/>
      <c r="QMX292" s="66"/>
      <c r="QMY292" s="66"/>
      <c r="QMZ292" s="66"/>
      <c r="QNA292" s="66"/>
      <c r="QNB292" s="66"/>
      <c r="QNC292" s="66"/>
      <c r="QND292" s="66"/>
      <c r="QNE292" s="66"/>
      <c r="QNF292" s="66"/>
      <c r="QNG292" s="66"/>
      <c r="QNH292" s="66"/>
      <c r="QNI292" s="66"/>
      <c r="QNJ292" s="66"/>
      <c r="QNK292" s="66"/>
      <c r="QNL292" s="66"/>
      <c r="QNM292" s="66"/>
      <c r="QNN292" s="66"/>
      <c r="QNO292" s="66"/>
      <c r="QNP292" s="66"/>
      <c r="QNQ292" s="66"/>
      <c r="QNR292" s="66"/>
      <c r="QNS292" s="66"/>
      <c r="QNT292" s="66"/>
      <c r="QNU292" s="66"/>
      <c r="QNV292" s="66"/>
      <c r="QNW292" s="66"/>
      <c r="QNX292" s="66"/>
      <c r="QNY292" s="66"/>
      <c r="QNZ292" s="66"/>
      <c r="QOA292" s="66"/>
      <c r="QOB292" s="66"/>
      <c r="QOC292" s="66"/>
      <c r="QOD292" s="66"/>
      <c r="QOE292" s="66"/>
      <c r="QOF292" s="66"/>
      <c r="QOG292" s="66"/>
      <c r="QOH292" s="66"/>
      <c r="QOI292" s="66"/>
      <c r="QOJ292" s="66"/>
      <c r="QOK292" s="66"/>
      <c r="QOL292" s="66"/>
      <c r="QOM292" s="66"/>
      <c r="QON292" s="66"/>
      <c r="QOO292" s="66"/>
      <c r="QOP292" s="66"/>
      <c r="QOQ292" s="66"/>
      <c r="QOR292" s="66"/>
      <c r="QOS292" s="66"/>
      <c r="QOT292" s="66"/>
      <c r="QOU292" s="66"/>
      <c r="QOV292" s="66"/>
      <c r="QOW292" s="66"/>
      <c r="QOX292" s="66"/>
      <c r="QOY292" s="66"/>
      <c r="QOZ292" s="66"/>
      <c r="QPA292" s="66"/>
      <c r="QPB292" s="66"/>
      <c r="QPC292" s="66"/>
      <c r="QPD292" s="66"/>
      <c r="QPE292" s="66"/>
      <c r="QPF292" s="66"/>
      <c r="QPG292" s="66"/>
      <c r="QPH292" s="66"/>
      <c r="QPI292" s="66"/>
      <c r="QPJ292" s="66"/>
      <c r="QPK292" s="66"/>
      <c r="QPL292" s="66"/>
      <c r="QPM292" s="66"/>
      <c r="QPN292" s="66"/>
      <c r="QPO292" s="66"/>
      <c r="QPP292" s="66"/>
      <c r="QPQ292" s="66"/>
      <c r="QPR292" s="66"/>
      <c r="QPS292" s="66"/>
      <c r="QPT292" s="66"/>
      <c r="QPU292" s="66"/>
      <c r="QPV292" s="66"/>
      <c r="QPW292" s="66"/>
      <c r="QPX292" s="66"/>
      <c r="QPY292" s="66"/>
      <c r="QPZ292" s="66"/>
      <c r="QQA292" s="66"/>
      <c r="QQB292" s="66"/>
      <c r="QQC292" s="66"/>
      <c r="QQD292" s="66"/>
      <c r="QQE292" s="66"/>
      <c r="QQF292" s="66"/>
      <c r="QQG292" s="66"/>
      <c r="QQH292" s="66"/>
      <c r="QQI292" s="66"/>
      <c r="QQJ292" s="66"/>
      <c r="QQK292" s="66"/>
      <c r="QQL292" s="66"/>
      <c r="QQM292" s="66"/>
      <c r="QQN292" s="66"/>
      <c r="QQO292" s="66"/>
      <c r="QQP292" s="66"/>
      <c r="QQQ292" s="66"/>
      <c r="QQR292" s="66"/>
      <c r="QQS292" s="66"/>
      <c r="QQT292" s="66"/>
      <c r="QQU292" s="66"/>
      <c r="QQV292" s="66"/>
      <c r="QQW292" s="66"/>
      <c r="QQX292" s="66"/>
      <c r="QQY292" s="66"/>
      <c r="QQZ292" s="66"/>
      <c r="QRA292" s="66"/>
      <c r="QRB292" s="66"/>
      <c r="QRC292" s="66"/>
      <c r="QRD292" s="66"/>
      <c r="QRE292" s="66"/>
      <c r="QRF292" s="66"/>
      <c r="QRG292" s="66"/>
      <c r="QRH292" s="66"/>
      <c r="QRI292" s="66"/>
      <c r="QRJ292" s="66"/>
      <c r="QRK292" s="66"/>
      <c r="QRL292" s="66"/>
      <c r="QRM292" s="66"/>
      <c r="QRN292" s="66"/>
      <c r="QRO292" s="66"/>
      <c r="QRP292" s="66"/>
      <c r="QRQ292" s="66"/>
      <c r="QRR292" s="66"/>
      <c r="QRS292" s="66"/>
      <c r="QRT292" s="66"/>
      <c r="QRU292" s="66"/>
      <c r="QRV292" s="66"/>
      <c r="QRW292" s="66"/>
      <c r="QRX292" s="66"/>
      <c r="QRY292" s="66"/>
      <c r="QRZ292" s="66"/>
      <c r="QSA292" s="66"/>
      <c r="QSB292" s="66"/>
      <c r="QSC292" s="66"/>
      <c r="QSD292" s="66"/>
      <c r="QSE292" s="66"/>
      <c r="QSF292" s="66"/>
      <c r="QSG292" s="66"/>
      <c r="QSH292" s="66"/>
      <c r="QSI292" s="66"/>
      <c r="QSJ292" s="66"/>
      <c r="QSK292" s="66"/>
      <c r="QSL292" s="66"/>
      <c r="QSM292" s="66"/>
      <c r="QSN292" s="66"/>
      <c r="QSO292" s="66"/>
      <c r="QSP292" s="66"/>
      <c r="QSQ292" s="66"/>
      <c r="QSR292" s="66"/>
      <c r="QSS292" s="66"/>
      <c r="QST292" s="66"/>
      <c r="QSU292" s="66"/>
      <c r="QSV292" s="66"/>
      <c r="QSW292" s="66"/>
      <c r="QSX292" s="66"/>
      <c r="QSY292" s="66"/>
      <c r="QSZ292" s="66"/>
      <c r="QTA292" s="66"/>
      <c r="QTB292" s="66"/>
      <c r="QTC292" s="66"/>
      <c r="QTD292" s="66"/>
      <c r="QTE292" s="66"/>
      <c r="QTF292" s="66"/>
      <c r="QTG292" s="66"/>
      <c r="QTH292" s="66"/>
      <c r="QTI292" s="66"/>
      <c r="QTJ292" s="66"/>
      <c r="QTK292" s="66"/>
      <c r="QTL292" s="66"/>
      <c r="QTM292" s="66"/>
      <c r="QTN292" s="66"/>
      <c r="QTO292" s="66"/>
      <c r="QTP292" s="66"/>
      <c r="QTQ292" s="66"/>
      <c r="QTR292" s="66"/>
      <c r="QTS292" s="66"/>
      <c r="QTT292" s="66"/>
      <c r="QTU292" s="66"/>
      <c r="QTV292" s="66"/>
      <c r="QTW292" s="66"/>
      <c r="QTX292" s="66"/>
      <c r="QTY292" s="66"/>
      <c r="QTZ292" s="66"/>
      <c r="QUA292" s="66"/>
      <c r="QUB292" s="66"/>
      <c r="QUC292" s="66"/>
      <c r="QUD292" s="66"/>
      <c r="QUE292" s="66"/>
      <c r="QUF292" s="66"/>
      <c r="QUG292" s="66"/>
      <c r="QUH292" s="66"/>
      <c r="QUI292" s="66"/>
      <c r="QUJ292" s="66"/>
      <c r="QUK292" s="66"/>
      <c r="QUL292" s="66"/>
      <c r="QUM292" s="66"/>
      <c r="QUN292" s="66"/>
      <c r="QUO292" s="66"/>
      <c r="QUP292" s="66"/>
      <c r="QUQ292" s="66"/>
      <c r="QUR292" s="66"/>
      <c r="QUS292" s="66"/>
      <c r="QUT292" s="66"/>
      <c r="QUU292" s="66"/>
      <c r="QUV292" s="66"/>
      <c r="QUW292" s="66"/>
      <c r="QUX292" s="66"/>
      <c r="QUY292" s="66"/>
      <c r="QUZ292" s="66"/>
      <c r="QVA292" s="66"/>
      <c r="QVB292" s="66"/>
      <c r="QVC292" s="66"/>
      <c r="QVD292" s="66"/>
      <c r="QVE292" s="66"/>
      <c r="QVF292" s="66"/>
      <c r="QVG292" s="66"/>
      <c r="QVH292" s="66"/>
      <c r="QVI292" s="66"/>
      <c r="QVJ292" s="66"/>
      <c r="QVK292" s="66"/>
      <c r="QVL292" s="66"/>
      <c r="QVM292" s="66"/>
      <c r="QVN292" s="66"/>
      <c r="QVO292" s="66"/>
      <c r="QVP292" s="66"/>
      <c r="QVQ292" s="66"/>
      <c r="QVR292" s="66"/>
      <c r="QVS292" s="66"/>
      <c r="QVT292" s="66"/>
      <c r="QVU292" s="66"/>
      <c r="QVV292" s="66"/>
      <c r="QVW292" s="66"/>
      <c r="QVX292" s="66"/>
      <c r="QVY292" s="66"/>
      <c r="QVZ292" s="66"/>
      <c r="QWA292" s="66"/>
      <c r="QWB292" s="66"/>
      <c r="QWC292" s="66"/>
      <c r="QWD292" s="66"/>
      <c r="QWE292" s="66"/>
      <c r="QWF292" s="66"/>
      <c r="QWG292" s="66"/>
      <c r="QWH292" s="66"/>
      <c r="QWI292" s="66"/>
      <c r="QWJ292" s="66"/>
      <c r="QWK292" s="66"/>
      <c r="QWL292" s="66"/>
      <c r="QWM292" s="66"/>
      <c r="QWN292" s="66"/>
      <c r="QWO292" s="66"/>
      <c r="QWP292" s="66"/>
      <c r="QWQ292" s="66"/>
      <c r="QWR292" s="66"/>
      <c r="QWS292" s="66"/>
      <c r="QWT292" s="66"/>
      <c r="QWU292" s="66"/>
      <c r="QWV292" s="66"/>
      <c r="QWW292" s="66"/>
      <c r="QWX292" s="66"/>
      <c r="QWY292" s="66"/>
      <c r="QWZ292" s="66"/>
      <c r="QXA292" s="66"/>
      <c r="QXB292" s="66"/>
      <c r="QXC292" s="66"/>
      <c r="QXD292" s="66"/>
      <c r="QXE292" s="66"/>
      <c r="QXF292" s="66"/>
      <c r="QXG292" s="66"/>
      <c r="QXH292" s="66"/>
      <c r="QXI292" s="66"/>
      <c r="QXJ292" s="66"/>
      <c r="QXK292" s="66"/>
      <c r="QXL292" s="66"/>
      <c r="QXM292" s="66"/>
      <c r="QXN292" s="66"/>
      <c r="QXO292" s="66"/>
      <c r="QXP292" s="66"/>
      <c r="QXQ292" s="66"/>
      <c r="QXR292" s="66"/>
      <c r="QXS292" s="66"/>
      <c r="QXT292" s="66"/>
      <c r="QXU292" s="66"/>
      <c r="QXV292" s="66"/>
      <c r="QXW292" s="66"/>
      <c r="QXX292" s="66"/>
      <c r="QXY292" s="66"/>
      <c r="QXZ292" s="66"/>
      <c r="QYA292" s="66"/>
      <c r="QYB292" s="66"/>
      <c r="QYC292" s="66"/>
      <c r="QYD292" s="66"/>
      <c r="QYE292" s="66"/>
      <c r="QYF292" s="66"/>
      <c r="QYG292" s="66"/>
      <c r="QYH292" s="66"/>
      <c r="QYI292" s="66"/>
      <c r="QYJ292" s="66"/>
      <c r="QYK292" s="66"/>
      <c r="QYL292" s="66"/>
      <c r="QYM292" s="66"/>
      <c r="QYN292" s="66"/>
      <c r="QYO292" s="66"/>
      <c r="QYP292" s="66"/>
      <c r="QYQ292" s="66"/>
      <c r="QYR292" s="66"/>
      <c r="QYS292" s="66"/>
      <c r="QYT292" s="66"/>
      <c r="QYU292" s="66"/>
      <c r="QYV292" s="66"/>
      <c r="QYW292" s="66"/>
      <c r="QYX292" s="66"/>
      <c r="QYY292" s="66"/>
      <c r="QYZ292" s="66"/>
      <c r="QZA292" s="66"/>
      <c r="QZB292" s="66"/>
      <c r="QZC292" s="66"/>
      <c r="QZD292" s="66"/>
      <c r="QZE292" s="66"/>
      <c r="QZF292" s="66"/>
      <c r="QZG292" s="66"/>
      <c r="QZH292" s="66"/>
      <c r="QZI292" s="66"/>
      <c r="QZJ292" s="66"/>
      <c r="QZK292" s="66"/>
      <c r="QZL292" s="66"/>
      <c r="QZM292" s="66"/>
      <c r="QZN292" s="66"/>
      <c r="QZO292" s="66"/>
      <c r="QZP292" s="66"/>
      <c r="QZQ292" s="66"/>
      <c r="QZR292" s="66"/>
      <c r="QZS292" s="66"/>
      <c r="QZT292" s="66"/>
      <c r="QZU292" s="66"/>
      <c r="QZV292" s="66"/>
      <c r="QZW292" s="66"/>
      <c r="QZX292" s="66"/>
      <c r="QZY292" s="66"/>
      <c r="QZZ292" s="66"/>
      <c r="RAA292" s="66"/>
      <c r="RAB292" s="66"/>
      <c r="RAC292" s="66"/>
      <c r="RAD292" s="66"/>
      <c r="RAE292" s="66"/>
      <c r="RAF292" s="66"/>
      <c r="RAG292" s="66"/>
      <c r="RAH292" s="66"/>
      <c r="RAI292" s="66"/>
      <c r="RAJ292" s="66"/>
      <c r="RAK292" s="66"/>
      <c r="RAL292" s="66"/>
      <c r="RAM292" s="66"/>
      <c r="RAN292" s="66"/>
      <c r="RAO292" s="66"/>
      <c r="RAP292" s="66"/>
      <c r="RAQ292" s="66"/>
      <c r="RAR292" s="66"/>
      <c r="RAS292" s="66"/>
      <c r="RAT292" s="66"/>
      <c r="RAU292" s="66"/>
      <c r="RAV292" s="66"/>
      <c r="RAW292" s="66"/>
      <c r="RAX292" s="66"/>
      <c r="RAY292" s="66"/>
      <c r="RAZ292" s="66"/>
      <c r="RBA292" s="66"/>
      <c r="RBB292" s="66"/>
      <c r="RBC292" s="66"/>
      <c r="RBD292" s="66"/>
      <c r="RBE292" s="66"/>
      <c r="RBF292" s="66"/>
      <c r="RBG292" s="66"/>
      <c r="RBH292" s="66"/>
      <c r="RBI292" s="66"/>
      <c r="RBJ292" s="66"/>
      <c r="RBK292" s="66"/>
      <c r="RBL292" s="66"/>
      <c r="RBM292" s="66"/>
      <c r="RBN292" s="66"/>
      <c r="RBO292" s="66"/>
      <c r="RBP292" s="66"/>
      <c r="RBQ292" s="66"/>
      <c r="RBR292" s="66"/>
      <c r="RBS292" s="66"/>
      <c r="RBT292" s="66"/>
      <c r="RBU292" s="66"/>
      <c r="RBV292" s="66"/>
      <c r="RBW292" s="66"/>
      <c r="RBX292" s="66"/>
      <c r="RBY292" s="66"/>
      <c r="RBZ292" s="66"/>
      <c r="RCA292" s="66"/>
      <c r="RCB292" s="66"/>
      <c r="RCC292" s="66"/>
      <c r="RCD292" s="66"/>
      <c r="RCE292" s="66"/>
      <c r="RCF292" s="66"/>
      <c r="RCG292" s="66"/>
      <c r="RCH292" s="66"/>
      <c r="RCI292" s="66"/>
      <c r="RCJ292" s="66"/>
      <c r="RCK292" s="66"/>
      <c r="RCL292" s="66"/>
      <c r="RCM292" s="66"/>
      <c r="RCN292" s="66"/>
      <c r="RCO292" s="66"/>
      <c r="RCP292" s="66"/>
      <c r="RCQ292" s="66"/>
      <c r="RCR292" s="66"/>
      <c r="RCS292" s="66"/>
      <c r="RCT292" s="66"/>
      <c r="RCU292" s="66"/>
      <c r="RCV292" s="66"/>
      <c r="RCW292" s="66"/>
      <c r="RCX292" s="66"/>
      <c r="RCY292" s="66"/>
      <c r="RCZ292" s="66"/>
      <c r="RDA292" s="66"/>
      <c r="RDB292" s="66"/>
      <c r="RDC292" s="66"/>
      <c r="RDD292" s="66"/>
      <c r="RDE292" s="66"/>
      <c r="RDF292" s="66"/>
      <c r="RDG292" s="66"/>
      <c r="RDH292" s="66"/>
      <c r="RDI292" s="66"/>
      <c r="RDJ292" s="66"/>
      <c r="RDK292" s="66"/>
      <c r="RDL292" s="66"/>
      <c r="RDM292" s="66"/>
      <c r="RDN292" s="66"/>
      <c r="RDO292" s="66"/>
      <c r="RDP292" s="66"/>
      <c r="RDQ292" s="66"/>
      <c r="RDR292" s="66"/>
      <c r="RDS292" s="66"/>
      <c r="RDT292" s="66"/>
      <c r="RDU292" s="66"/>
      <c r="RDV292" s="66"/>
      <c r="RDW292" s="66"/>
      <c r="RDX292" s="66"/>
      <c r="RDY292" s="66"/>
      <c r="RDZ292" s="66"/>
      <c r="REA292" s="66"/>
      <c r="REB292" s="66"/>
      <c r="REC292" s="66"/>
      <c r="RED292" s="66"/>
      <c r="REE292" s="66"/>
      <c r="REF292" s="66"/>
      <c r="REG292" s="66"/>
      <c r="REH292" s="66"/>
      <c r="REI292" s="66"/>
      <c r="REJ292" s="66"/>
      <c r="REK292" s="66"/>
      <c r="REL292" s="66"/>
      <c r="REM292" s="66"/>
      <c r="REN292" s="66"/>
      <c r="REO292" s="66"/>
      <c r="REP292" s="66"/>
      <c r="REQ292" s="66"/>
      <c r="RER292" s="66"/>
      <c r="RES292" s="66"/>
      <c r="RET292" s="66"/>
      <c r="REU292" s="66"/>
      <c r="REV292" s="66"/>
      <c r="REW292" s="66"/>
      <c r="REX292" s="66"/>
      <c r="REY292" s="66"/>
      <c r="REZ292" s="66"/>
      <c r="RFA292" s="66"/>
      <c r="RFB292" s="66"/>
      <c r="RFC292" s="66"/>
      <c r="RFD292" s="66"/>
      <c r="RFE292" s="66"/>
      <c r="RFF292" s="66"/>
      <c r="RFG292" s="66"/>
      <c r="RFH292" s="66"/>
      <c r="RFI292" s="66"/>
      <c r="RFJ292" s="66"/>
      <c r="RFK292" s="66"/>
      <c r="RFL292" s="66"/>
      <c r="RFM292" s="66"/>
      <c r="RFN292" s="66"/>
      <c r="RFO292" s="66"/>
      <c r="RFP292" s="66"/>
      <c r="RFQ292" s="66"/>
      <c r="RFR292" s="66"/>
      <c r="RFS292" s="66"/>
      <c r="RFT292" s="66"/>
      <c r="RFU292" s="66"/>
      <c r="RFV292" s="66"/>
      <c r="RFW292" s="66"/>
      <c r="RFX292" s="66"/>
      <c r="RFY292" s="66"/>
      <c r="RFZ292" s="66"/>
      <c r="RGA292" s="66"/>
      <c r="RGB292" s="66"/>
      <c r="RGC292" s="66"/>
      <c r="RGD292" s="66"/>
      <c r="RGE292" s="66"/>
      <c r="RGF292" s="66"/>
      <c r="RGG292" s="66"/>
      <c r="RGH292" s="66"/>
      <c r="RGI292" s="66"/>
      <c r="RGJ292" s="66"/>
      <c r="RGK292" s="66"/>
      <c r="RGL292" s="66"/>
      <c r="RGM292" s="66"/>
      <c r="RGN292" s="66"/>
      <c r="RGO292" s="66"/>
      <c r="RGP292" s="66"/>
      <c r="RGQ292" s="66"/>
      <c r="RGR292" s="66"/>
      <c r="RGS292" s="66"/>
      <c r="RGT292" s="66"/>
      <c r="RGU292" s="66"/>
      <c r="RGV292" s="66"/>
      <c r="RGW292" s="66"/>
      <c r="RGX292" s="66"/>
      <c r="RGY292" s="66"/>
      <c r="RGZ292" s="66"/>
      <c r="RHA292" s="66"/>
      <c r="RHB292" s="66"/>
      <c r="RHC292" s="66"/>
      <c r="RHD292" s="66"/>
      <c r="RHE292" s="66"/>
      <c r="RHF292" s="66"/>
      <c r="RHG292" s="66"/>
      <c r="RHH292" s="66"/>
      <c r="RHI292" s="66"/>
      <c r="RHJ292" s="66"/>
      <c r="RHK292" s="66"/>
      <c r="RHL292" s="66"/>
      <c r="RHM292" s="66"/>
      <c r="RHN292" s="66"/>
      <c r="RHO292" s="66"/>
      <c r="RHP292" s="66"/>
      <c r="RHQ292" s="66"/>
      <c r="RHR292" s="66"/>
      <c r="RHS292" s="66"/>
      <c r="RHT292" s="66"/>
      <c r="RHU292" s="66"/>
      <c r="RHV292" s="66"/>
      <c r="RHW292" s="66"/>
      <c r="RHX292" s="66"/>
      <c r="RHY292" s="66"/>
      <c r="RHZ292" s="66"/>
      <c r="RIA292" s="66"/>
      <c r="RIB292" s="66"/>
      <c r="RIC292" s="66"/>
      <c r="RID292" s="66"/>
      <c r="RIE292" s="66"/>
      <c r="RIF292" s="66"/>
      <c r="RIG292" s="66"/>
      <c r="RIH292" s="66"/>
      <c r="RII292" s="66"/>
      <c r="RIJ292" s="66"/>
      <c r="RIK292" s="66"/>
      <c r="RIL292" s="66"/>
      <c r="RIM292" s="66"/>
      <c r="RIN292" s="66"/>
      <c r="RIO292" s="66"/>
      <c r="RIP292" s="66"/>
      <c r="RIQ292" s="66"/>
      <c r="RIR292" s="66"/>
      <c r="RIS292" s="66"/>
      <c r="RIT292" s="66"/>
      <c r="RIU292" s="66"/>
      <c r="RIV292" s="66"/>
      <c r="RIW292" s="66"/>
      <c r="RIX292" s="66"/>
      <c r="RIY292" s="66"/>
      <c r="RIZ292" s="66"/>
      <c r="RJA292" s="66"/>
      <c r="RJB292" s="66"/>
      <c r="RJC292" s="66"/>
      <c r="RJD292" s="66"/>
      <c r="RJE292" s="66"/>
      <c r="RJF292" s="66"/>
      <c r="RJG292" s="66"/>
      <c r="RJH292" s="66"/>
      <c r="RJI292" s="66"/>
      <c r="RJJ292" s="66"/>
      <c r="RJK292" s="66"/>
      <c r="RJL292" s="66"/>
      <c r="RJM292" s="66"/>
      <c r="RJN292" s="66"/>
      <c r="RJO292" s="66"/>
      <c r="RJP292" s="66"/>
      <c r="RJQ292" s="66"/>
      <c r="RJR292" s="66"/>
      <c r="RJS292" s="66"/>
      <c r="RJT292" s="66"/>
      <c r="RJU292" s="66"/>
      <c r="RJV292" s="66"/>
      <c r="RJW292" s="66"/>
      <c r="RJX292" s="66"/>
      <c r="RJY292" s="66"/>
      <c r="RJZ292" s="66"/>
      <c r="RKA292" s="66"/>
      <c r="RKB292" s="66"/>
      <c r="RKC292" s="66"/>
      <c r="RKD292" s="66"/>
      <c r="RKE292" s="66"/>
      <c r="RKF292" s="66"/>
      <c r="RKG292" s="66"/>
      <c r="RKH292" s="66"/>
      <c r="RKI292" s="66"/>
      <c r="RKJ292" s="66"/>
      <c r="RKK292" s="66"/>
      <c r="RKL292" s="66"/>
      <c r="RKM292" s="66"/>
      <c r="RKN292" s="66"/>
      <c r="RKO292" s="66"/>
      <c r="RKP292" s="66"/>
      <c r="RKQ292" s="66"/>
      <c r="RKR292" s="66"/>
      <c r="RKS292" s="66"/>
      <c r="RKT292" s="66"/>
      <c r="RKU292" s="66"/>
      <c r="RKV292" s="66"/>
      <c r="RKW292" s="66"/>
      <c r="RKX292" s="66"/>
      <c r="RKY292" s="66"/>
      <c r="RKZ292" s="66"/>
      <c r="RLA292" s="66"/>
      <c r="RLB292" s="66"/>
      <c r="RLC292" s="66"/>
      <c r="RLD292" s="66"/>
      <c r="RLE292" s="66"/>
      <c r="RLF292" s="66"/>
      <c r="RLG292" s="66"/>
      <c r="RLH292" s="66"/>
      <c r="RLI292" s="66"/>
      <c r="RLJ292" s="66"/>
      <c r="RLK292" s="66"/>
      <c r="RLL292" s="66"/>
      <c r="RLM292" s="66"/>
      <c r="RLN292" s="66"/>
      <c r="RLO292" s="66"/>
      <c r="RLP292" s="66"/>
      <c r="RLQ292" s="66"/>
      <c r="RLR292" s="66"/>
      <c r="RLS292" s="66"/>
      <c r="RLT292" s="66"/>
      <c r="RLU292" s="66"/>
      <c r="RLV292" s="66"/>
      <c r="RLW292" s="66"/>
      <c r="RLX292" s="66"/>
      <c r="RLY292" s="66"/>
      <c r="RLZ292" s="66"/>
      <c r="RMA292" s="66"/>
      <c r="RMB292" s="66"/>
      <c r="RMC292" s="66"/>
      <c r="RMD292" s="66"/>
      <c r="RME292" s="66"/>
      <c r="RMF292" s="66"/>
      <c r="RMG292" s="66"/>
      <c r="RMH292" s="66"/>
      <c r="RMI292" s="66"/>
      <c r="RMJ292" s="66"/>
      <c r="RMK292" s="66"/>
      <c r="RML292" s="66"/>
      <c r="RMM292" s="66"/>
      <c r="RMN292" s="66"/>
      <c r="RMO292" s="66"/>
      <c r="RMP292" s="66"/>
      <c r="RMQ292" s="66"/>
      <c r="RMR292" s="66"/>
      <c r="RMS292" s="66"/>
      <c r="RMT292" s="66"/>
      <c r="RMU292" s="66"/>
      <c r="RMV292" s="66"/>
      <c r="RMW292" s="66"/>
      <c r="RMX292" s="66"/>
      <c r="RMY292" s="66"/>
      <c r="RMZ292" s="66"/>
      <c r="RNA292" s="66"/>
      <c r="RNB292" s="66"/>
      <c r="RNC292" s="66"/>
      <c r="RND292" s="66"/>
      <c r="RNE292" s="66"/>
      <c r="RNF292" s="66"/>
      <c r="RNG292" s="66"/>
      <c r="RNH292" s="66"/>
      <c r="RNI292" s="66"/>
      <c r="RNJ292" s="66"/>
      <c r="RNK292" s="66"/>
      <c r="RNL292" s="66"/>
      <c r="RNM292" s="66"/>
      <c r="RNN292" s="66"/>
      <c r="RNO292" s="66"/>
      <c r="RNP292" s="66"/>
      <c r="RNQ292" s="66"/>
      <c r="RNR292" s="66"/>
      <c r="RNS292" s="66"/>
      <c r="RNT292" s="66"/>
      <c r="RNU292" s="66"/>
      <c r="RNV292" s="66"/>
      <c r="RNW292" s="66"/>
      <c r="RNX292" s="66"/>
      <c r="RNY292" s="66"/>
      <c r="RNZ292" s="66"/>
      <c r="ROA292" s="66"/>
      <c r="ROB292" s="66"/>
      <c r="ROC292" s="66"/>
      <c r="ROD292" s="66"/>
      <c r="ROE292" s="66"/>
      <c r="ROF292" s="66"/>
      <c r="ROG292" s="66"/>
      <c r="ROH292" s="66"/>
      <c r="ROI292" s="66"/>
      <c r="ROJ292" s="66"/>
      <c r="ROK292" s="66"/>
      <c r="ROL292" s="66"/>
      <c r="ROM292" s="66"/>
      <c r="RON292" s="66"/>
      <c r="ROO292" s="66"/>
      <c r="ROP292" s="66"/>
      <c r="ROQ292" s="66"/>
      <c r="ROR292" s="66"/>
      <c r="ROS292" s="66"/>
      <c r="ROT292" s="66"/>
      <c r="ROU292" s="66"/>
      <c r="ROV292" s="66"/>
      <c r="ROW292" s="66"/>
      <c r="ROX292" s="66"/>
      <c r="ROY292" s="66"/>
      <c r="ROZ292" s="66"/>
      <c r="RPA292" s="66"/>
      <c r="RPB292" s="66"/>
      <c r="RPC292" s="66"/>
      <c r="RPD292" s="66"/>
      <c r="RPE292" s="66"/>
      <c r="RPF292" s="66"/>
      <c r="RPG292" s="66"/>
      <c r="RPH292" s="66"/>
      <c r="RPI292" s="66"/>
      <c r="RPJ292" s="66"/>
      <c r="RPK292" s="66"/>
      <c r="RPL292" s="66"/>
      <c r="RPM292" s="66"/>
      <c r="RPN292" s="66"/>
      <c r="RPO292" s="66"/>
      <c r="RPP292" s="66"/>
      <c r="RPQ292" s="66"/>
      <c r="RPR292" s="66"/>
      <c r="RPS292" s="66"/>
      <c r="RPT292" s="66"/>
      <c r="RPU292" s="66"/>
      <c r="RPV292" s="66"/>
      <c r="RPW292" s="66"/>
      <c r="RPX292" s="66"/>
      <c r="RPY292" s="66"/>
      <c r="RPZ292" s="66"/>
      <c r="RQA292" s="66"/>
      <c r="RQB292" s="66"/>
      <c r="RQC292" s="66"/>
      <c r="RQD292" s="66"/>
      <c r="RQE292" s="66"/>
      <c r="RQF292" s="66"/>
      <c r="RQG292" s="66"/>
      <c r="RQH292" s="66"/>
      <c r="RQI292" s="66"/>
      <c r="RQJ292" s="66"/>
      <c r="RQK292" s="66"/>
      <c r="RQL292" s="66"/>
      <c r="RQM292" s="66"/>
      <c r="RQN292" s="66"/>
      <c r="RQO292" s="66"/>
      <c r="RQP292" s="66"/>
      <c r="RQQ292" s="66"/>
      <c r="RQR292" s="66"/>
      <c r="RQS292" s="66"/>
      <c r="RQT292" s="66"/>
      <c r="RQU292" s="66"/>
      <c r="RQV292" s="66"/>
      <c r="RQW292" s="66"/>
      <c r="RQX292" s="66"/>
      <c r="RQY292" s="66"/>
      <c r="RQZ292" s="66"/>
      <c r="RRA292" s="66"/>
      <c r="RRB292" s="66"/>
      <c r="RRC292" s="66"/>
      <c r="RRD292" s="66"/>
      <c r="RRE292" s="66"/>
      <c r="RRF292" s="66"/>
      <c r="RRG292" s="66"/>
      <c r="RRH292" s="66"/>
      <c r="RRI292" s="66"/>
      <c r="RRJ292" s="66"/>
      <c r="RRK292" s="66"/>
      <c r="RRL292" s="66"/>
      <c r="RRM292" s="66"/>
      <c r="RRN292" s="66"/>
      <c r="RRO292" s="66"/>
      <c r="RRP292" s="66"/>
      <c r="RRQ292" s="66"/>
      <c r="RRR292" s="66"/>
      <c r="RRS292" s="66"/>
      <c r="RRT292" s="66"/>
      <c r="RRU292" s="66"/>
      <c r="RRV292" s="66"/>
      <c r="RRW292" s="66"/>
      <c r="RRX292" s="66"/>
      <c r="RRY292" s="66"/>
      <c r="RRZ292" s="66"/>
      <c r="RSA292" s="66"/>
      <c r="RSB292" s="66"/>
      <c r="RSC292" s="66"/>
      <c r="RSD292" s="66"/>
      <c r="RSE292" s="66"/>
      <c r="RSF292" s="66"/>
      <c r="RSG292" s="66"/>
      <c r="RSH292" s="66"/>
      <c r="RSI292" s="66"/>
      <c r="RSJ292" s="66"/>
      <c r="RSK292" s="66"/>
      <c r="RSL292" s="66"/>
      <c r="RSM292" s="66"/>
      <c r="RSN292" s="66"/>
      <c r="RSO292" s="66"/>
      <c r="RSP292" s="66"/>
      <c r="RSQ292" s="66"/>
      <c r="RSR292" s="66"/>
      <c r="RSS292" s="66"/>
      <c r="RST292" s="66"/>
      <c r="RSU292" s="66"/>
      <c r="RSV292" s="66"/>
      <c r="RSW292" s="66"/>
      <c r="RSX292" s="66"/>
      <c r="RSY292" s="66"/>
      <c r="RSZ292" s="66"/>
      <c r="RTA292" s="66"/>
      <c r="RTB292" s="66"/>
      <c r="RTC292" s="66"/>
      <c r="RTD292" s="66"/>
      <c r="RTE292" s="66"/>
      <c r="RTF292" s="66"/>
      <c r="RTG292" s="66"/>
      <c r="RTH292" s="66"/>
      <c r="RTI292" s="66"/>
      <c r="RTJ292" s="66"/>
      <c r="RTK292" s="66"/>
      <c r="RTL292" s="66"/>
      <c r="RTM292" s="66"/>
      <c r="RTN292" s="66"/>
      <c r="RTO292" s="66"/>
      <c r="RTP292" s="66"/>
      <c r="RTQ292" s="66"/>
      <c r="RTR292" s="66"/>
      <c r="RTS292" s="66"/>
      <c r="RTT292" s="66"/>
      <c r="RTU292" s="66"/>
      <c r="RTV292" s="66"/>
      <c r="RTW292" s="66"/>
      <c r="RTX292" s="66"/>
      <c r="RTY292" s="66"/>
      <c r="RTZ292" s="66"/>
      <c r="RUA292" s="66"/>
      <c r="RUB292" s="66"/>
      <c r="RUC292" s="66"/>
      <c r="RUD292" s="66"/>
      <c r="RUE292" s="66"/>
      <c r="RUF292" s="66"/>
      <c r="RUG292" s="66"/>
      <c r="RUH292" s="66"/>
      <c r="RUI292" s="66"/>
      <c r="RUJ292" s="66"/>
      <c r="RUK292" s="66"/>
      <c r="RUL292" s="66"/>
      <c r="RUM292" s="66"/>
      <c r="RUN292" s="66"/>
      <c r="RUO292" s="66"/>
      <c r="RUP292" s="66"/>
      <c r="RUQ292" s="66"/>
      <c r="RUR292" s="66"/>
      <c r="RUS292" s="66"/>
      <c r="RUT292" s="66"/>
      <c r="RUU292" s="66"/>
      <c r="RUV292" s="66"/>
      <c r="RUW292" s="66"/>
      <c r="RUX292" s="66"/>
      <c r="RUY292" s="66"/>
      <c r="RUZ292" s="66"/>
      <c r="RVA292" s="66"/>
      <c r="RVB292" s="66"/>
      <c r="RVC292" s="66"/>
      <c r="RVD292" s="66"/>
      <c r="RVE292" s="66"/>
      <c r="RVF292" s="66"/>
      <c r="RVG292" s="66"/>
      <c r="RVH292" s="66"/>
      <c r="RVI292" s="66"/>
      <c r="RVJ292" s="66"/>
      <c r="RVK292" s="66"/>
      <c r="RVL292" s="66"/>
      <c r="RVM292" s="66"/>
      <c r="RVN292" s="66"/>
      <c r="RVO292" s="66"/>
      <c r="RVP292" s="66"/>
      <c r="RVQ292" s="66"/>
      <c r="RVR292" s="66"/>
      <c r="RVS292" s="66"/>
      <c r="RVT292" s="66"/>
      <c r="RVU292" s="66"/>
      <c r="RVV292" s="66"/>
      <c r="RVW292" s="66"/>
      <c r="RVX292" s="66"/>
      <c r="RVY292" s="66"/>
      <c r="RVZ292" s="66"/>
      <c r="RWA292" s="66"/>
      <c r="RWB292" s="66"/>
      <c r="RWC292" s="66"/>
      <c r="RWD292" s="66"/>
      <c r="RWE292" s="66"/>
      <c r="RWF292" s="66"/>
      <c r="RWG292" s="66"/>
      <c r="RWH292" s="66"/>
      <c r="RWI292" s="66"/>
      <c r="RWJ292" s="66"/>
      <c r="RWK292" s="66"/>
      <c r="RWL292" s="66"/>
      <c r="RWM292" s="66"/>
      <c r="RWN292" s="66"/>
      <c r="RWO292" s="66"/>
      <c r="RWP292" s="66"/>
      <c r="RWQ292" s="66"/>
      <c r="RWR292" s="66"/>
      <c r="RWS292" s="66"/>
      <c r="RWT292" s="66"/>
      <c r="RWU292" s="66"/>
      <c r="RWV292" s="66"/>
      <c r="RWW292" s="66"/>
      <c r="RWX292" s="66"/>
      <c r="RWY292" s="66"/>
      <c r="RWZ292" s="66"/>
      <c r="RXA292" s="66"/>
      <c r="RXB292" s="66"/>
      <c r="RXC292" s="66"/>
      <c r="RXD292" s="66"/>
      <c r="RXE292" s="66"/>
      <c r="RXF292" s="66"/>
      <c r="RXG292" s="66"/>
      <c r="RXH292" s="66"/>
      <c r="RXI292" s="66"/>
      <c r="RXJ292" s="66"/>
      <c r="RXK292" s="66"/>
      <c r="RXL292" s="66"/>
      <c r="RXM292" s="66"/>
      <c r="RXN292" s="66"/>
      <c r="RXO292" s="66"/>
      <c r="RXP292" s="66"/>
      <c r="RXQ292" s="66"/>
      <c r="RXR292" s="66"/>
      <c r="RXS292" s="66"/>
      <c r="RXT292" s="66"/>
      <c r="RXU292" s="66"/>
      <c r="RXV292" s="66"/>
      <c r="RXW292" s="66"/>
      <c r="RXX292" s="66"/>
      <c r="RXY292" s="66"/>
      <c r="RXZ292" s="66"/>
      <c r="RYA292" s="66"/>
      <c r="RYB292" s="66"/>
      <c r="RYC292" s="66"/>
      <c r="RYD292" s="66"/>
      <c r="RYE292" s="66"/>
      <c r="RYF292" s="66"/>
      <c r="RYG292" s="66"/>
      <c r="RYH292" s="66"/>
      <c r="RYI292" s="66"/>
      <c r="RYJ292" s="66"/>
      <c r="RYK292" s="66"/>
      <c r="RYL292" s="66"/>
      <c r="RYM292" s="66"/>
      <c r="RYN292" s="66"/>
      <c r="RYO292" s="66"/>
      <c r="RYP292" s="66"/>
      <c r="RYQ292" s="66"/>
      <c r="RYR292" s="66"/>
      <c r="RYS292" s="66"/>
      <c r="RYT292" s="66"/>
      <c r="RYU292" s="66"/>
      <c r="RYV292" s="66"/>
      <c r="RYW292" s="66"/>
      <c r="RYX292" s="66"/>
      <c r="RYY292" s="66"/>
      <c r="RYZ292" s="66"/>
      <c r="RZA292" s="66"/>
      <c r="RZB292" s="66"/>
      <c r="RZC292" s="66"/>
      <c r="RZD292" s="66"/>
      <c r="RZE292" s="66"/>
      <c r="RZF292" s="66"/>
      <c r="RZG292" s="66"/>
      <c r="RZH292" s="66"/>
      <c r="RZI292" s="66"/>
      <c r="RZJ292" s="66"/>
      <c r="RZK292" s="66"/>
      <c r="RZL292" s="66"/>
      <c r="RZM292" s="66"/>
      <c r="RZN292" s="66"/>
      <c r="RZO292" s="66"/>
      <c r="RZP292" s="66"/>
      <c r="RZQ292" s="66"/>
      <c r="RZR292" s="66"/>
      <c r="RZS292" s="66"/>
      <c r="RZT292" s="66"/>
      <c r="RZU292" s="66"/>
      <c r="RZV292" s="66"/>
      <c r="RZW292" s="66"/>
      <c r="RZX292" s="66"/>
      <c r="RZY292" s="66"/>
      <c r="RZZ292" s="66"/>
      <c r="SAA292" s="66"/>
      <c r="SAB292" s="66"/>
      <c r="SAC292" s="66"/>
      <c r="SAD292" s="66"/>
      <c r="SAE292" s="66"/>
      <c r="SAF292" s="66"/>
      <c r="SAG292" s="66"/>
      <c r="SAH292" s="66"/>
      <c r="SAI292" s="66"/>
      <c r="SAJ292" s="66"/>
      <c r="SAK292" s="66"/>
      <c r="SAL292" s="66"/>
      <c r="SAM292" s="66"/>
      <c r="SAN292" s="66"/>
      <c r="SAO292" s="66"/>
      <c r="SAP292" s="66"/>
      <c r="SAQ292" s="66"/>
      <c r="SAR292" s="66"/>
      <c r="SAS292" s="66"/>
      <c r="SAT292" s="66"/>
      <c r="SAU292" s="66"/>
      <c r="SAV292" s="66"/>
      <c r="SAW292" s="66"/>
      <c r="SAX292" s="66"/>
      <c r="SAY292" s="66"/>
      <c r="SAZ292" s="66"/>
      <c r="SBA292" s="66"/>
      <c r="SBB292" s="66"/>
      <c r="SBC292" s="66"/>
      <c r="SBD292" s="66"/>
      <c r="SBE292" s="66"/>
      <c r="SBF292" s="66"/>
      <c r="SBG292" s="66"/>
      <c r="SBH292" s="66"/>
      <c r="SBI292" s="66"/>
      <c r="SBJ292" s="66"/>
      <c r="SBK292" s="66"/>
      <c r="SBL292" s="66"/>
      <c r="SBM292" s="66"/>
      <c r="SBN292" s="66"/>
      <c r="SBO292" s="66"/>
      <c r="SBP292" s="66"/>
      <c r="SBQ292" s="66"/>
      <c r="SBR292" s="66"/>
      <c r="SBS292" s="66"/>
      <c r="SBT292" s="66"/>
      <c r="SBU292" s="66"/>
      <c r="SBV292" s="66"/>
      <c r="SBW292" s="66"/>
      <c r="SBX292" s="66"/>
      <c r="SBY292" s="66"/>
      <c r="SBZ292" s="66"/>
      <c r="SCA292" s="66"/>
      <c r="SCB292" s="66"/>
      <c r="SCC292" s="66"/>
      <c r="SCD292" s="66"/>
      <c r="SCE292" s="66"/>
      <c r="SCF292" s="66"/>
      <c r="SCG292" s="66"/>
      <c r="SCH292" s="66"/>
      <c r="SCI292" s="66"/>
      <c r="SCJ292" s="66"/>
      <c r="SCK292" s="66"/>
      <c r="SCL292" s="66"/>
      <c r="SCM292" s="66"/>
      <c r="SCN292" s="66"/>
      <c r="SCO292" s="66"/>
      <c r="SCP292" s="66"/>
      <c r="SCQ292" s="66"/>
      <c r="SCR292" s="66"/>
      <c r="SCS292" s="66"/>
      <c r="SCT292" s="66"/>
      <c r="SCU292" s="66"/>
      <c r="SCV292" s="66"/>
      <c r="SCW292" s="66"/>
      <c r="SCX292" s="66"/>
      <c r="SCY292" s="66"/>
      <c r="SCZ292" s="66"/>
      <c r="SDA292" s="66"/>
      <c r="SDB292" s="66"/>
      <c r="SDC292" s="66"/>
      <c r="SDD292" s="66"/>
      <c r="SDE292" s="66"/>
      <c r="SDF292" s="66"/>
      <c r="SDG292" s="66"/>
      <c r="SDH292" s="66"/>
      <c r="SDI292" s="66"/>
      <c r="SDJ292" s="66"/>
      <c r="SDK292" s="66"/>
      <c r="SDL292" s="66"/>
      <c r="SDM292" s="66"/>
      <c r="SDN292" s="66"/>
      <c r="SDO292" s="66"/>
      <c r="SDP292" s="66"/>
      <c r="SDQ292" s="66"/>
      <c r="SDR292" s="66"/>
      <c r="SDS292" s="66"/>
      <c r="SDT292" s="66"/>
      <c r="SDU292" s="66"/>
      <c r="SDV292" s="66"/>
      <c r="SDW292" s="66"/>
      <c r="SDX292" s="66"/>
      <c r="SDY292" s="66"/>
      <c r="SDZ292" s="66"/>
      <c r="SEA292" s="66"/>
      <c r="SEB292" s="66"/>
      <c r="SEC292" s="66"/>
      <c r="SED292" s="66"/>
      <c r="SEE292" s="66"/>
      <c r="SEF292" s="66"/>
      <c r="SEG292" s="66"/>
      <c r="SEH292" s="66"/>
      <c r="SEI292" s="66"/>
      <c r="SEJ292" s="66"/>
      <c r="SEK292" s="66"/>
      <c r="SEL292" s="66"/>
      <c r="SEM292" s="66"/>
      <c r="SEN292" s="66"/>
      <c r="SEO292" s="66"/>
      <c r="SEP292" s="66"/>
      <c r="SEQ292" s="66"/>
      <c r="SER292" s="66"/>
      <c r="SES292" s="66"/>
      <c r="SET292" s="66"/>
      <c r="SEU292" s="66"/>
      <c r="SEV292" s="66"/>
      <c r="SEW292" s="66"/>
      <c r="SEX292" s="66"/>
      <c r="SEY292" s="66"/>
      <c r="SEZ292" s="66"/>
      <c r="SFA292" s="66"/>
      <c r="SFB292" s="66"/>
      <c r="SFC292" s="66"/>
      <c r="SFD292" s="66"/>
      <c r="SFE292" s="66"/>
      <c r="SFF292" s="66"/>
      <c r="SFG292" s="66"/>
      <c r="SFH292" s="66"/>
      <c r="SFI292" s="66"/>
      <c r="SFJ292" s="66"/>
      <c r="SFK292" s="66"/>
      <c r="SFL292" s="66"/>
      <c r="SFM292" s="66"/>
      <c r="SFN292" s="66"/>
      <c r="SFO292" s="66"/>
      <c r="SFP292" s="66"/>
      <c r="SFQ292" s="66"/>
      <c r="SFR292" s="66"/>
      <c r="SFS292" s="66"/>
      <c r="SFT292" s="66"/>
      <c r="SFU292" s="66"/>
      <c r="SFV292" s="66"/>
      <c r="SFW292" s="66"/>
      <c r="SFX292" s="66"/>
      <c r="SFY292" s="66"/>
      <c r="SFZ292" s="66"/>
      <c r="SGA292" s="66"/>
      <c r="SGB292" s="66"/>
      <c r="SGC292" s="66"/>
      <c r="SGD292" s="66"/>
      <c r="SGE292" s="66"/>
      <c r="SGF292" s="66"/>
      <c r="SGG292" s="66"/>
      <c r="SGH292" s="66"/>
      <c r="SGI292" s="66"/>
      <c r="SGJ292" s="66"/>
      <c r="SGK292" s="66"/>
      <c r="SGL292" s="66"/>
      <c r="SGM292" s="66"/>
      <c r="SGN292" s="66"/>
      <c r="SGO292" s="66"/>
      <c r="SGP292" s="66"/>
      <c r="SGQ292" s="66"/>
      <c r="SGR292" s="66"/>
      <c r="SGS292" s="66"/>
      <c r="SGT292" s="66"/>
      <c r="SGU292" s="66"/>
      <c r="SGV292" s="66"/>
      <c r="SGW292" s="66"/>
      <c r="SGX292" s="66"/>
      <c r="SGY292" s="66"/>
      <c r="SGZ292" s="66"/>
      <c r="SHA292" s="66"/>
      <c r="SHB292" s="66"/>
      <c r="SHC292" s="66"/>
      <c r="SHD292" s="66"/>
      <c r="SHE292" s="66"/>
      <c r="SHF292" s="66"/>
      <c r="SHG292" s="66"/>
      <c r="SHH292" s="66"/>
      <c r="SHI292" s="66"/>
      <c r="SHJ292" s="66"/>
      <c r="SHK292" s="66"/>
      <c r="SHL292" s="66"/>
      <c r="SHM292" s="66"/>
      <c r="SHN292" s="66"/>
      <c r="SHO292" s="66"/>
      <c r="SHP292" s="66"/>
      <c r="SHQ292" s="66"/>
      <c r="SHR292" s="66"/>
      <c r="SHS292" s="66"/>
      <c r="SHT292" s="66"/>
      <c r="SHU292" s="66"/>
      <c r="SHV292" s="66"/>
      <c r="SHW292" s="66"/>
      <c r="SHX292" s="66"/>
      <c r="SHY292" s="66"/>
      <c r="SHZ292" s="66"/>
      <c r="SIA292" s="66"/>
      <c r="SIB292" s="66"/>
      <c r="SIC292" s="66"/>
      <c r="SID292" s="66"/>
      <c r="SIE292" s="66"/>
      <c r="SIF292" s="66"/>
      <c r="SIG292" s="66"/>
      <c r="SIH292" s="66"/>
      <c r="SII292" s="66"/>
      <c r="SIJ292" s="66"/>
      <c r="SIK292" s="66"/>
      <c r="SIL292" s="66"/>
      <c r="SIM292" s="66"/>
      <c r="SIN292" s="66"/>
      <c r="SIO292" s="66"/>
      <c r="SIP292" s="66"/>
      <c r="SIQ292" s="66"/>
      <c r="SIR292" s="66"/>
      <c r="SIS292" s="66"/>
      <c r="SIT292" s="66"/>
      <c r="SIU292" s="66"/>
      <c r="SIV292" s="66"/>
      <c r="SIW292" s="66"/>
      <c r="SIX292" s="66"/>
      <c r="SIY292" s="66"/>
      <c r="SIZ292" s="66"/>
      <c r="SJA292" s="66"/>
      <c r="SJB292" s="66"/>
      <c r="SJC292" s="66"/>
      <c r="SJD292" s="66"/>
      <c r="SJE292" s="66"/>
      <c r="SJF292" s="66"/>
      <c r="SJG292" s="66"/>
      <c r="SJH292" s="66"/>
      <c r="SJI292" s="66"/>
      <c r="SJJ292" s="66"/>
      <c r="SJK292" s="66"/>
      <c r="SJL292" s="66"/>
      <c r="SJM292" s="66"/>
      <c r="SJN292" s="66"/>
      <c r="SJO292" s="66"/>
      <c r="SJP292" s="66"/>
      <c r="SJQ292" s="66"/>
      <c r="SJR292" s="66"/>
      <c r="SJS292" s="66"/>
      <c r="SJT292" s="66"/>
      <c r="SJU292" s="66"/>
      <c r="SJV292" s="66"/>
      <c r="SJW292" s="66"/>
      <c r="SJX292" s="66"/>
      <c r="SJY292" s="66"/>
      <c r="SJZ292" s="66"/>
      <c r="SKA292" s="66"/>
      <c r="SKB292" s="66"/>
      <c r="SKC292" s="66"/>
      <c r="SKD292" s="66"/>
      <c r="SKE292" s="66"/>
      <c r="SKF292" s="66"/>
      <c r="SKG292" s="66"/>
      <c r="SKH292" s="66"/>
      <c r="SKI292" s="66"/>
      <c r="SKJ292" s="66"/>
      <c r="SKK292" s="66"/>
      <c r="SKL292" s="66"/>
      <c r="SKM292" s="66"/>
      <c r="SKN292" s="66"/>
      <c r="SKO292" s="66"/>
      <c r="SKP292" s="66"/>
      <c r="SKQ292" s="66"/>
      <c r="SKR292" s="66"/>
      <c r="SKS292" s="66"/>
      <c r="SKT292" s="66"/>
      <c r="SKU292" s="66"/>
      <c r="SKV292" s="66"/>
      <c r="SKW292" s="66"/>
      <c r="SKX292" s="66"/>
      <c r="SKY292" s="66"/>
      <c r="SKZ292" s="66"/>
      <c r="SLA292" s="66"/>
      <c r="SLB292" s="66"/>
      <c r="SLC292" s="66"/>
      <c r="SLD292" s="66"/>
      <c r="SLE292" s="66"/>
      <c r="SLF292" s="66"/>
      <c r="SLG292" s="66"/>
      <c r="SLH292" s="66"/>
      <c r="SLI292" s="66"/>
      <c r="SLJ292" s="66"/>
      <c r="SLK292" s="66"/>
      <c r="SLL292" s="66"/>
      <c r="SLM292" s="66"/>
      <c r="SLN292" s="66"/>
      <c r="SLO292" s="66"/>
      <c r="SLP292" s="66"/>
      <c r="SLQ292" s="66"/>
      <c r="SLR292" s="66"/>
      <c r="SLS292" s="66"/>
      <c r="SLT292" s="66"/>
      <c r="SLU292" s="66"/>
      <c r="SLV292" s="66"/>
      <c r="SLW292" s="66"/>
      <c r="SLX292" s="66"/>
      <c r="SLY292" s="66"/>
      <c r="SLZ292" s="66"/>
      <c r="SMA292" s="66"/>
      <c r="SMB292" s="66"/>
      <c r="SMC292" s="66"/>
      <c r="SMD292" s="66"/>
      <c r="SME292" s="66"/>
      <c r="SMF292" s="66"/>
      <c r="SMG292" s="66"/>
      <c r="SMH292" s="66"/>
      <c r="SMI292" s="66"/>
      <c r="SMJ292" s="66"/>
      <c r="SMK292" s="66"/>
      <c r="SML292" s="66"/>
      <c r="SMM292" s="66"/>
      <c r="SMN292" s="66"/>
      <c r="SMO292" s="66"/>
      <c r="SMP292" s="66"/>
      <c r="SMQ292" s="66"/>
      <c r="SMR292" s="66"/>
      <c r="SMS292" s="66"/>
      <c r="SMT292" s="66"/>
      <c r="SMU292" s="66"/>
      <c r="SMV292" s="66"/>
      <c r="SMW292" s="66"/>
      <c r="SMX292" s="66"/>
      <c r="SMY292" s="66"/>
      <c r="SMZ292" s="66"/>
      <c r="SNA292" s="66"/>
      <c r="SNB292" s="66"/>
      <c r="SNC292" s="66"/>
      <c r="SND292" s="66"/>
      <c r="SNE292" s="66"/>
      <c r="SNF292" s="66"/>
      <c r="SNG292" s="66"/>
      <c r="SNH292" s="66"/>
      <c r="SNI292" s="66"/>
      <c r="SNJ292" s="66"/>
      <c r="SNK292" s="66"/>
      <c r="SNL292" s="66"/>
      <c r="SNM292" s="66"/>
      <c r="SNN292" s="66"/>
      <c r="SNO292" s="66"/>
      <c r="SNP292" s="66"/>
      <c r="SNQ292" s="66"/>
      <c r="SNR292" s="66"/>
      <c r="SNS292" s="66"/>
      <c r="SNT292" s="66"/>
      <c r="SNU292" s="66"/>
      <c r="SNV292" s="66"/>
      <c r="SNW292" s="66"/>
      <c r="SNX292" s="66"/>
      <c r="SNY292" s="66"/>
      <c r="SNZ292" s="66"/>
      <c r="SOA292" s="66"/>
      <c r="SOB292" s="66"/>
      <c r="SOC292" s="66"/>
      <c r="SOD292" s="66"/>
      <c r="SOE292" s="66"/>
      <c r="SOF292" s="66"/>
      <c r="SOG292" s="66"/>
      <c r="SOH292" s="66"/>
      <c r="SOI292" s="66"/>
      <c r="SOJ292" s="66"/>
      <c r="SOK292" s="66"/>
      <c r="SOL292" s="66"/>
      <c r="SOM292" s="66"/>
      <c r="SON292" s="66"/>
      <c r="SOO292" s="66"/>
      <c r="SOP292" s="66"/>
      <c r="SOQ292" s="66"/>
      <c r="SOR292" s="66"/>
      <c r="SOS292" s="66"/>
      <c r="SOT292" s="66"/>
      <c r="SOU292" s="66"/>
      <c r="SOV292" s="66"/>
      <c r="SOW292" s="66"/>
      <c r="SOX292" s="66"/>
      <c r="SOY292" s="66"/>
      <c r="SOZ292" s="66"/>
      <c r="SPA292" s="66"/>
      <c r="SPB292" s="66"/>
      <c r="SPC292" s="66"/>
      <c r="SPD292" s="66"/>
      <c r="SPE292" s="66"/>
      <c r="SPF292" s="66"/>
      <c r="SPG292" s="66"/>
      <c r="SPH292" s="66"/>
      <c r="SPI292" s="66"/>
      <c r="SPJ292" s="66"/>
      <c r="SPK292" s="66"/>
      <c r="SPL292" s="66"/>
      <c r="SPM292" s="66"/>
      <c r="SPN292" s="66"/>
      <c r="SPO292" s="66"/>
      <c r="SPP292" s="66"/>
      <c r="SPQ292" s="66"/>
      <c r="SPR292" s="66"/>
      <c r="SPS292" s="66"/>
      <c r="SPT292" s="66"/>
      <c r="SPU292" s="66"/>
      <c r="SPV292" s="66"/>
      <c r="SPW292" s="66"/>
      <c r="SPX292" s="66"/>
      <c r="SPY292" s="66"/>
      <c r="SPZ292" s="66"/>
      <c r="SQA292" s="66"/>
      <c r="SQB292" s="66"/>
      <c r="SQC292" s="66"/>
      <c r="SQD292" s="66"/>
      <c r="SQE292" s="66"/>
      <c r="SQF292" s="66"/>
      <c r="SQG292" s="66"/>
      <c r="SQH292" s="66"/>
      <c r="SQI292" s="66"/>
      <c r="SQJ292" s="66"/>
      <c r="SQK292" s="66"/>
      <c r="SQL292" s="66"/>
      <c r="SQM292" s="66"/>
      <c r="SQN292" s="66"/>
      <c r="SQO292" s="66"/>
      <c r="SQP292" s="66"/>
      <c r="SQQ292" s="66"/>
      <c r="SQR292" s="66"/>
      <c r="SQS292" s="66"/>
      <c r="SQT292" s="66"/>
      <c r="SQU292" s="66"/>
      <c r="SQV292" s="66"/>
      <c r="SQW292" s="66"/>
      <c r="SQX292" s="66"/>
      <c r="SQY292" s="66"/>
      <c r="SQZ292" s="66"/>
      <c r="SRA292" s="66"/>
      <c r="SRB292" s="66"/>
      <c r="SRC292" s="66"/>
      <c r="SRD292" s="66"/>
      <c r="SRE292" s="66"/>
      <c r="SRF292" s="66"/>
      <c r="SRG292" s="66"/>
      <c r="SRH292" s="66"/>
      <c r="SRI292" s="66"/>
      <c r="SRJ292" s="66"/>
      <c r="SRK292" s="66"/>
      <c r="SRL292" s="66"/>
      <c r="SRM292" s="66"/>
      <c r="SRN292" s="66"/>
      <c r="SRO292" s="66"/>
      <c r="SRP292" s="66"/>
      <c r="SRQ292" s="66"/>
      <c r="SRR292" s="66"/>
      <c r="SRS292" s="66"/>
      <c r="SRT292" s="66"/>
      <c r="SRU292" s="66"/>
      <c r="SRV292" s="66"/>
      <c r="SRW292" s="66"/>
      <c r="SRX292" s="66"/>
      <c r="SRY292" s="66"/>
      <c r="SRZ292" s="66"/>
      <c r="SSA292" s="66"/>
      <c r="SSB292" s="66"/>
      <c r="SSC292" s="66"/>
      <c r="SSD292" s="66"/>
      <c r="SSE292" s="66"/>
      <c r="SSF292" s="66"/>
      <c r="SSG292" s="66"/>
      <c r="SSH292" s="66"/>
      <c r="SSI292" s="66"/>
      <c r="SSJ292" s="66"/>
      <c r="SSK292" s="66"/>
      <c r="SSL292" s="66"/>
      <c r="SSM292" s="66"/>
      <c r="SSN292" s="66"/>
      <c r="SSO292" s="66"/>
      <c r="SSP292" s="66"/>
      <c r="SSQ292" s="66"/>
      <c r="SSR292" s="66"/>
      <c r="SSS292" s="66"/>
      <c r="SST292" s="66"/>
      <c r="SSU292" s="66"/>
      <c r="SSV292" s="66"/>
      <c r="SSW292" s="66"/>
      <c r="SSX292" s="66"/>
      <c r="SSY292" s="66"/>
      <c r="SSZ292" s="66"/>
      <c r="STA292" s="66"/>
      <c r="STB292" s="66"/>
      <c r="STC292" s="66"/>
      <c r="STD292" s="66"/>
      <c r="STE292" s="66"/>
      <c r="STF292" s="66"/>
      <c r="STG292" s="66"/>
      <c r="STH292" s="66"/>
      <c r="STI292" s="66"/>
      <c r="STJ292" s="66"/>
      <c r="STK292" s="66"/>
      <c r="STL292" s="66"/>
      <c r="STM292" s="66"/>
      <c r="STN292" s="66"/>
      <c r="STO292" s="66"/>
      <c r="STP292" s="66"/>
      <c r="STQ292" s="66"/>
      <c r="STR292" s="66"/>
      <c r="STS292" s="66"/>
      <c r="STT292" s="66"/>
      <c r="STU292" s="66"/>
      <c r="STV292" s="66"/>
      <c r="STW292" s="66"/>
      <c r="STX292" s="66"/>
      <c r="STY292" s="66"/>
      <c r="STZ292" s="66"/>
      <c r="SUA292" s="66"/>
      <c r="SUB292" s="66"/>
      <c r="SUC292" s="66"/>
      <c r="SUD292" s="66"/>
      <c r="SUE292" s="66"/>
      <c r="SUF292" s="66"/>
      <c r="SUG292" s="66"/>
      <c r="SUH292" s="66"/>
      <c r="SUI292" s="66"/>
      <c r="SUJ292" s="66"/>
      <c r="SUK292" s="66"/>
      <c r="SUL292" s="66"/>
      <c r="SUM292" s="66"/>
      <c r="SUN292" s="66"/>
      <c r="SUO292" s="66"/>
      <c r="SUP292" s="66"/>
      <c r="SUQ292" s="66"/>
      <c r="SUR292" s="66"/>
      <c r="SUS292" s="66"/>
      <c r="SUT292" s="66"/>
      <c r="SUU292" s="66"/>
      <c r="SUV292" s="66"/>
      <c r="SUW292" s="66"/>
      <c r="SUX292" s="66"/>
      <c r="SUY292" s="66"/>
      <c r="SUZ292" s="66"/>
      <c r="SVA292" s="66"/>
      <c r="SVB292" s="66"/>
      <c r="SVC292" s="66"/>
      <c r="SVD292" s="66"/>
      <c r="SVE292" s="66"/>
      <c r="SVF292" s="66"/>
      <c r="SVG292" s="66"/>
      <c r="SVH292" s="66"/>
      <c r="SVI292" s="66"/>
      <c r="SVJ292" s="66"/>
      <c r="SVK292" s="66"/>
      <c r="SVL292" s="66"/>
      <c r="SVM292" s="66"/>
      <c r="SVN292" s="66"/>
      <c r="SVO292" s="66"/>
      <c r="SVP292" s="66"/>
      <c r="SVQ292" s="66"/>
      <c r="SVR292" s="66"/>
      <c r="SVS292" s="66"/>
      <c r="SVT292" s="66"/>
      <c r="SVU292" s="66"/>
      <c r="SVV292" s="66"/>
      <c r="SVW292" s="66"/>
      <c r="SVX292" s="66"/>
      <c r="SVY292" s="66"/>
      <c r="SVZ292" s="66"/>
      <c r="SWA292" s="66"/>
      <c r="SWB292" s="66"/>
      <c r="SWC292" s="66"/>
      <c r="SWD292" s="66"/>
      <c r="SWE292" s="66"/>
      <c r="SWF292" s="66"/>
      <c r="SWG292" s="66"/>
      <c r="SWH292" s="66"/>
      <c r="SWI292" s="66"/>
      <c r="SWJ292" s="66"/>
      <c r="SWK292" s="66"/>
      <c r="SWL292" s="66"/>
      <c r="SWM292" s="66"/>
      <c r="SWN292" s="66"/>
      <c r="SWO292" s="66"/>
      <c r="SWP292" s="66"/>
      <c r="SWQ292" s="66"/>
      <c r="SWR292" s="66"/>
      <c r="SWS292" s="66"/>
      <c r="SWT292" s="66"/>
      <c r="SWU292" s="66"/>
      <c r="SWV292" s="66"/>
      <c r="SWW292" s="66"/>
      <c r="SWX292" s="66"/>
      <c r="SWY292" s="66"/>
      <c r="SWZ292" s="66"/>
      <c r="SXA292" s="66"/>
      <c r="SXB292" s="66"/>
      <c r="SXC292" s="66"/>
      <c r="SXD292" s="66"/>
      <c r="SXE292" s="66"/>
      <c r="SXF292" s="66"/>
      <c r="SXG292" s="66"/>
      <c r="SXH292" s="66"/>
      <c r="SXI292" s="66"/>
      <c r="SXJ292" s="66"/>
      <c r="SXK292" s="66"/>
      <c r="SXL292" s="66"/>
      <c r="SXM292" s="66"/>
      <c r="SXN292" s="66"/>
      <c r="SXO292" s="66"/>
      <c r="SXP292" s="66"/>
      <c r="SXQ292" s="66"/>
      <c r="SXR292" s="66"/>
      <c r="SXS292" s="66"/>
      <c r="SXT292" s="66"/>
      <c r="SXU292" s="66"/>
      <c r="SXV292" s="66"/>
      <c r="SXW292" s="66"/>
      <c r="SXX292" s="66"/>
      <c r="SXY292" s="66"/>
      <c r="SXZ292" s="66"/>
      <c r="SYA292" s="66"/>
      <c r="SYB292" s="66"/>
      <c r="SYC292" s="66"/>
      <c r="SYD292" s="66"/>
      <c r="SYE292" s="66"/>
      <c r="SYF292" s="66"/>
      <c r="SYG292" s="66"/>
      <c r="SYH292" s="66"/>
      <c r="SYI292" s="66"/>
      <c r="SYJ292" s="66"/>
      <c r="SYK292" s="66"/>
      <c r="SYL292" s="66"/>
      <c r="SYM292" s="66"/>
      <c r="SYN292" s="66"/>
      <c r="SYO292" s="66"/>
      <c r="SYP292" s="66"/>
      <c r="SYQ292" s="66"/>
      <c r="SYR292" s="66"/>
      <c r="SYS292" s="66"/>
      <c r="SYT292" s="66"/>
      <c r="SYU292" s="66"/>
      <c r="SYV292" s="66"/>
      <c r="SYW292" s="66"/>
      <c r="SYX292" s="66"/>
      <c r="SYY292" s="66"/>
      <c r="SYZ292" s="66"/>
      <c r="SZA292" s="66"/>
      <c r="SZB292" s="66"/>
      <c r="SZC292" s="66"/>
      <c r="SZD292" s="66"/>
      <c r="SZE292" s="66"/>
      <c r="SZF292" s="66"/>
      <c r="SZG292" s="66"/>
      <c r="SZH292" s="66"/>
      <c r="SZI292" s="66"/>
      <c r="SZJ292" s="66"/>
      <c r="SZK292" s="66"/>
      <c r="SZL292" s="66"/>
      <c r="SZM292" s="66"/>
      <c r="SZN292" s="66"/>
      <c r="SZO292" s="66"/>
      <c r="SZP292" s="66"/>
      <c r="SZQ292" s="66"/>
      <c r="SZR292" s="66"/>
      <c r="SZS292" s="66"/>
      <c r="SZT292" s="66"/>
      <c r="SZU292" s="66"/>
      <c r="SZV292" s="66"/>
      <c r="SZW292" s="66"/>
      <c r="SZX292" s="66"/>
      <c r="SZY292" s="66"/>
      <c r="SZZ292" s="66"/>
      <c r="TAA292" s="66"/>
      <c r="TAB292" s="66"/>
      <c r="TAC292" s="66"/>
      <c r="TAD292" s="66"/>
      <c r="TAE292" s="66"/>
      <c r="TAF292" s="66"/>
      <c r="TAG292" s="66"/>
      <c r="TAH292" s="66"/>
      <c r="TAI292" s="66"/>
      <c r="TAJ292" s="66"/>
      <c r="TAK292" s="66"/>
      <c r="TAL292" s="66"/>
      <c r="TAM292" s="66"/>
      <c r="TAN292" s="66"/>
      <c r="TAO292" s="66"/>
      <c r="TAP292" s="66"/>
      <c r="TAQ292" s="66"/>
      <c r="TAR292" s="66"/>
      <c r="TAS292" s="66"/>
      <c r="TAT292" s="66"/>
      <c r="TAU292" s="66"/>
      <c r="TAV292" s="66"/>
      <c r="TAW292" s="66"/>
      <c r="TAX292" s="66"/>
      <c r="TAY292" s="66"/>
      <c r="TAZ292" s="66"/>
      <c r="TBA292" s="66"/>
      <c r="TBB292" s="66"/>
      <c r="TBC292" s="66"/>
      <c r="TBD292" s="66"/>
      <c r="TBE292" s="66"/>
      <c r="TBF292" s="66"/>
      <c r="TBG292" s="66"/>
      <c r="TBH292" s="66"/>
      <c r="TBI292" s="66"/>
      <c r="TBJ292" s="66"/>
      <c r="TBK292" s="66"/>
      <c r="TBL292" s="66"/>
      <c r="TBM292" s="66"/>
      <c r="TBN292" s="66"/>
      <c r="TBO292" s="66"/>
      <c r="TBP292" s="66"/>
      <c r="TBQ292" s="66"/>
      <c r="TBR292" s="66"/>
      <c r="TBS292" s="66"/>
      <c r="TBT292" s="66"/>
      <c r="TBU292" s="66"/>
      <c r="TBV292" s="66"/>
      <c r="TBW292" s="66"/>
      <c r="TBX292" s="66"/>
      <c r="TBY292" s="66"/>
      <c r="TBZ292" s="66"/>
      <c r="TCA292" s="66"/>
      <c r="TCB292" s="66"/>
      <c r="TCC292" s="66"/>
      <c r="TCD292" s="66"/>
      <c r="TCE292" s="66"/>
      <c r="TCF292" s="66"/>
      <c r="TCG292" s="66"/>
      <c r="TCH292" s="66"/>
      <c r="TCI292" s="66"/>
      <c r="TCJ292" s="66"/>
      <c r="TCK292" s="66"/>
      <c r="TCL292" s="66"/>
      <c r="TCM292" s="66"/>
      <c r="TCN292" s="66"/>
      <c r="TCO292" s="66"/>
      <c r="TCP292" s="66"/>
      <c r="TCQ292" s="66"/>
      <c r="TCR292" s="66"/>
      <c r="TCS292" s="66"/>
      <c r="TCT292" s="66"/>
      <c r="TCU292" s="66"/>
      <c r="TCV292" s="66"/>
      <c r="TCW292" s="66"/>
      <c r="TCX292" s="66"/>
      <c r="TCY292" s="66"/>
      <c r="TCZ292" s="66"/>
      <c r="TDA292" s="66"/>
      <c r="TDB292" s="66"/>
      <c r="TDC292" s="66"/>
      <c r="TDD292" s="66"/>
      <c r="TDE292" s="66"/>
      <c r="TDF292" s="66"/>
      <c r="TDG292" s="66"/>
      <c r="TDH292" s="66"/>
      <c r="TDI292" s="66"/>
      <c r="TDJ292" s="66"/>
      <c r="TDK292" s="66"/>
      <c r="TDL292" s="66"/>
      <c r="TDM292" s="66"/>
      <c r="TDN292" s="66"/>
      <c r="TDO292" s="66"/>
      <c r="TDP292" s="66"/>
      <c r="TDQ292" s="66"/>
      <c r="TDR292" s="66"/>
      <c r="TDS292" s="66"/>
      <c r="TDT292" s="66"/>
      <c r="TDU292" s="66"/>
      <c r="TDV292" s="66"/>
      <c r="TDW292" s="66"/>
      <c r="TDX292" s="66"/>
      <c r="TDY292" s="66"/>
      <c r="TDZ292" s="66"/>
      <c r="TEA292" s="66"/>
      <c r="TEB292" s="66"/>
      <c r="TEC292" s="66"/>
      <c r="TED292" s="66"/>
      <c r="TEE292" s="66"/>
      <c r="TEF292" s="66"/>
      <c r="TEG292" s="66"/>
      <c r="TEH292" s="66"/>
      <c r="TEI292" s="66"/>
      <c r="TEJ292" s="66"/>
      <c r="TEK292" s="66"/>
      <c r="TEL292" s="66"/>
      <c r="TEM292" s="66"/>
      <c r="TEN292" s="66"/>
      <c r="TEO292" s="66"/>
      <c r="TEP292" s="66"/>
      <c r="TEQ292" s="66"/>
      <c r="TER292" s="66"/>
      <c r="TES292" s="66"/>
      <c r="TET292" s="66"/>
      <c r="TEU292" s="66"/>
      <c r="TEV292" s="66"/>
      <c r="TEW292" s="66"/>
      <c r="TEX292" s="66"/>
      <c r="TEY292" s="66"/>
      <c r="TEZ292" s="66"/>
      <c r="TFA292" s="66"/>
      <c r="TFB292" s="66"/>
      <c r="TFC292" s="66"/>
      <c r="TFD292" s="66"/>
      <c r="TFE292" s="66"/>
      <c r="TFF292" s="66"/>
      <c r="TFG292" s="66"/>
      <c r="TFH292" s="66"/>
      <c r="TFI292" s="66"/>
      <c r="TFJ292" s="66"/>
      <c r="TFK292" s="66"/>
      <c r="TFL292" s="66"/>
      <c r="TFM292" s="66"/>
      <c r="TFN292" s="66"/>
      <c r="TFO292" s="66"/>
      <c r="TFP292" s="66"/>
      <c r="TFQ292" s="66"/>
      <c r="TFR292" s="66"/>
      <c r="TFS292" s="66"/>
      <c r="TFT292" s="66"/>
      <c r="TFU292" s="66"/>
      <c r="TFV292" s="66"/>
      <c r="TFW292" s="66"/>
      <c r="TFX292" s="66"/>
      <c r="TFY292" s="66"/>
      <c r="TFZ292" s="66"/>
      <c r="TGA292" s="66"/>
      <c r="TGB292" s="66"/>
      <c r="TGC292" s="66"/>
      <c r="TGD292" s="66"/>
      <c r="TGE292" s="66"/>
      <c r="TGF292" s="66"/>
      <c r="TGG292" s="66"/>
      <c r="TGH292" s="66"/>
      <c r="TGI292" s="66"/>
      <c r="TGJ292" s="66"/>
      <c r="TGK292" s="66"/>
      <c r="TGL292" s="66"/>
      <c r="TGM292" s="66"/>
      <c r="TGN292" s="66"/>
      <c r="TGO292" s="66"/>
      <c r="TGP292" s="66"/>
      <c r="TGQ292" s="66"/>
      <c r="TGR292" s="66"/>
      <c r="TGS292" s="66"/>
      <c r="TGT292" s="66"/>
      <c r="TGU292" s="66"/>
      <c r="TGV292" s="66"/>
      <c r="TGW292" s="66"/>
      <c r="TGX292" s="66"/>
      <c r="TGY292" s="66"/>
      <c r="TGZ292" s="66"/>
      <c r="THA292" s="66"/>
      <c r="THB292" s="66"/>
      <c r="THC292" s="66"/>
      <c r="THD292" s="66"/>
      <c r="THE292" s="66"/>
      <c r="THF292" s="66"/>
      <c r="THG292" s="66"/>
      <c r="THH292" s="66"/>
      <c r="THI292" s="66"/>
      <c r="THJ292" s="66"/>
      <c r="THK292" s="66"/>
      <c r="THL292" s="66"/>
      <c r="THM292" s="66"/>
      <c r="THN292" s="66"/>
      <c r="THO292" s="66"/>
      <c r="THP292" s="66"/>
      <c r="THQ292" s="66"/>
      <c r="THR292" s="66"/>
      <c r="THS292" s="66"/>
      <c r="THT292" s="66"/>
      <c r="THU292" s="66"/>
      <c r="THV292" s="66"/>
      <c r="THW292" s="66"/>
      <c r="THX292" s="66"/>
      <c r="THY292" s="66"/>
      <c r="THZ292" s="66"/>
      <c r="TIA292" s="66"/>
      <c r="TIB292" s="66"/>
      <c r="TIC292" s="66"/>
      <c r="TID292" s="66"/>
      <c r="TIE292" s="66"/>
      <c r="TIF292" s="66"/>
      <c r="TIG292" s="66"/>
      <c r="TIH292" s="66"/>
      <c r="TII292" s="66"/>
      <c r="TIJ292" s="66"/>
      <c r="TIK292" s="66"/>
      <c r="TIL292" s="66"/>
      <c r="TIM292" s="66"/>
      <c r="TIN292" s="66"/>
      <c r="TIO292" s="66"/>
      <c r="TIP292" s="66"/>
      <c r="TIQ292" s="66"/>
      <c r="TIR292" s="66"/>
      <c r="TIS292" s="66"/>
      <c r="TIT292" s="66"/>
      <c r="TIU292" s="66"/>
      <c r="TIV292" s="66"/>
      <c r="TIW292" s="66"/>
      <c r="TIX292" s="66"/>
      <c r="TIY292" s="66"/>
      <c r="TIZ292" s="66"/>
      <c r="TJA292" s="66"/>
      <c r="TJB292" s="66"/>
      <c r="TJC292" s="66"/>
      <c r="TJD292" s="66"/>
      <c r="TJE292" s="66"/>
      <c r="TJF292" s="66"/>
      <c r="TJG292" s="66"/>
      <c r="TJH292" s="66"/>
      <c r="TJI292" s="66"/>
      <c r="TJJ292" s="66"/>
      <c r="TJK292" s="66"/>
      <c r="TJL292" s="66"/>
      <c r="TJM292" s="66"/>
      <c r="TJN292" s="66"/>
      <c r="TJO292" s="66"/>
      <c r="TJP292" s="66"/>
      <c r="TJQ292" s="66"/>
      <c r="TJR292" s="66"/>
      <c r="TJS292" s="66"/>
      <c r="TJT292" s="66"/>
      <c r="TJU292" s="66"/>
      <c r="TJV292" s="66"/>
      <c r="TJW292" s="66"/>
      <c r="TJX292" s="66"/>
      <c r="TJY292" s="66"/>
      <c r="TJZ292" s="66"/>
      <c r="TKA292" s="66"/>
      <c r="TKB292" s="66"/>
      <c r="TKC292" s="66"/>
      <c r="TKD292" s="66"/>
      <c r="TKE292" s="66"/>
      <c r="TKF292" s="66"/>
      <c r="TKG292" s="66"/>
      <c r="TKH292" s="66"/>
      <c r="TKI292" s="66"/>
      <c r="TKJ292" s="66"/>
      <c r="TKK292" s="66"/>
      <c r="TKL292" s="66"/>
      <c r="TKM292" s="66"/>
      <c r="TKN292" s="66"/>
      <c r="TKO292" s="66"/>
      <c r="TKP292" s="66"/>
      <c r="TKQ292" s="66"/>
      <c r="TKR292" s="66"/>
      <c r="TKS292" s="66"/>
      <c r="TKT292" s="66"/>
      <c r="TKU292" s="66"/>
      <c r="TKV292" s="66"/>
      <c r="TKW292" s="66"/>
      <c r="TKX292" s="66"/>
      <c r="TKY292" s="66"/>
      <c r="TKZ292" s="66"/>
      <c r="TLA292" s="66"/>
      <c r="TLB292" s="66"/>
      <c r="TLC292" s="66"/>
      <c r="TLD292" s="66"/>
      <c r="TLE292" s="66"/>
      <c r="TLF292" s="66"/>
      <c r="TLG292" s="66"/>
      <c r="TLH292" s="66"/>
      <c r="TLI292" s="66"/>
      <c r="TLJ292" s="66"/>
      <c r="TLK292" s="66"/>
      <c r="TLL292" s="66"/>
      <c r="TLM292" s="66"/>
      <c r="TLN292" s="66"/>
      <c r="TLO292" s="66"/>
      <c r="TLP292" s="66"/>
      <c r="TLQ292" s="66"/>
      <c r="TLR292" s="66"/>
      <c r="TLS292" s="66"/>
      <c r="TLT292" s="66"/>
      <c r="TLU292" s="66"/>
      <c r="TLV292" s="66"/>
      <c r="TLW292" s="66"/>
      <c r="TLX292" s="66"/>
      <c r="TLY292" s="66"/>
      <c r="TLZ292" s="66"/>
      <c r="TMA292" s="66"/>
      <c r="TMB292" s="66"/>
      <c r="TMC292" s="66"/>
      <c r="TMD292" s="66"/>
      <c r="TME292" s="66"/>
      <c r="TMF292" s="66"/>
      <c r="TMG292" s="66"/>
      <c r="TMH292" s="66"/>
      <c r="TMI292" s="66"/>
      <c r="TMJ292" s="66"/>
      <c r="TMK292" s="66"/>
      <c r="TML292" s="66"/>
      <c r="TMM292" s="66"/>
      <c r="TMN292" s="66"/>
      <c r="TMO292" s="66"/>
      <c r="TMP292" s="66"/>
      <c r="TMQ292" s="66"/>
      <c r="TMR292" s="66"/>
      <c r="TMS292" s="66"/>
      <c r="TMT292" s="66"/>
      <c r="TMU292" s="66"/>
      <c r="TMV292" s="66"/>
      <c r="TMW292" s="66"/>
      <c r="TMX292" s="66"/>
      <c r="TMY292" s="66"/>
      <c r="TMZ292" s="66"/>
      <c r="TNA292" s="66"/>
      <c r="TNB292" s="66"/>
      <c r="TNC292" s="66"/>
      <c r="TND292" s="66"/>
      <c r="TNE292" s="66"/>
      <c r="TNF292" s="66"/>
      <c r="TNG292" s="66"/>
      <c r="TNH292" s="66"/>
      <c r="TNI292" s="66"/>
      <c r="TNJ292" s="66"/>
      <c r="TNK292" s="66"/>
      <c r="TNL292" s="66"/>
      <c r="TNM292" s="66"/>
      <c r="TNN292" s="66"/>
      <c r="TNO292" s="66"/>
      <c r="TNP292" s="66"/>
      <c r="TNQ292" s="66"/>
      <c r="TNR292" s="66"/>
      <c r="TNS292" s="66"/>
      <c r="TNT292" s="66"/>
      <c r="TNU292" s="66"/>
      <c r="TNV292" s="66"/>
      <c r="TNW292" s="66"/>
      <c r="TNX292" s="66"/>
      <c r="TNY292" s="66"/>
      <c r="TNZ292" s="66"/>
      <c r="TOA292" s="66"/>
      <c r="TOB292" s="66"/>
      <c r="TOC292" s="66"/>
      <c r="TOD292" s="66"/>
      <c r="TOE292" s="66"/>
      <c r="TOF292" s="66"/>
      <c r="TOG292" s="66"/>
      <c r="TOH292" s="66"/>
      <c r="TOI292" s="66"/>
      <c r="TOJ292" s="66"/>
      <c r="TOK292" s="66"/>
      <c r="TOL292" s="66"/>
      <c r="TOM292" s="66"/>
      <c r="TON292" s="66"/>
      <c r="TOO292" s="66"/>
      <c r="TOP292" s="66"/>
      <c r="TOQ292" s="66"/>
      <c r="TOR292" s="66"/>
      <c r="TOS292" s="66"/>
      <c r="TOT292" s="66"/>
      <c r="TOU292" s="66"/>
      <c r="TOV292" s="66"/>
      <c r="TOW292" s="66"/>
      <c r="TOX292" s="66"/>
      <c r="TOY292" s="66"/>
      <c r="TOZ292" s="66"/>
      <c r="TPA292" s="66"/>
      <c r="TPB292" s="66"/>
      <c r="TPC292" s="66"/>
      <c r="TPD292" s="66"/>
      <c r="TPE292" s="66"/>
      <c r="TPF292" s="66"/>
      <c r="TPG292" s="66"/>
      <c r="TPH292" s="66"/>
      <c r="TPI292" s="66"/>
      <c r="TPJ292" s="66"/>
      <c r="TPK292" s="66"/>
      <c r="TPL292" s="66"/>
      <c r="TPM292" s="66"/>
      <c r="TPN292" s="66"/>
      <c r="TPO292" s="66"/>
      <c r="TPP292" s="66"/>
      <c r="TPQ292" s="66"/>
      <c r="TPR292" s="66"/>
      <c r="TPS292" s="66"/>
      <c r="TPT292" s="66"/>
      <c r="TPU292" s="66"/>
      <c r="TPV292" s="66"/>
      <c r="TPW292" s="66"/>
      <c r="TPX292" s="66"/>
      <c r="TPY292" s="66"/>
      <c r="TPZ292" s="66"/>
      <c r="TQA292" s="66"/>
      <c r="TQB292" s="66"/>
      <c r="TQC292" s="66"/>
      <c r="TQD292" s="66"/>
      <c r="TQE292" s="66"/>
      <c r="TQF292" s="66"/>
      <c r="TQG292" s="66"/>
      <c r="TQH292" s="66"/>
      <c r="TQI292" s="66"/>
      <c r="TQJ292" s="66"/>
      <c r="TQK292" s="66"/>
      <c r="TQL292" s="66"/>
      <c r="TQM292" s="66"/>
      <c r="TQN292" s="66"/>
      <c r="TQO292" s="66"/>
      <c r="TQP292" s="66"/>
      <c r="TQQ292" s="66"/>
      <c r="TQR292" s="66"/>
      <c r="TQS292" s="66"/>
      <c r="TQT292" s="66"/>
      <c r="TQU292" s="66"/>
      <c r="TQV292" s="66"/>
      <c r="TQW292" s="66"/>
      <c r="TQX292" s="66"/>
      <c r="TQY292" s="66"/>
      <c r="TQZ292" s="66"/>
      <c r="TRA292" s="66"/>
      <c r="TRB292" s="66"/>
      <c r="TRC292" s="66"/>
      <c r="TRD292" s="66"/>
      <c r="TRE292" s="66"/>
      <c r="TRF292" s="66"/>
      <c r="TRG292" s="66"/>
      <c r="TRH292" s="66"/>
      <c r="TRI292" s="66"/>
      <c r="TRJ292" s="66"/>
      <c r="TRK292" s="66"/>
      <c r="TRL292" s="66"/>
      <c r="TRM292" s="66"/>
      <c r="TRN292" s="66"/>
      <c r="TRO292" s="66"/>
      <c r="TRP292" s="66"/>
      <c r="TRQ292" s="66"/>
      <c r="TRR292" s="66"/>
      <c r="TRS292" s="66"/>
      <c r="TRT292" s="66"/>
      <c r="TRU292" s="66"/>
      <c r="TRV292" s="66"/>
      <c r="TRW292" s="66"/>
      <c r="TRX292" s="66"/>
      <c r="TRY292" s="66"/>
      <c r="TRZ292" s="66"/>
      <c r="TSA292" s="66"/>
      <c r="TSB292" s="66"/>
      <c r="TSC292" s="66"/>
      <c r="TSD292" s="66"/>
      <c r="TSE292" s="66"/>
      <c r="TSF292" s="66"/>
      <c r="TSG292" s="66"/>
      <c r="TSH292" s="66"/>
      <c r="TSI292" s="66"/>
      <c r="TSJ292" s="66"/>
      <c r="TSK292" s="66"/>
      <c r="TSL292" s="66"/>
      <c r="TSM292" s="66"/>
      <c r="TSN292" s="66"/>
      <c r="TSO292" s="66"/>
      <c r="TSP292" s="66"/>
      <c r="TSQ292" s="66"/>
      <c r="TSR292" s="66"/>
      <c r="TSS292" s="66"/>
      <c r="TST292" s="66"/>
      <c r="TSU292" s="66"/>
      <c r="TSV292" s="66"/>
      <c r="TSW292" s="66"/>
      <c r="TSX292" s="66"/>
      <c r="TSY292" s="66"/>
      <c r="TSZ292" s="66"/>
      <c r="TTA292" s="66"/>
      <c r="TTB292" s="66"/>
      <c r="TTC292" s="66"/>
      <c r="TTD292" s="66"/>
      <c r="TTE292" s="66"/>
      <c r="TTF292" s="66"/>
      <c r="TTG292" s="66"/>
      <c r="TTH292" s="66"/>
      <c r="TTI292" s="66"/>
      <c r="TTJ292" s="66"/>
      <c r="TTK292" s="66"/>
      <c r="TTL292" s="66"/>
      <c r="TTM292" s="66"/>
      <c r="TTN292" s="66"/>
      <c r="TTO292" s="66"/>
      <c r="TTP292" s="66"/>
      <c r="TTQ292" s="66"/>
      <c r="TTR292" s="66"/>
      <c r="TTS292" s="66"/>
      <c r="TTT292" s="66"/>
      <c r="TTU292" s="66"/>
      <c r="TTV292" s="66"/>
      <c r="TTW292" s="66"/>
      <c r="TTX292" s="66"/>
      <c r="TTY292" s="66"/>
      <c r="TTZ292" s="66"/>
      <c r="TUA292" s="66"/>
      <c r="TUB292" s="66"/>
      <c r="TUC292" s="66"/>
      <c r="TUD292" s="66"/>
      <c r="TUE292" s="66"/>
      <c r="TUF292" s="66"/>
      <c r="TUG292" s="66"/>
      <c r="TUH292" s="66"/>
      <c r="TUI292" s="66"/>
      <c r="TUJ292" s="66"/>
      <c r="TUK292" s="66"/>
      <c r="TUL292" s="66"/>
      <c r="TUM292" s="66"/>
      <c r="TUN292" s="66"/>
      <c r="TUO292" s="66"/>
      <c r="TUP292" s="66"/>
      <c r="TUQ292" s="66"/>
      <c r="TUR292" s="66"/>
      <c r="TUS292" s="66"/>
      <c r="TUT292" s="66"/>
      <c r="TUU292" s="66"/>
      <c r="TUV292" s="66"/>
      <c r="TUW292" s="66"/>
      <c r="TUX292" s="66"/>
      <c r="TUY292" s="66"/>
      <c r="TUZ292" s="66"/>
      <c r="TVA292" s="66"/>
      <c r="TVB292" s="66"/>
      <c r="TVC292" s="66"/>
      <c r="TVD292" s="66"/>
      <c r="TVE292" s="66"/>
      <c r="TVF292" s="66"/>
      <c r="TVG292" s="66"/>
      <c r="TVH292" s="66"/>
      <c r="TVI292" s="66"/>
      <c r="TVJ292" s="66"/>
      <c r="TVK292" s="66"/>
      <c r="TVL292" s="66"/>
      <c r="TVM292" s="66"/>
      <c r="TVN292" s="66"/>
      <c r="TVO292" s="66"/>
      <c r="TVP292" s="66"/>
      <c r="TVQ292" s="66"/>
      <c r="TVR292" s="66"/>
      <c r="TVS292" s="66"/>
      <c r="TVT292" s="66"/>
      <c r="TVU292" s="66"/>
      <c r="TVV292" s="66"/>
      <c r="TVW292" s="66"/>
      <c r="TVX292" s="66"/>
      <c r="TVY292" s="66"/>
      <c r="TVZ292" s="66"/>
      <c r="TWA292" s="66"/>
      <c r="TWB292" s="66"/>
      <c r="TWC292" s="66"/>
      <c r="TWD292" s="66"/>
      <c r="TWE292" s="66"/>
      <c r="TWF292" s="66"/>
      <c r="TWG292" s="66"/>
      <c r="TWH292" s="66"/>
      <c r="TWI292" s="66"/>
      <c r="TWJ292" s="66"/>
      <c r="TWK292" s="66"/>
      <c r="TWL292" s="66"/>
      <c r="TWM292" s="66"/>
      <c r="TWN292" s="66"/>
      <c r="TWO292" s="66"/>
      <c r="TWP292" s="66"/>
      <c r="TWQ292" s="66"/>
      <c r="TWR292" s="66"/>
      <c r="TWS292" s="66"/>
      <c r="TWT292" s="66"/>
      <c r="TWU292" s="66"/>
      <c r="TWV292" s="66"/>
      <c r="TWW292" s="66"/>
      <c r="TWX292" s="66"/>
      <c r="TWY292" s="66"/>
      <c r="TWZ292" s="66"/>
      <c r="TXA292" s="66"/>
      <c r="TXB292" s="66"/>
      <c r="TXC292" s="66"/>
      <c r="TXD292" s="66"/>
      <c r="TXE292" s="66"/>
      <c r="TXF292" s="66"/>
      <c r="TXG292" s="66"/>
      <c r="TXH292" s="66"/>
      <c r="TXI292" s="66"/>
      <c r="TXJ292" s="66"/>
      <c r="TXK292" s="66"/>
      <c r="TXL292" s="66"/>
      <c r="TXM292" s="66"/>
      <c r="TXN292" s="66"/>
      <c r="TXO292" s="66"/>
      <c r="TXP292" s="66"/>
      <c r="TXQ292" s="66"/>
      <c r="TXR292" s="66"/>
      <c r="TXS292" s="66"/>
      <c r="TXT292" s="66"/>
      <c r="TXU292" s="66"/>
      <c r="TXV292" s="66"/>
      <c r="TXW292" s="66"/>
      <c r="TXX292" s="66"/>
      <c r="TXY292" s="66"/>
      <c r="TXZ292" s="66"/>
      <c r="TYA292" s="66"/>
      <c r="TYB292" s="66"/>
      <c r="TYC292" s="66"/>
      <c r="TYD292" s="66"/>
      <c r="TYE292" s="66"/>
      <c r="TYF292" s="66"/>
      <c r="TYG292" s="66"/>
      <c r="TYH292" s="66"/>
      <c r="TYI292" s="66"/>
      <c r="TYJ292" s="66"/>
      <c r="TYK292" s="66"/>
      <c r="TYL292" s="66"/>
      <c r="TYM292" s="66"/>
      <c r="TYN292" s="66"/>
      <c r="TYO292" s="66"/>
      <c r="TYP292" s="66"/>
      <c r="TYQ292" s="66"/>
      <c r="TYR292" s="66"/>
      <c r="TYS292" s="66"/>
      <c r="TYT292" s="66"/>
      <c r="TYU292" s="66"/>
      <c r="TYV292" s="66"/>
      <c r="TYW292" s="66"/>
      <c r="TYX292" s="66"/>
      <c r="TYY292" s="66"/>
      <c r="TYZ292" s="66"/>
      <c r="TZA292" s="66"/>
      <c r="TZB292" s="66"/>
      <c r="TZC292" s="66"/>
      <c r="TZD292" s="66"/>
      <c r="TZE292" s="66"/>
      <c r="TZF292" s="66"/>
      <c r="TZG292" s="66"/>
      <c r="TZH292" s="66"/>
      <c r="TZI292" s="66"/>
      <c r="TZJ292" s="66"/>
      <c r="TZK292" s="66"/>
      <c r="TZL292" s="66"/>
      <c r="TZM292" s="66"/>
      <c r="TZN292" s="66"/>
      <c r="TZO292" s="66"/>
      <c r="TZP292" s="66"/>
      <c r="TZQ292" s="66"/>
      <c r="TZR292" s="66"/>
      <c r="TZS292" s="66"/>
      <c r="TZT292" s="66"/>
      <c r="TZU292" s="66"/>
      <c r="TZV292" s="66"/>
      <c r="TZW292" s="66"/>
      <c r="TZX292" s="66"/>
      <c r="TZY292" s="66"/>
      <c r="TZZ292" s="66"/>
      <c r="UAA292" s="66"/>
      <c r="UAB292" s="66"/>
      <c r="UAC292" s="66"/>
      <c r="UAD292" s="66"/>
      <c r="UAE292" s="66"/>
      <c r="UAF292" s="66"/>
      <c r="UAG292" s="66"/>
      <c r="UAH292" s="66"/>
      <c r="UAI292" s="66"/>
      <c r="UAJ292" s="66"/>
      <c r="UAK292" s="66"/>
      <c r="UAL292" s="66"/>
      <c r="UAM292" s="66"/>
      <c r="UAN292" s="66"/>
      <c r="UAO292" s="66"/>
      <c r="UAP292" s="66"/>
      <c r="UAQ292" s="66"/>
      <c r="UAR292" s="66"/>
      <c r="UAS292" s="66"/>
      <c r="UAT292" s="66"/>
      <c r="UAU292" s="66"/>
      <c r="UAV292" s="66"/>
      <c r="UAW292" s="66"/>
      <c r="UAX292" s="66"/>
      <c r="UAY292" s="66"/>
      <c r="UAZ292" s="66"/>
      <c r="UBA292" s="66"/>
      <c r="UBB292" s="66"/>
      <c r="UBC292" s="66"/>
      <c r="UBD292" s="66"/>
      <c r="UBE292" s="66"/>
      <c r="UBF292" s="66"/>
      <c r="UBG292" s="66"/>
      <c r="UBH292" s="66"/>
      <c r="UBI292" s="66"/>
      <c r="UBJ292" s="66"/>
      <c r="UBK292" s="66"/>
      <c r="UBL292" s="66"/>
      <c r="UBM292" s="66"/>
      <c r="UBN292" s="66"/>
      <c r="UBO292" s="66"/>
      <c r="UBP292" s="66"/>
      <c r="UBQ292" s="66"/>
      <c r="UBR292" s="66"/>
      <c r="UBS292" s="66"/>
      <c r="UBT292" s="66"/>
      <c r="UBU292" s="66"/>
      <c r="UBV292" s="66"/>
      <c r="UBW292" s="66"/>
      <c r="UBX292" s="66"/>
      <c r="UBY292" s="66"/>
      <c r="UBZ292" s="66"/>
      <c r="UCA292" s="66"/>
      <c r="UCB292" s="66"/>
      <c r="UCC292" s="66"/>
      <c r="UCD292" s="66"/>
      <c r="UCE292" s="66"/>
      <c r="UCF292" s="66"/>
      <c r="UCG292" s="66"/>
      <c r="UCH292" s="66"/>
      <c r="UCI292" s="66"/>
      <c r="UCJ292" s="66"/>
      <c r="UCK292" s="66"/>
      <c r="UCL292" s="66"/>
      <c r="UCM292" s="66"/>
      <c r="UCN292" s="66"/>
      <c r="UCO292" s="66"/>
      <c r="UCP292" s="66"/>
      <c r="UCQ292" s="66"/>
      <c r="UCR292" s="66"/>
      <c r="UCS292" s="66"/>
      <c r="UCT292" s="66"/>
      <c r="UCU292" s="66"/>
      <c r="UCV292" s="66"/>
      <c r="UCW292" s="66"/>
      <c r="UCX292" s="66"/>
      <c r="UCY292" s="66"/>
      <c r="UCZ292" s="66"/>
      <c r="UDA292" s="66"/>
      <c r="UDB292" s="66"/>
      <c r="UDC292" s="66"/>
      <c r="UDD292" s="66"/>
      <c r="UDE292" s="66"/>
      <c r="UDF292" s="66"/>
      <c r="UDG292" s="66"/>
      <c r="UDH292" s="66"/>
      <c r="UDI292" s="66"/>
      <c r="UDJ292" s="66"/>
      <c r="UDK292" s="66"/>
      <c r="UDL292" s="66"/>
      <c r="UDM292" s="66"/>
      <c r="UDN292" s="66"/>
      <c r="UDO292" s="66"/>
      <c r="UDP292" s="66"/>
      <c r="UDQ292" s="66"/>
      <c r="UDR292" s="66"/>
      <c r="UDS292" s="66"/>
      <c r="UDT292" s="66"/>
      <c r="UDU292" s="66"/>
      <c r="UDV292" s="66"/>
      <c r="UDW292" s="66"/>
      <c r="UDX292" s="66"/>
      <c r="UDY292" s="66"/>
      <c r="UDZ292" s="66"/>
      <c r="UEA292" s="66"/>
      <c r="UEB292" s="66"/>
      <c r="UEC292" s="66"/>
      <c r="UED292" s="66"/>
      <c r="UEE292" s="66"/>
      <c r="UEF292" s="66"/>
      <c r="UEG292" s="66"/>
      <c r="UEH292" s="66"/>
      <c r="UEI292" s="66"/>
      <c r="UEJ292" s="66"/>
      <c r="UEK292" s="66"/>
      <c r="UEL292" s="66"/>
      <c r="UEM292" s="66"/>
      <c r="UEN292" s="66"/>
      <c r="UEO292" s="66"/>
      <c r="UEP292" s="66"/>
      <c r="UEQ292" s="66"/>
      <c r="UER292" s="66"/>
      <c r="UES292" s="66"/>
      <c r="UET292" s="66"/>
      <c r="UEU292" s="66"/>
      <c r="UEV292" s="66"/>
      <c r="UEW292" s="66"/>
      <c r="UEX292" s="66"/>
      <c r="UEY292" s="66"/>
      <c r="UEZ292" s="66"/>
      <c r="UFA292" s="66"/>
      <c r="UFB292" s="66"/>
      <c r="UFC292" s="66"/>
      <c r="UFD292" s="66"/>
      <c r="UFE292" s="66"/>
      <c r="UFF292" s="66"/>
      <c r="UFG292" s="66"/>
      <c r="UFH292" s="66"/>
      <c r="UFI292" s="66"/>
      <c r="UFJ292" s="66"/>
      <c r="UFK292" s="66"/>
      <c r="UFL292" s="66"/>
      <c r="UFM292" s="66"/>
      <c r="UFN292" s="66"/>
      <c r="UFO292" s="66"/>
      <c r="UFP292" s="66"/>
      <c r="UFQ292" s="66"/>
      <c r="UFR292" s="66"/>
      <c r="UFS292" s="66"/>
      <c r="UFT292" s="66"/>
      <c r="UFU292" s="66"/>
      <c r="UFV292" s="66"/>
      <c r="UFW292" s="66"/>
      <c r="UFX292" s="66"/>
      <c r="UFY292" s="66"/>
      <c r="UFZ292" s="66"/>
      <c r="UGA292" s="66"/>
      <c r="UGB292" s="66"/>
      <c r="UGC292" s="66"/>
      <c r="UGD292" s="66"/>
      <c r="UGE292" s="66"/>
      <c r="UGF292" s="66"/>
      <c r="UGG292" s="66"/>
      <c r="UGH292" s="66"/>
      <c r="UGI292" s="66"/>
      <c r="UGJ292" s="66"/>
      <c r="UGK292" s="66"/>
      <c r="UGL292" s="66"/>
      <c r="UGM292" s="66"/>
      <c r="UGN292" s="66"/>
      <c r="UGO292" s="66"/>
      <c r="UGP292" s="66"/>
      <c r="UGQ292" s="66"/>
      <c r="UGR292" s="66"/>
      <c r="UGS292" s="66"/>
      <c r="UGT292" s="66"/>
      <c r="UGU292" s="66"/>
      <c r="UGV292" s="66"/>
      <c r="UGW292" s="66"/>
      <c r="UGX292" s="66"/>
      <c r="UGY292" s="66"/>
      <c r="UGZ292" s="66"/>
      <c r="UHA292" s="66"/>
      <c r="UHB292" s="66"/>
      <c r="UHC292" s="66"/>
      <c r="UHD292" s="66"/>
      <c r="UHE292" s="66"/>
      <c r="UHF292" s="66"/>
      <c r="UHG292" s="66"/>
      <c r="UHH292" s="66"/>
      <c r="UHI292" s="66"/>
      <c r="UHJ292" s="66"/>
      <c r="UHK292" s="66"/>
      <c r="UHL292" s="66"/>
      <c r="UHM292" s="66"/>
      <c r="UHN292" s="66"/>
      <c r="UHO292" s="66"/>
      <c r="UHP292" s="66"/>
      <c r="UHQ292" s="66"/>
      <c r="UHR292" s="66"/>
      <c r="UHS292" s="66"/>
      <c r="UHT292" s="66"/>
      <c r="UHU292" s="66"/>
      <c r="UHV292" s="66"/>
      <c r="UHW292" s="66"/>
      <c r="UHX292" s="66"/>
      <c r="UHY292" s="66"/>
      <c r="UHZ292" s="66"/>
      <c r="UIA292" s="66"/>
      <c r="UIB292" s="66"/>
      <c r="UIC292" s="66"/>
      <c r="UID292" s="66"/>
      <c r="UIE292" s="66"/>
      <c r="UIF292" s="66"/>
      <c r="UIG292" s="66"/>
      <c r="UIH292" s="66"/>
      <c r="UII292" s="66"/>
      <c r="UIJ292" s="66"/>
      <c r="UIK292" s="66"/>
      <c r="UIL292" s="66"/>
      <c r="UIM292" s="66"/>
      <c r="UIN292" s="66"/>
      <c r="UIO292" s="66"/>
      <c r="UIP292" s="66"/>
      <c r="UIQ292" s="66"/>
      <c r="UIR292" s="66"/>
      <c r="UIS292" s="66"/>
      <c r="UIT292" s="66"/>
      <c r="UIU292" s="66"/>
      <c r="UIV292" s="66"/>
      <c r="UIW292" s="66"/>
      <c r="UIX292" s="66"/>
      <c r="UIY292" s="66"/>
      <c r="UIZ292" s="66"/>
      <c r="UJA292" s="66"/>
      <c r="UJB292" s="66"/>
      <c r="UJC292" s="66"/>
      <c r="UJD292" s="66"/>
      <c r="UJE292" s="66"/>
      <c r="UJF292" s="66"/>
      <c r="UJG292" s="66"/>
      <c r="UJH292" s="66"/>
      <c r="UJI292" s="66"/>
      <c r="UJJ292" s="66"/>
      <c r="UJK292" s="66"/>
      <c r="UJL292" s="66"/>
      <c r="UJM292" s="66"/>
      <c r="UJN292" s="66"/>
      <c r="UJO292" s="66"/>
      <c r="UJP292" s="66"/>
      <c r="UJQ292" s="66"/>
      <c r="UJR292" s="66"/>
      <c r="UJS292" s="66"/>
      <c r="UJT292" s="66"/>
      <c r="UJU292" s="66"/>
      <c r="UJV292" s="66"/>
      <c r="UJW292" s="66"/>
      <c r="UJX292" s="66"/>
      <c r="UJY292" s="66"/>
      <c r="UJZ292" s="66"/>
      <c r="UKA292" s="66"/>
      <c r="UKB292" s="66"/>
      <c r="UKC292" s="66"/>
      <c r="UKD292" s="66"/>
      <c r="UKE292" s="66"/>
      <c r="UKF292" s="66"/>
      <c r="UKG292" s="66"/>
      <c r="UKH292" s="66"/>
      <c r="UKI292" s="66"/>
      <c r="UKJ292" s="66"/>
      <c r="UKK292" s="66"/>
      <c r="UKL292" s="66"/>
      <c r="UKM292" s="66"/>
      <c r="UKN292" s="66"/>
      <c r="UKO292" s="66"/>
      <c r="UKP292" s="66"/>
      <c r="UKQ292" s="66"/>
      <c r="UKR292" s="66"/>
      <c r="UKS292" s="66"/>
      <c r="UKT292" s="66"/>
      <c r="UKU292" s="66"/>
      <c r="UKV292" s="66"/>
      <c r="UKW292" s="66"/>
      <c r="UKX292" s="66"/>
      <c r="UKY292" s="66"/>
      <c r="UKZ292" s="66"/>
      <c r="ULA292" s="66"/>
      <c r="ULB292" s="66"/>
      <c r="ULC292" s="66"/>
      <c r="ULD292" s="66"/>
      <c r="ULE292" s="66"/>
      <c r="ULF292" s="66"/>
      <c r="ULG292" s="66"/>
      <c r="ULH292" s="66"/>
      <c r="ULI292" s="66"/>
      <c r="ULJ292" s="66"/>
      <c r="ULK292" s="66"/>
      <c r="ULL292" s="66"/>
      <c r="ULM292" s="66"/>
      <c r="ULN292" s="66"/>
      <c r="ULO292" s="66"/>
      <c r="ULP292" s="66"/>
      <c r="ULQ292" s="66"/>
      <c r="ULR292" s="66"/>
      <c r="ULS292" s="66"/>
      <c r="ULT292" s="66"/>
      <c r="ULU292" s="66"/>
      <c r="ULV292" s="66"/>
      <c r="ULW292" s="66"/>
      <c r="ULX292" s="66"/>
      <c r="ULY292" s="66"/>
      <c r="ULZ292" s="66"/>
      <c r="UMA292" s="66"/>
      <c r="UMB292" s="66"/>
      <c r="UMC292" s="66"/>
      <c r="UMD292" s="66"/>
      <c r="UME292" s="66"/>
      <c r="UMF292" s="66"/>
      <c r="UMG292" s="66"/>
      <c r="UMH292" s="66"/>
      <c r="UMI292" s="66"/>
      <c r="UMJ292" s="66"/>
      <c r="UMK292" s="66"/>
      <c r="UML292" s="66"/>
      <c r="UMM292" s="66"/>
      <c r="UMN292" s="66"/>
      <c r="UMO292" s="66"/>
      <c r="UMP292" s="66"/>
      <c r="UMQ292" s="66"/>
      <c r="UMR292" s="66"/>
      <c r="UMS292" s="66"/>
      <c r="UMT292" s="66"/>
      <c r="UMU292" s="66"/>
      <c r="UMV292" s="66"/>
      <c r="UMW292" s="66"/>
      <c r="UMX292" s="66"/>
      <c r="UMY292" s="66"/>
      <c r="UMZ292" s="66"/>
      <c r="UNA292" s="66"/>
      <c r="UNB292" s="66"/>
      <c r="UNC292" s="66"/>
      <c r="UND292" s="66"/>
      <c r="UNE292" s="66"/>
      <c r="UNF292" s="66"/>
      <c r="UNG292" s="66"/>
      <c r="UNH292" s="66"/>
      <c r="UNI292" s="66"/>
      <c r="UNJ292" s="66"/>
      <c r="UNK292" s="66"/>
      <c r="UNL292" s="66"/>
      <c r="UNM292" s="66"/>
      <c r="UNN292" s="66"/>
      <c r="UNO292" s="66"/>
      <c r="UNP292" s="66"/>
      <c r="UNQ292" s="66"/>
      <c r="UNR292" s="66"/>
      <c r="UNS292" s="66"/>
      <c r="UNT292" s="66"/>
      <c r="UNU292" s="66"/>
      <c r="UNV292" s="66"/>
      <c r="UNW292" s="66"/>
      <c r="UNX292" s="66"/>
      <c r="UNY292" s="66"/>
      <c r="UNZ292" s="66"/>
      <c r="UOA292" s="66"/>
      <c r="UOB292" s="66"/>
      <c r="UOC292" s="66"/>
      <c r="UOD292" s="66"/>
      <c r="UOE292" s="66"/>
      <c r="UOF292" s="66"/>
      <c r="UOG292" s="66"/>
      <c r="UOH292" s="66"/>
      <c r="UOI292" s="66"/>
      <c r="UOJ292" s="66"/>
      <c r="UOK292" s="66"/>
      <c r="UOL292" s="66"/>
      <c r="UOM292" s="66"/>
      <c r="UON292" s="66"/>
      <c r="UOO292" s="66"/>
      <c r="UOP292" s="66"/>
      <c r="UOQ292" s="66"/>
      <c r="UOR292" s="66"/>
      <c r="UOS292" s="66"/>
      <c r="UOT292" s="66"/>
      <c r="UOU292" s="66"/>
      <c r="UOV292" s="66"/>
      <c r="UOW292" s="66"/>
      <c r="UOX292" s="66"/>
      <c r="UOY292" s="66"/>
      <c r="UOZ292" s="66"/>
      <c r="UPA292" s="66"/>
      <c r="UPB292" s="66"/>
      <c r="UPC292" s="66"/>
      <c r="UPD292" s="66"/>
      <c r="UPE292" s="66"/>
      <c r="UPF292" s="66"/>
      <c r="UPG292" s="66"/>
      <c r="UPH292" s="66"/>
      <c r="UPI292" s="66"/>
      <c r="UPJ292" s="66"/>
      <c r="UPK292" s="66"/>
      <c r="UPL292" s="66"/>
      <c r="UPM292" s="66"/>
      <c r="UPN292" s="66"/>
      <c r="UPO292" s="66"/>
      <c r="UPP292" s="66"/>
      <c r="UPQ292" s="66"/>
      <c r="UPR292" s="66"/>
      <c r="UPS292" s="66"/>
      <c r="UPT292" s="66"/>
      <c r="UPU292" s="66"/>
      <c r="UPV292" s="66"/>
      <c r="UPW292" s="66"/>
      <c r="UPX292" s="66"/>
      <c r="UPY292" s="66"/>
      <c r="UPZ292" s="66"/>
      <c r="UQA292" s="66"/>
      <c r="UQB292" s="66"/>
      <c r="UQC292" s="66"/>
      <c r="UQD292" s="66"/>
      <c r="UQE292" s="66"/>
      <c r="UQF292" s="66"/>
      <c r="UQG292" s="66"/>
      <c r="UQH292" s="66"/>
      <c r="UQI292" s="66"/>
      <c r="UQJ292" s="66"/>
      <c r="UQK292" s="66"/>
      <c r="UQL292" s="66"/>
      <c r="UQM292" s="66"/>
      <c r="UQN292" s="66"/>
      <c r="UQO292" s="66"/>
      <c r="UQP292" s="66"/>
      <c r="UQQ292" s="66"/>
      <c r="UQR292" s="66"/>
      <c r="UQS292" s="66"/>
      <c r="UQT292" s="66"/>
      <c r="UQU292" s="66"/>
      <c r="UQV292" s="66"/>
      <c r="UQW292" s="66"/>
      <c r="UQX292" s="66"/>
      <c r="UQY292" s="66"/>
      <c r="UQZ292" s="66"/>
      <c r="URA292" s="66"/>
      <c r="URB292" s="66"/>
      <c r="URC292" s="66"/>
      <c r="URD292" s="66"/>
      <c r="URE292" s="66"/>
      <c r="URF292" s="66"/>
      <c r="URG292" s="66"/>
      <c r="URH292" s="66"/>
      <c r="URI292" s="66"/>
      <c r="URJ292" s="66"/>
      <c r="URK292" s="66"/>
      <c r="URL292" s="66"/>
      <c r="URM292" s="66"/>
      <c r="URN292" s="66"/>
      <c r="URO292" s="66"/>
      <c r="URP292" s="66"/>
      <c r="URQ292" s="66"/>
      <c r="URR292" s="66"/>
      <c r="URS292" s="66"/>
      <c r="URT292" s="66"/>
      <c r="URU292" s="66"/>
      <c r="URV292" s="66"/>
      <c r="URW292" s="66"/>
      <c r="URX292" s="66"/>
      <c r="URY292" s="66"/>
      <c r="URZ292" s="66"/>
      <c r="USA292" s="66"/>
      <c r="USB292" s="66"/>
      <c r="USC292" s="66"/>
      <c r="USD292" s="66"/>
      <c r="USE292" s="66"/>
      <c r="USF292" s="66"/>
      <c r="USG292" s="66"/>
      <c r="USH292" s="66"/>
      <c r="USI292" s="66"/>
      <c r="USJ292" s="66"/>
      <c r="USK292" s="66"/>
      <c r="USL292" s="66"/>
      <c r="USM292" s="66"/>
      <c r="USN292" s="66"/>
      <c r="USO292" s="66"/>
      <c r="USP292" s="66"/>
      <c r="USQ292" s="66"/>
      <c r="USR292" s="66"/>
      <c r="USS292" s="66"/>
      <c r="UST292" s="66"/>
      <c r="USU292" s="66"/>
      <c r="USV292" s="66"/>
      <c r="USW292" s="66"/>
      <c r="USX292" s="66"/>
      <c r="USY292" s="66"/>
      <c r="USZ292" s="66"/>
      <c r="UTA292" s="66"/>
      <c r="UTB292" s="66"/>
      <c r="UTC292" s="66"/>
      <c r="UTD292" s="66"/>
      <c r="UTE292" s="66"/>
      <c r="UTF292" s="66"/>
      <c r="UTG292" s="66"/>
      <c r="UTH292" s="66"/>
      <c r="UTI292" s="66"/>
      <c r="UTJ292" s="66"/>
      <c r="UTK292" s="66"/>
      <c r="UTL292" s="66"/>
      <c r="UTM292" s="66"/>
      <c r="UTN292" s="66"/>
      <c r="UTO292" s="66"/>
      <c r="UTP292" s="66"/>
      <c r="UTQ292" s="66"/>
      <c r="UTR292" s="66"/>
      <c r="UTS292" s="66"/>
      <c r="UTT292" s="66"/>
      <c r="UTU292" s="66"/>
      <c r="UTV292" s="66"/>
      <c r="UTW292" s="66"/>
      <c r="UTX292" s="66"/>
      <c r="UTY292" s="66"/>
      <c r="UTZ292" s="66"/>
      <c r="UUA292" s="66"/>
      <c r="UUB292" s="66"/>
      <c r="UUC292" s="66"/>
      <c r="UUD292" s="66"/>
      <c r="UUE292" s="66"/>
      <c r="UUF292" s="66"/>
      <c r="UUG292" s="66"/>
      <c r="UUH292" s="66"/>
      <c r="UUI292" s="66"/>
      <c r="UUJ292" s="66"/>
      <c r="UUK292" s="66"/>
      <c r="UUL292" s="66"/>
      <c r="UUM292" s="66"/>
      <c r="UUN292" s="66"/>
      <c r="UUO292" s="66"/>
      <c r="UUP292" s="66"/>
      <c r="UUQ292" s="66"/>
      <c r="UUR292" s="66"/>
      <c r="UUS292" s="66"/>
      <c r="UUT292" s="66"/>
      <c r="UUU292" s="66"/>
      <c r="UUV292" s="66"/>
      <c r="UUW292" s="66"/>
      <c r="UUX292" s="66"/>
      <c r="UUY292" s="66"/>
      <c r="UUZ292" s="66"/>
      <c r="UVA292" s="66"/>
      <c r="UVB292" s="66"/>
      <c r="UVC292" s="66"/>
      <c r="UVD292" s="66"/>
      <c r="UVE292" s="66"/>
      <c r="UVF292" s="66"/>
      <c r="UVG292" s="66"/>
      <c r="UVH292" s="66"/>
      <c r="UVI292" s="66"/>
      <c r="UVJ292" s="66"/>
      <c r="UVK292" s="66"/>
      <c r="UVL292" s="66"/>
      <c r="UVM292" s="66"/>
      <c r="UVN292" s="66"/>
      <c r="UVO292" s="66"/>
      <c r="UVP292" s="66"/>
      <c r="UVQ292" s="66"/>
      <c r="UVR292" s="66"/>
      <c r="UVS292" s="66"/>
      <c r="UVT292" s="66"/>
      <c r="UVU292" s="66"/>
      <c r="UVV292" s="66"/>
      <c r="UVW292" s="66"/>
      <c r="UVX292" s="66"/>
      <c r="UVY292" s="66"/>
      <c r="UVZ292" s="66"/>
      <c r="UWA292" s="66"/>
      <c r="UWB292" s="66"/>
      <c r="UWC292" s="66"/>
      <c r="UWD292" s="66"/>
      <c r="UWE292" s="66"/>
      <c r="UWF292" s="66"/>
      <c r="UWG292" s="66"/>
      <c r="UWH292" s="66"/>
      <c r="UWI292" s="66"/>
      <c r="UWJ292" s="66"/>
      <c r="UWK292" s="66"/>
      <c r="UWL292" s="66"/>
      <c r="UWM292" s="66"/>
      <c r="UWN292" s="66"/>
      <c r="UWO292" s="66"/>
      <c r="UWP292" s="66"/>
      <c r="UWQ292" s="66"/>
      <c r="UWR292" s="66"/>
      <c r="UWS292" s="66"/>
      <c r="UWT292" s="66"/>
      <c r="UWU292" s="66"/>
      <c r="UWV292" s="66"/>
      <c r="UWW292" s="66"/>
      <c r="UWX292" s="66"/>
      <c r="UWY292" s="66"/>
      <c r="UWZ292" s="66"/>
      <c r="UXA292" s="66"/>
      <c r="UXB292" s="66"/>
      <c r="UXC292" s="66"/>
      <c r="UXD292" s="66"/>
      <c r="UXE292" s="66"/>
      <c r="UXF292" s="66"/>
      <c r="UXG292" s="66"/>
      <c r="UXH292" s="66"/>
      <c r="UXI292" s="66"/>
      <c r="UXJ292" s="66"/>
      <c r="UXK292" s="66"/>
      <c r="UXL292" s="66"/>
      <c r="UXM292" s="66"/>
      <c r="UXN292" s="66"/>
      <c r="UXO292" s="66"/>
      <c r="UXP292" s="66"/>
      <c r="UXQ292" s="66"/>
      <c r="UXR292" s="66"/>
      <c r="UXS292" s="66"/>
      <c r="UXT292" s="66"/>
      <c r="UXU292" s="66"/>
      <c r="UXV292" s="66"/>
      <c r="UXW292" s="66"/>
      <c r="UXX292" s="66"/>
      <c r="UXY292" s="66"/>
      <c r="UXZ292" s="66"/>
      <c r="UYA292" s="66"/>
      <c r="UYB292" s="66"/>
      <c r="UYC292" s="66"/>
      <c r="UYD292" s="66"/>
      <c r="UYE292" s="66"/>
      <c r="UYF292" s="66"/>
      <c r="UYG292" s="66"/>
      <c r="UYH292" s="66"/>
      <c r="UYI292" s="66"/>
      <c r="UYJ292" s="66"/>
      <c r="UYK292" s="66"/>
      <c r="UYL292" s="66"/>
      <c r="UYM292" s="66"/>
      <c r="UYN292" s="66"/>
      <c r="UYO292" s="66"/>
      <c r="UYP292" s="66"/>
      <c r="UYQ292" s="66"/>
      <c r="UYR292" s="66"/>
      <c r="UYS292" s="66"/>
      <c r="UYT292" s="66"/>
      <c r="UYU292" s="66"/>
      <c r="UYV292" s="66"/>
      <c r="UYW292" s="66"/>
      <c r="UYX292" s="66"/>
      <c r="UYY292" s="66"/>
      <c r="UYZ292" s="66"/>
      <c r="UZA292" s="66"/>
      <c r="UZB292" s="66"/>
      <c r="UZC292" s="66"/>
      <c r="UZD292" s="66"/>
      <c r="UZE292" s="66"/>
      <c r="UZF292" s="66"/>
      <c r="UZG292" s="66"/>
      <c r="UZH292" s="66"/>
      <c r="UZI292" s="66"/>
      <c r="UZJ292" s="66"/>
      <c r="UZK292" s="66"/>
      <c r="UZL292" s="66"/>
      <c r="UZM292" s="66"/>
      <c r="UZN292" s="66"/>
      <c r="UZO292" s="66"/>
      <c r="UZP292" s="66"/>
      <c r="UZQ292" s="66"/>
      <c r="UZR292" s="66"/>
      <c r="UZS292" s="66"/>
      <c r="UZT292" s="66"/>
      <c r="UZU292" s="66"/>
      <c r="UZV292" s="66"/>
      <c r="UZW292" s="66"/>
      <c r="UZX292" s="66"/>
      <c r="UZY292" s="66"/>
      <c r="UZZ292" s="66"/>
      <c r="VAA292" s="66"/>
      <c r="VAB292" s="66"/>
      <c r="VAC292" s="66"/>
      <c r="VAD292" s="66"/>
      <c r="VAE292" s="66"/>
      <c r="VAF292" s="66"/>
      <c r="VAG292" s="66"/>
      <c r="VAH292" s="66"/>
      <c r="VAI292" s="66"/>
      <c r="VAJ292" s="66"/>
      <c r="VAK292" s="66"/>
      <c r="VAL292" s="66"/>
      <c r="VAM292" s="66"/>
      <c r="VAN292" s="66"/>
      <c r="VAO292" s="66"/>
      <c r="VAP292" s="66"/>
      <c r="VAQ292" s="66"/>
      <c r="VAR292" s="66"/>
      <c r="VAS292" s="66"/>
      <c r="VAT292" s="66"/>
      <c r="VAU292" s="66"/>
      <c r="VAV292" s="66"/>
      <c r="VAW292" s="66"/>
      <c r="VAX292" s="66"/>
      <c r="VAY292" s="66"/>
      <c r="VAZ292" s="66"/>
      <c r="VBA292" s="66"/>
      <c r="VBB292" s="66"/>
      <c r="VBC292" s="66"/>
      <c r="VBD292" s="66"/>
      <c r="VBE292" s="66"/>
      <c r="VBF292" s="66"/>
      <c r="VBG292" s="66"/>
      <c r="VBH292" s="66"/>
      <c r="VBI292" s="66"/>
      <c r="VBJ292" s="66"/>
      <c r="VBK292" s="66"/>
      <c r="VBL292" s="66"/>
      <c r="VBM292" s="66"/>
      <c r="VBN292" s="66"/>
      <c r="VBO292" s="66"/>
      <c r="VBP292" s="66"/>
      <c r="VBQ292" s="66"/>
      <c r="VBR292" s="66"/>
      <c r="VBS292" s="66"/>
      <c r="VBT292" s="66"/>
      <c r="VBU292" s="66"/>
      <c r="VBV292" s="66"/>
      <c r="VBW292" s="66"/>
      <c r="VBX292" s="66"/>
      <c r="VBY292" s="66"/>
      <c r="VBZ292" s="66"/>
      <c r="VCA292" s="66"/>
      <c r="VCB292" s="66"/>
      <c r="VCC292" s="66"/>
      <c r="VCD292" s="66"/>
      <c r="VCE292" s="66"/>
      <c r="VCF292" s="66"/>
      <c r="VCG292" s="66"/>
      <c r="VCH292" s="66"/>
      <c r="VCI292" s="66"/>
      <c r="VCJ292" s="66"/>
      <c r="VCK292" s="66"/>
      <c r="VCL292" s="66"/>
      <c r="VCM292" s="66"/>
      <c r="VCN292" s="66"/>
      <c r="VCO292" s="66"/>
      <c r="VCP292" s="66"/>
      <c r="VCQ292" s="66"/>
      <c r="VCR292" s="66"/>
      <c r="VCS292" s="66"/>
      <c r="VCT292" s="66"/>
      <c r="VCU292" s="66"/>
      <c r="VCV292" s="66"/>
      <c r="VCW292" s="66"/>
      <c r="VCX292" s="66"/>
      <c r="VCY292" s="66"/>
      <c r="VCZ292" s="66"/>
      <c r="VDA292" s="66"/>
      <c r="VDB292" s="66"/>
      <c r="VDC292" s="66"/>
      <c r="VDD292" s="66"/>
      <c r="VDE292" s="66"/>
      <c r="VDF292" s="66"/>
      <c r="VDG292" s="66"/>
      <c r="VDH292" s="66"/>
      <c r="VDI292" s="66"/>
      <c r="VDJ292" s="66"/>
      <c r="VDK292" s="66"/>
      <c r="VDL292" s="66"/>
      <c r="VDM292" s="66"/>
      <c r="VDN292" s="66"/>
      <c r="VDO292" s="66"/>
      <c r="VDP292" s="66"/>
      <c r="VDQ292" s="66"/>
      <c r="VDR292" s="66"/>
      <c r="VDS292" s="66"/>
      <c r="VDT292" s="66"/>
      <c r="VDU292" s="66"/>
      <c r="VDV292" s="66"/>
      <c r="VDW292" s="66"/>
      <c r="VDX292" s="66"/>
      <c r="VDY292" s="66"/>
      <c r="VDZ292" s="66"/>
      <c r="VEA292" s="66"/>
      <c r="VEB292" s="66"/>
      <c r="VEC292" s="66"/>
      <c r="VED292" s="66"/>
      <c r="VEE292" s="66"/>
      <c r="VEF292" s="66"/>
      <c r="VEG292" s="66"/>
      <c r="VEH292" s="66"/>
      <c r="VEI292" s="66"/>
      <c r="VEJ292" s="66"/>
      <c r="VEK292" s="66"/>
      <c r="VEL292" s="66"/>
      <c r="VEM292" s="66"/>
      <c r="VEN292" s="66"/>
      <c r="VEO292" s="66"/>
      <c r="VEP292" s="66"/>
      <c r="VEQ292" s="66"/>
      <c r="VER292" s="66"/>
      <c r="VES292" s="66"/>
      <c r="VET292" s="66"/>
      <c r="VEU292" s="66"/>
      <c r="VEV292" s="66"/>
      <c r="VEW292" s="66"/>
      <c r="VEX292" s="66"/>
      <c r="VEY292" s="66"/>
      <c r="VEZ292" s="66"/>
      <c r="VFA292" s="66"/>
      <c r="VFB292" s="66"/>
      <c r="VFC292" s="66"/>
      <c r="VFD292" s="66"/>
      <c r="VFE292" s="66"/>
      <c r="VFF292" s="66"/>
      <c r="VFG292" s="66"/>
      <c r="VFH292" s="66"/>
      <c r="VFI292" s="66"/>
      <c r="VFJ292" s="66"/>
      <c r="VFK292" s="66"/>
      <c r="VFL292" s="66"/>
      <c r="VFM292" s="66"/>
      <c r="VFN292" s="66"/>
      <c r="VFO292" s="66"/>
      <c r="VFP292" s="66"/>
      <c r="VFQ292" s="66"/>
      <c r="VFR292" s="66"/>
      <c r="VFS292" s="66"/>
      <c r="VFT292" s="66"/>
      <c r="VFU292" s="66"/>
      <c r="VFV292" s="66"/>
      <c r="VFW292" s="66"/>
      <c r="VFX292" s="66"/>
      <c r="VFY292" s="66"/>
      <c r="VFZ292" s="66"/>
      <c r="VGA292" s="66"/>
      <c r="VGB292" s="66"/>
      <c r="VGC292" s="66"/>
      <c r="VGD292" s="66"/>
      <c r="VGE292" s="66"/>
      <c r="VGF292" s="66"/>
      <c r="VGG292" s="66"/>
      <c r="VGH292" s="66"/>
      <c r="VGI292" s="66"/>
      <c r="VGJ292" s="66"/>
      <c r="VGK292" s="66"/>
      <c r="VGL292" s="66"/>
      <c r="VGM292" s="66"/>
      <c r="VGN292" s="66"/>
      <c r="VGO292" s="66"/>
      <c r="VGP292" s="66"/>
      <c r="VGQ292" s="66"/>
      <c r="VGR292" s="66"/>
      <c r="VGS292" s="66"/>
      <c r="VGT292" s="66"/>
      <c r="VGU292" s="66"/>
      <c r="VGV292" s="66"/>
      <c r="VGW292" s="66"/>
      <c r="VGX292" s="66"/>
      <c r="VGY292" s="66"/>
      <c r="VGZ292" s="66"/>
      <c r="VHA292" s="66"/>
      <c r="VHB292" s="66"/>
      <c r="VHC292" s="66"/>
      <c r="VHD292" s="66"/>
      <c r="VHE292" s="66"/>
      <c r="VHF292" s="66"/>
      <c r="VHG292" s="66"/>
      <c r="VHH292" s="66"/>
      <c r="VHI292" s="66"/>
      <c r="VHJ292" s="66"/>
      <c r="VHK292" s="66"/>
      <c r="VHL292" s="66"/>
      <c r="VHM292" s="66"/>
      <c r="VHN292" s="66"/>
      <c r="VHO292" s="66"/>
      <c r="VHP292" s="66"/>
      <c r="VHQ292" s="66"/>
      <c r="VHR292" s="66"/>
      <c r="VHS292" s="66"/>
      <c r="VHT292" s="66"/>
      <c r="VHU292" s="66"/>
      <c r="VHV292" s="66"/>
      <c r="VHW292" s="66"/>
      <c r="VHX292" s="66"/>
      <c r="VHY292" s="66"/>
      <c r="VHZ292" s="66"/>
      <c r="VIA292" s="66"/>
      <c r="VIB292" s="66"/>
      <c r="VIC292" s="66"/>
      <c r="VID292" s="66"/>
      <c r="VIE292" s="66"/>
      <c r="VIF292" s="66"/>
      <c r="VIG292" s="66"/>
      <c r="VIH292" s="66"/>
      <c r="VII292" s="66"/>
      <c r="VIJ292" s="66"/>
      <c r="VIK292" s="66"/>
      <c r="VIL292" s="66"/>
      <c r="VIM292" s="66"/>
      <c r="VIN292" s="66"/>
      <c r="VIO292" s="66"/>
      <c r="VIP292" s="66"/>
      <c r="VIQ292" s="66"/>
      <c r="VIR292" s="66"/>
      <c r="VIS292" s="66"/>
      <c r="VIT292" s="66"/>
      <c r="VIU292" s="66"/>
      <c r="VIV292" s="66"/>
      <c r="VIW292" s="66"/>
      <c r="VIX292" s="66"/>
      <c r="VIY292" s="66"/>
      <c r="VIZ292" s="66"/>
      <c r="VJA292" s="66"/>
      <c r="VJB292" s="66"/>
      <c r="VJC292" s="66"/>
      <c r="VJD292" s="66"/>
      <c r="VJE292" s="66"/>
      <c r="VJF292" s="66"/>
      <c r="VJG292" s="66"/>
      <c r="VJH292" s="66"/>
      <c r="VJI292" s="66"/>
      <c r="VJJ292" s="66"/>
      <c r="VJK292" s="66"/>
      <c r="VJL292" s="66"/>
      <c r="VJM292" s="66"/>
      <c r="VJN292" s="66"/>
      <c r="VJO292" s="66"/>
      <c r="VJP292" s="66"/>
      <c r="VJQ292" s="66"/>
      <c r="VJR292" s="66"/>
      <c r="VJS292" s="66"/>
      <c r="VJT292" s="66"/>
      <c r="VJU292" s="66"/>
      <c r="VJV292" s="66"/>
      <c r="VJW292" s="66"/>
      <c r="VJX292" s="66"/>
      <c r="VJY292" s="66"/>
      <c r="VJZ292" s="66"/>
      <c r="VKA292" s="66"/>
      <c r="VKB292" s="66"/>
      <c r="VKC292" s="66"/>
      <c r="VKD292" s="66"/>
      <c r="VKE292" s="66"/>
      <c r="VKF292" s="66"/>
      <c r="VKG292" s="66"/>
      <c r="VKH292" s="66"/>
      <c r="VKI292" s="66"/>
      <c r="VKJ292" s="66"/>
      <c r="VKK292" s="66"/>
      <c r="VKL292" s="66"/>
      <c r="VKM292" s="66"/>
      <c r="VKN292" s="66"/>
      <c r="VKO292" s="66"/>
      <c r="VKP292" s="66"/>
      <c r="VKQ292" s="66"/>
      <c r="VKR292" s="66"/>
      <c r="VKS292" s="66"/>
      <c r="VKT292" s="66"/>
      <c r="VKU292" s="66"/>
      <c r="VKV292" s="66"/>
      <c r="VKW292" s="66"/>
      <c r="VKX292" s="66"/>
      <c r="VKY292" s="66"/>
      <c r="VKZ292" s="66"/>
      <c r="VLA292" s="66"/>
      <c r="VLB292" s="66"/>
      <c r="VLC292" s="66"/>
      <c r="VLD292" s="66"/>
      <c r="VLE292" s="66"/>
      <c r="VLF292" s="66"/>
      <c r="VLG292" s="66"/>
      <c r="VLH292" s="66"/>
      <c r="VLI292" s="66"/>
      <c r="VLJ292" s="66"/>
      <c r="VLK292" s="66"/>
      <c r="VLL292" s="66"/>
      <c r="VLM292" s="66"/>
      <c r="VLN292" s="66"/>
      <c r="VLO292" s="66"/>
      <c r="VLP292" s="66"/>
      <c r="VLQ292" s="66"/>
      <c r="VLR292" s="66"/>
      <c r="VLS292" s="66"/>
      <c r="VLT292" s="66"/>
      <c r="VLU292" s="66"/>
      <c r="VLV292" s="66"/>
      <c r="VLW292" s="66"/>
      <c r="VLX292" s="66"/>
      <c r="VLY292" s="66"/>
      <c r="VLZ292" s="66"/>
      <c r="VMA292" s="66"/>
      <c r="VMB292" s="66"/>
      <c r="VMC292" s="66"/>
      <c r="VMD292" s="66"/>
      <c r="VME292" s="66"/>
      <c r="VMF292" s="66"/>
      <c r="VMG292" s="66"/>
      <c r="VMH292" s="66"/>
      <c r="VMI292" s="66"/>
      <c r="VMJ292" s="66"/>
      <c r="VMK292" s="66"/>
      <c r="VML292" s="66"/>
      <c r="VMM292" s="66"/>
      <c r="VMN292" s="66"/>
      <c r="VMO292" s="66"/>
      <c r="VMP292" s="66"/>
      <c r="VMQ292" s="66"/>
      <c r="VMR292" s="66"/>
      <c r="VMS292" s="66"/>
      <c r="VMT292" s="66"/>
      <c r="VMU292" s="66"/>
      <c r="VMV292" s="66"/>
      <c r="VMW292" s="66"/>
      <c r="VMX292" s="66"/>
      <c r="VMY292" s="66"/>
      <c r="VMZ292" s="66"/>
      <c r="VNA292" s="66"/>
      <c r="VNB292" s="66"/>
      <c r="VNC292" s="66"/>
      <c r="VND292" s="66"/>
      <c r="VNE292" s="66"/>
      <c r="VNF292" s="66"/>
      <c r="VNG292" s="66"/>
      <c r="VNH292" s="66"/>
      <c r="VNI292" s="66"/>
      <c r="VNJ292" s="66"/>
      <c r="VNK292" s="66"/>
      <c r="VNL292" s="66"/>
      <c r="VNM292" s="66"/>
      <c r="VNN292" s="66"/>
      <c r="VNO292" s="66"/>
      <c r="VNP292" s="66"/>
      <c r="VNQ292" s="66"/>
      <c r="VNR292" s="66"/>
      <c r="VNS292" s="66"/>
      <c r="VNT292" s="66"/>
      <c r="VNU292" s="66"/>
      <c r="VNV292" s="66"/>
      <c r="VNW292" s="66"/>
      <c r="VNX292" s="66"/>
      <c r="VNY292" s="66"/>
      <c r="VNZ292" s="66"/>
      <c r="VOA292" s="66"/>
      <c r="VOB292" s="66"/>
      <c r="VOC292" s="66"/>
      <c r="VOD292" s="66"/>
      <c r="VOE292" s="66"/>
      <c r="VOF292" s="66"/>
      <c r="VOG292" s="66"/>
      <c r="VOH292" s="66"/>
      <c r="VOI292" s="66"/>
      <c r="VOJ292" s="66"/>
      <c r="VOK292" s="66"/>
      <c r="VOL292" s="66"/>
      <c r="VOM292" s="66"/>
      <c r="VON292" s="66"/>
      <c r="VOO292" s="66"/>
      <c r="VOP292" s="66"/>
      <c r="VOQ292" s="66"/>
      <c r="VOR292" s="66"/>
      <c r="VOS292" s="66"/>
      <c r="VOT292" s="66"/>
      <c r="VOU292" s="66"/>
      <c r="VOV292" s="66"/>
      <c r="VOW292" s="66"/>
      <c r="VOX292" s="66"/>
      <c r="VOY292" s="66"/>
      <c r="VOZ292" s="66"/>
      <c r="VPA292" s="66"/>
      <c r="VPB292" s="66"/>
      <c r="VPC292" s="66"/>
      <c r="VPD292" s="66"/>
      <c r="VPE292" s="66"/>
      <c r="VPF292" s="66"/>
      <c r="VPG292" s="66"/>
      <c r="VPH292" s="66"/>
      <c r="VPI292" s="66"/>
      <c r="VPJ292" s="66"/>
      <c r="VPK292" s="66"/>
      <c r="VPL292" s="66"/>
      <c r="VPM292" s="66"/>
      <c r="VPN292" s="66"/>
      <c r="VPO292" s="66"/>
      <c r="VPP292" s="66"/>
      <c r="VPQ292" s="66"/>
      <c r="VPR292" s="66"/>
      <c r="VPS292" s="66"/>
      <c r="VPT292" s="66"/>
      <c r="VPU292" s="66"/>
      <c r="VPV292" s="66"/>
      <c r="VPW292" s="66"/>
      <c r="VPX292" s="66"/>
      <c r="VPY292" s="66"/>
      <c r="VPZ292" s="66"/>
      <c r="VQA292" s="66"/>
      <c r="VQB292" s="66"/>
      <c r="VQC292" s="66"/>
      <c r="VQD292" s="66"/>
      <c r="VQE292" s="66"/>
      <c r="VQF292" s="66"/>
      <c r="VQG292" s="66"/>
      <c r="VQH292" s="66"/>
      <c r="VQI292" s="66"/>
      <c r="VQJ292" s="66"/>
      <c r="VQK292" s="66"/>
      <c r="VQL292" s="66"/>
      <c r="VQM292" s="66"/>
      <c r="VQN292" s="66"/>
      <c r="VQO292" s="66"/>
      <c r="VQP292" s="66"/>
      <c r="VQQ292" s="66"/>
      <c r="VQR292" s="66"/>
      <c r="VQS292" s="66"/>
      <c r="VQT292" s="66"/>
      <c r="VQU292" s="66"/>
      <c r="VQV292" s="66"/>
      <c r="VQW292" s="66"/>
      <c r="VQX292" s="66"/>
      <c r="VQY292" s="66"/>
      <c r="VQZ292" s="66"/>
      <c r="VRA292" s="66"/>
      <c r="VRB292" s="66"/>
      <c r="VRC292" s="66"/>
      <c r="VRD292" s="66"/>
      <c r="VRE292" s="66"/>
      <c r="VRF292" s="66"/>
      <c r="VRG292" s="66"/>
      <c r="VRH292" s="66"/>
      <c r="VRI292" s="66"/>
      <c r="VRJ292" s="66"/>
      <c r="VRK292" s="66"/>
      <c r="VRL292" s="66"/>
      <c r="VRM292" s="66"/>
      <c r="VRN292" s="66"/>
      <c r="VRO292" s="66"/>
      <c r="VRP292" s="66"/>
      <c r="VRQ292" s="66"/>
      <c r="VRR292" s="66"/>
      <c r="VRS292" s="66"/>
      <c r="VRT292" s="66"/>
      <c r="VRU292" s="66"/>
      <c r="VRV292" s="66"/>
      <c r="VRW292" s="66"/>
      <c r="VRX292" s="66"/>
      <c r="VRY292" s="66"/>
      <c r="VRZ292" s="66"/>
      <c r="VSA292" s="66"/>
      <c r="VSB292" s="66"/>
      <c r="VSC292" s="66"/>
      <c r="VSD292" s="66"/>
      <c r="VSE292" s="66"/>
      <c r="VSF292" s="66"/>
      <c r="VSG292" s="66"/>
      <c r="VSH292" s="66"/>
      <c r="VSI292" s="66"/>
      <c r="VSJ292" s="66"/>
      <c r="VSK292" s="66"/>
      <c r="VSL292" s="66"/>
      <c r="VSM292" s="66"/>
      <c r="VSN292" s="66"/>
      <c r="VSO292" s="66"/>
      <c r="VSP292" s="66"/>
      <c r="VSQ292" s="66"/>
      <c r="VSR292" s="66"/>
      <c r="VSS292" s="66"/>
      <c r="VST292" s="66"/>
      <c r="VSU292" s="66"/>
      <c r="VSV292" s="66"/>
      <c r="VSW292" s="66"/>
      <c r="VSX292" s="66"/>
      <c r="VSY292" s="66"/>
      <c r="VSZ292" s="66"/>
      <c r="VTA292" s="66"/>
      <c r="VTB292" s="66"/>
      <c r="VTC292" s="66"/>
      <c r="VTD292" s="66"/>
      <c r="VTE292" s="66"/>
      <c r="VTF292" s="66"/>
      <c r="VTG292" s="66"/>
      <c r="VTH292" s="66"/>
      <c r="VTI292" s="66"/>
      <c r="VTJ292" s="66"/>
      <c r="VTK292" s="66"/>
      <c r="VTL292" s="66"/>
      <c r="VTM292" s="66"/>
      <c r="VTN292" s="66"/>
      <c r="VTO292" s="66"/>
      <c r="VTP292" s="66"/>
      <c r="VTQ292" s="66"/>
      <c r="VTR292" s="66"/>
      <c r="VTS292" s="66"/>
      <c r="VTT292" s="66"/>
      <c r="VTU292" s="66"/>
      <c r="VTV292" s="66"/>
      <c r="VTW292" s="66"/>
      <c r="VTX292" s="66"/>
      <c r="VTY292" s="66"/>
      <c r="VTZ292" s="66"/>
      <c r="VUA292" s="66"/>
      <c r="VUB292" s="66"/>
      <c r="VUC292" s="66"/>
      <c r="VUD292" s="66"/>
      <c r="VUE292" s="66"/>
      <c r="VUF292" s="66"/>
      <c r="VUG292" s="66"/>
      <c r="VUH292" s="66"/>
      <c r="VUI292" s="66"/>
      <c r="VUJ292" s="66"/>
      <c r="VUK292" s="66"/>
      <c r="VUL292" s="66"/>
      <c r="VUM292" s="66"/>
      <c r="VUN292" s="66"/>
      <c r="VUO292" s="66"/>
      <c r="VUP292" s="66"/>
      <c r="VUQ292" s="66"/>
      <c r="VUR292" s="66"/>
      <c r="VUS292" s="66"/>
      <c r="VUT292" s="66"/>
      <c r="VUU292" s="66"/>
      <c r="VUV292" s="66"/>
      <c r="VUW292" s="66"/>
      <c r="VUX292" s="66"/>
      <c r="VUY292" s="66"/>
      <c r="VUZ292" s="66"/>
      <c r="VVA292" s="66"/>
      <c r="VVB292" s="66"/>
      <c r="VVC292" s="66"/>
      <c r="VVD292" s="66"/>
      <c r="VVE292" s="66"/>
      <c r="VVF292" s="66"/>
      <c r="VVG292" s="66"/>
      <c r="VVH292" s="66"/>
      <c r="VVI292" s="66"/>
      <c r="VVJ292" s="66"/>
      <c r="VVK292" s="66"/>
      <c r="VVL292" s="66"/>
      <c r="VVM292" s="66"/>
      <c r="VVN292" s="66"/>
      <c r="VVO292" s="66"/>
      <c r="VVP292" s="66"/>
      <c r="VVQ292" s="66"/>
      <c r="VVR292" s="66"/>
      <c r="VVS292" s="66"/>
      <c r="VVT292" s="66"/>
      <c r="VVU292" s="66"/>
      <c r="VVV292" s="66"/>
      <c r="VVW292" s="66"/>
      <c r="VVX292" s="66"/>
      <c r="VVY292" s="66"/>
      <c r="VVZ292" s="66"/>
      <c r="VWA292" s="66"/>
      <c r="VWB292" s="66"/>
      <c r="VWC292" s="66"/>
      <c r="VWD292" s="66"/>
      <c r="VWE292" s="66"/>
      <c r="VWF292" s="66"/>
      <c r="VWG292" s="66"/>
      <c r="VWH292" s="66"/>
      <c r="VWI292" s="66"/>
      <c r="VWJ292" s="66"/>
      <c r="VWK292" s="66"/>
      <c r="VWL292" s="66"/>
      <c r="VWM292" s="66"/>
      <c r="VWN292" s="66"/>
      <c r="VWO292" s="66"/>
      <c r="VWP292" s="66"/>
      <c r="VWQ292" s="66"/>
      <c r="VWR292" s="66"/>
      <c r="VWS292" s="66"/>
      <c r="VWT292" s="66"/>
      <c r="VWU292" s="66"/>
      <c r="VWV292" s="66"/>
      <c r="VWW292" s="66"/>
      <c r="VWX292" s="66"/>
      <c r="VWY292" s="66"/>
      <c r="VWZ292" s="66"/>
      <c r="VXA292" s="66"/>
      <c r="VXB292" s="66"/>
      <c r="VXC292" s="66"/>
      <c r="VXD292" s="66"/>
      <c r="VXE292" s="66"/>
      <c r="VXF292" s="66"/>
      <c r="VXG292" s="66"/>
      <c r="VXH292" s="66"/>
      <c r="VXI292" s="66"/>
      <c r="VXJ292" s="66"/>
      <c r="VXK292" s="66"/>
      <c r="VXL292" s="66"/>
      <c r="VXM292" s="66"/>
      <c r="VXN292" s="66"/>
      <c r="VXO292" s="66"/>
      <c r="VXP292" s="66"/>
      <c r="VXQ292" s="66"/>
      <c r="VXR292" s="66"/>
      <c r="VXS292" s="66"/>
      <c r="VXT292" s="66"/>
      <c r="VXU292" s="66"/>
      <c r="VXV292" s="66"/>
      <c r="VXW292" s="66"/>
      <c r="VXX292" s="66"/>
      <c r="VXY292" s="66"/>
      <c r="VXZ292" s="66"/>
      <c r="VYA292" s="66"/>
      <c r="VYB292" s="66"/>
      <c r="VYC292" s="66"/>
      <c r="VYD292" s="66"/>
      <c r="VYE292" s="66"/>
      <c r="VYF292" s="66"/>
      <c r="VYG292" s="66"/>
      <c r="VYH292" s="66"/>
      <c r="VYI292" s="66"/>
      <c r="VYJ292" s="66"/>
      <c r="VYK292" s="66"/>
      <c r="VYL292" s="66"/>
      <c r="VYM292" s="66"/>
      <c r="VYN292" s="66"/>
      <c r="VYO292" s="66"/>
      <c r="VYP292" s="66"/>
      <c r="VYQ292" s="66"/>
      <c r="VYR292" s="66"/>
      <c r="VYS292" s="66"/>
      <c r="VYT292" s="66"/>
      <c r="VYU292" s="66"/>
      <c r="VYV292" s="66"/>
      <c r="VYW292" s="66"/>
      <c r="VYX292" s="66"/>
      <c r="VYY292" s="66"/>
      <c r="VYZ292" s="66"/>
      <c r="VZA292" s="66"/>
      <c r="VZB292" s="66"/>
      <c r="VZC292" s="66"/>
      <c r="VZD292" s="66"/>
      <c r="VZE292" s="66"/>
      <c r="VZF292" s="66"/>
      <c r="VZG292" s="66"/>
      <c r="VZH292" s="66"/>
      <c r="VZI292" s="66"/>
      <c r="VZJ292" s="66"/>
      <c r="VZK292" s="66"/>
      <c r="VZL292" s="66"/>
      <c r="VZM292" s="66"/>
      <c r="VZN292" s="66"/>
      <c r="VZO292" s="66"/>
      <c r="VZP292" s="66"/>
      <c r="VZQ292" s="66"/>
      <c r="VZR292" s="66"/>
      <c r="VZS292" s="66"/>
      <c r="VZT292" s="66"/>
      <c r="VZU292" s="66"/>
      <c r="VZV292" s="66"/>
      <c r="VZW292" s="66"/>
      <c r="VZX292" s="66"/>
      <c r="VZY292" s="66"/>
      <c r="VZZ292" s="66"/>
      <c r="WAA292" s="66"/>
      <c r="WAB292" s="66"/>
      <c r="WAC292" s="66"/>
      <c r="WAD292" s="66"/>
      <c r="WAE292" s="66"/>
      <c r="WAF292" s="66"/>
      <c r="WAG292" s="66"/>
      <c r="WAH292" s="66"/>
      <c r="WAI292" s="66"/>
      <c r="WAJ292" s="66"/>
      <c r="WAK292" s="66"/>
      <c r="WAL292" s="66"/>
      <c r="WAM292" s="66"/>
      <c r="WAN292" s="66"/>
      <c r="WAO292" s="66"/>
      <c r="WAP292" s="66"/>
      <c r="WAQ292" s="66"/>
      <c r="WAR292" s="66"/>
      <c r="WAS292" s="66"/>
      <c r="WAT292" s="66"/>
      <c r="WAU292" s="66"/>
      <c r="WAV292" s="66"/>
      <c r="WAW292" s="66"/>
      <c r="WAX292" s="66"/>
      <c r="WAY292" s="66"/>
      <c r="WAZ292" s="66"/>
      <c r="WBA292" s="66"/>
      <c r="WBB292" s="66"/>
      <c r="WBC292" s="66"/>
      <c r="WBD292" s="66"/>
      <c r="WBE292" s="66"/>
      <c r="WBF292" s="66"/>
      <c r="WBG292" s="66"/>
      <c r="WBH292" s="66"/>
      <c r="WBI292" s="66"/>
      <c r="WBJ292" s="66"/>
      <c r="WBK292" s="66"/>
      <c r="WBL292" s="66"/>
      <c r="WBM292" s="66"/>
      <c r="WBN292" s="66"/>
      <c r="WBO292" s="66"/>
      <c r="WBP292" s="66"/>
      <c r="WBQ292" s="66"/>
      <c r="WBR292" s="66"/>
      <c r="WBS292" s="66"/>
      <c r="WBT292" s="66"/>
      <c r="WBU292" s="66"/>
      <c r="WBV292" s="66"/>
      <c r="WBW292" s="66"/>
      <c r="WBX292" s="66"/>
      <c r="WBY292" s="66"/>
      <c r="WBZ292" s="66"/>
      <c r="WCA292" s="66"/>
      <c r="WCB292" s="66"/>
      <c r="WCC292" s="66"/>
      <c r="WCD292" s="66"/>
      <c r="WCE292" s="66"/>
      <c r="WCF292" s="66"/>
      <c r="WCG292" s="66"/>
      <c r="WCH292" s="66"/>
      <c r="WCI292" s="66"/>
      <c r="WCJ292" s="66"/>
      <c r="WCK292" s="66"/>
      <c r="WCL292" s="66"/>
      <c r="WCM292" s="66"/>
      <c r="WCN292" s="66"/>
      <c r="WCO292" s="66"/>
      <c r="WCP292" s="66"/>
      <c r="WCQ292" s="66"/>
      <c r="WCR292" s="66"/>
      <c r="WCS292" s="66"/>
      <c r="WCT292" s="66"/>
      <c r="WCU292" s="66"/>
      <c r="WCV292" s="66"/>
      <c r="WCW292" s="66"/>
      <c r="WCX292" s="66"/>
      <c r="WCY292" s="66"/>
      <c r="WCZ292" s="66"/>
      <c r="WDA292" s="66"/>
      <c r="WDB292" s="66"/>
      <c r="WDC292" s="66"/>
      <c r="WDD292" s="66"/>
      <c r="WDE292" s="66"/>
      <c r="WDF292" s="66"/>
      <c r="WDG292" s="66"/>
      <c r="WDH292" s="66"/>
      <c r="WDI292" s="66"/>
      <c r="WDJ292" s="66"/>
      <c r="WDK292" s="66"/>
      <c r="WDL292" s="66"/>
      <c r="WDM292" s="66"/>
      <c r="WDN292" s="66"/>
      <c r="WDO292" s="66"/>
      <c r="WDP292" s="66"/>
      <c r="WDQ292" s="66"/>
      <c r="WDR292" s="66"/>
      <c r="WDS292" s="66"/>
      <c r="WDT292" s="66"/>
      <c r="WDU292" s="66"/>
      <c r="WDV292" s="66"/>
      <c r="WDW292" s="66"/>
      <c r="WDX292" s="66"/>
      <c r="WDY292" s="66"/>
      <c r="WDZ292" s="66"/>
      <c r="WEA292" s="66"/>
      <c r="WEB292" s="66"/>
      <c r="WEC292" s="66"/>
      <c r="WED292" s="66"/>
      <c r="WEE292" s="66"/>
      <c r="WEF292" s="66"/>
      <c r="WEG292" s="66"/>
      <c r="WEH292" s="66"/>
      <c r="WEI292" s="66"/>
      <c r="WEJ292" s="66"/>
      <c r="WEK292" s="66"/>
      <c r="WEL292" s="66"/>
      <c r="WEM292" s="66"/>
      <c r="WEN292" s="66"/>
      <c r="WEO292" s="66"/>
      <c r="WEP292" s="66"/>
      <c r="WEQ292" s="66"/>
      <c r="WER292" s="66"/>
      <c r="WES292" s="66"/>
      <c r="WET292" s="66"/>
      <c r="WEU292" s="66"/>
      <c r="WEV292" s="66"/>
      <c r="WEW292" s="66"/>
      <c r="WEX292" s="66"/>
      <c r="WEY292" s="66"/>
      <c r="WEZ292" s="66"/>
      <c r="WFA292" s="66"/>
      <c r="WFB292" s="66"/>
      <c r="WFC292" s="66"/>
      <c r="WFD292" s="66"/>
      <c r="WFE292" s="66"/>
      <c r="WFF292" s="66"/>
      <c r="WFG292" s="66"/>
      <c r="WFH292" s="66"/>
      <c r="WFI292" s="66"/>
      <c r="WFJ292" s="66"/>
      <c r="WFK292" s="66"/>
      <c r="WFL292" s="66"/>
      <c r="WFM292" s="66"/>
      <c r="WFN292" s="66"/>
      <c r="WFO292" s="66"/>
      <c r="WFP292" s="66"/>
      <c r="WFQ292" s="66"/>
      <c r="WFR292" s="66"/>
      <c r="WFS292" s="66"/>
      <c r="WFT292" s="66"/>
      <c r="WFU292" s="66"/>
      <c r="WFV292" s="66"/>
      <c r="WFW292" s="66"/>
      <c r="WFX292" s="66"/>
      <c r="WFY292" s="66"/>
      <c r="WFZ292" s="66"/>
      <c r="WGA292" s="66"/>
      <c r="WGB292" s="66"/>
      <c r="WGC292" s="66"/>
      <c r="WGD292" s="66"/>
      <c r="WGE292" s="66"/>
      <c r="WGF292" s="66"/>
      <c r="WGG292" s="66"/>
      <c r="WGH292" s="66"/>
      <c r="WGI292" s="66"/>
      <c r="WGJ292" s="66"/>
      <c r="WGK292" s="66"/>
      <c r="WGL292" s="66"/>
      <c r="WGM292" s="66"/>
      <c r="WGN292" s="66"/>
      <c r="WGO292" s="66"/>
      <c r="WGP292" s="66"/>
      <c r="WGQ292" s="66"/>
      <c r="WGR292" s="66"/>
      <c r="WGS292" s="66"/>
      <c r="WGT292" s="66"/>
      <c r="WGU292" s="66"/>
      <c r="WGV292" s="66"/>
      <c r="WGW292" s="66"/>
      <c r="WGX292" s="66"/>
      <c r="WGY292" s="66"/>
      <c r="WGZ292" s="66"/>
      <c r="WHA292" s="66"/>
      <c r="WHB292" s="66"/>
      <c r="WHC292" s="66"/>
      <c r="WHD292" s="66"/>
      <c r="WHE292" s="66"/>
      <c r="WHF292" s="66"/>
      <c r="WHG292" s="66"/>
      <c r="WHH292" s="66"/>
      <c r="WHI292" s="66"/>
      <c r="WHJ292" s="66"/>
      <c r="WHK292" s="66"/>
      <c r="WHL292" s="66"/>
      <c r="WHM292" s="66"/>
      <c r="WHN292" s="66"/>
      <c r="WHO292" s="66"/>
      <c r="WHP292" s="66"/>
      <c r="WHQ292" s="66"/>
      <c r="WHR292" s="66"/>
      <c r="WHS292" s="66"/>
      <c r="WHT292" s="66"/>
      <c r="WHU292" s="66"/>
      <c r="WHV292" s="66"/>
      <c r="WHW292" s="66"/>
      <c r="WHX292" s="66"/>
      <c r="WHY292" s="66"/>
      <c r="WHZ292" s="66"/>
      <c r="WIA292" s="66"/>
      <c r="WIB292" s="66"/>
      <c r="WIC292" s="66"/>
      <c r="WID292" s="66"/>
      <c r="WIE292" s="66"/>
      <c r="WIF292" s="66"/>
      <c r="WIG292" s="66"/>
      <c r="WIH292" s="66"/>
      <c r="WII292" s="66"/>
      <c r="WIJ292" s="66"/>
      <c r="WIK292" s="66"/>
      <c r="WIL292" s="66"/>
      <c r="WIM292" s="66"/>
      <c r="WIN292" s="66"/>
      <c r="WIO292" s="66"/>
      <c r="WIP292" s="66"/>
      <c r="WIQ292" s="66"/>
      <c r="WIR292" s="66"/>
      <c r="WIS292" s="66"/>
      <c r="WIT292" s="66"/>
      <c r="WIU292" s="66"/>
      <c r="WIV292" s="66"/>
      <c r="WIW292" s="66"/>
      <c r="WIX292" s="66"/>
      <c r="WIY292" s="66"/>
      <c r="WIZ292" s="66"/>
      <c r="WJA292" s="66"/>
      <c r="WJB292" s="66"/>
      <c r="WJC292" s="66"/>
      <c r="WJD292" s="66"/>
      <c r="WJE292" s="66"/>
      <c r="WJF292" s="66"/>
      <c r="WJG292" s="66"/>
      <c r="WJH292" s="66"/>
      <c r="WJI292" s="66"/>
      <c r="WJJ292" s="66"/>
      <c r="WJK292" s="66"/>
      <c r="WJL292" s="66"/>
      <c r="WJM292" s="66"/>
      <c r="WJN292" s="66"/>
      <c r="WJO292" s="66"/>
      <c r="WJP292" s="66"/>
      <c r="WJQ292" s="66"/>
      <c r="WJR292" s="66"/>
      <c r="WJS292" s="66"/>
      <c r="WJT292" s="66"/>
      <c r="WJU292" s="66"/>
      <c r="WJV292" s="66"/>
      <c r="WJW292" s="66"/>
      <c r="WJX292" s="66"/>
      <c r="WJY292" s="66"/>
      <c r="WJZ292" s="66"/>
      <c r="WKA292" s="66"/>
      <c r="WKB292" s="66"/>
      <c r="WKC292" s="66"/>
      <c r="WKD292" s="66"/>
      <c r="WKE292" s="66"/>
      <c r="WKF292" s="66"/>
      <c r="WKG292" s="66"/>
      <c r="WKH292" s="66"/>
      <c r="WKI292" s="66"/>
      <c r="WKJ292" s="66"/>
      <c r="WKK292" s="66"/>
      <c r="WKL292" s="66"/>
      <c r="WKM292" s="66"/>
      <c r="WKN292" s="66"/>
      <c r="WKO292" s="66"/>
      <c r="WKP292" s="66"/>
      <c r="WKQ292" s="66"/>
      <c r="WKR292" s="66"/>
      <c r="WKS292" s="66"/>
      <c r="WKT292" s="66"/>
      <c r="WKU292" s="66"/>
      <c r="WKV292" s="66"/>
      <c r="WKW292" s="66"/>
      <c r="WKX292" s="66"/>
      <c r="WKY292" s="66"/>
      <c r="WKZ292" s="66"/>
      <c r="WLA292" s="66"/>
      <c r="WLB292" s="66"/>
      <c r="WLC292" s="66"/>
      <c r="WLD292" s="66"/>
      <c r="WLE292" s="66"/>
      <c r="WLF292" s="66"/>
      <c r="WLG292" s="66"/>
      <c r="WLH292" s="66"/>
      <c r="WLI292" s="66"/>
      <c r="WLJ292" s="66"/>
      <c r="WLK292" s="66"/>
      <c r="WLL292" s="66"/>
      <c r="WLM292" s="66"/>
      <c r="WLN292" s="66"/>
      <c r="WLO292" s="66"/>
      <c r="WLP292" s="66"/>
      <c r="WLQ292" s="66"/>
      <c r="WLR292" s="66"/>
      <c r="WLS292" s="66"/>
      <c r="WLT292" s="66"/>
      <c r="WLU292" s="66"/>
      <c r="WLV292" s="66"/>
      <c r="WLW292" s="66"/>
      <c r="WLX292" s="66"/>
      <c r="WLY292" s="66"/>
      <c r="WLZ292" s="66"/>
      <c r="WMA292" s="66"/>
      <c r="WMB292" s="66"/>
      <c r="WMC292" s="66"/>
      <c r="WMD292" s="66"/>
      <c r="WME292" s="66"/>
      <c r="WMF292" s="66"/>
      <c r="WMG292" s="66"/>
      <c r="WMH292" s="66"/>
      <c r="WMI292" s="66"/>
      <c r="WMJ292" s="66"/>
      <c r="WMK292" s="66"/>
      <c r="WML292" s="66"/>
      <c r="WMM292" s="66"/>
      <c r="WMN292" s="66"/>
      <c r="WMO292" s="66"/>
      <c r="WMP292" s="66"/>
      <c r="WMQ292" s="66"/>
      <c r="WMR292" s="66"/>
      <c r="WMS292" s="66"/>
      <c r="WMT292" s="66"/>
      <c r="WMU292" s="66"/>
      <c r="WMV292" s="66"/>
      <c r="WMW292" s="66"/>
      <c r="WMX292" s="66"/>
      <c r="WMY292" s="66"/>
      <c r="WMZ292" s="66"/>
      <c r="WNA292" s="66"/>
      <c r="WNB292" s="66"/>
      <c r="WNC292" s="66"/>
      <c r="WND292" s="66"/>
      <c r="WNE292" s="66"/>
      <c r="WNF292" s="66"/>
      <c r="WNG292" s="66"/>
      <c r="WNH292" s="66"/>
      <c r="WNI292" s="66"/>
      <c r="WNJ292" s="66"/>
      <c r="WNK292" s="66"/>
      <c r="WNL292" s="66"/>
      <c r="WNM292" s="66"/>
      <c r="WNN292" s="66"/>
      <c r="WNO292" s="66"/>
      <c r="WNP292" s="66"/>
      <c r="WNQ292" s="66"/>
      <c r="WNR292" s="66"/>
      <c r="WNS292" s="66"/>
      <c r="WNT292" s="66"/>
      <c r="WNU292" s="66"/>
      <c r="WNV292" s="66"/>
      <c r="WNW292" s="66"/>
      <c r="WNX292" s="66"/>
      <c r="WNY292" s="66"/>
      <c r="WNZ292" s="66"/>
      <c r="WOA292" s="66"/>
      <c r="WOB292" s="66"/>
      <c r="WOC292" s="66"/>
      <c r="WOD292" s="66"/>
      <c r="WOE292" s="66"/>
      <c r="WOF292" s="66"/>
      <c r="WOG292" s="66"/>
      <c r="WOH292" s="66"/>
      <c r="WOI292" s="66"/>
      <c r="WOJ292" s="66"/>
      <c r="WOK292" s="66"/>
      <c r="WOL292" s="66"/>
      <c r="WOM292" s="66"/>
      <c r="WON292" s="66"/>
      <c r="WOO292" s="66"/>
      <c r="WOP292" s="66"/>
      <c r="WOQ292" s="66"/>
      <c r="WOR292" s="66"/>
      <c r="WOS292" s="66"/>
      <c r="WOT292" s="66"/>
      <c r="WOU292" s="66"/>
      <c r="WOV292" s="66"/>
      <c r="WOW292" s="66"/>
      <c r="WOX292" s="66"/>
      <c r="WOY292" s="66"/>
      <c r="WOZ292" s="66"/>
      <c r="WPA292" s="66"/>
      <c r="WPB292" s="66"/>
      <c r="WPC292" s="66"/>
      <c r="WPD292" s="66"/>
      <c r="WPE292" s="66"/>
      <c r="WPF292" s="66"/>
      <c r="WPG292" s="66"/>
      <c r="WPH292" s="66"/>
      <c r="WPI292" s="66"/>
      <c r="WPJ292" s="66"/>
      <c r="WPK292" s="66"/>
      <c r="WPL292" s="66"/>
      <c r="WPM292" s="66"/>
      <c r="WPN292" s="66"/>
      <c r="WPO292" s="66"/>
      <c r="WPP292" s="66"/>
      <c r="WPQ292" s="66"/>
      <c r="WPR292" s="66"/>
      <c r="WPS292" s="66"/>
      <c r="WPT292" s="66"/>
      <c r="WPU292" s="66"/>
      <c r="WPV292" s="66"/>
      <c r="WPW292" s="66"/>
      <c r="WPX292" s="66"/>
      <c r="WPY292" s="66"/>
      <c r="WPZ292" s="66"/>
      <c r="WQA292" s="66"/>
      <c r="WQB292" s="66"/>
      <c r="WQC292" s="66"/>
      <c r="WQD292" s="66"/>
      <c r="WQE292" s="66"/>
      <c r="WQF292" s="66"/>
      <c r="WQG292" s="66"/>
      <c r="WQH292" s="66"/>
      <c r="WQI292" s="66"/>
      <c r="WQJ292" s="66"/>
      <c r="WQK292" s="66"/>
      <c r="WQL292" s="66"/>
      <c r="WQM292" s="66"/>
      <c r="WQN292" s="66"/>
      <c r="WQO292" s="66"/>
      <c r="WQP292" s="66"/>
      <c r="WQQ292" s="66"/>
      <c r="WQR292" s="66"/>
      <c r="WQS292" s="66"/>
      <c r="WQT292" s="66"/>
      <c r="WQU292" s="66"/>
      <c r="WQV292" s="66"/>
      <c r="WQW292" s="66"/>
      <c r="WQX292" s="66"/>
      <c r="WQY292" s="66"/>
      <c r="WQZ292" s="66"/>
      <c r="WRA292" s="66"/>
      <c r="WRB292" s="66"/>
      <c r="WRC292" s="66"/>
      <c r="WRD292" s="66"/>
      <c r="WRE292" s="66"/>
      <c r="WRF292" s="66"/>
      <c r="WRG292" s="66"/>
      <c r="WRH292" s="66"/>
      <c r="WRI292" s="66"/>
      <c r="WRJ292" s="66"/>
      <c r="WRK292" s="66"/>
      <c r="WRL292" s="66"/>
      <c r="WRM292" s="66"/>
      <c r="WRN292" s="66"/>
      <c r="WRO292" s="66"/>
      <c r="WRP292" s="66"/>
      <c r="WRQ292" s="66"/>
      <c r="WRR292" s="66"/>
      <c r="WRS292" s="66"/>
      <c r="WRT292" s="66"/>
      <c r="WRU292" s="66"/>
      <c r="WRV292" s="66"/>
      <c r="WRW292" s="66"/>
      <c r="WRX292" s="66"/>
      <c r="WRY292" s="66"/>
      <c r="WRZ292" s="66"/>
      <c r="WSA292" s="66"/>
      <c r="WSB292" s="66"/>
      <c r="WSC292" s="66"/>
      <c r="WSD292" s="66"/>
      <c r="WSE292" s="66"/>
      <c r="WSF292" s="66"/>
      <c r="WSG292" s="66"/>
      <c r="WSH292" s="66"/>
      <c r="WSI292" s="66"/>
      <c r="WSJ292" s="66"/>
      <c r="WSK292" s="66"/>
      <c r="WSL292" s="66"/>
      <c r="WSM292" s="66"/>
      <c r="WSN292" s="66"/>
      <c r="WSO292" s="66"/>
      <c r="WSP292" s="66"/>
      <c r="WSQ292" s="66"/>
      <c r="WSR292" s="66"/>
      <c r="WSS292" s="66"/>
      <c r="WST292" s="66"/>
      <c r="WSU292" s="66"/>
      <c r="WSV292" s="66"/>
      <c r="WSW292" s="66"/>
      <c r="WSX292" s="66"/>
      <c r="WSY292" s="66"/>
      <c r="WSZ292" s="66"/>
      <c r="WTA292" s="66"/>
      <c r="WTB292" s="66"/>
      <c r="WTC292" s="66"/>
      <c r="WTD292" s="66"/>
      <c r="WTE292" s="66"/>
      <c r="WTF292" s="66"/>
      <c r="WTG292" s="66"/>
      <c r="WTH292" s="66"/>
      <c r="WTI292" s="66"/>
      <c r="WTJ292" s="66"/>
      <c r="WTK292" s="66"/>
      <c r="WTL292" s="66"/>
      <c r="WTM292" s="66"/>
      <c r="WTN292" s="66"/>
      <c r="WTO292" s="66"/>
      <c r="WTP292" s="66"/>
      <c r="WTQ292" s="66"/>
      <c r="WTR292" s="66"/>
      <c r="WTS292" s="66"/>
      <c r="WTT292" s="66"/>
      <c r="WTU292" s="66"/>
      <c r="WTV292" s="66"/>
      <c r="WTW292" s="66"/>
      <c r="WTX292" s="66"/>
      <c r="WTY292" s="66"/>
      <c r="WTZ292" s="66"/>
      <c r="WUA292" s="66"/>
      <c r="WUB292" s="66"/>
      <c r="WUC292" s="66"/>
      <c r="WUD292" s="66"/>
      <c r="WUE292" s="66"/>
      <c r="WUF292" s="66"/>
      <c r="WUG292" s="66"/>
      <c r="WUH292" s="66"/>
      <c r="WUI292" s="66"/>
      <c r="WUJ292" s="66"/>
      <c r="WUK292" s="66"/>
      <c r="WUL292" s="66"/>
      <c r="WUM292" s="66"/>
      <c r="WUN292" s="66"/>
      <c r="WUO292" s="66"/>
      <c r="WUP292" s="66"/>
      <c r="WUQ292" s="66"/>
      <c r="WUR292" s="66"/>
      <c r="WUS292" s="66"/>
      <c r="WUT292" s="66"/>
      <c r="WUU292" s="66"/>
      <c r="WUV292" s="66"/>
      <c r="WUW292" s="66"/>
      <c r="WUX292" s="66"/>
      <c r="WUY292" s="66"/>
      <c r="WUZ292" s="66"/>
      <c r="WVA292" s="66"/>
      <c r="WVB292" s="66"/>
      <c r="WVC292" s="66"/>
      <c r="WVD292" s="66"/>
      <c r="WVE292" s="66"/>
      <c r="WVF292" s="66"/>
      <c r="WVG292" s="66"/>
      <c r="WVH292" s="66"/>
      <c r="WVI292" s="66"/>
      <c r="WVJ292" s="66"/>
      <c r="WVK292" s="66"/>
      <c r="WVL292" s="66"/>
      <c r="WVM292" s="66"/>
      <c r="WVN292" s="66"/>
      <c r="WVO292" s="66"/>
      <c r="WVP292" s="66"/>
      <c r="WVQ292" s="66"/>
      <c r="WVR292" s="66"/>
      <c r="WVS292" s="66"/>
      <c r="WVT292" s="66"/>
      <c r="WVU292" s="66"/>
      <c r="WVV292" s="66"/>
      <c r="WVW292" s="66"/>
      <c r="WVX292" s="66"/>
      <c r="WVY292" s="66"/>
      <c r="WVZ292" s="66"/>
      <c r="WWA292" s="66"/>
      <c r="WWB292" s="66"/>
      <c r="WWC292" s="66"/>
      <c r="WWD292" s="66"/>
      <c r="WWE292" s="66"/>
      <c r="WWF292" s="66"/>
      <c r="WWG292" s="66"/>
      <c r="WWH292" s="66"/>
      <c r="WWI292" s="66"/>
      <c r="WWJ292" s="66"/>
      <c r="WWK292" s="66"/>
      <c r="WWL292" s="66"/>
      <c r="WWM292" s="66"/>
      <c r="WWN292" s="66"/>
      <c r="WWO292" s="66"/>
      <c r="WWP292" s="66"/>
      <c r="WWQ292" s="66"/>
      <c r="WWR292" s="66"/>
      <c r="WWS292" s="66"/>
      <c r="WWT292" s="66"/>
      <c r="WWU292" s="66"/>
      <c r="WWV292" s="66"/>
      <c r="WWW292" s="66"/>
      <c r="WWX292" s="66"/>
      <c r="WWY292" s="66"/>
      <c r="WWZ292" s="66"/>
      <c r="WXA292" s="66"/>
      <c r="WXB292" s="66"/>
      <c r="WXC292" s="66"/>
      <c r="WXD292" s="66"/>
      <c r="WXE292" s="66"/>
      <c r="WXF292" s="66"/>
      <c r="WXG292" s="66"/>
      <c r="WXH292" s="66"/>
      <c r="WXI292" s="66"/>
      <c r="WXJ292" s="66"/>
      <c r="WXK292" s="66"/>
      <c r="WXL292" s="66"/>
      <c r="WXM292" s="66"/>
      <c r="WXN292" s="66"/>
      <c r="WXO292" s="66"/>
      <c r="WXP292" s="66"/>
      <c r="WXQ292" s="66"/>
      <c r="WXR292" s="66"/>
      <c r="WXS292" s="66"/>
      <c r="WXT292" s="66"/>
      <c r="WXU292" s="66"/>
      <c r="WXV292" s="66"/>
      <c r="WXW292" s="66"/>
      <c r="WXX292" s="66"/>
      <c r="WXY292" s="66"/>
      <c r="WXZ292" s="66"/>
      <c r="WYA292" s="66"/>
      <c r="WYB292" s="66"/>
      <c r="WYC292" s="66"/>
      <c r="WYD292" s="66"/>
      <c r="WYE292" s="66"/>
      <c r="WYF292" s="66"/>
      <c r="WYG292" s="66"/>
      <c r="WYH292" s="66"/>
      <c r="WYI292" s="66"/>
      <c r="WYJ292" s="66"/>
      <c r="WYK292" s="66"/>
      <c r="WYL292" s="66"/>
      <c r="WYM292" s="66"/>
      <c r="WYN292" s="66"/>
      <c r="WYO292" s="66"/>
      <c r="WYP292" s="66"/>
      <c r="WYQ292" s="66"/>
      <c r="WYR292" s="66"/>
      <c r="WYS292" s="66"/>
      <c r="WYT292" s="66"/>
      <c r="WYU292" s="66"/>
      <c r="WYV292" s="66"/>
      <c r="WYW292" s="66"/>
      <c r="WYX292" s="66"/>
      <c r="WYY292" s="66"/>
      <c r="WYZ292" s="66"/>
      <c r="WZA292" s="66"/>
      <c r="WZB292" s="66"/>
      <c r="WZC292" s="66"/>
      <c r="WZD292" s="66"/>
      <c r="WZE292" s="66"/>
      <c r="WZF292" s="66"/>
      <c r="WZG292" s="66"/>
      <c r="WZH292" s="66"/>
      <c r="WZI292" s="66"/>
      <c r="WZJ292" s="66"/>
      <c r="WZK292" s="66"/>
      <c r="WZL292" s="66"/>
      <c r="WZM292" s="66"/>
      <c r="WZN292" s="66"/>
      <c r="WZO292" s="66"/>
      <c r="WZP292" s="66"/>
      <c r="WZQ292" s="66"/>
      <c r="WZR292" s="66"/>
      <c r="WZS292" s="66"/>
      <c r="WZT292" s="66"/>
      <c r="WZU292" s="66"/>
      <c r="WZV292" s="66"/>
      <c r="WZW292" s="66"/>
      <c r="WZX292" s="66"/>
      <c r="WZY292" s="66"/>
      <c r="WZZ292" s="66"/>
      <c r="XAA292" s="66"/>
      <c r="XAB292" s="66"/>
      <c r="XAC292" s="66"/>
      <c r="XAD292" s="66"/>
      <c r="XAE292" s="66"/>
      <c r="XAF292" s="66"/>
      <c r="XAG292" s="66"/>
      <c r="XAH292" s="66"/>
      <c r="XAI292" s="66"/>
      <c r="XAJ292" s="66"/>
      <c r="XAK292" s="66"/>
      <c r="XAL292" s="66"/>
      <c r="XAM292" s="66"/>
      <c r="XAN292" s="66"/>
      <c r="XAO292" s="66"/>
      <c r="XAP292" s="66"/>
      <c r="XAQ292" s="66"/>
      <c r="XAR292" s="66"/>
      <c r="XAS292" s="66"/>
      <c r="XAT292" s="66"/>
      <c r="XAU292" s="66"/>
      <c r="XAV292" s="66"/>
      <c r="XAW292" s="66"/>
      <c r="XAX292" s="66"/>
      <c r="XAY292" s="66"/>
      <c r="XAZ292" s="66"/>
      <c r="XBA292" s="66"/>
      <c r="XBB292" s="66"/>
      <c r="XBC292" s="66"/>
      <c r="XBD292" s="66"/>
      <c r="XBE292" s="66"/>
      <c r="XBF292" s="66"/>
      <c r="XBG292" s="66"/>
      <c r="XBH292" s="66"/>
      <c r="XBI292" s="66"/>
      <c r="XBJ292" s="66"/>
      <c r="XBK292" s="66"/>
      <c r="XBL292" s="66"/>
      <c r="XBM292" s="66"/>
      <c r="XBN292" s="66"/>
      <c r="XBO292" s="66"/>
      <c r="XBP292" s="66"/>
      <c r="XBQ292" s="66"/>
      <c r="XBR292" s="66"/>
      <c r="XBS292" s="66"/>
      <c r="XBT292" s="66"/>
      <c r="XBU292" s="66"/>
      <c r="XBV292" s="66"/>
      <c r="XBW292" s="66"/>
      <c r="XBX292" s="66"/>
      <c r="XBY292" s="66"/>
      <c r="XBZ292" s="66"/>
      <c r="XCA292" s="66"/>
      <c r="XCB292" s="66"/>
      <c r="XCC292" s="66"/>
      <c r="XCD292" s="66"/>
      <c r="XCE292" s="66"/>
      <c r="XCF292" s="66"/>
      <c r="XCG292" s="66"/>
      <c r="XCH292" s="66"/>
      <c r="XCI292" s="66"/>
      <c r="XCJ292" s="66"/>
      <c r="XCK292" s="66"/>
      <c r="XCL292" s="66"/>
      <c r="XCM292" s="66"/>
      <c r="XCN292" s="66"/>
      <c r="XCO292" s="66"/>
      <c r="XCP292" s="66"/>
      <c r="XCQ292" s="66"/>
      <c r="XCR292" s="66"/>
      <c r="XCS292" s="66"/>
      <c r="XCT292" s="66"/>
      <c r="XCU292" s="66"/>
      <c r="XCV292" s="66"/>
      <c r="XCW292" s="66"/>
      <c r="XCX292" s="66"/>
      <c r="XCY292" s="66"/>
      <c r="XCZ292" s="66"/>
      <c r="XDA292" s="66"/>
      <c r="XDB292" s="66"/>
      <c r="XDC292" s="66"/>
      <c r="XDD292" s="66"/>
      <c r="XDE292" s="66"/>
      <c r="XDF292" s="66"/>
      <c r="XDG292" s="66"/>
      <c r="XDH292" s="66"/>
      <c r="XDI292" s="66"/>
      <c r="XDJ292" s="66"/>
      <c r="XDK292" s="66"/>
      <c r="XDL292" s="66"/>
      <c r="XDM292" s="66"/>
      <c r="XDN292" s="66"/>
      <c r="XDO292" s="66"/>
      <c r="XDP292" s="66"/>
      <c r="XDQ292" s="66"/>
      <c r="XDR292" s="66"/>
      <c r="XDS292" s="66"/>
      <c r="XDT292" s="66"/>
      <c r="XDU292" s="66"/>
      <c r="XDV292" s="66"/>
      <c r="XDW292" s="66"/>
      <c r="XDX292" s="66"/>
      <c r="XDY292" s="66"/>
      <c r="XDZ292" s="66"/>
      <c r="XEA292" s="66"/>
      <c r="XEB292" s="66"/>
      <c r="XEC292" s="66"/>
      <c r="XED292" s="66"/>
      <c r="XEE292" s="66"/>
      <c r="XEF292" s="66"/>
      <c r="XEG292" s="66"/>
      <c r="XEH292" s="66"/>
      <c r="XEI292" s="66"/>
      <c r="XEJ292" s="66"/>
      <c r="XEK292" s="66"/>
      <c r="XEL292" s="66"/>
      <c r="XEM292" s="66"/>
      <c r="XEN292" s="66"/>
    </row>
    <row r="293" spans="1:16368" s="12" customFormat="1" ht="31.5" x14ac:dyDescent="0.25">
      <c r="A293" s="211" t="s">
        <v>17</v>
      </c>
      <c r="B293" s="223" t="s">
        <v>70</v>
      </c>
      <c r="C293" s="223" t="s">
        <v>79</v>
      </c>
      <c r="D293" s="223" t="s">
        <v>891</v>
      </c>
      <c r="E293" s="215" t="s">
        <v>16</v>
      </c>
      <c r="F293" s="27">
        <f>F294</f>
        <v>500</v>
      </c>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c r="BV293" s="66"/>
      <c r="BW293" s="66"/>
      <c r="BX293" s="66"/>
      <c r="BY293" s="66"/>
      <c r="BZ293" s="66"/>
      <c r="CA293" s="66"/>
      <c r="CB293" s="66"/>
      <c r="CC293" s="66"/>
      <c r="CD293" s="66"/>
      <c r="CE293" s="66"/>
      <c r="CF293" s="66"/>
      <c r="CG293" s="66"/>
      <c r="CH293" s="66"/>
      <c r="CI293" s="66"/>
      <c r="CJ293" s="66"/>
      <c r="CK293" s="66"/>
      <c r="CL293" s="66"/>
      <c r="CM293" s="66"/>
      <c r="CN293" s="66"/>
      <c r="CO293" s="66"/>
      <c r="CP293" s="66"/>
      <c r="CQ293" s="66"/>
      <c r="CR293" s="66"/>
      <c r="CS293" s="66"/>
      <c r="CT293" s="66"/>
      <c r="CU293" s="66"/>
      <c r="CV293" s="66"/>
      <c r="CW293" s="66"/>
      <c r="CX293" s="66"/>
      <c r="CY293" s="66"/>
      <c r="CZ293" s="66"/>
      <c r="DA293" s="66"/>
      <c r="DB293" s="66"/>
      <c r="DC293" s="66"/>
      <c r="DD293" s="66"/>
      <c r="DE293" s="66"/>
      <c r="DF293" s="66"/>
      <c r="DG293" s="66"/>
      <c r="DH293" s="66"/>
      <c r="DI293" s="66"/>
      <c r="DJ293" s="66"/>
      <c r="DK293" s="66"/>
      <c r="DL293" s="66"/>
      <c r="DM293" s="66"/>
      <c r="DN293" s="66"/>
      <c r="DO293" s="66"/>
      <c r="DP293" s="66"/>
      <c r="DQ293" s="66"/>
      <c r="DR293" s="66"/>
      <c r="DS293" s="66"/>
      <c r="DT293" s="66"/>
      <c r="DU293" s="66"/>
      <c r="DV293" s="66"/>
      <c r="DW293" s="66"/>
      <c r="DX293" s="66"/>
      <c r="DY293" s="66"/>
      <c r="DZ293" s="66"/>
      <c r="EA293" s="66"/>
      <c r="EB293" s="66"/>
      <c r="EC293" s="66"/>
      <c r="ED293" s="66"/>
      <c r="EE293" s="66"/>
      <c r="EF293" s="66"/>
      <c r="EG293" s="66"/>
      <c r="EH293" s="66"/>
      <c r="EI293" s="66"/>
      <c r="EJ293" s="66"/>
      <c r="EK293" s="66"/>
      <c r="EL293" s="66"/>
      <c r="EM293" s="66"/>
      <c r="EN293" s="66"/>
      <c r="EO293" s="66"/>
      <c r="EP293" s="66"/>
      <c r="EQ293" s="66"/>
      <c r="ER293" s="66"/>
      <c r="ES293" s="66"/>
      <c r="ET293" s="66"/>
      <c r="EU293" s="66"/>
      <c r="EV293" s="66"/>
      <c r="EW293" s="66"/>
      <c r="EX293" s="66"/>
      <c r="EY293" s="66"/>
      <c r="EZ293" s="66"/>
      <c r="FA293" s="66"/>
      <c r="FB293" s="66"/>
      <c r="FC293" s="66"/>
      <c r="FD293" s="66"/>
      <c r="FE293" s="66"/>
      <c r="FF293" s="66"/>
      <c r="FG293" s="66"/>
      <c r="FH293" s="66"/>
      <c r="FI293" s="66"/>
      <c r="FJ293" s="66"/>
      <c r="FK293" s="66"/>
      <c r="FL293" s="66"/>
      <c r="FM293" s="66"/>
      <c r="FN293" s="66"/>
      <c r="FO293" s="66"/>
      <c r="FP293" s="66"/>
      <c r="FQ293" s="66"/>
      <c r="FR293" s="66"/>
      <c r="FS293" s="66"/>
      <c r="FT293" s="66"/>
      <c r="FU293" s="66"/>
      <c r="FV293" s="66"/>
      <c r="FW293" s="66"/>
      <c r="FX293" s="66"/>
      <c r="FY293" s="66"/>
      <c r="FZ293" s="66"/>
      <c r="GA293" s="66"/>
      <c r="GB293" s="66"/>
      <c r="GC293" s="66"/>
      <c r="GD293" s="66"/>
      <c r="GE293" s="66"/>
      <c r="GF293" s="66"/>
      <c r="GG293" s="66"/>
      <c r="GH293" s="66"/>
      <c r="GI293" s="66"/>
      <c r="GJ293" s="66"/>
      <c r="GK293" s="66"/>
      <c r="GL293" s="66"/>
      <c r="GM293" s="66"/>
      <c r="GN293" s="66"/>
      <c r="GO293" s="66"/>
      <c r="GP293" s="66"/>
      <c r="GQ293" s="66"/>
      <c r="GR293" s="66"/>
      <c r="GS293" s="66"/>
      <c r="GT293" s="66"/>
      <c r="GU293" s="66"/>
      <c r="GV293" s="66"/>
      <c r="GW293" s="66"/>
      <c r="GX293" s="66"/>
      <c r="GY293" s="66"/>
      <c r="GZ293" s="66"/>
      <c r="HA293" s="66"/>
      <c r="HB293" s="66"/>
      <c r="HC293" s="66"/>
      <c r="HD293" s="66"/>
      <c r="HE293" s="66"/>
      <c r="HF293" s="66"/>
      <c r="HG293" s="66"/>
      <c r="HH293" s="66"/>
      <c r="HI293" s="66"/>
      <c r="HJ293" s="66"/>
      <c r="HK293" s="66"/>
      <c r="HL293" s="66"/>
      <c r="HM293" s="66"/>
      <c r="HN293" s="66"/>
      <c r="HO293" s="66"/>
      <c r="HP293" s="66"/>
      <c r="HQ293" s="66"/>
      <c r="HR293" s="66"/>
      <c r="HS293" s="66"/>
      <c r="HT293" s="66"/>
      <c r="HU293" s="66"/>
      <c r="HV293" s="66"/>
      <c r="HW293" s="66"/>
      <c r="HX293" s="66"/>
      <c r="HY293" s="66"/>
      <c r="HZ293" s="66"/>
      <c r="IA293" s="66"/>
      <c r="IB293" s="66"/>
      <c r="IC293" s="66"/>
      <c r="ID293" s="66"/>
      <c r="IE293" s="66"/>
      <c r="IF293" s="66"/>
      <c r="IG293" s="66"/>
      <c r="IH293" s="66"/>
      <c r="II293" s="66"/>
      <c r="IJ293" s="66"/>
      <c r="IK293" s="66"/>
      <c r="IL293" s="66"/>
      <c r="IM293" s="66"/>
      <c r="IN293" s="66"/>
      <c r="IO293" s="66"/>
      <c r="IP293" s="66"/>
      <c r="IQ293" s="66"/>
      <c r="IR293" s="66"/>
      <c r="IS293" s="66"/>
      <c r="IT293" s="66"/>
      <c r="IU293" s="66"/>
      <c r="IV293" s="66"/>
      <c r="IW293" s="66"/>
      <c r="IX293" s="66"/>
      <c r="IY293" s="66"/>
      <c r="IZ293" s="66"/>
      <c r="JA293" s="66"/>
      <c r="JB293" s="66"/>
      <c r="JC293" s="66"/>
      <c r="JD293" s="66"/>
      <c r="JE293" s="66"/>
      <c r="JF293" s="66"/>
      <c r="JG293" s="66"/>
      <c r="JH293" s="66"/>
      <c r="JI293" s="66"/>
      <c r="JJ293" s="66"/>
      <c r="JK293" s="66"/>
      <c r="JL293" s="66"/>
      <c r="JM293" s="66"/>
      <c r="JN293" s="66"/>
      <c r="JO293" s="66"/>
      <c r="JP293" s="66"/>
      <c r="JQ293" s="66"/>
      <c r="JR293" s="66"/>
      <c r="JS293" s="66"/>
      <c r="JT293" s="66"/>
      <c r="JU293" s="66"/>
      <c r="JV293" s="66"/>
      <c r="JW293" s="66"/>
      <c r="JX293" s="66"/>
      <c r="JY293" s="66"/>
      <c r="JZ293" s="66"/>
      <c r="KA293" s="66"/>
      <c r="KB293" s="66"/>
      <c r="KC293" s="66"/>
      <c r="KD293" s="66"/>
      <c r="KE293" s="66"/>
      <c r="KF293" s="66"/>
      <c r="KG293" s="66"/>
      <c r="KH293" s="66"/>
      <c r="KI293" s="66"/>
      <c r="KJ293" s="66"/>
      <c r="KK293" s="66"/>
      <c r="KL293" s="66"/>
      <c r="KM293" s="66"/>
      <c r="KN293" s="66"/>
      <c r="KO293" s="66"/>
      <c r="KP293" s="66"/>
      <c r="KQ293" s="66"/>
      <c r="KR293" s="66"/>
      <c r="KS293" s="66"/>
      <c r="KT293" s="66"/>
      <c r="KU293" s="66"/>
      <c r="KV293" s="66"/>
      <c r="KW293" s="66"/>
      <c r="KX293" s="66"/>
      <c r="KY293" s="66"/>
      <c r="KZ293" s="66"/>
      <c r="LA293" s="66"/>
      <c r="LB293" s="66"/>
      <c r="LC293" s="66"/>
      <c r="LD293" s="66"/>
      <c r="LE293" s="66"/>
      <c r="LF293" s="66"/>
      <c r="LG293" s="66"/>
      <c r="LH293" s="66"/>
      <c r="LI293" s="66"/>
      <c r="LJ293" s="66"/>
      <c r="LK293" s="66"/>
      <c r="LL293" s="66"/>
      <c r="LM293" s="66"/>
      <c r="LN293" s="66"/>
      <c r="LO293" s="66"/>
      <c r="LP293" s="66"/>
      <c r="LQ293" s="66"/>
      <c r="LR293" s="66"/>
      <c r="LS293" s="66"/>
      <c r="LT293" s="66"/>
      <c r="LU293" s="66"/>
      <c r="LV293" s="66"/>
      <c r="LW293" s="66"/>
      <c r="LX293" s="66"/>
      <c r="LY293" s="66"/>
      <c r="LZ293" s="66"/>
      <c r="MA293" s="66"/>
      <c r="MB293" s="66"/>
      <c r="MC293" s="66"/>
      <c r="MD293" s="66"/>
      <c r="ME293" s="66"/>
      <c r="MF293" s="66"/>
      <c r="MG293" s="66"/>
      <c r="MH293" s="66"/>
      <c r="MI293" s="66"/>
      <c r="MJ293" s="66"/>
      <c r="MK293" s="66"/>
      <c r="ML293" s="66"/>
      <c r="MM293" s="66"/>
      <c r="MN293" s="66"/>
      <c r="MO293" s="66"/>
      <c r="MP293" s="66"/>
      <c r="MQ293" s="66"/>
      <c r="MR293" s="66"/>
      <c r="MS293" s="66"/>
      <c r="MT293" s="66"/>
      <c r="MU293" s="66"/>
      <c r="MV293" s="66"/>
      <c r="MW293" s="66"/>
      <c r="MX293" s="66"/>
      <c r="MY293" s="66"/>
      <c r="MZ293" s="66"/>
      <c r="NA293" s="66"/>
      <c r="NB293" s="66"/>
      <c r="NC293" s="66"/>
      <c r="ND293" s="66"/>
      <c r="NE293" s="66"/>
      <c r="NF293" s="66"/>
      <c r="NG293" s="66"/>
      <c r="NH293" s="66"/>
      <c r="NI293" s="66"/>
      <c r="NJ293" s="66"/>
      <c r="NK293" s="66"/>
      <c r="NL293" s="66"/>
      <c r="NM293" s="66"/>
      <c r="NN293" s="66"/>
      <c r="NO293" s="66"/>
      <c r="NP293" s="66"/>
      <c r="NQ293" s="66"/>
      <c r="NR293" s="66"/>
      <c r="NS293" s="66"/>
      <c r="NT293" s="66"/>
      <c r="NU293" s="66"/>
      <c r="NV293" s="66"/>
      <c r="NW293" s="66"/>
      <c r="NX293" s="66"/>
      <c r="NY293" s="66"/>
      <c r="NZ293" s="66"/>
      <c r="OA293" s="66"/>
      <c r="OB293" s="66"/>
      <c r="OC293" s="66"/>
      <c r="OD293" s="66"/>
      <c r="OE293" s="66"/>
      <c r="OF293" s="66"/>
      <c r="OG293" s="66"/>
      <c r="OH293" s="66"/>
      <c r="OI293" s="66"/>
      <c r="OJ293" s="66"/>
      <c r="OK293" s="66"/>
      <c r="OL293" s="66"/>
      <c r="OM293" s="66"/>
      <c r="ON293" s="66"/>
      <c r="OO293" s="66"/>
      <c r="OP293" s="66"/>
      <c r="OQ293" s="66"/>
      <c r="OR293" s="66"/>
      <c r="OS293" s="66"/>
      <c r="OT293" s="66"/>
      <c r="OU293" s="66"/>
      <c r="OV293" s="66"/>
      <c r="OW293" s="66"/>
      <c r="OX293" s="66"/>
      <c r="OY293" s="66"/>
      <c r="OZ293" s="66"/>
      <c r="PA293" s="66"/>
      <c r="PB293" s="66"/>
      <c r="PC293" s="66"/>
      <c r="PD293" s="66"/>
      <c r="PE293" s="66"/>
      <c r="PF293" s="66"/>
      <c r="PG293" s="66"/>
      <c r="PH293" s="66"/>
      <c r="PI293" s="66"/>
      <c r="PJ293" s="66"/>
      <c r="PK293" s="66"/>
      <c r="PL293" s="66"/>
      <c r="PM293" s="66"/>
      <c r="PN293" s="66"/>
      <c r="PO293" s="66"/>
      <c r="PP293" s="66"/>
      <c r="PQ293" s="66"/>
      <c r="PR293" s="66"/>
      <c r="PS293" s="66"/>
      <c r="PT293" s="66"/>
      <c r="PU293" s="66"/>
      <c r="PV293" s="66"/>
      <c r="PW293" s="66"/>
      <c r="PX293" s="66"/>
      <c r="PY293" s="66"/>
      <c r="PZ293" s="66"/>
      <c r="QA293" s="66"/>
      <c r="QB293" s="66"/>
      <c r="QC293" s="66"/>
      <c r="QD293" s="66"/>
      <c r="QE293" s="66"/>
      <c r="QF293" s="66"/>
      <c r="QG293" s="66"/>
      <c r="QH293" s="66"/>
      <c r="QI293" s="66"/>
      <c r="QJ293" s="66"/>
      <c r="QK293" s="66"/>
      <c r="QL293" s="66"/>
      <c r="QM293" s="66"/>
      <c r="QN293" s="66"/>
      <c r="QO293" s="66"/>
      <c r="QP293" s="66"/>
      <c r="QQ293" s="66"/>
      <c r="QR293" s="66"/>
      <c r="QS293" s="66"/>
      <c r="QT293" s="66"/>
      <c r="QU293" s="66"/>
      <c r="QV293" s="66"/>
      <c r="QW293" s="66"/>
      <c r="QX293" s="66"/>
      <c r="QY293" s="66"/>
      <c r="QZ293" s="66"/>
      <c r="RA293" s="66"/>
      <c r="RB293" s="66"/>
      <c r="RC293" s="66"/>
      <c r="RD293" s="66"/>
      <c r="RE293" s="66"/>
      <c r="RF293" s="66"/>
      <c r="RG293" s="66"/>
      <c r="RH293" s="66"/>
      <c r="RI293" s="66"/>
      <c r="RJ293" s="66"/>
      <c r="RK293" s="66"/>
      <c r="RL293" s="66"/>
      <c r="RM293" s="66"/>
      <c r="RN293" s="66"/>
      <c r="RO293" s="66"/>
      <c r="RP293" s="66"/>
      <c r="RQ293" s="66"/>
      <c r="RR293" s="66"/>
      <c r="RS293" s="66"/>
      <c r="RT293" s="66"/>
      <c r="RU293" s="66"/>
      <c r="RV293" s="66"/>
      <c r="RW293" s="66"/>
      <c r="RX293" s="66"/>
      <c r="RY293" s="66"/>
      <c r="RZ293" s="66"/>
      <c r="SA293" s="66"/>
      <c r="SB293" s="66"/>
      <c r="SC293" s="66"/>
      <c r="SD293" s="66"/>
      <c r="SE293" s="66"/>
      <c r="SF293" s="66"/>
      <c r="SG293" s="66"/>
      <c r="SH293" s="66"/>
      <c r="SI293" s="66"/>
      <c r="SJ293" s="66"/>
      <c r="SK293" s="66"/>
      <c r="SL293" s="66"/>
      <c r="SM293" s="66"/>
      <c r="SN293" s="66"/>
      <c r="SO293" s="66"/>
      <c r="SP293" s="66"/>
      <c r="SQ293" s="66"/>
      <c r="SR293" s="66"/>
      <c r="SS293" s="66"/>
      <c r="ST293" s="66"/>
      <c r="SU293" s="66"/>
      <c r="SV293" s="66"/>
      <c r="SW293" s="66"/>
      <c r="SX293" s="66"/>
      <c r="SY293" s="66"/>
      <c r="SZ293" s="66"/>
      <c r="TA293" s="66"/>
      <c r="TB293" s="66"/>
      <c r="TC293" s="66"/>
      <c r="TD293" s="66"/>
      <c r="TE293" s="66"/>
      <c r="TF293" s="66"/>
      <c r="TG293" s="66"/>
      <c r="TH293" s="66"/>
      <c r="TI293" s="66"/>
      <c r="TJ293" s="66"/>
      <c r="TK293" s="66"/>
      <c r="TL293" s="66"/>
      <c r="TM293" s="66"/>
      <c r="TN293" s="66"/>
      <c r="TO293" s="66"/>
      <c r="TP293" s="66"/>
      <c r="TQ293" s="66"/>
      <c r="TR293" s="66"/>
      <c r="TS293" s="66"/>
      <c r="TT293" s="66"/>
      <c r="TU293" s="66"/>
      <c r="TV293" s="66"/>
      <c r="TW293" s="66"/>
      <c r="TX293" s="66"/>
      <c r="TY293" s="66"/>
      <c r="TZ293" s="66"/>
      <c r="UA293" s="66"/>
      <c r="UB293" s="66"/>
      <c r="UC293" s="66"/>
      <c r="UD293" s="66"/>
      <c r="UE293" s="66"/>
      <c r="UF293" s="66"/>
      <c r="UG293" s="66"/>
      <c r="UH293" s="66"/>
      <c r="UI293" s="66"/>
      <c r="UJ293" s="66"/>
      <c r="UK293" s="66"/>
      <c r="UL293" s="66"/>
      <c r="UM293" s="66"/>
      <c r="UN293" s="66"/>
      <c r="UO293" s="66"/>
      <c r="UP293" s="66"/>
      <c r="UQ293" s="66"/>
      <c r="UR293" s="66"/>
      <c r="US293" s="66"/>
      <c r="UT293" s="66"/>
      <c r="UU293" s="66"/>
      <c r="UV293" s="66"/>
      <c r="UW293" s="66"/>
      <c r="UX293" s="66"/>
      <c r="UY293" s="66"/>
      <c r="UZ293" s="66"/>
      <c r="VA293" s="66"/>
      <c r="VB293" s="66"/>
      <c r="VC293" s="66"/>
      <c r="VD293" s="66"/>
      <c r="VE293" s="66"/>
      <c r="VF293" s="66"/>
      <c r="VG293" s="66"/>
      <c r="VH293" s="66"/>
      <c r="VI293" s="66"/>
      <c r="VJ293" s="66"/>
      <c r="VK293" s="66"/>
      <c r="VL293" s="66"/>
      <c r="VM293" s="66"/>
      <c r="VN293" s="66"/>
      <c r="VO293" s="66"/>
      <c r="VP293" s="66"/>
      <c r="VQ293" s="66"/>
      <c r="VR293" s="66"/>
      <c r="VS293" s="66"/>
      <c r="VT293" s="66"/>
      <c r="VU293" s="66"/>
      <c r="VV293" s="66"/>
      <c r="VW293" s="66"/>
      <c r="VX293" s="66"/>
      <c r="VY293" s="66"/>
      <c r="VZ293" s="66"/>
      <c r="WA293" s="66"/>
      <c r="WB293" s="66"/>
      <c r="WC293" s="66"/>
      <c r="WD293" s="66"/>
      <c r="WE293" s="66"/>
      <c r="WF293" s="66"/>
      <c r="WG293" s="66"/>
      <c r="WH293" s="66"/>
      <c r="WI293" s="66"/>
      <c r="WJ293" s="66"/>
      <c r="WK293" s="66"/>
      <c r="WL293" s="66"/>
      <c r="WM293" s="66"/>
      <c r="WN293" s="66"/>
      <c r="WO293" s="66"/>
      <c r="WP293" s="66"/>
      <c r="WQ293" s="66"/>
      <c r="WR293" s="66"/>
      <c r="WS293" s="66"/>
      <c r="WT293" s="66"/>
      <c r="WU293" s="66"/>
      <c r="WV293" s="66"/>
      <c r="WW293" s="66"/>
      <c r="WX293" s="66"/>
      <c r="WY293" s="66"/>
      <c r="WZ293" s="66"/>
      <c r="XA293" s="66"/>
      <c r="XB293" s="66"/>
      <c r="XC293" s="66"/>
      <c r="XD293" s="66"/>
      <c r="XE293" s="66"/>
      <c r="XF293" s="66"/>
      <c r="XG293" s="66"/>
      <c r="XH293" s="66"/>
      <c r="XI293" s="66"/>
      <c r="XJ293" s="66"/>
      <c r="XK293" s="66"/>
      <c r="XL293" s="66"/>
      <c r="XM293" s="66"/>
      <c r="XN293" s="66"/>
      <c r="XO293" s="66"/>
      <c r="XP293" s="66"/>
      <c r="XQ293" s="66"/>
      <c r="XR293" s="66"/>
      <c r="XS293" s="66"/>
      <c r="XT293" s="66"/>
      <c r="XU293" s="66"/>
      <c r="XV293" s="66"/>
      <c r="XW293" s="66"/>
      <c r="XX293" s="66"/>
      <c r="XY293" s="66"/>
      <c r="XZ293" s="66"/>
      <c r="YA293" s="66"/>
      <c r="YB293" s="66"/>
      <c r="YC293" s="66"/>
      <c r="YD293" s="66"/>
      <c r="YE293" s="66"/>
      <c r="YF293" s="66"/>
      <c r="YG293" s="66"/>
      <c r="YH293" s="66"/>
      <c r="YI293" s="66"/>
      <c r="YJ293" s="66"/>
      <c r="YK293" s="66"/>
      <c r="YL293" s="66"/>
      <c r="YM293" s="66"/>
      <c r="YN293" s="66"/>
      <c r="YO293" s="66"/>
      <c r="YP293" s="66"/>
      <c r="YQ293" s="66"/>
      <c r="YR293" s="66"/>
      <c r="YS293" s="66"/>
      <c r="YT293" s="66"/>
      <c r="YU293" s="66"/>
      <c r="YV293" s="66"/>
      <c r="YW293" s="66"/>
      <c r="YX293" s="66"/>
      <c r="YY293" s="66"/>
      <c r="YZ293" s="66"/>
      <c r="ZA293" s="66"/>
      <c r="ZB293" s="66"/>
      <c r="ZC293" s="66"/>
      <c r="ZD293" s="66"/>
      <c r="ZE293" s="66"/>
      <c r="ZF293" s="66"/>
      <c r="ZG293" s="66"/>
      <c r="ZH293" s="66"/>
      <c r="ZI293" s="66"/>
      <c r="ZJ293" s="66"/>
      <c r="ZK293" s="66"/>
      <c r="ZL293" s="66"/>
      <c r="ZM293" s="66"/>
      <c r="ZN293" s="66"/>
      <c r="ZO293" s="66"/>
      <c r="ZP293" s="66"/>
      <c r="ZQ293" s="66"/>
      <c r="ZR293" s="66"/>
      <c r="ZS293" s="66"/>
      <c r="ZT293" s="66"/>
      <c r="ZU293" s="66"/>
      <c r="ZV293" s="66"/>
      <c r="ZW293" s="66"/>
      <c r="ZX293" s="66"/>
      <c r="ZY293" s="66"/>
      <c r="ZZ293" s="66"/>
      <c r="AAA293" s="66"/>
      <c r="AAB293" s="66"/>
      <c r="AAC293" s="66"/>
      <c r="AAD293" s="66"/>
      <c r="AAE293" s="66"/>
      <c r="AAF293" s="66"/>
      <c r="AAG293" s="66"/>
      <c r="AAH293" s="66"/>
      <c r="AAI293" s="66"/>
      <c r="AAJ293" s="66"/>
      <c r="AAK293" s="66"/>
      <c r="AAL293" s="66"/>
      <c r="AAM293" s="66"/>
      <c r="AAN293" s="66"/>
      <c r="AAO293" s="66"/>
      <c r="AAP293" s="66"/>
      <c r="AAQ293" s="66"/>
      <c r="AAR293" s="66"/>
      <c r="AAS293" s="66"/>
      <c r="AAT293" s="66"/>
      <c r="AAU293" s="66"/>
      <c r="AAV293" s="66"/>
      <c r="AAW293" s="66"/>
      <c r="AAX293" s="66"/>
      <c r="AAY293" s="66"/>
      <c r="AAZ293" s="66"/>
      <c r="ABA293" s="66"/>
      <c r="ABB293" s="66"/>
      <c r="ABC293" s="66"/>
      <c r="ABD293" s="66"/>
      <c r="ABE293" s="66"/>
      <c r="ABF293" s="66"/>
      <c r="ABG293" s="66"/>
      <c r="ABH293" s="66"/>
      <c r="ABI293" s="66"/>
      <c r="ABJ293" s="66"/>
      <c r="ABK293" s="66"/>
      <c r="ABL293" s="66"/>
      <c r="ABM293" s="66"/>
      <c r="ABN293" s="66"/>
      <c r="ABO293" s="66"/>
      <c r="ABP293" s="66"/>
      <c r="ABQ293" s="66"/>
      <c r="ABR293" s="66"/>
      <c r="ABS293" s="66"/>
      <c r="ABT293" s="66"/>
      <c r="ABU293" s="66"/>
      <c r="ABV293" s="66"/>
      <c r="ABW293" s="66"/>
      <c r="ABX293" s="66"/>
      <c r="ABY293" s="66"/>
      <c r="ABZ293" s="66"/>
      <c r="ACA293" s="66"/>
      <c r="ACB293" s="66"/>
      <c r="ACC293" s="66"/>
      <c r="ACD293" s="66"/>
      <c r="ACE293" s="66"/>
      <c r="ACF293" s="66"/>
      <c r="ACG293" s="66"/>
      <c r="ACH293" s="66"/>
      <c r="ACI293" s="66"/>
      <c r="ACJ293" s="66"/>
      <c r="ACK293" s="66"/>
      <c r="ACL293" s="66"/>
      <c r="ACM293" s="66"/>
      <c r="ACN293" s="66"/>
      <c r="ACO293" s="66"/>
      <c r="ACP293" s="66"/>
      <c r="ACQ293" s="66"/>
      <c r="ACR293" s="66"/>
      <c r="ACS293" s="66"/>
      <c r="ACT293" s="66"/>
      <c r="ACU293" s="66"/>
      <c r="ACV293" s="66"/>
      <c r="ACW293" s="66"/>
      <c r="ACX293" s="66"/>
      <c r="ACY293" s="66"/>
      <c r="ACZ293" s="66"/>
      <c r="ADA293" s="66"/>
      <c r="ADB293" s="66"/>
      <c r="ADC293" s="66"/>
      <c r="ADD293" s="66"/>
      <c r="ADE293" s="66"/>
      <c r="ADF293" s="66"/>
      <c r="ADG293" s="66"/>
      <c r="ADH293" s="66"/>
      <c r="ADI293" s="66"/>
      <c r="ADJ293" s="66"/>
      <c r="ADK293" s="66"/>
      <c r="ADL293" s="66"/>
      <c r="ADM293" s="66"/>
      <c r="ADN293" s="66"/>
      <c r="ADO293" s="66"/>
      <c r="ADP293" s="66"/>
      <c r="ADQ293" s="66"/>
      <c r="ADR293" s="66"/>
      <c r="ADS293" s="66"/>
      <c r="ADT293" s="66"/>
      <c r="ADU293" s="66"/>
      <c r="ADV293" s="66"/>
      <c r="ADW293" s="66"/>
      <c r="ADX293" s="66"/>
      <c r="ADY293" s="66"/>
      <c r="ADZ293" s="66"/>
      <c r="AEA293" s="66"/>
      <c r="AEB293" s="66"/>
      <c r="AEC293" s="66"/>
      <c r="AED293" s="66"/>
      <c r="AEE293" s="66"/>
      <c r="AEF293" s="66"/>
      <c r="AEG293" s="66"/>
      <c r="AEH293" s="66"/>
      <c r="AEI293" s="66"/>
      <c r="AEJ293" s="66"/>
      <c r="AEK293" s="66"/>
      <c r="AEL293" s="66"/>
      <c r="AEM293" s="66"/>
      <c r="AEN293" s="66"/>
      <c r="AEO293" s="66"/>
      <c r="AEP293" s="66"/>
      <c r="AEQ293" s="66"/>
      <c r="AER293" s="66"/>
      <c r="AES293" s="66"/>
      <c r="AET293" s="66"/>
      <c r="AEU293" s="66"/>
      <c r="AEV293" s="66"/>
      <c r="AEW293" s="66"/>
      <c r="AEX293" s="66"/>
      <c r="AEY293" s="66"/>
      <c r="AEZ293" s="66"/>
      <c r="AFA293" s="66"/>
      <c r="AFB293" s="66"/>
      <c r="AFC293" s="66"/>
      <c r="AFD293" s="66"/>
      <c r="AFE293" s="66"/>
      <c r="AFF293" s="66"/>
      <c r="AFG293" s="66"/>
      <c r="AFH293" s="66"/>
      <c r="AFI293" s="66"/>
      <c r="AFJ293" s="66"/>
      <c r="AFK293" s="66"/>
      <c r="AFL293" s="66"/>
      <c r="AFM293" s="66"/>
      <c r="AFN293" s="66"/>
      <c r="AFO293" s="66"/>
      <c r="AFP293" s="66"/>
      <c r="AFQ293" s="66"/>
      <c r="AFR293" s="66"/>
      <c r="AFS293" s="66"/>
      <c r="AFT293" s="66"/>
      <c r="AFU293" s="66"/>
      <c r="AFV293" s="66"/>
      <c r="AFW293" s="66"/>
      <c r="AFX293" s="66"/>
      <c r="AFY293" s="66"/>
      <c r="AFZ293" s="66"/>
      <c r="AGA293" s="66"/>
      <c r="AGB293" s="66"/>
      <c r="AGC293" s="66"/>
      <c r="AGD293" s="66"/>
      <c r="AGE293" s="66"/>
      <c r="AGF293" s="66"/>
      <c r="AGG293" s="66"/>
      <c r="AGH293" s="66"/>
      <c r="AGI293" s="66"/>
      <c r="AGJ293" s="66"/>
      <c r="AGK293" s="66"/>
      <c r="AGL293" s="66"/>
      <c r="AGM293" s="66"/>
      <c r="AGN293" s="66"/>
      <c r="AGO293" s="66"/>
      <c r="AGP293" s="66"/>
      <c r="AGQ293" s="66"/>
      <c r="AGR293" s="66"/>
      <c r="AGS293" s="66"/>
      <c r="AGT293" s="66"/>
      <c r="AGU293" s="66"/>
      <c r="AGV293" s="66"/>
      <c r="AGW293" s="66"/>
      <c r="AGX293" s="66"/>
      <c r="AGY293" s="66"/>
      <c r="AGZ293" s="66"/>
      <c r="AHA293" s="66"/>
      <c r="AHB293" s="66"/>
      <c r="AHC293" s="66"/>
      <c r="AHD293" s="66"/>
      <c r="AHE293" s="66"/>
      <c r="AHF293" s="66"/>
      <c r="AHG293" s="66"/>
      <c r="AHH293" s="66"/>
      <c r="AHI293" s="66"/>
      <c r="AHJ293" s="66"/>
      <c r="AHK293" s="66"/>
      <c r="AHL293" s="66"/>
      <c r="AHM293" s="66"/>
      <c r="AHN293" s="66"/>
      <c r="AHO293" s="66"/>
      <c r="AHP293" s="66"/>
      <c r="AHQ293" s="66"/>
      <c r="AHR293" s="66"/>
      <c r="AHS293" s="66"/>
      <c r="AHT293" s="66"/>
      <c r="AHU293" s="66"/>
      <c r="AHV293" s="66"/>
      <c r="AHW293" s="66"/>
      <c r="AHX293" s="66"/>
      <c r="AHY293" s="66"/>
      <c r="AHZ293" s="66"/>
      <c r="AIA293" s="66"/>
      <c r="AIB293" s="66"/>
      <c r="AIC293" s="66"/>
      <c r="AID293" s="66"/>
      <c r="AIE293" s="66"/>
      <c r="AIF293" s="66"/>
      <c r="AIG293" s="66"/>
      <c r="AIH293" s="66"/>
      <c r="AII293" s="66"/>
      <c r="AIJ293" s="66"/>
      <c r="AIK293" s="66"/>
      <c r="AIL293" s="66"/>
      <c r="AIM293" s="66"/>
      <c r="AIN293" s="66"/>
      <c r="AIO293" s="66"/>
      <c r="AIP293" s="66"/>
      <c r="AIQ293" s="66"/>
      <c r="AIR293" s="66"/>
      <c r="AIS293" s="66"/>
      <c r="AIT293" s="66"/>
      <c r="AIU293" s="66"/>
      <c r="AIV293" s="66"/>
      <c r="AIW293" s="66"/>
      <c r="AIX293" s="66"/>
      <c r="AIY293" s="66"/>
      <c r="AIZ293" s="66"/>
      <c r="AJA293" s="66"/>
      <c r="AJB293" s="66"/>
      <c r="AJC293" s="66"/>
      <c r="AJD293" s="66"/>
      <c r="AJE293" s="66"/>
      <c r="AJF293" s="66"/>
      <c r="AJG293" s="66"/>
      <c r="AJH293" s="66"/>
      <c r="AJI293" s="66"/>
      <c r="AJJ293" s="66"/>
      <c r="AJK293" s="66"/>
      <c r="AJL293" s="66"/>
      <c r="AJM293" s="66"/>
      <c r="AJN293" s="66"/>
      <c r="AJO293" s="66"/>
      <c r="AJP293" s="66"/>
      <c r="AJQ293" s="66"/>
      <c r="AJR293" s="66"/>
      <c r="AJS293" s="66"/>
      <c r="AJT293" s="66"/>
      <c r="AJU293" s="66"/>
      <c r="AJV293" s="66"/>
      <c r="AJW293" s="66"/>
      <c r="AJX293" s="66"/>
      <c r="AJY293" s="66"/>
      <c r="AJZ293" s="66"/>
      <c r="AKA293" s="66"/>
      <c r="AKB293" s="66"/>
      <c r="AKC293" s="66"/>
      <c r="AKD293" s="66"/>
      <c r="AKE293" s="66"/>
      <c r="AKF293" s="66"/>
      <c r="AKG293" s="66"/>
      <c r="AKH293" s="66"/>
      <c r="AKI293" s="66"/>
      <c r="AKJ293" s="66"/>
      <c r="AKK293" s="66"/>
      <c r="AKL293" s="66"/>
      <c r="AKM293" s="66"/>
      <c r="AKN293" s="66"/>
      <c r="AKO293" s="66"/>
      <c r="AKP293" s="66"/>
      <c r="AKQ293" s="66"/>
      <c r="AKR293" s="66"/>
      <c r="AKS293" s="66"/>
      <c r="AKT293" s="66"/>
      <c r="AKU293" s="66"/>
      <c r="AKV293" s="66"/>
      <c r="AKW293" s="66"/>
      <c r="AKX293" s="66"/>
      <c r="AKY293" s="66"/>
      <c r="AKZ293" s="66"/>
      <c r="ALA293" s="66"/>
      <c r="ALB293" s="66"/>
      <c r="ALC293" s="66"/>
      <c r="ALD293" s="66"/>
      <c r="ALE293" s="66"/>
      <c r="ALF293" s="66"/>
      <c r="ALG293" s="66"/>
      <c r="ALH293" s="66"/>
      <c r="ALI293" s="66"/>
      <c r="ALJ293" s="66"/>
      <c r="ALK293" s="66"/>
      <c r="ALL293" s="66"/>
      <c r="ALM293" s="66"/>
      <c r="ALN293" s="66"/>
      <c r="ALO293" s="66"/>
      <c r="ALP293" s="66"/>
      <c r="ALQ293" s="66"/>
      <c r="ALR293" s="66"/>
      <c r="ALS293" s="66"/>
      <c r="ALT293" s="66"/>
      <c r="ALU293" s="66"/>
      <c r="ALV293" s="66"/>
      <c r="ALW293" s="66"/>
      <c r="ALX293" s="66"/>
      <c r="ALY293" s="66"/>
      <c r="ALZ293" s="66"/>
      <c r="AMA293" s="66"/>
      <c r="AMB293" s="66"/>
      <c r="AMC293" s="66"/>
      <c r="AMD293" s="66"/>
      <c r="AME293" s="66"/>
      <c r="AMF293" s="66"/>
      <c r="AMG293" s="66"/>
      <c r="AMH293" s="66"/>
      <c r="AMI293" s="66"/>
      <c r="AMJ293" s="66"/>
      <c r="AMK293" s="66"/>
      <c r="AML293" s="66"/>
      <c r="AMM293" s="66"/>
      <c r="AMN293" s="66"/>
      <c r="AMO293" s="66"/>
      <c r="AMP293" s="66"/>
      <c r="AMQ293" s="66"/>
      <c r="AMR293" s="66"/>
      <c r="AMS293" s="66"/>
      <c r="AMT293" s="66"/>
      <c r="AMU293" s="66"/>
      <c r="AMV293" s="66"/>
      <c r="AMW293" s="66"/>
      <c r="AMX293" s="66"/>
      <c r="AMY293" s="66"/>
      <c r="AMZ293" s="66"/>
      <c r="ANA293" s="66"/>
      <c r="ANB293" s="66"/>
      <c r="ANC293" s="66"/>
      <c r="AND293" s="66"/>
      <c r="ANE293" s="66"/>
      <c r="ANF293" s="66"/>
      <c r="ANG293" s="66"/>
      <c r="ANH293" s="66"/>
      <c r="ANI293" s="66"/>
      <c r="ANJ293" s="66"/>
      <c r="ANK293" s="66"/>
      <c r="ANL293" s="66"/>
      <c r="ANM293" s="66"/>
      <c r="ANN293" s="66"/>
      <c r="ANO293" s="66"/>
      <c r="ANP293" s="66"/>
      <c r="ANQ293" s="66"/>
      <c r="ANR293" s="66"/>
      <c r="ANS293" s="66"/>
      <c r="ANT293" s="66"/>
      <c r="ANU293" s="66"/>
      <c r="ANV293" s="66"/>
      <c r="ANW293" s="66"/>
      <c r="ANX293" s="66"/>
      <c r="ANY293" s="66"/>
      <c r="ANZ293" s="66"/>
      <c r="AOA293" s="66"/>
      <c r="AOB293" s="66"/>
      <c r="AOC293" s="66"/>
      <c r="AOD293" s="66"/>
      <c r="AOE293" s="66"/>
      <c r="AOF293" s="66"/>
      <c r="AOG293" s="66"/>
      <c r="AOH293" s="66"/>
      <c r="AOI293" s="66"/>
      <c r="AOJ293" s="66"/>
      <c r="AOK293" s="66"/>
      <c r="AOL293" s="66"/>
      <c r="AOM293" s="66"/>
      <c r="AON293" s="66"/>
      <c r="AOO293" s="66"/>
      <c r="AOP293" s="66"/>
      <c r="AOQ293" s="66"/>
      <c r="AOR293" s="66"/>
      <c r="AOS293" s="66"/>
      <c r="AOT293" s="66"/>
      <c r="AOU293" s="66"/>
      <c r="AOV293" s="66"/>
      <c r="AOW293" s="66"/>
      <c r="AOX293" s="66"/>
      <c r="AOY293" s="66"/>
      <c r="AOZ293" s="66"/>
      <c r="APA293" s="66"/>
      <c r="APB293" s="66"/>
      <c r="APC293" s="66"/>
      <c r="APD293" s="66"/>
      <c r="APE293" s="66"/>
      <c r="APF293" s="66"/>
      <c r="APG293" s="66"/>
      <c r="APH293" s="66"/>
      <c r="API293" s="66"/>
      <c r="APJ293" s="66"/>
      <c r="APK293" s="66"/>
      <c r="APL293" s="66"/>
      <c r="APM293" s="66"/>
      <c r="APN293" s="66"/>
      <c r="APO293" s="66"/>
      <c r="APP293" s="66"/>
      <c r="APQ293" s="66"/>
      <c r="APR293" s="66"/>
      <c r="APS293" s="66"/>
      <c r="APT293" s="66"/>
      <c r="APU293" s="66"/>
      <c r="APV293" s="66"/>
      <c r="APW293" s="66"/>
      <c r="APX293" s="66"/>
      <c r="APY293" s="66"/>
      <c r="APZ293" s="66"/>
      <c r="AQA293" s="66"/>
      <c r="AQB293" s="66"/>
      <c r="AQC293" s="66"/>
      <c r="AQD293" s="66"/>
      <c r="AQE293" s="66"/>
      <c r="AQF293" s="66"/>
      <c r="AQG293" s="66"/>
      <c r="AQH293" s="66"/>
      <c r="AQI293" s="66"/>
      <c r="AQJ293" s="66"/>
      <c r="AQK293" s="66"/>
      <c r="AQL293" s="66"/>
      <c r="AQM293" s="66"/>
      <c r="AQN293" s="66"/>
      <c r="AQO293" s="66"/>
      <c r="AQP293" s="66"/>
      <c r="AQQ293" s="66"/>
      <c r="AQR293" s="66"/>
      <c r="AQS293" s="66"/>
      <c r="AQT293" s="66"/>
      <c r="AQU293" s="66"/>
      <c r="AQV293" s="66"/>
      <c r="AQW293" s="66"/>
      <c r="AQX293" s="66"/>
      <c r="AQY293" s="66"/>
      <c r="AQZ293" s="66"/>
      <c r="ARA293" s="66"/>
      <c r="ARB293" s="66"/>
      <c r="ARC293" s="66"/>
      <c r="ARD293" s="66"/>
      <c r="ARE293" s="66"/>
      <c r="ARF293" s="66"/>
      <c r="ARG293" s="66"/>
      <c r="ARH293" s="66"/>
      <c r="ARI293" s="66"/>
      <c r="ARJ293" s="66"/>
      <c r="ARK293" s="66"/>
      <c r="ARL293" s="66"/>
      <c r="ARM293" s="66"/>
      <c r="ARN293" s="66"/>
      <c r="ARO293" s="66"/>
      <c r="ARP293" s="66"/>
      <c r="ARQ293" s="66"/>
      <c r="ARR293" s="66"/>
      <c r="ARS293" s="66"/>
      <c r="ART293" s="66"/>
      <c r="ARU293" s="66"/>
      <c r="ARV293" s="66"/>
      <c r="ARW293" s="66"/>
      <c r="ARX293" s="66"/>
      <c r="ARY293" s="66"/>
      <c r="ARZ293" s="66"/>
      <c r="ASA293" s="66"/>
      <c r="ASB293" s="66"/>
      <c r="ASC293" s="66"/>
      <c r="ASD293" s="66"/>
      <c r="ASE293" s="66"/>
      <c r="ASF293" s="66"/>
      <c r="ASG293" s="66"/>
      <c r="ASH293" s="66"/>
      <c r="ASI293" s="66"/>
      <c r="ASJ293" s="66"/>
      <c r="ASK293" s="66"/>
      <c r="ASL293" s="66"/>
      <c r="ASM293" s="66"/>
      <c r="ASN293" s="66"/>
      <c r="ASO293" s="66"/>
      <c r="ASP293" s="66"/>
      <c r="ASQ293" s="66"/>
      <c r="ASR293" s="66"/>
      <c r="ASS293" s="66"/>
      <c r="AST293" s="66"/>
      <c r="ASU293" s="66"/>
      <c r="ASV293" s="66"/>
      <c r="ASW293" s="66"/>
      <c r="ASX293" s="66"/>
      <c r="ASY293" s="66"/>
      <c r="ASZ293" s="66"/>
      <c r="ATA293" s="66"/>
      <c r="ATB293" s="66"/>
      <c r="ATC293" s="66"/>
      <c r="ATD293" s="66"/>
      <c r="ATE293" s="66"/>
      <c r="ATF293" s="66"/>
      <c r="ATG293" s="66"/>
      <c r="ATH293" s="66"/>
      <c r="ATI293" s="66"/>
      <c r="ATJ293" s="66"/>
      <c r="ATK293" s="66"/>
      <c r="ATL293" s="66"/>
      <c r="ATM293" s="66"/>
      <c r="ATN293" s="66"/>
      <c r="ATO293" s="66"/>
      <c r="ATP293" s="66"/>
      <c r="ATQ293" s="66"/>
      <c r="ATR293" s="66"/>
      <c r="ATS293" s="66"/>
      <c r="ATT293" s="66"/>
      <c r="ATU293" s="66"/>
      <c r="ATV293" s="66"/>
      <c r="ATW293" s="66"/>
      <c r="ATX293" s="66"/>
      <c r="ATY293" s="66"/>
      <c r="ATZ293" s="66"/>
      <c r="AUA293" s="66"/>
      <c r="AUB293" s="66"/>
      <c r="AUC293" s="66"/>
      <c r="AUD293" s="66"/>
      <c r="AUE293" s="66"/>
      <c r="AUF293" s="66"/>
      <c r="AUG293" s="66"/>
      <c r="AUH293" s="66"/>
      <c r="AUI293" s="66"/>
      <c r="AUJ293" s="66"/>
      <c r="AUK293" s="66"/>
      <c r="AUL293" s="66"/>
      <c r="AUM293" s="66"/>
      <c r="AUN293" s="66"/>
      <c r="AUO293" s="66"/>
      <c r="AUP293" s="66"/>
      <c r="AUQ293" s="66"/>
      <c r="AUR293" s="66"/>
      <c r="AUS293" s="66"/>
      <c r="AUT293" s="66"/>
      <c r="AUU293" s="66"/>
      <c r="AUV293" s="66"/>
      <c r="AUW293" s="66"/>
      <c r="AUX293" s="66"/>
      <c r="AUY293" s="66"/>
      <c r="AUZ293" s="66"/>
      <c r="AVA293" s="66"/>
      <c r="AVB293" s="66"/>
      <c r="AVC293" s="66"/>
      <c r="AVD293" s="66"/>
      <c r="AVE293" s="66"/>
      <c r="AVF293" s="66"/>
      <c r="AVG293" s="66"/>
      <c r="AVH293" s="66"/>
      <c r="AVI293" s="66"/>
      <c r="AVJ293" s="66"/>
      <c r="AVK293" s="66"/>
      <c r="AVL293" s="66"/>
      <c r="AVM293" s="66"/>
      <c r="AVN293" s="66"/>
      <c r="AVO293" s="66"/>
      <c r="AVP293" s="66"/>
      <c r="AVQ293" s="66"/>
      <c r="AVR293" s="66"/>
      <c r="AVS293" s="66"/>
      <c r="AVT293" s="66"/>
      <c r="AVU293" s="66"/>
      <c r="AVV293" s="66"/>
      <c r="AVW293" s="66"/>
      <c r="AVX293" s="66"/>
      <c r="AVY293" s="66"/>
      <c r="AVZ293" s="66"/>
      <c r="AWA293" s="66"/>
      <c r="AWB293" s="66"/>
      <c r="AWC293" s="66"/>
      <c r="AWD293" s="66"/>
      <c r="AWE293" s="66"/>
      <c r="AWF293" s="66"/>
      <c r="AWG293" s="66"/>
      <c r="AWH293" s="66"/>
      <c r="AWI293" s="66"/>
      <c r="AWJ293" s="66"/>
      <c r="AWK293" s="66"/>
      <c r="AWL293" s="66"/>
      <c r="AWM293" s="66"/>
      <c r="AWN293" s="66"/>
      <c r="AWO293" s="66"/>
      <c r="AWP293" s="66"/>
      <c r="AWQ293" s="66"/>
      <c r="AWR293" s="66"/>
      <c r="AWS293" s="66"/>
      <c r="AWT293" s="66"/>
      <c r="AWU293" s="66"/>
      <c r="AWV293" s="66"/>
      <c r="AWW293" s="66"/>
      <c r="AWX293" s="66"/>
      <c r="AWY293" s="66"/>
      <c r="AWZ293" s="66"/>
      <c r="AXA293" s="66"/>
      <c r="AXB293" s="66"/>
      <c r="AXC293" s="66"/>
      <c r="AXD293" s="66"/>
      <c r="AXE293" s="66"/>
      <c r="AXF293" s="66"/>
      <c r="AXG293" s="66"/>
      <c r="AXH293" s="66"/>
      <c r="AXI293" s="66"/>
      <c r="AXJ293" s="66"/>
      <c r="AXK293" s="66"/>
      <c r="AXL293" s="66"/>
      <c r="AXM293" s="66"/>
      <c r="AXN293" s="66"/>
      <c r="AXO293" s="66"/>
      <c r="AXP293" s="66"/>
      <c r="AXQ293" s="66"/>
      <c r="AXR293" s="66"/>
      <c r="AXS293" s="66"/>
      <c r="AXT293" s="66"/>
      <c r="AXU293" s="66"/>
      <c r="AXV293" s="66"/>
      <c r="AXW293" s="66"/>
      <c r="AXX293" s="66"/>
      <c r="AXY293" s="66"/>
      <c r="AXZ293" s="66"/>
      <c r="AYA293" s="66"/>
      <c r="AYB293" s="66"/>
      <c r="AYC293" s="66"/>
      <c r="AYD293" s="66"/>
      <c r="AYE293" s="66"/>
      <c r="AYF293" s="66"/>
      <c r="AYG293" s="66"/>
      <c r="AYH293" s="66"/>
      <c r="AYI293" s="66"/>
      <c r="AYJ293" s="66"/>
      <c r="AYK293" s="66"/>
      <c r="AYL293" s="66"/>
      <c r="AYM293" s="66"/>
      <c r="AYN293" s="66"/>
      <c r="AYO293" s="66"/>
      <c r="AYP293" s="66"/>
      <c r="AYQ293" s="66"/>
      <c r="AYR293" s="66"/>
      <c r="AYS293" s="66"/>
      <c r="AYT293" s="66"/>
      <c r="AYU293" s="66"/>
      <c r="AYV293" s="66"/>
      <c r="AYW293" s="66"/>
      <c r="AYX293" s="66"/>
      <c r="AYY293" s="66"/>
      <c r="AYZ293" s="66"/>
      <c r="AZA293" s="66"/>
      <c r="AZB293" s="66"/>
      <c r="AZC293" s="66"/>
      <c r="AZD293" s="66"/>
      <c r="AZE293" s="66"/>
      <c r="AZF293" s="66"/>
      <c r="AZG293" s="66"/>
      <c r="AZH293" s="66"/>
      <c r="AZI293" s="66"/>
      <c r="AZJ293" s="66"/>
      <c r="AZK293" s="66"/>
      <c r="AZL293" s="66"/>
      <c r="AZM293" s="66"/>
      <c r="AZN293" s="66"/>
      <c r="AZO293" s="66"/>
      <c r="AZP293" s="66"/>
      <c r="AZQ293" s="66"/>
      <c r="AZR293" s="66"/>
      <c r="AZS293" s="66"/>
      <c r="AZT293" s="66"/>
      <c r="AZU293" s="66"/>
      <c r="AZV293" s="66"/>
      <c r="AZW293" s="66"/>
      <c r="AZX293" s="66"/>
      <c r="AZY293" s="66"/>
      <c r="AZZ293" s="66"/>
      <c r="BAA293" s="66"/>
      <c r="BAB293" s="66"/>
      <c r="BAC293" s="66"/>
      <c r="BAD293" s="66"/>
      <c r="BAE293" s="66"/>
      <c r="BAF293" s="66"/>
      <c r="BAG293" s="66"/>
      <c r="BAH293" s="66"/>
      <c r="BAI293" s="66"/>
      <c r="BAJ293" s="66"/>
      <c r="BAK293" s="66"/>
      <c r="BAL293" s="66"/>
      <c r="BAM293" s="66"/>
      <c r="BAN293" s="66"/>
      <c r="BAO293" s="66"/>
      <c r="BAP293" s="66"/>
      <c r="BAQ293" s="66"/>
      <c r="BAR293" s="66"/>
      <c r="BAS293" s="66"/>
      <c r="BAT293" s="66"/>
      <c r="BAU293" s="66"/>
      <c r="BAV293" s="66"/>
      <c r="BAW293" s="66"/>
      <c r="BAX293" s="66"/>
      <c r="BAY293" s="66"/>
      <c r="BAZ293" s="66"/>
      <c r="BBA293" s="66"/>
      <c r="BBB293" s="66"/>
      <c r="BBC293" s="66"/>
      <c r="BBD293" s="66"/>
      <c r="BBE293" s="66"/>
      <c r="BBF293" s="66"/>
      <c r="BBG293" s="66"/>
      <c r="BBH293" s="66"/>
      <c r="BBI293" s="66"/>
      <c r="BBJ293" s="66"/>
      <c r="BBK293" s="66"/>
      <c r="BBL293" s="66"/>
      <c r="BBM293" s="66"/>
      <c r="BBN293" s="66"/>
      <c r="BBO293" s="66"/>
      <c r="BBP293" s="66"/>
      <c r="BBQ293" s="66"/>
      <c r="BBR293" s="66"/>
      <c r="BBS293" s="66"/>
      <c r="BBT293" s="66"/>
      <c r="BBU293" s="66"/>
      <c r="BBV293" s="66"/>
      <c r="BBW293" s="66"/>
      <c r="BBX293" s="66"/>
      <c r="BBY293" s="66"/>
      <c r="BBZ293" s="66"/>
      <c r="BCA293" s="66"/>
      <c r="BCB293" s="66"/>
      <c r="BCC293" s="66"/>
      <c r="BCD293" s="66"/>
      <c r="BCE293" s="66"/>
      <c r="BCF293" s="66"/>
      <c r="BCG293" s="66"/>
      <c r="BCH293" s="66"/>
      <c r="BCI293" s="66"/>
      <c r="BCJ293" s="66"/>
      <c r="BCK293" s="66"/>
      <c r="BCL293" s="66"/>
      <c r="BCM293" s="66"/>
      <c r="BCN293" s="66"/>
      <c r="BCO293" s="66"/>
      <c r="BCP293" s="66"/>
      <c r="BCQ293" s="66"/>
      <c r="BCR293" s="66"/>
      <c r="BCS293" s="66"/>
      <c r="BCT293" s="66"/>
      <c r="BCU293" s="66"/>
      <c r="BCV293" s="66"/>
      <c r="BCW293" s="66"/>
      <c r="BCX293" s="66"/>
      <c r="BCY293" s="66"/>
      <c r="BCZ293" s="66"/>
      <c r="BDA293" s="66"/>
      <c r="BDB293" s="66"/>
      <c r="BDC293" s="66"/>
      <c r="BDD293" s="66"/>
      <c r="BDE293" s="66"/>
      <c r="BDF293" s="66"/>
      <c r="BDG293" s="66"/>
      <c r="BDH293" s="66"/>
      <c r="BDI293" s="66"/>
      <c r="BDJ293" s="66"/>
      <c r="BDK293" s="66"/>
      <c r="BDL293" s="66"/>
      <c r="BDM293" s="66"/>
      <c r="BDN293" s="66"/>
      <c r="BDO293" s="66"/>
      <c r="BDP293" s="66"/>
      <c r="BDQ293" s="66"/>
      <c r="BDR293" s="66"/>
      <c r="BDS293" s="66"/>
      <c r="BDT293" s="66"/>
      <c r="BDU293" s="66"/>
      <c r="BDV293" s="66"/>
      <c r="BDW293" s="66"/>
      <c r="BDX293" s="66"/>
      <c r="BDY293" s="66"/>
      <c r="BDZ293" s="66"/>
      <c r="BEA293" s="66"/>
      <c r="BEB293" s="66"/>
      <c r="BEC293" s="66"/>
      <c r="BED293" s="66"/>
      <c r="BEE293" s="66"/>
      <c r="BEF293" s="66"/>
      <c r="BEG293" s="66"/>
      <c r="BEH293" s="66"/>
      <c r="BEI293" s="66"/>
      <c r="BEJ293" s="66"/>
      <c r="BEK293" s="66"/>
      <c r="BEL293" s="66"/>
      <c r="BEM293" s="66"/>
      <c r="BEN293" s="66"/>
      <c r="BEO293" s="66"/>
      <c r="BEP293" s="66"/>
      <c r="BEQ293" s="66"/>
      <c r="BER293" s="66"/>
      <c r="BES293" s="66"/>
      <c r="BET293" s="66"/>
      <c r="BEU293" s="66"/>
      <c r="BEV293" s="66"/>
      <c r="BEW293" s="66"/>
      <c r="BEX293" s="66"/>
      <c r="BEY293" s="66"/>
      <c r="BEZ293" s="66"/>
      <c r="BFA293" s="66"/>
      <c r="BFB293" s="66"/>
      <c r="BFC293" s="66"/>
      <c r="BFD293" s="66"/>
      <c r="BFE293" s="66"/>
      <c r="BFF293" s="66"/>
      <c r="BFG293" s="66"/>
      <c r="BFH293" s="66"/>
      <c r="BFI293" s="66"/>
      <c r="BFJ293" s="66"/>
      <c r="BFK293" s="66"/>
      <c r="BFL293" s="66"/>
      <c r="BFM293" s="66"/>
      <c r="BFN293" s="66"/>
      <c r="BFO293" s="66"/>
      <c r="BFP293" s="66"/>
      <c r="BFQ293" s="66"/>
      <c r="BFR293" s="66"/>
      <c r="BFS293" s="66"/>
      <c r="BFT293" s="66"/>
      <c r="BFU293" s="66"/>
      <c r="BFV293" s="66"/>
      <c r="BFW293" s="66"/>
      <c r="BFX293" s="66"/>
      <c r="BFY293" s="66"/>
      <c r="BFZ293" s="66"/>
      <c r="BGA293" s="66"/>
      <c r="BGB293" s="66"/>
      <c r="BGC293" s="66"/>
      <c r="BGD293" s="66"/>
      <c r="BGE293" s="66"/>
      <c r="BGF293" s="66"/>
      <c r="BGG293" s="66"/>
      <c r="BGH293" s="66"/>
      <c r="BGI293" s="66"/>
      <c r="BGJ293" s="66"/>
      <c r="BGK293" s="66"/>
      <c r="BGL293" s="66"/>
      <c r="BGM293" s="66"/>
      <c r="BGN293" s="66"/>
      <c r="BGO293" s="66"/>
      <c r="BGP293" s="66"/>
      <c r="BGQ293" s="66"/>
      <c r="BGR293" s="66"/>
      <c r="BGS293" s="66"/>
      <c r="BGT293" s="66"/>
      <c r="BGU293" s="66"/>
      <c r="BGV293" s="66"/>
      <c r="BGW293" s="66"/>
      <c r="BGX293" s="66"/>
      <c r="BGY293" s="66"/>
      <c r="BGZ293" s="66"/>
      <c r="BHA293" s="66"/>
      <c r="BHB293" s="66"/>
      <c r="BHC293" s="66"/>
      <c r="BHD293" s="66"/>
      <c r="BHE293" s="66"/>
      <c r="BHF293" s="66"/>
      <c r="BHG293" s="66"/>
      <c r="BHH293" s="66"/>
      <c r="BHI293" s="66"/>
      <c r="BHJ293" s="66"/>
      <c r="BHK293" s="66"/>
      <c r="BHL293" s="66"/>
      <c r="BHM293" s="66"/>
      <c r="BHN293" s="66"/>
      <c r="BHO293" s="66"/>
      <c r="BHP293" s="66"/>
      <c r="BHQ293" s="66"/>
      <c r="BHR293" s="66"/>
      <c r="BHS293" s="66"/>
      <c r="BHT293" s="66"/>
      <c r="BHU293" s="66"/>
      <c r="BHV293" s="66"/>
      <c r="BHW293" s="66"/>
      <c r="BHX293" s="66"/>
      <c r="BHY293" s="66"/>
      <c r="BHZ293" s="66"/>
      <c r="BIA293" s="66"/>
      <c r="BIB293" s="66"/>
      <c r="BIC293" s="66"/>
      <c r="BID293" s="66"/>
      <c r="BIE293" s="66"/>
      <c r="BIF293" s="66"/>
      <c r="BIG293" s="66"/>
      <c r="BIH293" s="66"/>
      <c r="BII293" s="66"/>
      <c r="BIJ293" s="66"/>
      <c r="BIK293" s="66"/>
      <c r="BIL293" s="66"/>
      <c r="BIM293" s="66"/>
      <c r="BIN293" s="66"/>
      <c r="BIO293" s="66"/>
      <c r="BIP293" s="66"/>
      <c r="BIQ293" s="66"/>
      <c r="BIR293" s="66"/>
      <c r="BIS293" s="66"/>
      <c r="BIT293" s="66"/>
      <c r="BIU293" s="66"/>
      <c r="BIV293" s="66"/>
      <c r="BIW293" s="66"/>
      <c r="BIX293" s="66"/>
      <c r="BIY293" s="66"/>
      <c r="BIZ293" s="66"/>
      <c r="BJA293" s="66"/>
      <c r="BJB293" s="66"/>
      <c r="BJC293" s="66"/>
      <c r="BJD293" s="66"/>
      <c r="BJE293" s="66"/>
      <c r="BJF293" s="66"/>
      <c r="BJG293" s="66"/>
      <c r="BJH293" s="66"/>
      <c r="BJI293" s="66"/>
      <c r="BJJ293" s="66"/>
      <c r="BJK293" s="66"/>
      <c r="BJL293" s="66"/>
      <c r="BJM293" s="66"/>
      <c r="BJN293" s="66"/>
      <c r="BJO293" s="66"/>
      <c r="BJP293" s="66"/>
      <c r="BJQ293" s="66"/>
      <c r="BJR293" s="66"/>
      <c r="BJS293" s="66"/>
      <c r="BJT293" s="66"/>
      <c r="BJU293" s="66"/>
      <c r="BJV293" s="66"/>
      <c r="BJW293" s="66"/>
      <c r="BJX293" s="66"/>
      <c r="BJY293" s="66"/>
      <c r="BJZ293" s="66"/>
      <c r="BKA293" s="66"/>
      <c r="BKB293" s="66"/>
      <c r="BKC293" s="66"/>
      <c r="BKD293" s="66"/>
      <c r="BKE293" s="66"/>
      <c r="BKF293" s="66"/>
      <c r="BKG293" s="66"/>
      <c r="BKH293" s="66"/>
      <c r="BKI293" s="66"/>
      <c r="BKJ293" s="66"/>
      <c r="BKK293" s="66"/>
      <c r="BKL293" s="66"/>
      <c r="BKM293" s="66"/>
      <c r="BKN293" s="66"/>
      <c r="BKO293" s="66"/>
      <c r="BKP293" s="66"/>
      <c r="BKQ293" s="66"/>
      <c r="BKR293" s="66"/>
      <c r="BKS293" s="66"/>
      <c r="BKT293" s="66"/>
      <c r="BKU293" s="66"/>
      <c r="BKV293" s="66"/>
      <c r="BKW293" s="66"/>
      <c r="BKX293" s="66"/>
      <c r="BKY293" s="66"/>
      <c r="BKZ293" s="66"/>
      <c r="BLA293" s="66"/>
      <c r="BLB293" s="66"/>
      <c r="BLC293" s="66"/>
      <c r="BLD293" s="66"/>
      <c r="BLE293" s="66"/>
      <c r="BLF293" s="66"/>
      <c r="BLG293" s="66"/>
      <c r="BLH293" s="66"/>
      <c r="BLI293" s="66"/>
      <c r="BLJ293" s="66"/>
      <c r="BLK293" s="66"/>
      <c r="BLL293" s="66"/>
      <c r="BLM293" s="66"/>
      <c r="BLN293" s="66"/>
      <c r="BLO293" s="66"/>
      <c r="BLP293" s="66"/>
      <c r="BLQ293" s="66"/>
      <c r="BLR293" s="66"/>
      <c r="BLS293" s="66"/>
      <c r="BLT293" s="66"/>
      <c r="BLU293" s="66"/>
      <c r="BLV293" s="66"/>
      <c r="BLW293" s="66"/>
      <c r="BLX293" s="66"/>
      <c r="BLY293" s="66"/>
      <c r="BLZ293" s="66"/>
      <c r="BMA293" s="66"/>
      <c r="BMB293" s="66"/>
      <c r="BMC293" s="66"/>
      <c r="BMD293" s="66"/>
      <c r="BME293" s="66"/>
      <c r="BMF293" s="66"/>
      <c r="BMG293" s="66"/>
      <c r="BMH293" s="66"/>
      <c r="BMI293" s="66"/>
      <c r="BMJ293" s="66"/>
      <c r="BMK293" s="66"/>
      <c r="BML293" s="66"/>
      <c r="BMM293" s="66"/>
      <c r="BMN293" s="66"/>
      <c r="BMO293" s="66"/>
      <c r="BMP293" s="66"/>
      <c r="BMQ293" s="66"/>
      <c r="BMR293" s="66"/>
      <c r="BMS293" s="66"/>
      <c r="BMT293" s="66"/>
      <c r="BMU293" s="66"/>
      <c r="BMV293" s="66"/>
      <c r="BMW293" s="66"/>
      <c r="BMX293" s="66"/>
      <c r="BMY293" s="66"/>
      <c r="BMZ293" s="66"/>
      <c r="BNA293" s="66"/>
      <c r="BNB293" s="66"/>
      <c r="BNC293" s="66"/>
      <c r="BND293" s="66"/>
      <c r="BNE293" s="66"/>
      <c r="BNF293" s="66"/>
      <c r="BNG293" s="66"/>
      <c r="BNH293" s="66"/>
      <c r="BNI293" s="66"/>
      <c r="BNJ293" s="66"/>
      <c r="BNK293" s="66"/>
      <c r="BNL293" s="66"/>
      <c r="BNM293" s="66"/>
      <c r="BNN293" s="66"/>
      <c r="BNO293" s="66"/>
      <c r="BNP293" s="66"/>
      <c r="BNQ293" s="66"/>
      <c r="BNR293" s="66"/>
      <c r="BNS293" s="66"/>
      <c r="BNT293" s="66"/>
      <c r="BNU293" s="66"/>
      <c r="BNV293" s="66"/>
      <c r="BNW293" s="66"/>
      <c r="BNX293" s="66"/>
      <c r="BNY293" s="66"/>
      <c r="BNZ293" s="66"/>
      <c r="BOA293" s="66"/>
      <c r="BOB293" s="66"/>
      <c r="BOC293" s="66"/>
      <c r="BOD293" s="66"/>
      <c r="BOE293" s="66"/>
      <c r="BOF293" s="66"/>
      <c r="BOG293" s="66"/>
      <c r="BOH293" s="66"/>
      <c r="BOI293" s="66"/>
      <c r="BOJ293" s="66"/>
      <c r="BOK293" s="66"/>
      <c r="BOL293" s="66"/>
      <c r="BOM293" s="66"/>
      <c r="BON293" s="66"/>
      <c r="BOO293" s="66"/>
      <c r="BOP293" s="66"/>
      <c r="BOQ293" s="66"/>
      <c r="BOR293" s="66"/>
      <c r="BOS293" s="66"/>
      <c r="BOT293" s="66"/>
      <c r="BOU293" s="66"/>
      <c r="BOV293" s="66"/>
      <c r="BOW293" s="66"/>
      <c r="BOX293" s="66"/>
      <c r="BOY293" s="66"/>
      <c r="BOZ293" s="66"/>
      <c r="BPA293" s="66"/>
      <c r="BPB293" s="66"/>
      <c r="BPC293" s="66"/>
      <c r="BPD293" s="66"/>
      <c r="BPE293" s="66"/>
      <c r="BPF293" s="66"/>
      <c r="BPG293" s="66"/>
      <c r="BPH293" s="66"/>
      <c r="BPI293" s="66"/>
      <c r="BPJ293" s="66"/>
      <c r="BPK293" s="66"/>
      <c r="BPL293" s="66"/>
      <c r="BPM293" s="66"/>
      <c r="BPN293" s="66"/>
      <c r="BPO293" s="66"/>
      <c r="BPP293" s="66"/>
      <c r="BPQ293" s="66"/>
      <c r="BPR293" s="66"/>
      <c r="BPS293" s="66"/>
      <c r="BPT293" s="66"/>
      <c r="BPU293" s="66"/>
      <c r="BPV293" s="66"/>
      <c r="BPW293" s="66"/>
      <c r="BPX293" s="66"/>
      <c r="BPY293" s="66"/>
      <c r="BPZ293" s="66"/>
      <c r="BQA293" s="66"/>
      <c r="BQB293" s="66"/>
      <c r="BQC293" s="66"/>
      <c r="BQD293" s="66"/>
      <c r="BQE293" s="66"/>
      <c r="BQF293" s="66"/>
      <c r="BQG293" s="66"/>
      <c r="BQH293" s="66"/>
      <c r="BQI293" s="66"/>
      <c r="BQJ293" s="66"/>
      <c r="BQK293" s="66"/>
      <c r="BQL293" s="66"/>
      <c r="BQM293" s="66"/>
      <c r="BQN293" s="66"/>
      <c r="BQO293" s="66"/>
      <c r="BQP293" s="66"/>
      <c r="BQQ293" s="66"/>
      <c r="BQR293" s="66"/>
      <c r="BQS293" s="66"/>
      <c r="BQT293" s="66"/>
      <c r="BQU293" s="66"/>
      <c r="BQV293" s="66"/>
      <c r="BQW293" s="66"/>
      <c r="BQX293" s="66"/>
      <c r="BQY293" s="66"/>
      <c r="BQZ293" s="66"/>
      <c r="BRA293" s="66"/>
      <c r="BRB293" s="66"/>
      <c r="BRC293" s="66"/>
      <c r="BRD293" s="66"/>
      <c r="BRE293" s="66"/>
      <c r="BRF293" s="66"/>
      <c r="BRG293" s="66"/>
      <c r="BRH293" s="66"/>
      <c r="BRI293" s="66"/>
      <c r="BRJ293" s="66"/>
      <c r="BRK293" s="66"/>
      <c r="BRL293" s="66"/>
      <c r="BRM293" s="66"/>
      <c r="BRN293" s="66"/>
      <c r="BRO293" s="66"/>
      <c r="BRP293" s="66"/>
      <c r="BRQ293" s="66"/>
      <c r="BRR293" s="66"/>
      <c r="BRS293" s="66"/>
      <c r="BRT293" s="66"/>
      <c r="BRU293" s="66"/>
      <c r="BRV293" s="66"/>
      <c r="BRW293" s="66"/>
      <c r="BRX293" s="66"/>
      <c r="BRY293" s="66"/>
      <c r="BRZ293" s="66"/>
      <c r="BSA293" s="66"/>
      <c r="BSB293" s="66"/>
      <c r="BSC293" s="66"/>
      <c r="BSD293" s="66"/>
      <c r="BSE293" s="66"/>
      <c r="BSF293" s="66"/>
      <c r="BSG293" s="66"/>
      <c r="BSH293" s="66"/>
      <c r="BSI293" s="66"/>
      <c r="BSJ293" s="66"/>
      <c r="BSK293" s="66"/>
      <c r="BSL293" s="66"/>
      <c r="BSM293" s="66"/>
      <c r="BSN293" s="66"/>
      <c r="BSO293" s="66"/>
      <c r="BSP293" s="66"/>
      <c r="BSQ293" s="66"/>
      <c r="BSR293" s="66"/>
      <c r="BSS293" s="66"/>
      <c r="BST293" s="66"/>
      <c r="BSU293" s="66"/>
      <c r="BSV293" s="66"/>
      <c r="BSW293" s="66"/>
      <c r="BSX293" s="66"/>
      <c r="BSY293" s="66"/>
      <c r="BSZ293" s="66"/>
      <c r="BTA293" s="66"/>
      <c r="BTB293" s="66"/>
      <c r="BTC293" s="66"/>
      <c r="BTD293" s="66"/>
      <c r="BTE293" s="66"/>
      <c r="BTF293" s="66"/>
      <c r="BTG293" s="66"/>
      <c r="BTH293" s="66"/>
      <c r="BTI293" s="66"/>
      <c r="BTJ293" s="66"/>
      <c r="BTK293" s="66"/>
      <c r="BTL293" s="66"/>
      <c r="BTM293" s="66"/>
      <c r="BTN293" s="66"/>
      <c r="BTO293" s="66"/>
      <c r="BTP293" s="66"/>
      <c r="BTQ293" s="66"/>
      <c r="BTR293" s="66"/>
      <c r="BTS293" s="66"/>
      <c r="BTT293" s="66"/>
      <c r="BTU293" s="66"/>
      <c r="BTV293" s="66"/>
      <c r="BTW293" s="66"/>
      <c r="BTX293" s="66"/>
      <c r="BTY293" s="66"/>
      <c r="BTZ293" s="66"/>
      <c r="BUA293" s="66"/>
      <c r="BUB293" s="66"/>
      <c r="BUC293" s="66"/>
      <c r="BUD293" s="66"/>
      <c r="BUE293" s="66"/>
      <c r="BUF293" s="66"/>
      <c r="BUG293" s="66"/>
      <c r="BUH293" s="66"/>
      <c r="BUI293" s="66"/>
      <c r="BUJ293" s="66"/>
      <c r="BUK293" s="66"/>
      <c r="BUL293" s="66"/>
      <c r="BUM293" s="66"/>
      <c r="BUN293" s="66"/>
      <c r="BUO293" s="66"/>
      <c r="BUP293" s="66"/>
      <c r="BUQ293" s="66"/>
      <c r="BUR293" s="66"/>
      <c r="BUS293" s="66"/>
      <c r="BUT293" s="66"/>
      <c r="BUU293" s="66"/>
      <c r="BUV293" s="66"/>
      <c r="BUW293" s="66"/>
      <c r="BUX293" s="66"/>
      <c r="BUY293" s="66"/>
      <c r="BUZ293" s="66"/>
      <c r="BVA293" s="66"/>
      <c r="BVB293" s="66"/>
      <c r="BVC293" s="66"/>
      <c r="BVD293" s="66"/>
      <c r="BVE293" s="66"/>
      <c r="BVF293" s="66"/>
      <c r="BVG293" s="66"/>
      <c r="BVH293" s="66"/>
      <c r="BVI293" s="66"/>
      <c r="BVJ293" s="66"/>
      <c r="BVK293" s="66"/>
      <c r="BVL293" s="66"/>
      <c r="BVM293" s="66"/>
      <c r="BVN293" s="66"/>
      <c r="BVO293" s="66"/>
      <c r="BVP293" s="66"/>
      <c r="BVQ293" s="66"/>
      <c r="BVR293" s="66"/>
      <c r="BVS293" s="66"/>
      <c r="BVT293" s="66"/>
      <c r="BVU293" s="66"/>
      <c r="BVV293" s="66"/>
      <c r="BVW293" s="66"/>
      <c r="BVX293" s="66"/>
      <c r="BVY293" s="66"/>
      <c r="BVZ293" s="66"/>
      <c r="BWA293" s="66"/>
      <c r="BWB293" s="66"/>
      <c r="BWC293" s="66"/>
      <c r="BWD293" s="66"/>
      <c r="BWE293" s="66"/>
      <c r="BWF293" s="66"/>
      <c r="BWG293" s="66"/>
      <c r="BWH293" s="66"/>
      <c r="BWI293" s="66"/>
      <c r="BWJ293" s="66"/>
      <c r="BWK293" s="66"/>
      <c r="BWL293" s="66"/>
      <c r="BWM293" s="66"/>
      <c r="BWN293" s="66"/>
      <c r="BWO293" s="66"/>
      <c r="BWP293" s="66"/>
      <c r="BWQ293" s="66"/>
      <c r="BWR293" s="66"/>
      <c r="BWS293" s="66"/>
      <c r="BWT293" s="66"/>
      <c r="BWU293" s="66"/>
      <c r="BWV293" s="66"/>
      <c r="BWW293" s="66"/>
      <c r="BWX293" s="66"/>
      <c r="BWY293" s="66"/>
      <c r="BWZ293" s="66"/>
      <c r="BXA293" s="66"/>
      <c r="BXB293" s="66"/>
      <c r="BXC293" s="66"/>
      <c r="BXD293" s="66"/>
      <c r="BXE293" s="66"/>
      <c r="BXF293" s="66"/>
      <c r="BXG293" s="66"/>
      <c r="BXH293" s="66"/>
      <c r="BXI293" s="66"/>
      <c r="BXJ293" s="66"/>
      <c r="BXK293" s="66"/>
      <c r="BXL293" s="66"/>
      <c r="BXM293" s="66"/>
      <c r="BXN293" s="66"/>
      <c r="BXO293" s="66"/>
      <c r="BXP293" s="66"/>
      <c r="BXQ293" s="66"/>
      <c r="BXR293" s="66"/>
      <c r="BXS293" s="66"/>
      <c r="BXT293" s="66"/>
      <c r="BXU293" s="66"/>
      <c r="BXV293" s="66"/>
      <c r="BXW293" s="66"/>
      <c r="BXX293" s="66"/>
      <c r="BXY293" s="66"/>
      <c r="BXZ293" s="66"/>
      <c r="BYA293" s="66"/>
      <c r="BYB293" s="66"/>
      <c r="BYC293" s="66"/>
      <c r="BYD293" s="66"/>
      <c r="BYE293" s="66"/>
      <c r="BYF293" s="66"/>
      <c r="BYG293" s="66"/>
      <c r="BYH293" s="66"/>
      <c r="BYI293" s="66"/>
      <c r="BYJ293" s="66"/>
      <c r="BYK293" s="66"/>
      <c r="BYL293" s="66"/>
      <c r="BYM293" s="66"/>
      <c r="BYN293" s="66"/>
      <c r="BYO293" s="66"/>
      <c r="BYP293" s="66"/>
      <c r="BYQ293" s="66"/>
      <c r="BYR293" s="66"/>
      <c r="BYS293" s="66"/>
      <c r="BYT293" s="66"/>
      <c r="BYU293" s="66"/>
      <c r="BYV293" s="66"/>
      <c r="BYW293" s="66"/>
      <c r="BYX293" s="66"/>
      <c r="BYY293" s="66"/>
      <c r="BYZ293" s="66"/>
      <c r="BZA293" s="66"/>
      <c r="BZB293" s="66"/>
      <c r="BZC293" s="66"/>
      <c r="BZD293" s="66"/>
      <c r="BZE293" s="66"/>
      <c r="BZF293" s="66"/>
      <c r="BZG293" s="66"/>
      <c r="BZH293" s="66"/>
      <c r="BZI293" s="66"/>
      <c r="BZJ293" s="66"/>
      <c r="BZK293" s="66"/>
      <c r="BZL293" s="66"/>
      <c r="BZM293" s="66"/>
      <c r="BZN293" s="66"/>
      <c r="BZO293" s="66"/>
      <c r="BZP293" s="66"/>
      <c r="BZQ293" s="66"/>
      <c r="BZR293" s="66"/>
      <c r="BZS293" s="66"/>
      <c r="BZT293" s="66"/>
      <c r="BZU293" s="66"/>
      <c r="BZV293" s="66"/>
      <c r="BZW293" s="66"/>
      <c r="BZX293" s="66"/>
      <c r="BZY293" s="66"/>
      <c r="BZZ293" s="66"/>
      <c r="CAA293" s="66"/>
      <c r="CAB293" s="66"/>
      <c r="CAC293" s="66"/>
      <c r="CAD293" s="66"/>
      <c r="CAE293" s="66"/>
      <c r="CAF293" s="66"/>
      <c r="CAG293" s="66"/>
      <c r="CAH293" s="66"/>
      <c r="CAI293" s="66"/>
      <c r="CAJ293" s="66"/>
      <c r="CAK293" s="66"/>
      <c r="CAL293" s="66"/>
      <c r="CAM293" s="66"/>
      <c r="CAN293" s="66"/>
      <c r="CAO293" s="66"/>
      <c r="CAP293" s="66"/>
      <c r="CAQ293" s="66"/>
      <c r="CAR293" s="66"/>
      <c r="CAS293" s="66"/>
      <c r="CAT293" s="66"/>
      <c r="CAU293" s="66"/>
      <c r="CAV293" s="66"/>
      <c r="CAW293" s="66"/>
      <c r="CAX293" s="66"/>
      <c r="CAY293" s="66"/>
      <c r="CAZ293" s="66"/>
      <c r="CBA293" s="66"/>
      <c r="CBB293" s="66"/>
      <c r="CBC293" s="66"/>
      <c r="CBD293" s="66"/>
      <c r="CBE293" s="66"/>
      <c r="CBF293" s="66"/>
      <c r="CBG293" s="66"/>
      <c r="CBH293" s="66"/>
      <c r="CBI293" s="66"/>
      <c r="CBJ293" s="66"/>
      <c r="CBK293" s="66"/>
      <c r="CBL293" s="66"/>
      <c r="CBM293" s="66"/>
      <c r="CBN293" s="66"/>
      <c r="CBO293" s="66"/>
      <c r="CBP293" s="66"/>
      <c r="CBQ293" s="66"/>
      <c r="CBR293" s="66"/>
      <c r="CBS293" s="66"/>
      <c r="CBT293" s="66"/>
      <c r="CBU293" s="66"/>
      <c r="CBV293" s="66"/>
      <c r="CBW293" s="66"/>
      <c r="CBX293" s="66"/>
      <c r="CBY293" s="66"/>
      <c r="CBZ293" s="66"/>
      <c r="CCA293" s="66"/>
      <c r="CCB293" s="66"/>
      <c r="CCC293" s="66"/>
      <c r="CCD293" s="66"/>
      <c r="CCE293" s="66"/>
      <c r="CCF293" s="66"/>
      <c r="CCG293" s="66"/>
      <c r="CCH293" s="66"/>
      <c r="CCI293" s="66"/>
      <c r="CCJ293" s="66"/>
      <c r="CCK293" s="66"/>
      <c r="CCL293" s="66"/>
      <c r="CCM293" s="66"/>
      <c r="CCN293" s="66"/>
      <c r="CCO293" s="66"/>
      <c r="CCP293" s="66"/>
      <c r="CCQ293" s="66"/>
      <c r="CCR293" s="66"/>
      <c r="CCS293" s="66"/>
      <c r="CCT293" s="66"/>
      <c r="CCU293" s="66"/>
      <c r="CCV293" s="66"/>
      <c r="CCW293" s="66"/>
      <c r="CCX293" s="66"/>
      <c r="CCY293" s="66"/>
      <c r="CCZ293" s="66"/>
      <c r="CDA293" s="66"/>
      <c r="CDB293" s="66"/>
      <c r="CDC293" s="66"/>
      <c r="CDD293" s="66"/>
      <c r="CDE293" s="66"/>
      <c r="CDF293" s="66"/>
      <c r="CDG293" s="66"/>
      <c r="CDH293" s="66"/>
      <c r="CDI293" s="66"/>
      <c r="CDJ293" s="66"/>
      <c r="CDK293" s="66"/>
      <c r="CDL293" s="66"/>
      <c r="CDM293" s="66"/>
      <c r="CDN293" s="66"/>
      <c r="CDO293" s="66"/>
      <c r="CDP293" s="66"/>
      <c r="CDQ293" s="66"/>
      <c r="CDR293" s="66"/>
      <c r="CDS293" s="66"/>
      <c r="CDT293" s="66"/>
      <c r="CDU293" s="66"/>
      <c r="CDV293" s="66"/>
      <c r="CDW293" s="66"/>
      <c r="CDX293" s="66"/>
      <c r="CDY293" s="66"/>
      <c r="CDZ293" s="66"/>
      <c r="CEA293" s="66"/>
      <c r="CEB293" s="66"/>
      <c r="CEC293" s="66"/>
      <c r="CED293" s="66"/>
      <c r="CEE293" s="66"/>
      <c r="CEF293" s="66"/>
      <c r="CEG293" s="66"/>
      <c r="CEH293" s="66"/>
      <c r="CEI293" s="66"/>
      <c r="CEJ293" s="66"/>
      <c r="CEK293" s="66"/>
      <c r="CEL293" s="66"/>
      <c r="CEM293" s="66"/>
      <c r="CEN293" s="66"/>
      <c r="CEO293" s="66"/>
      <c r="CEP293" s="66"/>
      <c r="CEQ293" s="66"/>
      <c r="CER293" s="66"/>
      <c r="CES293" s="66"/>
      <c r="CET293" s="66"/>
      <c r="CEU293" s="66"/>
      <c r="CEV293" s="66"/>
      <c r="CEW293" s="66"/>
      <c r="CEX293" s="66"/>
      <c r="CEY293" s="66"/>
      <c r="CEZ293" s="66"/>
      <c r="CFA293" s="66"/>
      <c r="CFB293" s="66"/>
      <c r="CFC293" s="66"/>
      <c r="CFD293" s="66"/>
      <c r="CFE293" s="66"/>
      <c r="CFF293" s="66"/>
      <c r="CFG293" s="66"/>
      <c r="CFH293" s="66"/>
      <c r="CFI293" s="66"/>
      <c r="CFJ293" s="66"/>
      <c r="CFK293" s="66"/>
      <c r="CFL293" s="66"/>
      <c r="CFM293" s="66"/>
      <c r="CFN293" s="66"/>
      <c r="CFO293" s="66"/>
      <c r="CFP293" s="66"/>
      <c r="CFQ293" s="66"/>
      <c r="CFR293" s="66"/>
      <c r="CFS293" s="66"/>
      <c r="CFT293" s="66"/>
      <c r="CFU293" s="66"/>
      <c r="CFV293" s="66"/>
      <c r="CFW293" s="66"/>
      <c r="CFX293" s="66"/>
      <c r="CFY293" s="66"/>
      <c r="CFZ293" s="66"/>
      <c r="CGA293" s="66"/>
      <c r="CGB293" s="66"/>
      <c r="CGC293" s="66"/>
      <c r="CGD293" s="66"/>
      <c r="CGE293" s="66"/>
      <c r="CGF293" s="66"/>
      <c r="CGG293" s="66"/>
      <c r="CGH293" s="66"/>
      <c r="CGI293" s="66"/>
      <c r="CGJ293" s="66"/>
      <c r="CGK293" s="66"/>
      <c r="CGL293" s="66"/>
      <c r="CGM293" s="66"/>
      <c r="CGN293" s="66"/>
      <c r="CGO293" s="66"/>
      <c r="CGP293" s="66"/>
      <c r="CGQ293" s="66"/>
      <c r="CGR293" s="66"/>
      <c r="CGS293" s="66"/>
      <c r="CGT293" s="66"/>
      <c r="CGU293" s="66"/>
      <c r="CGV293" s="66"/>
      <c r="CGW293" s="66"/>
      <c r="CGX293" s="66"/>
      <c r="CGY293" s="66"/>
      <c r="CGZ293" s="66"/>
      <c r="CHA293" s="66"/>
      <c r="CHB293" s="66"/>
      <c r="CHC293" s="66"/>
      <c r="CHD293" s="66"/>
      <c r="CHE293" s="66"/>
      <c r="CHF293" s="66"/>
      <c r="CHG293" s="66"/>
      <c r="CHH293" s="66"/>
      <c r="CHI293" s="66"/>
      <c r="CHJ293" s="66"/>
      <c r="CHK293" s="66"/>
      <c r="CHL293" s="66"/>
      <c r="CHM293" s="66"/>
      <c r="CHN293" s="66"/>
      <c r="CHO293" s="66"/>
      <c r="CHP293" s="66"/>
      <c r="CHQ293" s="66"/>
      <c r="CHR293" s="66"/>
      <c r="CHS293" s="66"/>
      <c r="CHT293" s="66"/>
      <c r="CHU293" s="66"/>
      <c r="CHV293" s="66"/>
      <c r="CHW293" s="66"/>
      <c r="CHX293" s="66"/>
      <c r="CHY293" s="66"/>
      <c r="CHZ293" s="66"/>
      <c r="CIA293" s="66"/>
      <c r="CIB293" s="66"/>
      <c r="CIC293" s="66"/>
      <c r="CID293" s="66"/>
      <c r="CIE293" s="66"/>
      <c r="CIF293" s="66"/>
      <c r="CIG293" s="66"/>
      <c r="CIH293" s="66"/>
      <c r="CII293" s="66"/>
      <c r="CIJ293" s="66"/>
      <c r="CIK293" s="66"/>
      <c r="CIL293" s="66"/>
      <c r="CIM293" s="66"/>
      <c r="CIN293" s="66"/>
      <c r="CIO293" s="66"/>
      <c r="CIP293" s="66"/>
      <c r="CIQ293" s="66"/>
      <c r="CIR293" s="66"/>
      <c r="CIS293" s="66"/>
      <c r="CIT293" s="66"/>
      <c r="CIU293" s="66"/>
      <c r="CIV293" s="66"/>
      <c r="CIW293" s="66"/>
      <c r="CIX293" s="66"/>
      <c r="CIY293" s="66"/>
      <c r="CIZ293" s="66"/>
      <c r="CJA293" s="66"/>
      <c r="CJB293" s="66"/>
      <c r="CJC293" s="66"/>
      <c r="CJD293" s="66"/>
      <c r="CJE293" s="66"/>
      <c r="CJF293" s="66"/>
      <c r="CJG293" s="66"/>
      <c r="CJH293" s="66"/>
      <c r="CJI293" s="66"/>
      <c r="CJJ293" s="66"/>
      <c r="CJK293" s="66"/>
      <c r="CJL293" s="66"/>
      <c r="CJM293" s="66"/>
      <c r="CJN293" s="66"/>
      <c r="CJO293" s="66"/>
      <c r="CJP293" s="66"/>
      <c r="CJQ293" s="66"/>
      <c r="CJR293" s="66"/>
      <c r="CJS293" s="66"/>
      <c r="CJT293" s="66"/>
      <c r="CJU293" s="66"/>
      <c r="CJV293" s="66"/>
      <c r="CJW293" s="66"/>
      <c r="CJX293" s="66"/>
      <c r="CJY293" s="66"/>
      <c r="CJZ293" s="66"/>
      <c r="CKA293" s="66"/>
      <c r="CKB293" s="66"/>
      <c r="CKC293" s="66"/>
      <c r="CKD293" s="66"/>
      <c r="CKE293" s="66"/>
      <c r="CKF293" s="66"/>
      <c r="CKG293" s="66"/>
      <c r="CKH293" s="66"/>
      <c r="CKI293" s="66"/>
      <c r="CKJ293" s="66"/>
      <c r="CKK293" s="66"/>
      <c r="CKL293" s="66"/>
      <c r="CKM293" s="66"/>
      <c r="CKN293" s="66"/>
      <c r="CKO293" s="66"/>
      <c r="CKP293" s="66"/>
      <c r="CKQ293" s="66"/>
      <c r="CKR293" s="66"/>
      <c r="CKS293" s="66"/>
      <c r="CKT293" s="66"/>
      <c r="CKU293" s="66"/>
      <c r="CKV293" s="66"/>
      <c r="CKW293" s="66"/>
      <c r="CKX293" s="66"/>
      <c r="CKY293" s="66"/>
      <c r="CKZ293" s="66"/>
      <c r="CLA293" s="66"/>
      <c r="CLB293" s="66"/>
      <c r="CLC293" s="66"/>
      <c r="CLD293" s="66"/>
      <c r="CLE293" s="66"/>
      <c r="CLF293" s="66"/>
      <c r="CLG293" s="66"/>
      <c r="CLH293" s="66"/>
      <c r="CLI293" s="66"/>
      <c r="CLJ293" s="66"/>
      <c r="CLK293" s="66"/>
      <c r="CLL293" s="66"/>
      <c r="CLM293" s="66"/>
      <c r="CLN293" s="66"/>
      <c r="CLO293" s="66"/>
      <c r="CLP293" s="66"/>
      <c r="CLQ293" s="66"/>
      <c r="CLR293" s="66"/>
      <c r="CLS293" s="66"/>
      <c r="CLT293" s="66"/>
      <c r="CLU293" s="66"/>
      <c r="CLV293" s="66"/>
      <c r="CLW293" s="66"/>
      <c r="CLX293" s="66"/>
      <c r="CLY293" s="66"/>
      <c r="CLZ293" s="66"/>
      <c r="CMA293" s="66"/>
      <c r="CMB293" s="66"/>
      <c r="CMC293" s="66"/>
      <c r="CMD293" s="66"/>
      <c r="CME293" s="66"/>
      <c r="CMF293" s="66"/>
      <c r="CMG293" s="66"/>
      <c r="CMH293" s="66"/>
      <c r="CMI293" s="66"/>
      <c r="CMJ293" s="66"/>
      <c r="CMK293" s="66"/>
      <c r="CML293" s="66"/>
      <c r="CMM293" s="66"/>
      <c r="CMN293" s="66"/>
      <c r="CMO293" s="66"/>
      <c r="CMP293" s="66"/>
      <c r="CMQ293" s="66"/>
      <c r="CMR293" s="66"/>
      <c r="CMS293" s="66"/>
      <c r="CMT293" s="66"/>
      <c r="CMU293" s="66"/>
      <c r="CMV293" s="66"/>
      <c r="CMW293" s="66"/>
      <c r="CMX293" s="66"/>
      <c r="CMY293" s="66"/>
      <c r="CMZ293" s="66"/>
      <c r="CNA293" s="66"/>
      <c r="CNB293" s="66"/>
      <c r="CNC293" s="66"/>
      <c r="CND293" s="66"/>
      <c r="CNE293" s="66"/>
      <c r="CNF293" s="66"/>
      <c r="CNG293" s="66"/>
      <c r="CNH293" s="66"/>
      <c r="CNI293" s="66"/>
      <c r="CNJ293" s="66"/>
      <c r="CNK293" s="66"/>
      <c r="CNL293" s="66"/>
      <c r="CNM293" s="66"/>
      <c r="CNN293" s="66"/>
      <c r="CNO293" s="66"/>
      <c r="CNP293" s="66"/>
      <c r="CNQ293" s="66"/>
      <c r="CNR293" s="66"/>
      <c r="CNS293" s="66"/>
      <c r="CNT293" s="66"/>
      <c r="CNU293" s="66"/>
      <c r="CNV293" s="66"/>
      <c r="CNW293" s="66"/>
      <c r="CNX293" s="66"/>
      <c r="CNY293" s="66"/>
      <c r="CNZ293" s="66"/>
      <c r="COA293" s="66"/>
      <c r="COB293" s="66"/>
      <c r="COC293" s="66"/>
      <c r="COD293" s="66"/>
      <c r="COE293" s="66"/>
      <c r="COF293" s="66"/>
      <c r="COG293" s="66"/>
      <c r="COH293" s="66"/>
      <c r="COI293" s="66"/>
      <c r="COJ293" s="66"/>
      <c r="COK293" s="66"/>
      <c r="COL293" s="66"/>
      <c r="COM293" s="66"/>
      <c r="CON293" s="66"/>
      <c r="COO293" s="66"/>
      <c r="COP293" s="66"/>
      <c r="COQ293" s="66"/>
      <c r="COR293" s="66"/>
      <c r="COS293" s="66"/>
      <c r="COT293" s="66"/>
      <c r="COU293" s="66"/>
      <c r="COV293" s="66"/>
      <c r="COW293" s="66"/>
      <c r="COX293" s="66"/>
      <c r="COY293" s="66"/>
      <c r="COZ293" s="66"/>
      <c r="CPA293" s="66"/>
      <c r="CPB293" s="66"/>
      <c r="CPC293" s="66"/>
      <c r="CPD293" s="66"/>
      <c r="CPE293" s="66"/>
      <c r="CPF293" s="66"/>
      <c r="CPG293" s="66"/>
      <c r="CPH293" s="66"/>
      <c r="CPI293" s="66"/>
      <c r="CPJ293" s="66"/>
      <c r="CPK293" s="66"/>
      <c r="CPL293" s="66"/>
      <c r="CPM293" s="66"/>
      <c r="CPN293" s="66"/>
      <c r="CPO293" s="66"/>
      <c r="CPP293" s="66"/>
      <c r="CPQ293" s="66"/>
      <c r="CPR293" s="66"/>
      <c r="CPS293" s="66"/>
      <c r="CPT293" s="66"/>
      <c r="CPU293" s="66"/>
      <c r="CPV293" s="66"/>
      <c r="CPW293" s="66"/>
      <c r="CPX293" s="66"/>
      <c r="CPY293" s="66"/>
      <c r="CPZ293" s="66"/>
      <c r="CQA293" s="66"/>
      <c r="CQB293" s="66"/>
      <c r="CQC293" s="66"/>
      <c r="CQD293" s="66"/>
      <c r="CQE293" s="66"/>
      <c r="CQF293" s="66"/>
      <c r="CQG293" s="66"/>
      <c r="CQH293" s="66"/>
      <c r="CQI293" s="66"/>
      <c r="CQJ293" s="66"/>
      <c r="CQK293" s="66"/>
      <c r="CQL293" s="66"/>
      <c r="CQM293" s="66"/>
      <c r="CQN293" s="66"/>
      <c r="CQO293" s="66"/>
      <c r="CQP293" s="66"/>
      <c r="CQQ293" s="66"/>
      <c r="CQR293" s="66"/>
      <c r="CQS293" s="66"/>
      <c r="CQT293" s="66"/>
      <c r="CQU293" s="66"/>
      <c r="CQV293" s="66"/>
      <c r="CQW293" s="66"/>
      <c r="CQX293" s="66"/>
      <c r="CQY293" s="66"/>
      <c r="CQZ293" s="66"/>
      <c r="CRA293" s="66"/>
      <c r="CRB293" s="66"/>
      <c r="CRC293" s="66"/>
      <c r="CRD293" s="66"/>
      <c r="CRE293" s="66"/>
      <c r="CRF293" s="66"/>
      <c r="CRG293" s="66"/>
      <c r="CRH293" s="66"/>
      <c r="CRI293" s="66"/>
      <c r="CRJ293" s="66"/>
      <c r="CRK293" s="66"/>
      <c r="CRL293" s="66"/>
      <c r="CRM293" s="66"/>
      <c r="CRN293" s="66"/>
      <c r="CRO293" s="66"/>
      <c r="CRP293" s="66"/>
      <c r="CRQ293" s="66"/>
      <c r="CRR293" s="66"/>
      <c r="CRS293" s="66"/>
      <c r="CRT293" s="66"/>
      <c r="CRU293" s="66"/>
      <c r="CRV293" s="66"/>
      <c r="CRW293" s="66"/>
      <c r="CRX293" s="66"/>
      <c r="CRY293" s="66"/>
      <c r="CRZ293" s="66"/>
      <c r="CSA293" s="66"/>
      <c r="CSB293" s="66"/>
      <c r="CSC293" s="66"/>
      <c r="CSD293" s="66"/>
      <c r="CSE293" s="66"/>
      <c r="CSF293" s="66"/>
      <c r="CSG293" s="66"/>
      <c r="CSH293" s="66"/>
      <c r="CSI293" s="66"/>
      <c r="CSJ293" s="66"/>
      <c r="CSK293" s="66"/>
      <c r="CSL293" s="66"/>
      <c r="CSM293" s="66"/>
      <c r="CSN293" s="66"/>
      <c r="CSO293" s="66"/>
      <c r="CSP293" s="66"/>
      <c r="CSQ293" s="66"/>
      <c r="CSR293" s="66"/>
      <c r="CSS293" s="66"/>
      <c r="CST293" s="66"/>
      <c r="CSU293" s="66"/>
      <c r="CSV293" s="66"/>
      <c r="CSW293" s="66"/>
      <c r="CSX293" s="66"/>
      <c r="CSY293" s="66"/>
      <c r="CSZ293" s="66"/>
      <c r="CTA293" s="66"/>
      <c r="CTB293" s="66"/>
      <c r="CTC293" s="66"/>
      <c r="CTD293" s="66"/>
      <c r="CTE293" s="66"/>
      <c r="CTF293" s="66"/>
      <c r="CTG293" s="66"/>
      <c r="CTH293" s="66"/>
      <c r="CTI293" s="66"/>
      <c r="CTJ293" s="66"/>
      <c r="CTK293" s="66"/>
      <c r="CTL293" s="66"/>
      <c r="CTM293" s="66"/>
      <c r="CTN293" s="66"/>
      <c r="CTO293" s="66"/>
      <c r="CTP293" s="66"/>
      <c r="CTQ293" s="66"/>
      <c r="CTR293" s="66"/>
      <c r="CTS293" s="66"/>
      <c r="CTT293" s="66"/>
      <c r="CTU293" s="66"/>
      <c r="CTV293" s="66"/>
      <c r="CTW293" s="66"/>
      <c r="CTX293" s="66"/>
      <c r="CTY293" s="66"/>
      <c r="CTZ293" s="66"/>
      <c r="CUA293" s="66"/>
      <c r="CUB293" s="66"/>
      <c r="CUC293" s="66"/>
      <c r="CUD293" s="66"/>
      <c r="CUE293" s="66"/>
      <c r="CUF293" s="66"/>
      <c r="CUG293" s="66"/>
      <c r="CUH293" s="66"/>
      <c r="CUI293" s="66"/>
      <c r="CUJ293" s="66"/>
      <c r="CUK293" s="66"/>
      <c r="CUL293" s="66"/>
      <c r="CUM293" s="66"/>
      <c r="CUN293" s="66"/>
      <c r="CUO293" s="66"/>
      <c r="CUP293" s="66"/>
      <c r="CUQ293" s="66"/>
      <c r="CUR293" s="66"/>
      <c r="CUS293" s="66"/>
      <c r="CUT293" s="66"/>
      <c r="CUU293" s="66"/>
      <c r="CUV293" s="66"/>
      <c r="CUW293" s="66"/>
      <c r="CUX293" s="66"/>
      <c r="CUY293" s="66"/>
      <c r="CUZ293" s="66"/>
      <c r="CVA293" s="66"/>
      <c r="CVB293" s="66"/>
      <c r="CVC293" s="66"/>
      <c r="CVD293" s="66"/>
      <c r="CVE293" s="66"/>
      <c r="CVF293" s="66"/>
      <c r="CVG293" s="66"/>
      <c r="CVH293" s="66"/>
      <c r="CVI293" s="66"/>
      <c r="CVJ293" s="66"/>
      <c r="CVK293" s="66"/>
      <c r="CVL293" s="66"/>
      <c r="CVM293" s="66"/>
      <c r="CVN293" s="66"/>
      <c r="CVO293" s="66"/>
      <c r="CVP293" s="66"/>
      <c r="CVQ293" s="66"/>
      <c r="CVR293" s="66"/>
      <c r="CVS293" s="66"/>
      <c r="CVT293" s="66"/>
      <c r="CVU293" s="66"/>
      <c r="CVV293" s="66"/>
      <c r="CVW293" s="66"/>
      <c r="CVX293" s="66"/>
      <c r="CVY293" s="66"/>
      <c r="CVZ293" s="66"/>
      <c r="CWA293" s="66"/>
      <c r="CWB293" s="66"/>
      <c r="CWC293" s="66"/>
      <c r="CWD293" s="66"/>
      <c r="CWE293" s="66"/>
      <c r="CWF293" s="66"/>
      <c r="CWG293" s="66"/>
      <c r="CWH293" s="66"/>
      <c r="CWI293" s="66"/>
      <c r="CWJ293" s="66"/>
      <c r="CWK293" s="66"/>
      <c r="CWL293" s="66"/>
      <c r="CWM293" s="66"/>
      <c r="CWN293" s="66"/>
      <c r="CWO293" s="66"/>
      <c r="CWP293" s="66"/>
      <c r="CWQ293" s="66"/>
      <c r="CWR293" s="66"/>
      <c r="CWS293" s="66"/>
      <c r="CWT293" s="66"/>
      <c r="CWU293" s="66"/>
      <c r="CWV293" s="66"/>
      <c r="CWW293" s="66"/>
      <c r="CWX293" s="66"/>
      <c r="CWY293" s="66"/>
      <c r="CWZ293" s="66"/>
      <c r="CXA293" s="66"/>
      <c r="CXB293" s="66"/>
      <c r="CXC293" s="66"/>
      <c r="CXD293" s="66"/>
      <c r="CXE293" s="66"/>
      <c r="CXF293" s="66"/>
      <c r="CXG293" s="66"/>
      <c r="CXH293" s="66"/>
      <c r="CXI293" s="66"/>
      <c r="CXJ293" s="66"/>
      <c r="CXK293" s="66"/>
      <c r="CXL293" s="66"/>
      <c r="CXM293" s="66"/>
      <c r="CXN293" s="66"/>
      <c r="CXO293" s="66"/>
      <c r="CXP293" s="66"/>
      <c r="CXQ293" s="66"/>
      <c r="CXR293" s="66"/>
      <c r="CXS293" s="66"/>
      <c r="CXT293" s="66"/>
      <c r="CXU293" s="66"/>
      <c r="CXV293" s="66"/>
      <c r="CXW293" s="66"/>
      <c r="CXX293" s="66"/>
      <c r="CXY293" s="66"/>
      <c r="CXZ293" s="66"/>
      <c r="CYA293" s="66"/>
      <c r="CYB293" s="66"/>
      <c r="CYC293" s="66"/>
      <c r="CYD293" s="66"/>
      <c r="CYE293" s="66"/>
      <c r="CYF293" s="66"/>
      <c r="CYG293" s="66"/>
      <c r="CYH293" s="66"/>
      <c r="CYI293" s="66"/>
      <c r="CYJ293" s="66"/>
      <c r="CYK293" s="66"/>
      <c r="CYL293" s="66"/>
      <c r="CYM293" s="66"/>
      <c r="CYN293" s="66"/>
      <c r="CYO293" s="66"/>
      <c r="CYP293" s="66"/>
      <c r="CYQ293" s="66"/>
      <c r="CYR293" s="66"/>
      <c r="CYS293" s="66"/>
      <c r="CYT293" s="66"/>
      <c r="CYU293" s="66"/>
      <c r="CYV293" s="66"/>
      <c r="CYW293" s="66"/>
      <c r="CYX293" s="66"/>
      <c r="CYY293" s="66"/>
      <c r="CYZ293" s="66"/>
      <c r="CZA293" s="66"/>
      <c r="CZB293" s="66"/>
      <c r="CZC293" s="66"/>
      <c r="CZD293" s="66"/>
      <c r="CZE293" s="66"/>
      <c r="CZF293" s="66"/>
      <c r="CZG293" s="66"/>
      <c r="CZH293" s="66"/>
      <c r="CZI293" s="66"/>
      <c r="CZJ293" s="66"/>
      <c r="CZK293" s="66"/>
      <c r="CZL293" s="66"/>
      <c r="CZM293" s="66"/>
      <c r="CZN293" s="66"/>
      <c r="CZO293" s="66"/>
      <c r="CZP293" s="66"/>
      <c r="CZQ293" s="66"/>
      <c r="CZR293" s="66"/>
      <c r="CZS293" s="66"/>
      <c r="CZT293" s="66"/>
      <c r="CZU293" s="66"/>
      <c r="CZV293" s="66"/>
      <c r="CZW293" s="66"/>
      <c r="CZX293" s="66"/>
      <c r="CZY293" s="66"/>
      <c r="CZZ293" s="66"/>
      <c r="DAA293" s="66"/>
      <c r="DAB293" s="66"/>
      <c r="DAC293" s="66"/>
      <c r="DAD293" s="66"/>
      <c r="DAE293" s="66"/>
      <c r="DAF293" s="66"/>
      <c r="DAG293" s="66"/>
      <c r="DAH293" s="66"/>
      <c r="DAI293" s="66"/>
      <c r="DAJ293" s="66"/>
      <c r="DAK293" s="66"/>
      <c r="DAL293" s="66"/>
      <c r="DAM293" s="66"/>
      <c r="DAN293" s="66"/>
      <c r="DAO293" s="66"/>
      <c r="DAP293" s="66"/>
      <c r="DAQ293" s="66"/>
      <c r="DAR293" s="66"/>
      <c r="DAS293" s="66"/>
      <c r="DAT293" s="66"/>
      <c r="DAU293" s="66"/>
      <c r="DAV293" s="66"/>
      <c r="DAW293" s="66"/>
      <c r="DAX293" s="66"/>
      <c r="DAY293" s="66"/>
      <c r="DAZ293" s="66"/>
      <c r="DBA293" s="66"/>
      <c r="DBB293" s="66"/>
      <c r="DBC293" s="66"/>
      <c r="DBD293" s="66"/>
      <c r="DBE293" s="66"/>
      <c r="DBF293" s="66"/>
      <c r="DBG293" s="66"/>
      <c r="DBH293" s="66"/>
      <c r="DBI293" s="66"/>
      <c r="DBJ293" s="66"/>
      <c r="DBK293" s="66"/>
      <c r="DBL293" s="66"/>
      <c r="DBM293" s="66"/>
      <c r="DBN293" s="66"/>
      <c r="DBO293" s="66"/>
      <c r="DBP293" s="66"/>
      <c r="DBQ293" s="66"/>
      <c r="DBR293" s="66"/>
      <c r="DBS293" s="66"/>
      <c r="DBT293" s="66"/>
      <c r="DBU293" s="66"/>
      <c r="DBV293" s="66"/>
      <c r="DBW293" s="66"/>
      <c r="DBX293" s="66"/>
      <c r="DBY293" s="66"/>
      <c r="DBZ293" s="66"/>
      <c r="DCA293" s="66"/>
      <c r="DCB293" s="66"/>
      <c r="DCC293" s="66"/>
      <c r="DCD293" s="66"/>
      <c r="DCE293" s="66"/>
      <c r="DCF293" s="66"/>
      <c r="DCG293" s="66"/>
      <c r="DCH293" s="66"/>
      <c r="DCI293" s="66"/>
      <c r="DCJ293" s="66"/>
      <c r="DCK293" s="66"/>
      <c r="DCL293" s="66"/>
      <c r="DCM293" s="66"/>
      <c r="DCN293" s="66"/>
      <c r="DCO293" s="66"/>
      <c r="DCP293" s="66"/>
      <c r="DCQ293" s="66"/>
      <c r="DCR293" s="66"/>
      <c r="DCS293" s="66"/>
      <c r="DCT293" s="66"/>
      <c r="DCU293" s="66"/>
      <c r="DCV293" s="66"/>
      <c r="DCW293" s="66"/>
      <c r="DCX293" s="66"/>
      <c r="DCY293" s="66"/>
      <c r="DCZ293" s="66"/>
      <c r="DDA293" s="66"/>
      <c r="DDB293" s="66"/>
      <c r="DDC293" s="66"/>
      <c r="DDD293" s="66"/>
      <c r="DDE293" s="66"/>
      <c r="DDF293" s="66"/>
      <c r="DDG293" s="66"/>
      <c r="DDH293" s="66"/>
      <c r="DDI293" s="66"/>
      <c r="DDJ293" s="66"/>
      <c r="DDK293" s="66"/>
      <c r="DDL293" s="66"/>
      <c r="DDM293" s="66"/>
      <c r="DDN293" s="66"/>
      <c r="DDO293" s="66"/>
      <c r="DDP293" s="66"/>
      <c r="DDQ293" s="66"/>
      <c r="DDR293" s="66"/>
      <c r="DDS293" s="66"/>
      <c r="DDT293" s="66"/>
      <c r="DDU293" s="66"/>
      <c r="DDV293" s="66"/>
      <c r="DDW293" s="66"/>
      <c r="DDX293" s="66"/>
      <c r="DDY293" s="66"/>
      <c r="DDZ293" s="66"/>
      <c r="DEA293" s="66"/>
      <c r="DEB293" s="66"/>
      <c r="DEC293" s="66"/>
      <c r="DED293" s="66"/>
      <c r="DEE293" s="66"/>
      <c r="DEF293" s="66"/>
      <c r="DEG293" s="66"/>
      <c r="DEH293" s="66"/>
      <c r="DEI293" s="66"/>
      <c r="DEJ293" s="66"/>
      <c r="DEK293" s="66"/>
      <c r="DEL293" s="66"/>
      <c r="DEM293" s="66"/>
      <c r="DEN293" s="66"/>
      <c r="DEO293" s="66"/>
      <c r="DEP293" s="66"/>
      <c r="DEQ293" s="66"/>
      <c r="DER293" s="66"/>
      <c r="DES293" s="66"/>
      <c r="DET293" s="66"/>
      <c r="DEU293" s="66"/>
      <c r="DEV293" s="66"/>
      <c r="DEW293" s="66"/>
      <c r="DEX293" s="66"/>
      <c r="DEY293" s="66"/>
      <c r="DEZ293" s="66"/>
      <c r="DFA293" s="66"/>
      <c r="DFB293" s="66"/>
      <c r="DFC293" s="66"/>
      <c r="DFD293" s="66"/>
      <c r="DFE293" s="66"/>
      <c r="DFF293" s="66"/>
      <c r="DFG293" s="66"/>
      <c r="DFH293" s="66"/>
      <c r="DFI293" s="66"/>
      <c r="DFJ293" s="66"/>
      <c r="DFK293" s="66"/>
      <c r="DFL293" s="66"/>
      <c r="DFM293" s="66"/>
      <c r="DFN293" s="66"/>
      <c r="DFO293" s="66"/>
      <c r="DFP293" s="66"/>
      <c r="DFQ293" s="66"/>
      <c r="DFR293" s="66"/>
      <c r="DFS293" s="66"/>
      <c r="DFT293" s="66"/>
      <c r="DFU293" s="66"/>
      <c r="DFV293" s="66"/>
      <c r="DFW293" s="66"/>
      <c r="DFX293" s="66"/>
      <c r="DFY293" s="66"/>
      <c r="DFZ293" s="66"/>
      <c r="DGA293" s="66"/>
      <c r="DGB293" s="66"/>
      <c r="DGC293" s="66"/>
      <c r="DGD293" s="66"/>
      <c r="DGE293" s="66"/>
      <c r="DGF293" s="66"/>
      <c r="DGG293" s="66"/>
      <c r="DGH293" s="66"/>
      <c r="DGI293" s="66"/>
      <c r="DGJ293" s="66"/>
      <c r="DGK293" s="66"/>
      <c r="DGL293" s="66"/>
      <c r="DGM293" s="66"/>
      <c r="DGN293" s="66"/>
      <c r="DGO293" s="66"/>
      <c r="DGP293" s="66"/>
      <c r="DGQ293" s="66"/>
      <c r="DGR293" s="66"/>
      <c r="DGS293" s="66"/>
      <c r="DGT293" s="66"/>
      <c r="DGU293" s="66"/>
      <c r="DGV293" s="66"/>
      <c r="DGW293" s="66"/>
      <c r="DGX293" s="66"/>
      <c r="DGY293" s="66"/>
      <c r="DGZ293" s="66"/>
      <c r="DHA293" s="66"/>
      <c r="DHB293" s="66"/>
      <c r="DHC293" s="66"/>
      <c r="DHD293" s="66"/>
      <c r="DHE293" s="66"/>
      <c r="DHF293" s="66"/>
      <c r="DHG293" s="66"/>
      <c r="DHH293" s="66"/>
      <c r="DHI293" s="66"/>
      <c r="DHJ293" s="66"/>
      <c r="DHK293" s="66"/>
      <c r="DHL293" s="66"/>
      <c r="DHM293" s="66"/>
      <c r="DHN293" s="66"/>
      <c r="DHO293" s="66"/>
      <c r="DHP293" s="66"/>
      <c r="DHQ293" s="66"/>
      <c r="DHR293" s="66"/>
      <c r="DHS293" s="66"/>
      <c r="DHT293" s="66"/>
      <c r="DHU293" s="66"/>
      <c r="DHV293" s="66"/>
      <c r="DHW293" s="66"/>
      <c r="DHX293" s="66"/>
      <c r="DHY293" s="66"/>
      <c r="DHZ293" s="66"/>
      <c r="DIA293" s="66"/>
      <c r="DIB293" s="66"/>
      <c r="DIC293" s="66"/>
      <c r="DID293" s="66"/>
      <c r="DIE293" s="66"/>
      <c r="DIF293" s="66"/>
      <c r="DIG293" s="66"/>
      <c r="DIH293" s="66"/>
      <c r="DII293" s="66"/>
      <c r="DIJ293" s="66"/>
      <c r="DIK293" s="66"/>
      <c r="DIL293" s="66"/>
      <c r="DIM293" s="66"/>
      <c r="DIN293" s="66"/>
      <c r="DIO293" s="66"/>
      <c r="DIP293" s="66"/>
      <c r="DIQ293" s="66"/>
      <c r="DIR293" s="66"/>
      <c r="DIS293" s="66"/>
      <c r="DIT293" s="66"/>
      <c r="DIU293" s="66"/>
      <c r="DIV293" s="66"/>
      <c r="DIW293" s="66"/>
      <c r="DIX293" s="66"/>
      <c r="DIY293" s="66"/>
      <c r="DIZ293" s="66"/>
      <c r="DJA293" s="66"/>
      <c r="DJB293" s="66"/>
      <c r="DJC293" s="66"/>
      <c r="DJD293" s="66"/>
      <c r="DJE293" s="66"/>
      <c r="DJF293" s="66"/>
      <c r="DJG293" s="66"/>
      <c r="DJH293" s="66"/>
      <c r="DJI293" s="66"/>
      <c r="DJJ293" s="66"/>
      <c r="DJK293" s="66"/>
      <c r="DJL293" s="66"/>
      <c r="DJM293" s="66"/>
      <c r="DJN293" s="66"/>
      <c r="DJO293" s="66"/>
      <c r="DJP293" s="66"/>
      <c r="DJQ293" s="66"/>
      <c r="DJR293" s="66"/>
      <c r="DJS293" s="66"/>
      <c r="DJT293" s="66"/>
      <c r="DJU293" s="66"/>
      <c r="DJV293" s="66"/>
      <c r="DJW293" s="66"/>
      <c r="DJX293" s="66"/>
      <c r="DJY293" s="66"/>
      <c r="DJZ293" s="66"/>
      <c r="DKA293" s="66"/>
      <c r="DKB293" s="66"/>
      <c r="DKC293" s="66"/>
      <c r="DKD293" s="66"/>
      <c r="DKE293" s="66"/>
      <c r="DKF293" s="66"/>
      <c r="DKG293" s="66"/>
      <c r="DKH293" s="66"/>
      <c r="DKI293" s="66"/>
      <c r="DKJ293" s="66"/>
      <c r="DKK293" s="66"/>
      <c r="DKL293" s="66"/>
      <c r="DKM293" s="66"/>
      <c r="DKN293" s="66"/>
      <c r="DKO293" s="66"/>
      <c r="DKP293" s="66"/>
      <c r="DKQ293" s="66"/>
      <c r="DKR293" s="66"/>
      <c r="DKS293" s="66"/>
      <c r="DKT293" s="66"/>
      <c r="DKU293" s="66"/>
      <c r="DKV293" s="66"/>
      <c r="DKW293" s="66"/>
      <c r="DKX293" s="66"/>
      <c r="DKY293" s="66"/>
      <c r="DKZ293" s="66"/>
      <c r="DLA293" s="66"/>
      <c r="DLB293" s="66"/>
      <c r="DLC293" s="66"/>
      <c r="DLD293" s="66"/>
      <c r="DLE293" s="66"/>
      <c r="DLF293" s="66"/>
      <c r="DLG293" s="66"/>
      <c r="DLH293" s="66"/>
      <c r="DLI293" s="66"/>
      <c r="DLJ293" s="66"/>
      <c r="DLK293" s="66"/>
      <c r="DLL293" s="66"/>
      <c r="DLM293" s="66"/>
      <c r="DLN293" s="66"/>
      <c r="DLO293" s="66"/>
      <c r="DLP293" s="66"/>
      <c r="DLQ293" s="66"/>
      <c r="DLR293" s="66"/>
      <c r="DLS293" s="66"/>
      <c r="DLT293" s="66"/>
      <c r="DLU293" s="66"/>
      <c r="DLV293" s="66"/>
      <c r="DLW293" s="66"/>
      <c r="DLX293" s="66"/>
      <c r="DLY293" s="66"/>
      <c r="DLZ293" s="66"/>
      <c r="DMA293" s="66"/>
      <c r="DMB293" s="66"/>
      <c r="DMC293" s="66"/>
      <c r="DMD293" s="66"/>
      <c r="DME293" s="66"/>
      <c r="DMF293" s="66"/>
      <c r="DMG293" s="66"/>
      <c r="DMH293" s="66"/>
      <c r="DMI293" s="66"/>
      <c r="DMJ293" s="66"/>
      <c r="DMK293" s="66"/>
      <c r="DML293" s="66"/>
      <c r="DMM293" s="66"/>
      <c r="DMN293" s="66"/>
      <c r="DMO293" s="66"/>
      <c r="DMP293" s="66"/>
      <c r="DMQ293" s="66"/>
      <c r="DMR293" s="66"/>
      <c r="DMS293" s="66"/>
      <c r="DMT293" s="66"/>
      <c r="DMU293" s="66"/>
      <c r="DMV293" s="66"/>
      <c r="DMW293" s="66"/>
      <c r="DMX293" s="66"/>
      <c r="DMY293" s="66"/>
      <c r="DMZ293" s="66"/>
      <c r="DNA293" s="66"/>
      <c r="DNB293" s="66"/>
      <c r="DNC293" s="66"/>
      <c r="DND293" s="66"/>
      <c r="DNE293" s="66"/>
      <c r="DNF293" s="66"/>
      <c r="DNG293" s="66"/>
      <c r="DNH293" s="66"/>
      <c r="DNI293" s="66"/>
      <c r="DNJ293" s="66"/>
      <c r="DNK293" s="66"/>
      <c r="DNL293" s="66"/>
      <c r="DNM293" s="66"/>
      <c r="DNN293" s="66"/>
      <c r="DNO293" s="66"/>
      <c r="DNP293" s="66"/>
      <c r="DNQ293" s="66"/>
      <c r="DNR293" s="66"/>
      <c r="DNS293" s="66"/>
      <c r="DNT293" s="66"/>
      <c r="DNU293" s="66"/>
      <c r="DNV293" s="66"/>
      <c r="DNW293" s="66"/>
      <c r="DNX293" s="66"/>
      <c r="DNY293" s="66"/>
      <c r="DNZ293" s="66"/>
      <c r="DOA293" s="66"/>
      <c r="DOB293" s="66"/>
      <c r="DOC293" s="66"/>
      <c r="DOD293" s="66"/>
      <c r="DOE293" s="66"/>
      <c r="DOF293" s="66"/>
      <c r="DOG293" s="66"/>
      <c r="DOH293" s="66"/>
      <c r="DOI293" s="66"/>
      <c r="DOJ293" s="66"/>
      <c r="DOK293" s="66"/>
      <c r="DOL293" s="66"/>
      <c r="DOM293" s="66"/>
      <c r="DON293" s="66"/>
      <c r="DOO293" s="66"/>
      <c r="DOP293" s="66"/>
      <c r="DOQ293" s="66"/>
      <c r="DOR293" s="66"/>
      <c r="DOS293" s="66"/>
      <c r="DOT293" s="66"/>
      <c r="DOU293" s="66"/>
      <c r="DOV293" s="66"/>
      <c r="DOW293" s="66"/>
      <c r="DOX293" s="66"/>
      <c r="DOY293" s="66"/>
      <c r="DOZ293" s="66"/>
      <c r="DPA293" s="66"/>
      <c r="DPB293" s="66"/>
      <c r="DPC293" s="66"/>
      <c r="DPD293" s="66"/>
      <c r="DPE293" s="66"/>
      <c r="DPF293" s="66"/>
      <c r="DPG293" s="66"/>
      <c r="DPH293" s="66"/>
      <c r="DPI293" s="66"/>
      <c r="DPJ293" s="66"/>
      <c r="DPK293" s="66"/>
      <c r="DPL293" s="66"/>
      <c r="DPM293" s="66"/>
      <c r="DPN293" s="66"/>
      <c r="DPO293" s="66"/>
      <c r="DPP293" s="66"/>
      <c r="DPQ293" s="66"/>
      <c r="DPR293" s="66"/>
      <c r="DPS293" s="66"/>
      <c r="DPT293" s="66"/>
      <c r="DPU293" s="66"/>
      <c r="DPV293" s="66"/>
      <c r="DPW293" s="66"/>
      <c r="DPX293" s="66"/>
      <c r="DPY293" s="66"/>
      <c r="DPZ293" s="66"/>
      <c r="DQA293" s="66"/>
      <c r="DQB293" s="66"/>
      <c r="DQC293" s="66"/>
      <c r="DQD293" s="66"/>
      <c r="DQE293" s="66"/>
      <c r="DQF293" s="66"/>
      <c r="DQG293" s="66"/>
      <c r="DQH293" s="66"/>
      <c r="DQI293" s="66"/>
      <c r="DQJ293" s="66"/>
      <c r="DQK293" s="66"/>
      <c r="DQL293" s="66"/>
      <c r="DQM293" s="66"/>
      <c r="DQN293" s="66"/>
      <c r="DQO293" s="66"/>
      <c r="DQP293" s="66"/>
      <c r="DQQ293" s="66"/>
      <c r="DQR293" s="66"/>
      <c r="DQS293" s="66"/>
      <c r="DQT293" s="66"/>
      <c r="DQU293" s="66"/>
      <c r="DQV293" s="66"/>
      <c r="DQW293" s="66"/>
      <c r="DQX293" s="66"/>
      <c r="DQY293" s="66"/>
      <c r="DQZ293" s="66"/>
      <c r="DRA293" s="66"/>
      <c r="DRB293" s="66"/>
      <c r="DRC293" s="66"/>
      <c r="DRD293" s="66"/>
      <c r="DRE293" s="66"/>
      <c r="DRF293" s="66"/>
      <c r="DRG293" s="66"/>
      <c r="DRH293" s="66"/>
      <c r="DRI293" s="66"/>
      <c r="DRJ293" s="66"/>
      <c r="DRK293" s="66"/>
      <c r="DRL293" s="66"/>
      <c r="DRM293" s="66"/>
      <c r="DRN293" s="66"/>
      <c r="DRO293" s="66"/>
      <c r="DRP293" s="66"/>
      <c r="DRQ293" s="66"/>
      <c r="DRR293" s="66"/>
      <c r="DRS293" s="66"/>
      <c r="DRT293" s="66"/>
      <c r="DRU293" s="66"/>
      <c r="DRV293" s="66"/>
      <c r="DRW293" s="66"/>
      <c r="DRX293" s="66"/>
      <c r="DRY293" s="66"/>
      <c r="DRZ293" s="66"/>
      <c r="DSA293" s="66"/>
      <c r="DSB293" s="66"/>
      <c r="DSC293" s="66"/>
      <c r="DSD293" s="66"/>
      <c r="DSE293" s="66"/>
      <c r="DSF293" s="66"/>
      <c r="DSG293" s="66"/>
      <c r="DSH293" s="66"/>
      <c r="DSI293" s="66"/>
      <c r="DSJ293" s="66"/>
      <c r="DSK293" s="66"/>
      <c r="DSL293" s="66"/>
      <c r="DSM293" s="66"/>
      <c r="DSN293" s="66"/>
      <c r="DSO293" s="66"/>
      <c r="DSP293" s="66"/>
      <c r="DSQ293" s="66"/>
      <c r="DSR293" s="66"/>
      <c r="DSS293" s="66"/>
      <c r="DST293" s="66"/>
      <c r="DSU293" s="66"/>
      <c r="DSV293" s="66"/>
      <c r="DSW293" s="66"/>
      <c r="DSX293" s="66"/>
      <c r="DSY293" s="66"/>
      <c r="DSZ293" s="66"/>
      <c r="DTA293" s="66"/>
      <c r="DTB293" s="66"/>
      <c r="DTC293" s="66"/>
      <c r="DTD293" s="66"/>
      <c r="DTE293" s="66"/>
      <c r="DTF293" s="66"/>
      <c r="DTG293" s="66"/>
      <c r="DTH293" s="66"/>
      <c r="DTI293" s="66"/>
      <c r="DTJ293" s="66"/>
      <c r="DTK293" s="66"/>
      <c r="DTL293" s="66"/>
      <c r="DTM293" s="66"/>
      <c r="DTN293" s="66"/>
      <c r="DTO293" s="66"/>
      <c r="DTP293" s="66"/>
      <c r="DTQ293" s="66"/>
      <c r="DTR293" s="66"/>
      <c r="DTS293" s="66"/>
      <c r="DTT293" s="66"/>
      <c r="DTU293" s="66"/>
      <c r="DTV293" s="66"/>
      <c r="DTW293" s="66"/>
      <c r="DTX293" s="66"/>
      <c r="DTY293" s="66"/>
      <c r="DTZ293" s="66"/>
      <c r="DUA293" s="66"/>
      <c r="DUB293" s="66"/>
      <c r="DUC293" s="66"/>
      <c r="DUD293" s="66"/>
      <c r="DUE293" s="66"/>
      <c r="DUF293" s="66"/>
      <c r="DUG293" s="66"/>
      <c r="DUH293" s="66"/>
      <c r="DUI293" s="66"/>
      <c r="DUJ293" s="66"/>
      <c r="DUK293" s="66"/>
      <c r="DUL293" s="66"/>
      <c r="DUM293" s="66"/>
      <c r="DUN293" s="66"/>
      <c r="DUO293" s="66"/>
      <c r="DUP293" s="66"/>
      <c r="DUQ293" s="66"/>
      <c r="DUR293" s="66"/>
      <c r="DUS293" s="66"/>
      <c r="DUT293" s="66"/>
      <c r="DUU293" s="66"/>
      <c r="DUV293" s="66"/>
      <c r="DUW293" s="66"/>
      <c r="DUX293" s="66"/>
      <c r="DUY293" s="66"/>
      <c r="DUZ293" s="66"/>
      <c r="DVA293" s="66"/>
      <c r="DVB293" s="66"/>
      <c r="DVC293" s="66"/>
      <c r="DVD293" s="66"/>
      <c r="DVE293" s="66"/>
      <c r="DVF293" s="66"/>
      <c r="DVG293" s="66"/>
      <c r="DVH293" s="66"/>
      <c r="DVI293" s="66"/>
      <c r="DVJ293" s="66"/>
      <c r="DVK293" s="66"/>
      <c r="DVL293" s="66"/>
      <c r="DVM293" s="66"/>
      <c r="DVN293" s="66"/>
      <c r="DVO293" s="66"/>
      <c r="DVP293" s="66"/>
      <c r="DVQ293" s="66"/>
      <c r="DVR293" s="66"/>
      <c r="DVS293" s="66"/>
      <c r="DVT293" s="66"/>
      <c r="DVU293" s="66"/>
      <c r="DVV293" s="66"/>
      <c r="DVW293" s="66"/>
      <c r="DVX293" s="66"/>
      <c r="DVY293" s="66"/>
      <c r="DVZ293" s="66"/>
      <c r="DWA293" s="66"/>
      <c r="DWB293" s="66"/>
      <c r="DWC293" s="66"/>
      <c r="DWD293" s="66"/>
      <c r="DWE293" s="66"/>
      <c r="DWF293" s="66"/>
      <c r="DWG293" s="66"/>
      <c r="DWH293" s="66"/>
      <c r="DWI293" s="66"/>
      <c r="DWJ293" s="66"/>
      <c r="DWK293" s="66"/>
      <c r="DWL293" s="66"/>
      <c r="DWM293" s="66"/>
      <c r="DWN293" s="66"/>
      <c r="DWO293" s="66"/>
      <c r="DWP293" s="66"/>
      <c r="DWQ293" s="66"/>
      <c r="DWR293" s="66"/>
      <c r="DWS293" s="66"/>
      <c r="DWT293" s="66"/>
      <c r="DWU293" s="66"/>
      <c r="DWV293" s="66"/>
      <c r="DWW293" s="66"/>
      <c r="DWX293" s="66"/>
      <c r="DWY293" s="66"/>
      <c r="DWZ293" s="66"/>
      <c r="DXA293" s="66"/>
      <c r="DXB293" s="66"/>
      <c r="DXC293" s="66"/>
      <c r="DXD293" s="66"/>
      <c r="DXE293" s="66"/>
      <c r="DXF293" s="66"/>
      <c r="DXG293" s="66"/>
      <c r="DXH293" s="66"/>
      <c r="DXI293" s="66"/>
      <c r="DXJ293" s="66"/>
      <c r="DXK293" s="66"/>
      <c r="DXL293" s="66"/>
      <c r="DXM293" s="66"/>
      <c r="DXN293" s="66"/>
      <c r="DXO293" s="66"/>
      <c r="DXP293" s="66"/>
      <c r="DXQ293" s="66"/>
      <c r="DXR293" s="66"/>
      <c r="DXS293" s="66"/>
      <c r="DXT293" s="66"/>
      <c r="DXU293" s="66"/>
      <c r="DXV293" s="66"/>
      <c r="DXW293" s="66"/>
      <c r="DXX293" s="66"/>
      <c r="DXY293" s="66"/>
      <c r="DXZ293" s="66"/>
      <c r="DYA293" s="66"/>
      <c r="DYB293" s="66"/>
      <c r="DYC293" s="66"/>
      <c r="DYD293" s="66"/>
      <c r="DYE293" s="66"/>
      <c r="DYF293" s="66"/>
      <c r="DYG293" s="66"/>
      <c r="DYH293" s="66"/>
      <c r="DYI293" s="66"/>
      <c r="DYJ293" s="66"/>
      <c r="DYK293" s="66"/>
      <c r="DYL293" s="66"/>
      <c r="DYM293" s="66"/>
      <c r="DYN293" s="66"/>
      <c r="DYO293" s="66"/>
      <c r="DYP293" s="66"/>
      <c r="DYQ293" s="66"/>
      <c r="DYR293" s="66"/>
      <c r="DYS293" s="66"/>
      <c r="DYT293" s="66"/>
      <c r="DYU293" s="66"/>
      <c r="DYV293" s="66"/>
      <c r="DYW293" s="66"/>
      <c r="DYX293" s="66"/>
      <c r="DYY293" s="66"/>
      <c r="DYZ293" s="66"/>
      <c r="DZA293" s="66"/>
      <c r="DZB293" s="66"/>
      <c r="DZC293" s="66"/>
      <c r="DZD293" s="66"/>
      <c r="DZE293" s="66"/>
      <c r="DZF293" s="66"/>
      <c r="DZG293" s="66"/>
      <c r="DZH293" s="66"/>
      <c r="DZI293" s="66"/>
      <c r="DZJ293" s="66"/>
      <c r="DZK293" s="66"/>
      <c r="DZL293" s="66"/>
      <c r="DZM293" s="66"/>
      <c r="DZN293" s="66"/>
      <c r="DZO293" s="66"/>
      <c r="DZP293" s="66"/>
      <c r="DZQ293" s="66"/>
      <c r="DZR293" s="66"/>
      <c r="DZS293" s="66"/>
      <c r="DZT293" s="66"/>
      <c r="DZU293" s="66"/>
      <c r="DZV293" s="66"/>
      <c r="DZW293" s="66"/>
      <c r="DZX293" s="66"/>
      <c r="DZY293" s="66"/>
      <c r="DZZ293" s="66"/>
      <c r="EAA293" s="66"/>
      <c r="EAB293" s="66"/>
      <c r="EAC293" s="66"/>
      <c r="EAD293" s="66"/>
      <c r="EAE293" s="66"/>
      <c r="EAF293" s="66"/>
      <c r="EAG293" s="66"/>
      <c r="EAH293" s="66"/>
      <c r="EAI293" s="66"/>
      <c r="EAJ293" s="66"/>
      <c r="EAK293" s="66"/>
      <c r="EAL293" s="66"/>
      <c r="EAM293" s="66"/>
      <c r="EAN293" s="66"/>
      <c r="EAO293" s="66"/>
      <c r="EAP293" s="66"/>
      <c r="EAQ293" s="66"/>
      <c r="EAR293" s="66"/>
      <c r="EAS293" s="66"/>
      <c r="EAT293" s="66"/>
      <c r="EAU293" s="66"/>
      <c r="EAV293" s="66"/>
      <c r="EAW293" s="66"/>
      <c r="EAX293" s="66"/>
      <c r="EAY293" s="66"/>
      <c r="EAZ293" s="66"/>
      <c r="EBA293" s="66"/>
      <c r="EBB293" s="66"/>
      <c r="EBC293" s="66"/>
      <c r="EBD293" s="66"/>
      <c r="EBE293" s="66"/>
      <c r="EBF293" s="66"/>
      <c r="EBG293" s="66"/>
      <c r="EBH293" s="66"/>
      <c r="EBI293" s="66"/>
      <c r="EBJ293" s="66"/>
      <c r="EBK293" s="66"/>
      <c r="EBL293" s="66"/>
      <c r="EBM293" s="66"/>
      <c r="EBN293" s="66"/>
      <c r="EBO293" s="66"/>
      <c r="EBP293" s="66"/>
      <c r="EBQ293" s="66"/>
      <c r="EBR293" s="66"/>
      <c r="EBS293" s="66"/>
      <c r="EBT293" s="66"/>
      <c r="EBU293" s="66"/>
      <c r="EBV293" s="66"/>
      <c r="EBW293" s="66"/>
      <c r="EBX293" s="66"/>
      <c r="EBY293" s="66"/>
      <c r="EBZ293" s="66"/>
      <c r="ECA293" s="66"/>
      <c r="ECB293" s="66"/>
      <c r="ECC293" s="66"/>
      <c r="ECD293" s="66"/>
      <c r="ECE293" s="66"/>
      <c r="ECF293" s="66"/>
      <c r="ECG293" s="66"/>
      <c r="ECH293" s="66"/>
      <c r="ECI293" s="66"/>
      <c r="ECJ293" s="66"/>
      <c r="ECK293" s="66"/>
      <c r="ECL293" s="66"/>
      <c r="ECM293" s="66"/>
      <c r="ECN293" s="66"/>
      <c r="ECO293" s="66"/>
      <c r="ECP293" s="66"/>
      <c r="ECQ293" s="66"/>
      <c r="ECR293" s="66"/>
      <c r="ECS293" s="66"/>
      <c r="ECT293" s="66"/>
      <c r="ECU293" s="66"/>
      <c r="ECV293" s="66"/>
      <c r="ECW293" s="66"/>
      <c r="ECX293" s="66"/>
      <c r="ECY293" s="66"/>
      <c r="ECZ293" s="66"/>
      <c r="EDA293" s="66"/>
      <c r="EDB293" s="66"/>
      <c r="EDC293" s="66"/>
      <c r="EDD293" s="66"/>
      <c r="EDE293" s="66"/>
      <c r="EDF293" s="66"/>
      <c r="EDG293" s="66"/>
      <c r="EDH293" s="66"/>
      <c r="EDI293" s="66"/>
      <c r="EDJ293" s="66"/>
      <c r="EDK293" s="66"/>
      <c r="EDL293" s="66"/>
      <c r="EDM293" s="66"/>
      <c r="EDN293" s="66"/>
      <c r="EDO293" s="66"/>
      <c r="EDP293" s="66"/>
      <c r="EDQ293" s="66"/>
      <c r="EDR293" s="66"/>
      <c r="EDS293" s="66"/>
      <c r="EDT293" s="66"/>
      <c r="EDU293" s="66"/>
      <c r="EDV293" s="66"/>
      <c r="EDW293" s="66"/>
      <c r="EDX293" s="66"/>
      <c r="EDY293" s="66"/>
      <c r="EDZ293" s="66"/>
      <c r="EEA293" s="66"/>
      <c r="EEB293" s="66"/>
      <c r="EEC293" s="66"/>
      <c r="EED293" s="66"/>
      <c r="EEE293" s="66"/>
      <c r="EEF293" s="66"/>
      <c r="EEG293" s="66"/>
      <c r="EEH293" s="66"/>
      <c r="EEI293" s="66"/>
      <c r="EEJ293" s="66"/>
      <c r="EEK293" s="66"/>
      <c r="EEL293" s="66"/>
      <c r="EEM293" s="66"/>
      <c r="EEN293" s="66"/>
      <c r="EEO293" s="66"/>
      <c r="EEP293" s="66"/>
      <c r="EEQ293" s="66"/>
      <c r="EER293" s="66"/>
      <c r="EES293" s="66"/>
      <c r="EET293" s="66"/>
      <c r="EEU293" s="66"/>
      <c r="EEV293" s="66"/>
      <c r="EEW293" s="66"/>
      <c r="EEX293" s="66"/>
      <c r="EEY293" s="66"/>
      <c r="EEZ293" s="66"/>
      <c r="EFA293" s="66"/>
      <c r="EFB293" s="66"/>
      <c r="EFC293" s="66"/>
      <c r="EFD293" s="66"/>
      <c r="EFE293" s="66"/>
      <c r="EFF293" s="66"/>
      <c r="EFG293" s="66"/>
      <c r="EFH293" s="66"/>
      <c r="EFI293" s="66"/>
      <c r="EFJ293" s="66"/>
      <c r="EFK293" s="66"/>
      <c r="EFL293" s="66"/>
      <c r="EFM293" s="66"/>
      <c r="EFN293" s="66"/>
      <c r="EFO293" s="66"/>
      <c r="EFP293" s="66"/>
      <c r="EFQ293" s="66"/>
      <c r="EFR293" s="66"/>
      <c r="EFS293" s="66"/>
      <c r="EFT293" s="66"/>
      <c r="EFU293" s="66"/>
      <c r="EFV293" s="66"/>
      <c r="EFW293" s="66"/>
      <c r="EFX293" s="66"/>
      <c r="EFY293" s="66"/>
      <c r="EFZ293" s="66"/>
      <c r="EGA293" s="66"/>
      <c r="EGB293" s="66"/>
      <c r="EGC293" s="66"/>
      <c r="EGD293" s="66"/>
      <c r="EGE293" s="66"/>
      <c r="EGF293" s="66"/>
      <c r="EGG293" s="66"/>
      <c r="EGH293" s="66"/>
      <c r="EGI293" s="66"/>
      <c r="EGJ293" s="66"/>
      <c r="EGK293" s="66"/>
      <c r="EGL293" s="66"/>
      <c r="EGM293" s="66"/>
      <c r="EGN293" s="66"/>
      <c r="EGO293" s="66"/>
      <c r="EGP293" s="66"/>
      <c r="EGQ293" s="66"/>
      <c r="EGR293" s="66"/>
      <c r="EGS293" s="66"/>
      <c r="EGT293" s="66"/>
      <c r="EGU293" s="66"/>
      <c r="EGV293" s="66"/>
      <c r="EGW293" s="66"/>
      <c r="EGX293" s="66"/>
      <c r="EGY293" s="66"/>
      <c r="EGZ293" s="66"/>
      <c r="EHA293" s="66"/>
      <c r="EHB293" s="66"/>
      <c r="EHC293" s="66"/>
      <c r="EHD293" s="66"/>
      <c r="EHE293" s="66"/>
      <c r="EHF293" s="66"/>
      <c r="EHG293" s="66"/>
      <c r="EHH293" s="66"/>
      <c r="EHI293" s="66"/>
      <c r="EHJ293" s="66"/>
      <c r="EHK293" s="66"/>
      <c r="EHL293" s="66"/>
      <c r="EHM293" s="66"/>
      <c r="EHN293" s="66"/>
      <c r="EHO293" s="66"/>
      <c r="EHP293" s="66"/>
      <c r="EHQ293" s="66"/>
      <c r="EHR293" s="66"/>
      <c r="EHS293" s="66"/>
      <c r="EHT293" s="66"/>
      <c r="EHU293" s="66"/>
      <c r="EHV293" s="66"/>
      <c r="EHW293" s="66"/>
      <c r="EHX293" s="66"/>
      <c r="EHY293" s="66"/>
      <c r="EHZ293" s="66"/>
      <c r="EIA293" s="66"/>
      <c r="EIB293" s="66"/>
      <c r="EIC293" s="66"/>
      <c r="EID293" s="66"/>
      <c r="EIE293" s="66"/>
      <c r="EIF293" s="66"/>
      <c r="EIG293" s="66"/>
      <c r="EIH293" s="66"/>
      <c r="EII293" s="66"/>
      <c r="EIJ293" s="66"/>
      <c r="EIK293" s="66"/>
      <c r="EIL293" s="66"/>
      <c r="EIM293" s="66"/>
      <c r="EIN293" s="66"/>
      <c r="EIO293" s="66"/>
      <c r="EIP293" s="66"/>
      <c r="EIQ293" s="66"/>
      <c r="EIR293" s="66"/>
      <c r="EIS293" s="66"/>
      <c r="EIT293" s="66"/>
      <c r="EIU293" s="66"/>
      <c r="EIV293" s="66"/>
      <c r="EIW293" s="66"/>
      <c r="EIX293" s="66"/>
      <c r="EIY293" s="66"/>
      <c r="EIZ293" s="66"/>
      <c r="EJA293" s="66"/>
      <c r="EJB293" s="66"/>
      <c r="EJC293" s="66"/>
      <c r="EJD293" s="66"/>
      <c r="EJE293" s="66"/>
      <c r="EJF293" s="66"/>
      <c r="EJG293" s="66"/>
      <c r="EJH293" s="66"/>
      <c r="EJI293" s="66"/>
      <c r="EJJ293" s="66"/>
      <c r="EJK293" s="66"/>
      <c r="EJL293" s="66"/>
      <c r="EJM293" s="66"/>
      <c r="EJN293" s="66"/>
      <c r="EJO293" s="66"/>
      <c r="EJP293" s="66"/>
      <c r="EJQ293" s="66"/>
      <c r="EJR293" s="66"/>
      <c r="EJS293" s="66"/>
      <c r="EJT293" s="66"/>
      <c r="EJU293" s="66"/>
      <c r="EJV293" s="66"/>
      <c r="EJW293" s="66"/>
      <c r="EJX293" s="66"/>
      <c r="EJY293" s="66"/>
      <c r="EJZ293" s="66"/>
      <c r="EKA293" s="66"/>
      <c r="EKB293" s="66"/>
      <c r="EKC293" s="66"/>
      <c r="EKD293" s="66"/>
      <c r="EKE293" s="66"/>
      <c r="EKF293" s="66"/>
      <c r="EKG293" s="66"/>
      <c r="EKH293" s="66"/>
      <c r="EKI293" s="66"/>
      <c r="EKJ293" s="66"/>
      <c r="EKK293" s="66"/>
      <c r="EKL293" s="66"/>
      <c r="EKM293" s="66"/>
      <c r="EKN293" s="66"/>
      <c r="EKO293" s="66"/>
      <c r="EKP293" s="66"/>
      <c r="EKQ293" s="66"/>
      <c r="EKR293" s="66"/>
      <c r="EKS293" s="66"/>
      <c r="EKT293" s="66"/>
      <c r="EKU293" s="66"/>
      <c r="EKV293" s="66"/>
      <c r="EKW293" s="66"/>
      <c r="EKX293" s="66"/>
      <c r="EKY293" s="66"/>
      <c r="EKZ293" s="66"/>
      <c r="ELA293" s="66"/>
      <c r="ELB293" s="66"/>
      <c r="ELC293" s="66"/>
      <c r="ELD293" s="66"/>
      <c r="ELE293" s="66"/>
      <c r="ELF293" s="66"/>
      <c r="ELG293" s="66"/>
      <c r="ELH293" s="66"/>
      <c r="ELI293" s="66"/>
      <c r="ELJ293" s="66"/>
      <c r="ELK293" s="66"/>
      <c r="ELL293" s="66"/>
      <c r="ELM293" s="66"/>
      <c r="ELN293" s="66"/>
      <c r="ELO293" s="66"/>
      <c r="ELP293" s="66"/>
      <c r="ELQ293" s="66"/>
      <c r="ELR293" s="66"/>
      <c r="ELS293" s="66"/>
      <c r="ELT293" s="66"/>
      <c r="ELU293" s="66"/>
      <c r="ELV293" s="66"/>
      <c r="ELW293" s="66"/>
      <c r="ELX293" s="66"/>
      <c r="ELY293" s="66"/>
      <c r="ELZ293" s="66"/>
      <c r="EMA293" s="66"/>
      <c r="EMB293" s="66"/>
      <c r="EMC293" s="66"/>
      <c r="EMD293" s="66"/>
      <c r="EME293" s="66"/>
      <c r="EMF293" s="66"/>
      <c r="EMG293" s="66"/>
      <c r="EMH293" s="66"/>
      <c r="EMI293" s="66"/>
      <c r="EMJ293" s="66"/>
      <c r="EMK293" s="66"/>
      <c r="EML293" s="66"/>
      <c r="EMM293" s="66"/>
      <c r="EMN293" s="66"/>
      <c r="EMO293" s="66"/>
      <c r="EMP293" s="66"/>
      <c r="EMQ293" s="66"/>
      <c r="EMR293" s="66"/>
      <c r="EMS293" s="66"/>
      <c r="EMT293" s="66"/>
      <c r="EMU293" s="66"/>
      <c r="EMV293" s="66"/>
      <c r="EMW293" s="66"/>
      <c r="EMX293" s="66"/>
      <c r="EMY293" s="66"/>
      <c r="EMZ293" s="66"/>
      <c r="ENA293" s="66"/>
      <c r="ENB293" s="66"/>
      <c r="ENC293" s="66"/>
      <c r="END293" s="66"/>
      <c r="ENE293" s="66"/>
      <c r="ENF293" s="66"/>
      <c r="ENG293" s="66"/>
      <c r="ENH293" s="66"/>
      <c r="ENI293" s="66"/>
      <c r="ENJ293" s="66"/>
      <c r="ENK293" s="66"/>
      <c r="ENL293" s="66"/>
      <c r="ENM293" s="66"/>
      <c r="ENN293" s="66"/>
      <c r="ENO293" s="66"/>
      <c r="ENP293" s="66"/>
      <c r="ENQ293" s="66"/>
      <c r="ENR293" s="66"/>
      <c r="ENS293" s="66"/>
      <c r="ENT293" s="66"/>
      <c r="ENU293" s="66"/>
      <c r="ENV293" s="66"/>
      <c r="ENW293" s="66"/>
      <c r="ENX293" s="66"/>
      <c r="ENY293" s="66"/>
      <c r="ENZ293" s="66"/>
      <c r="EOA293" s="66"/>
      <c r="EOB293" s="66"/>
      <c r="EOC293" s="66"/>
      <c r="EOD293" s="66"/>
      <c r="EOE293" s="66"/>
      <c r="EOF293" s="66"/>
      <c r="EOG293" s="66"/>
      <c r="EOH293" s="66"/>
      <c r="EOI293" s="66"/>
      <c r="EOJ293" s="66"/>
      <c r="EOK293" s="66"/>
      <c r="EOL293" s="66"/>
      <c r="EOM293" s="66"/>
      <c r="EON293" s="66"/>
      <c r="EOO293" s="66"/>
      <c r="EOP293" s="66"/>
      <c r="EOQ293" s="66"/>
      <c r="EOR293" s="66"/>
      <c r="EOS293" s="66"/>
      <c r="EOT293" s="66"/>
      <c r="EOU293" s="66"/>
      <c r="EOV293" s="66"/>
      <c r="EOW293" s="66"/>
      <c r="EOX293" s="66"/>
      <c r="EOY293" s="66"/>
      <c r="EOZ293" s="66"/>
      <c r="EPA293" s="66"/>
      <c r="EPB293" s="66"/>
      <c r="EPC293" s="66"/>
      <c r="EPD293" s="66"/>
      <c r="EPE293" s="66"/>
      <c r="EPF293" s="66"/>
      <c r="EPG293" s="66"/>
      <c r="EPH293" s="66"/>
      <c r="EPI293" s="66"/>
      <c r="EPJ293" s="66"/>
      <c r="EPK293" s="66"/>
      <c r="EPL293" s="66"/>
      <c r="EPM293" s="66"/>
      <c r="EPN293" s="66"/>
      <c r="EPO293" s="66"/>
      <c r="EPP293" s="66"/>
      <c r="EPQ293" s="66"/>
      <c r="EPR293" s="66"/>
      <c r="EPS293" s="66"/>
      <c r="EPT293" s="66"/>
      <c r="EPU293" s="66"/>
      <c r="EPV293" s="66"/>
      <c r="EPW293" s="66"/>
      <c r="EPX293" s="66"/>
      <c r="EPY293" s="66"/>
      <c r="EPZ293" s="66"/>
      <c r="EQA293" s="66"/>
      <c r="EQB293" s="66"/>
      <c r="EQC293" s="66"/>
      <c r="EQD293" s="66"/>
      <c r="EQE293" s="66"/>
      <c r="EQF293" s="66"/>
      <c r="EQG293" s="66"/>
      <c r="EQH293" s="66"/>
      <c r="EQI293" s="66"/>
      <c r="EQJ293" s="66"/>
      <c r="EQK293" s="66"/>
      <c r="EQL293" s="66"/>
      <c r="EQM293" s="66"/>
      <c r="EQN293" s="66"/>
      <c r="EQO293" s="66"/>
      <c r="EQP293" s="66"/>
      <c r="EQQ293" s="66"/>
      <c r="EQR293" s="66"/>
      <c r="EQS293" s="66"/>
      <c r="EQT293" s="66"/>
      <c r="EQU293" s="66"/>
      <c r="EQV293" s="66"/>
      <c r="EQW293" s="66"/>
      <c r="EQX293" s="66"/>
      <c r="EQY293" s="66"/>
      <c r="EQZ293" s="66"/>
      <c r="ERA293" s="66"/>
      <c r="ERB293" s="66"/>
      <c r="ERC293" s="66"/>
      <c r="ERD293" s="66"/>
      <c r="ERE293" s="66"/>
      <c r="ERF293" s="66"/>
      <c r="ERG293" s="66"/>
      <c r="ERH293" s="66"/>
      <c r="ERI293" s="66"/>
      <c r="ERJ293" s="66"/>
      <c r="ERK293" s="66"/>
      <c r="ERL293" s="66"/>
      <c r="ERM293" s="66"/>
      <c r="ERN293" s="66"/>
      <c r="ERO293" s="66"/>
      <c r="ERP293" s="66"/>
      <c r="ERQ293" s="66"/>
      <c r="ERR293" s="66"/>
      <c r="ERS293" s="66"/>
      <c r="ERT293" s="66"/>
      <c r="ERU293" s="66"/>
      <c r="ERV293" s="66"/>
      <c r="ERW293" s="66"/>
      <c r="ERX293" s="66"/>
      <c r="ERY293" s="66"/>
      <c r="ERZ293" s="66"/>
      <c r="ESA293" s="66"/>
      <c r="ESB293" s="66"/>
      <c r="ESC293" s="66"/>
      <c r="ESD293" s="66"/>
      <c r="ESE293" s="66"/>
      <c r="ESF293" s="66"/>
      <c r="ESG293" s="66"/>
      <c r="ESH293" s="66"/>
      <c r="ESI293" s="66"/>
      <c r="ESJ293" s="66"/>
      <c r="ESK293" s="66"/>
      <c r="ESL293" s="66"/>
      <c r="ESM293" s="66"/>
      <c r="ESN293" s="66"/>
      <c r="ESO293" s="66"/>
      <c r="ESP293" s="66"/>
      <c r="ESQ293" s="66"/>
      <c r="ESR293" s="66"/>
      <c r="ESS293" s="66"/>
      <c r="EST293" s="66"/>
      <c r="ESU293" s="66"/>
      <c r="ESV293" s="66"/>
      <c r="ESW293" s="66"/>
      <c r="ESX293" s="66"/>
      <c r="ESY293" s="66"/>
      <c r="ESZ293" s="66"/>
      <c r="ETA293" s="66"/>
      <c r="ETB293" s="66"/>
      <c r="ETC293" s="66"/>
      <c r="ETD293" s="66"/>
      <c r="ETE293" s="66"/>
      <c r="ETF293" s="66"/>
      <c r="ETG293" s="66"/>
      <c r="ETH293" s="66"/>
      <c r="ETI293" s="66"/>
      <c r="ETJ293" s="66"/>
      <c r="ETK293" s="66"/>
      <c r="ETL293" s="66"/>
      <c r="ETM293" s="66"/>
      <c r="ETN293" s="66"/>
      <c r="ETO293" s="66"/>
      <c r="ETP293" s="66"/>
      <c r="ETQ293" s="66"/>
      <c r="ETR293" s="66"/>
      <c r="ETS293" s="66"/>
      <c r="ETT293" s="66"/>
      <c r="ETU293" s="66"/>
      <c r="ETV293" s="66"/>
      <c r="ETW293" s="66"/>
      <c r="ETX293" s="66"/>
      <c r="ETY293" s="66"/>
      <c r="ETZ293" s="66"/>
      <c r="EUA293" s="66"/>
      <c r="EUB293" s="66"/>
      <c r="EUC293" s="66"/>
      <c r="EUD293" s="66"/>
      <c r="EUE293" s="66"/>
      <c r="EUF293" s="66"/>
      <c r="EUG293" s="66"/>
      <c r="EUH293" s="66"/>
      <c r="EUI293" s="66"/>
      <c r="EUJ293" s="66"/>
      <c r="EUK293" s="66"/>
      <c r="EUL293" s="66"/>
      <c r="EUM293" s="66"/>
      <c r="EUN293" s="66"/>
      <c r="EUO293" s="66"/>
      <c r="EUP293" s="66"/>
      <c r="EUQ293" s="66"/>
      <c r="EUR293" s="66"/>
      <c r="EUS293" s="66"/>
      <c r="EUT293" s="66"/>
      <c r="EUU293" s="66"/>
      <c r="EUV293" s="66"/>
      <c r="EUW293" s="66"/>
      <c r="EUX293" s="66"/>
      <c r="EUY293" s="66"/>
      <c r="EUZ293" s="66"/>
      <c r="EVA293" s="66"/>
      <c r="EVB293" s="66"/>
      <c r="EVC293" s="66"/>
      <c r="EVD293" s="66"/>
      <c r="EVE293" s="66"/>
      <c r="EVF293" s="66"/>
      <c r="EVG293" s="66"/>
      <c r="EVH293" s="66"/>
      <c r="EVI293" s="66"/>
      <c r="EVJ293" s="66"/>
      <c r="EVK293" s="66"/>
      <c r="EVL293" s="66"/>
      <c r="EVM293" s="66"/>
      <c r="EVN293" s="66"/>
      <c r="EVO293" s="66"/>
      <c r="EVP293" s="66"/>
      <c r="EVQ293" s="66"/>
      <c r="EVR293" s="66"/>
      <c r="EVS293" s="66"/>
      <c r="EVT293" s="66"/>
      <c r="EVU293" s="66"/>
      <c r="EVV293" s="66"/>
      <c r="EVW293" s="66"/>
      <c r="EVX293" s="66"/>
      <c r="EVY293" s="66"/>
      <c r="EVZ293" s="66"/>
      <c r="EWA293" s="66"/>
      <c r="EWB293" s="66"/>
      <c r="EWC293" s="66"/>
      <c r="EWD293" s="66"/>
      <c r="EWE293" s="66"/>
      <c r="EWF293" s="66"/>
      <c r="EWG293" s="66"/>
      <c r="EWH293" s="66"/>
      <c r="EWI293" s="66"/>
      <c r="EWJ293" s="66"/>
      <c r="EWK293" s="66"/>
      <c r="EWL293" s="66"/>
      <c r="EWM293" s="66"/>
      <c r="EWN293" s="66"/>
      <c r="EWO293" s="66"/>
      <c r="EWP293" s="66"/>
      <c r="EWQ293" s="66"/>
      <c r="EWR293" s="66"/>
      <c r="EWS293" s="66"/>
      <c r="EWT293" s="66"/>
      <c r="EWU293" s="66"/>
      <c r="EWV293" s="66"/>
      <c r="EWW293" s="66"/>
      <c r="EWX293" s="66"/>
      <c r="EWY293" s="66"/>
      <c r="EWZ293" s="66"/>
      <c r="EXA293" s="66"/>
      <c r="EXB293" s="66"/>
      <c r="EXC293" s="66"/>
      <c r="EXD293" s="66"/>
      <c r="EXE293" s="66"/>
      <c r="EXF293" s="66"/>
      <c r="EXG293" s="66"/>
      <c r="EXH293" s="66"/>
      <c r="EXI293" s="66"/>
      <c r="EXJ293" s="66"/>
      <c r="EXK293" s="66"/>
      <c r="EXL293" s="66"/>
      <c r="EXM293" s="66"/>
      <c r="EXN293" s="66"/>
      <c r="EXO293" s="66"/>
      <c r="EXP293" s="66"/>
      <c r="EXQ293" s="66"/>
      <c r="EXR293" s="66"/>
      <c r="EXS293" s="66"/>
      <c r="EXT293" s="66"/>
      <c r="EXU293" s="66"/>
      <c r="EXV293" s="66"/>
      <c r="EXW293" s="66"/>
      <c r="EXX293" s="66"/>
      <c r="EXY293" s="66"/>
      <c r="EXZ293" s="66"/>
      <c r="EYA293" s="66"/>
      <c r="EYB293" s="66"/>
      <c r="EYC293" s="66"/>
      <c r="EYD293" s="66"/>
      <c r="EYE293" s="66"/>
      <c r="EYF293" s="66"/>
      <c r="EYG293" s="66"/>
      <c r="EYH293" s="66"/>
      <c r="EYI293" s="66"/>
      <c r="EYJ293" s="66"/>
      <c r="EYK293" s="66"/>
      <c r="EYL293" s="66"/>
      <c r="EYM293" s="66"/>
      <c r="EYN293" s="66"/>
      <c r="EYO293" s="66"/>
      <c r="EYP293" s="66"/>
      <c r="EYQ293" s="66"/>
      <c r="EYR293" s="66"/>
      <c r="EYS293" s="66"/>
      <c r="EYT293" s="66"/>
      <c r="EYU293" s="66"/>
      <c r="EYV293" s="66"/>
      <c r="EYW293" s="66"/>
      <c r="EYX293" s="66"/>
      <c r="EYY293" s="66"/>
      <c r="EYZ293" s="66"/>
      <c r="EZA293" s="66"/>
      <c r="EZB293" s="66"/>
      <c r="EZC293" s="66"/>
      <c r="EZD293" s="66"/>
      <c r="EZE293" s="66"/>
      <c r="EZF293" s="66"/>
      <c r="EZG293" s="66"/>
      <c r="EZH293" s="66"/>
      <c r="EZI293" s="66"/>
      <c r="EZJ293" s="66"/>
      <c r="EZK293" s="66"/>
      <c r="EZL293" s="66"/>
      <c r="EZM293" s="66"/>
      <c r="EZN293" s="66"/>
      <c r="EZO293" s="66"/>
      <c r="EZP293" s="66"/>
      <c r="EZQ293" s="66"/>
      <c r="EZR293" s="66"/>
      <c r="EZS293" s="66"/>
      <c r="EZT293" s="66"/>
      <c r="EZU293" s="66"/>
      <c r="EZV293" s="66"/>
      <c r="EZW293" s="66"/>
      <c r="EZX293" s="66"/>
      <c r="EZY293" s="66"/>
      <c r="EZZ293" s="66"/>
      <c r="FAA293" s="66"/>
      <c r="FAB293" s="66"/>
      <c r="FAC293" s="66"/>
      <c r="FAD293" s="66"/>
      <c r="FAE293" s="66"/>
      <c r="FAF293" s="66"/>
      <c r="FAG293" s="66"/>
      <c r="FAH293" s="66"/>
      <c r="FAI293" s="66"/>
      <c r="FAJ293" s="66"/>
      <c r="FAK293" s="66"/>
      <c r="FAL293" s="66"/>
      <c r="FAM293" s="66"/>
      <c r="FAN293" s="66"/>
      <c r="FAO293" s="66"/>
      <c r="FAP293" s="66"/>
      <c r="FAQ293" s="66"/>
      <c r="FAR293" s="66"/>
      <c r="FAS293" s="66"/>
      <c r="FAT293" s="66"/>
      <c r="FAU293" s="66"/>
      <c r="FAV293" s="66"/>
      <c r="FAW293" s="66"/>
      <c r="FAX293" s="66"/>
      <c r="FAY293" s="66"/>
      <c r="FAZ293" s="66"/>
      <c r="FBA293" s="66"/>
      <c r="FBB293" s="66"/>
      <c r="FBC293" s="66"/>
      <c r="FBD293" s="66"/>
      <c r="FBE293" s="66"/>
      <c r="FBF293" s="66"/>
      <c r="FBG293" s="66"/>
      <c r="FBH293" s="66"/>
      <c r="FBI293" s="66"/>
      <c r="FBJ293" s="66"/>
      <c r="FBK293" s="66"/>
      <c r="FBL293" s="66"/>
      <c r="FBM293" s="66"/>
      <c r="FBN293" s="66"/>
      <c r="FBO293" s="66"/>
      <c r="FBP293" s="66"/>
      <c r="FBQ293" s="66"/>
      <c r="FBR293" s="66"/>
      <c r="FBS293" s="66"/>
      <c r="FBT293" s="66"/>
      <c r="FBU293" s="66"/>
      <c r="FBV293" s="66"/>
      <c r="FBW293" s="66"/>
      <c r="FBX293" s="66"/>
      <c r="FBY293" s="66"/>
      <c r="FBZ293" s="66"/>
      <c r="FCA293" s="66"/>
      <c r="FCB293" s="66"/>
      <c r="FCC293" s="66"/>
      <c r="FCD293" s="66"/>
      <c r="FCE293" s="66"/>
      <c r="FCF293" s="66"/>
      <c r="FCG293" s="66"/>
      <c r="FCH293" s="66"/>
      <c r="FCI293" s="66"/>
      <c r="FCJ293" s="66"/>
      <c r="FCK293" s="66"/>
      <c r="FCL293" s="66"/>
      <c r="FCM293" s="66"/>
      <c r="FCN293" s="66"/>
      <c r="FCO293" s="66"/>
      <c r="FCP293" s="66"/>
      <c r="FCQ293" s="66"/>
      <c r="FCR293" s="66"/>
      <c r="FCS293" s="66"/>
      <c r="FCT293" s="66"/>
      <c r="FCU293" s="66"/>
      <c r="FCV293" s="66"/>
      <c r="FCW293" s="66"/>
      <c r="FCX293" s="66"/>
      <c r="FCY293" s="66"/>
      <c r="FCZ293" s="66"/>
      <c r="FDA293" s="66"/>
      <c r="FDB293" s="66"/>
      <c r="FDC293" s="66"/>
      <c r="FDD293" s="66"/>
      <c r="FDE293" s="66"/>
      <c r="FDF293" s="66"/>
      <c r="FDG293" s="66"/>
      <c r="FDH293" s="66"/>
      <c r="FDI293" s="66"/>
      <c r="FDJ293" s="66"/>
      <c r="FDK293" s="66"/>
      <c r="FDL293" s="66"/>
      <c r="FDM293" s="66"/>
      <c r="FDN293" s="66"/>
      <c r="FDO293" s="66"/>
      <c r="FDP293" s="66"/>
      <c r="FDQ293" s="66"/>
      <c r="FDR293" s="66"/>
      <c r="FDS293" s="66"/>
      <c r="FDT293" s="66"/>
      <c r="FDU293" s="66"/>
      <c r="FDV293" s="66"/>
      <c r="FDW293" s="66"/>
      <c r="FDX293" s="66"/>
      <c r="FDY293" s="66"/>
      <c r="FDZ293" s="66"/>
      <c r="FEA293" s="66"/>
      <c r="FEB293" s="66"/>
      <c r="FEC293" s="66"/>
      <c r="FED293" s="66"/>
      <c r="FEE293" s="66"/>
      <c r="FEF293" s="66"/>
      <c r="FEG293" s="66"/>
      <c r="FEH293" s="66"/>
      <c r="FEI293" s="66"/>
      <c r="FEJ293" s="66"/>
      <c r="FEK293" s="66"/>
      <c r="FEL293" s="66"/>
      <c r="FEM293" s="66"/>
      <c r="FEN293" s="66"/>
      <c r="FEO293" s="66"/>
      <c r="FEP293" s="66"/>
      <c r="FEQ293" s="66"/>
      <c r="FER293" s="66"/>
      <c r="FES293" s="66"/>
      <c r="FET293" s="66"/>
      <c r="FEU293" s="66"/>
      <c r="FEV293" s="66"/>
      <c r="FEW293" s="66"/>
      <c r="FEX293" s="66"/>
      <c r="FEY293" s="66"/>
      <c r="FEZ293" s="66"/>
      <c r="FFA293" s="66"/>
      <c r="FFB293" s="66"/>
      <c r="FFC293" s="66"/>
      <c r="FFD293" s="66"/>
      <c r="FFE293" s="66"/>
      <c r="FFF293" s="66"/>
      <c r="FFG293" s="66"/>
      <c r="FFH293" s="66"/>
      <c r="FFI293" s="66"/>
      <c r="FFJ293" s="66"/>
      <c r="FFK293" s="66"/>
      <c r="FFL293" s="66"/>
      <c r="FFM293" s="66"/>
      <c r="FFN293" s="66"/>
      <c r="FFO293" s="66"/>
      <c r="FFP293" s="66"/>
      <c r="FFQ293" s="66"/>
      <c r="FFR293" s="66"/>
      <c r="FFS293" s="66"/>
      <c r="FFT293" s="66"/>
      <c r="FFU293" s="66"/>
      <c r="FFV293" s="66"/>
      <c r="FFW293" s="66"/>
      <c r="FFX293" s="66"/>
      <c r="FFY293" s="66"/>
      <c r="FFZ293" s="66"/>
      <c r="FGA293" s="66"/>
      <c r="FGB293" s="66"/>
      <c r="FGC293" s="66"/>
      <c r="FGD293" s="66"/>
      <c r="FGE293" s="66"/>
      <c r="FGF293" s="66"/>
      <c r="FGG293" s="66"/>
      <c r="FGH293" s="66"/>
      <c r="FGI293" s="66"/>
      <c r="FGJ293" s="66"/>
      <c r="FGK293" s="66"/>
      <c r="FGL293" s="66"/>
      <c r="FGM293" s="66"/>
      <c r="FGN293" s="66"/>
      <c r="FGO293" s="66"/>
      <c r="FGP293" s="66"/>
      <c r="FGQ293" s="66"/>
      <c r="FGR293" s="66"/>
      <c r="FGS293" s="66"/>
      <c r="FGT293" s="66"/>
      <c r="FGU293" s="66"/>
      <c r="FGV293" s="66"/>
      <c r="FGW293" s="66"/>
      <c r="FGX293" s="66"/>
      <c r="FGY293" s="66"/>
      <c r="FGZ293" s="66"/>
      <c r="FHA293" s="66"/>
      <c r="FHB293" s="66"/>
      <c r="FHC293" s="66"/>
      <c r="FHD293" s="66"/>
      <c r="FHE293" s="66"/>
      <c r="FHF293" s="66"/>
      <c r="FHG293" s="66"/>
      <c r="FHH293" s="66"/>
      <c r="FHI293" s="66"/>
      <c r="FHJ293" s="66"/>
      <c r="FHK293" s="66"/>
      <c r="FHL293" s="66"/>
      <c r="FHM293" s="66"/>
      <c r="FHN293" s="66"/>
      <c r="FHO293" s="66"/>
      <c r="FHP293" s="66"/>
      <c r="FHQ293" s="66"/>
      <c r="FHR293" s="66"/>
      <c r="FHS293" s="66"/>
      <c r="FHT293" s="66"/>
      <c r="FHU293" s="66"/>
      <c r="FHV293" s="66"/>
      <c r="FHW293" s="66"/>
      <c r="FHX293" s="66"/>
      <c r="FHY293" s="66"/>
      <c r="FHZ293" s="66"/>
      <c r="FIA293" s="66"/>
      <c r="FIB293" s="66"/>
      <c r="FIC293" s="66"/>
      <c r="FID293" s="66"/>
      <c r="FIE293" s="66"/>
      <c r="FIF293" s="66"/>
      <c r="FIG293" s="66"/>
      <c r="FIH293" s="66"/>
      <c r="FII293" s="66"/>
      <c r="FIJ293" s="66"/>
      <c r="FIK293" s="66"/>
      <c r="FIL293" s="66"/>
      <c r="FIM293" s="66"/>
      <c r="FIN293" s="66"/>
      <c r="FIO293" s="66"/>
      <c r="FIP293" s="66"/>
      <c r="FIQ293" s="66"/>
      <c r="FIR293" s="66"/>
      <c r="FIS293" s="66"/>
      <c r="FIT293" s="66"/>
      <c r="FIU293" s="66"/>
      <c r="FIV293" s="66"/>
      <c r="FIW293" s="66"/>
      <c r="FIX293" s="66"/>
      <c r="FIY293" s="66"/>
      <c r="FIZ293" s="66"/>
      <c r="FJA293" s="66"/>
      <c r="FJB293" s="66"/>
      <c r="FJC293" s="66"/>
      <c r="FJD293" s="66"/>
      <c r="FJE293" s="66"/>
      <c r="FJF293" s="66"/>
      <c r="FJG293" s="66"/>
      <c r="FJH293" s="66"/>
      <c r="FJI293" s="66"/>
      <c r="FJJ293" s="66"/>
      <c r="FJK293" s="66"/>
      <c r="FJL293" s="66"/>
      <c r="FJM293" s="66"/>
      <c r="FJN293" s="66"/>
      <c r="FJO293" s="66"/>
      <c r="FJP293" s="66"/>
      <c r="FJQ293" s="66"/>
      <c r="FJR293" s="66"/>
      <c r="FJS293" s="66"/>
      <c r="FJT293" s="66"/>
      <c r="FJU293" s="66"/>
      <c r="FJV293" s="66"/>
      <c r="FJW293" s="66"/>
      <c r="FJX293" s="66"/>
      <c r="FJY293" s="66"/>
      <c r="FJZ293" s="66"/>
      <c r="FKA293" s="66"/>
      <c r="FKB293" s="66"/>
      <c r="FKC293" s="66"/>
      <c r="FKD293" s="66"/>
      <c r="FKE293" s="66"/>
      <c r="FKF293" s="66"/>
      <c r="FKG293" s="66"/>
      <c r="FKH293" s="66"/>
      <c r="FKI293" s="66"/>
      <c r="FKJ293" s="66"/>
      <c r="FKK293" s="66"/>
      <c r="FKL293" s="66"/>
      <c r="FKM293" s="66"/>
      <c r="FKN293" s="66"/>
      <c r="FKO293" s="66"/>
      <c r="FKP293" s="66"/>
      <c r="FKQ293" s="66"/>
      <c r="FKR293" s="66"/>
      <c r="FKS293" s="66"/>
      <c r="FKT293" s="66"/>
      <c r="FKU293" s="66"/>
      <c r="FKV293" s="66"/>
      <c r="FKW293" s="66"/>
      <c r="FKX293" s="66"/>
      <c r="FKY293" s="66"/>
      <c r="FKZ293" s="66"/>
      <c r="FLA293" s="66"/>
      <c r="FLB293" s="66"/>
      <c r="FLC293" s="66"/>
      <c r="FLD293" s="66"/>
      <c r="FLE293" s="66"/>
      <c r="FLF293" s="66"/>
      <c r="FLG293" s="66"/>
      <c r="FLH293" s="66"/>
      <c r="FLI293" s="66"/>
      <c r="FLJ293" s="66"/>
      <c r="FLK293" s="66"/>
      <c r="FLL293" s="66"/>
      <c r="FLM293" s="66"/>
      <c r="FLN293" s="66"/>
      <c r="FLO293" s="66"/>
      <c r="FLP293" s="66"/>
      <c r="FLQ293" s="66"/>
      <c r="FLR293" s="66"/>
      <c r="FLS293" s="66"/>
      <c r="FLT293" s="66"/>
      <c r="FLU293" s="66"/>
      <c r="FLV293" s="66"/>
      <c r="FLW293" s="66"/>
      <c r="FLX293" s="66"/>
      <c r="FLY293" s="66"/>
      <c r="FLZ293" s="66"/>
      <c r="FMA293" s="66"/>
      <c r="FMB293" s="66"/>
      <c r="FMC293" s="66"/>
      <c r="FMD293" s="66"/>
      <c r="FME293" s="66"/>
      <c r="FMF293" s="66"/>
      <c r="FMG293" s="66"/>
      <c r="FMH293" s="66"/>
      <c r="FMI293" s="66"/>
      <c r="FMJ293" s="66"/>
      <c r="FMK293" s="66"/>
      <c r="FML293" s="66"/>
      <c r="FMM293" s="66"/>
      <c r="FMN293" s="66"/>
      <c r="FMO293" s="66"/>
      <c r="FMP293" s="66"/>
      <c r="FMQ293" s="66"/>
      <c r="FMR293" s="66"/>
      <c r="FMS293" s="66"/>
      <c r="FMT293" s="66"/>
      <c r="FMU293" s="66"/>
      <c r="FMV293" s="66"/>
      <c r="FMW293" s="66"/>
      <c r="FMX293" s="66"/>
      <c r="FMY293" s="66"/>
      <c r="FMZ293" s="66"/>
      <c r="FNA293" s="66"/>
      <c r="FNB293" s="66"/>
      <c r="FNC293" s="66"/>
      <c r="FND293" s="66"/>
      <c r="FNE293" s="66"/>
      <c r="FNF293" s="66"/>
      <c r="FNG293" s="66"/>
      <c r="FNH293" s="66"/>
      <c r="FNI293" s="66"/>
      <c r="FNJ293" s="66"/>
      <c r="FNK293" s="66"/>
      <c r="FNL293" s="66"/>
      <c r="FNM293" s="66"/>
      <c r="FNN293" s="66"/>
      <c r="FNO293" s="66"/>
      <c r="FNP293" s="66"/>
      <c r="FNQ293" s="66"/>
      <c r="FNR293" s="66"/>
      <c r="FNS293" s="66"/>
      <c r="FNT293" s="66"/>
      <c r="FNU293" s="66"/>
      <c r="FNV293" s="66"/>
      <c r="FNW293" s="66"/>
      <c r="FNX293" s="66"/>
      <c r="FNY293" s="66"/>
      <c r="FNZ293" s="66"/>
      <c r="FOA293" s="66"/>
      <c r="FOB293" s="66"/>
      <c r="FOC293" s="66"/>
      <c r="FOD293" s="66"/>
      <c r="FOE293" s="66"/>
      <c r="FOF293" s="66"/>
      <c r="FOG293" s="66"/>
      <c r="FOH293" s="66"/>
      <c r="FOI293" s="66"/>
      <c r="FOJ293" s="66"/>
      <c r="FOK293" s="66"/>
      <c r="FOL293" s="66"/>
      <c r="FOM293" s="66"/>
      <c r="FON293" s="66"/>
      <c r="FOO293" s="66"/>
      <c r="FOP293" s="66"/>
      <c r="FOQ293" s="66"/>
      <c r="FOR293" s="66"/>
      <c r="FOS293" s="66"/>
      <c r="FOT293" s="66"/>
      <c r="FOU293" s="66"/>
      <c r="FOV293" s="66"/>
      <c r="FOW293" s="66"/>
      <c r="FOX293" s="66"/>
      <c r="FOY293" s="66"/>
      <c r="FOZ293" s="66"/>
      <c r="FPA293" s="66"/>
      <c r="FPB293" s="66"/>
      <c r="FPC293" s="66"/>
      <c r="FPD293" s="66"/>
      <c r="FPE293" s="66"/>
      <c r="FPF293" s="66"/>
      <c r="FPG293" s="66"/>
      <c r="FPH293" s="66"/>
      <c r="FPI293" s="66"/>
      <c r="FPJ293" s="66"/>
      <c r="FPK293" s="66"/>
      <c r="FPL293" s="66"/>
      <c r="FPM293" s="66"/>
      <c r="FPN293" s="66"/>
      <c r="FPO293" s="66"/>
      <c r="FPP293" s="66"/>
      <c r="FPQ293" s="66"/>
      <c r="FPR293" s="66"/>
      <c r="FPS293" s="66"/>
      <c r="FPT293" s="66"/>
      <c r="FPU293" s="66"/>
      <c r="FPV293" s="66"/>
      <c r="FPW293" s="66"/>
      <c r="FPX293" s="66"/>
      <c r="FPY293" s="66"/>
      <c r="FPZ293" s="66"/>
      <c r="FQA293" s="66"/>
      <c r="FQB293" s="66"/>
      <c r="FQC293" s="66"/>
      <c r="FQD293" s="66"/>
      <c r="FQE293" s="66"/>
      <c r="FQF293" s="66"/>
      <c r="FQG293" s="66"/>
      <c r="FQH293" s="66"/>
      <c r="FQI293" s="66"/>
      <c r="FQJ293" s="66"/>
      <c r="FQK293" s="66"/>
      <c r="FQL293" s="66"/>
      <c r="FQM293" s="66"/>
      <c r="FQN293" s="66"/>
      <c r="FQO293" s="66"/>
      <c r="FQP293" s="66"/>
      <c r="FQQ293" s="66"/>
      <c r="FQR293" s="66"/>
      <c r="FQS293" s="66"/>
      <c r="FQT293" s="66"/>
      <c r="FQU293" s="66"/>
      <c r="FQV293" s="66"/>
      <c r="FQW293" s="66"/>
      <c r="FQX293" s="66"/>
      <c r="FQY293" s="66"/>
      <c r="FQZ293" s="66"/>
      <c r="FRA293" s="66"/>
      <c r="FRB293" s="66"/>
      <c r="FRC293" s="66"/>
      <c r="FRD293" s="66"/>
      <c r="FRE293" s="66"/>
      <c r="FRF293" s="66"/>
      <c r="FRG293" s="66"/>
      <c r="FRH293" s="66"/>
      <c r="FRI293" s="66"/>
      <c r="FRJ293" s="66"/>
      <c r="FRK293" s="66"/>
      <c r="FRL293" s="66"/>
      <c r="FRM293" s="66"/>
      <c r="FRN293" s="66"/>
      <c r="FRO293" s="66"/>
      <c r="FRP293" s="66"/>
      <c r="FRQ293" s="66"/>
      <c r="FRR293" s="66"/>
      <c r="FRS293" s="66"/>
      <c r="FRT293" s="66"/>
      <c r="FRU293" s="66"/>
      <c r="FRV293" s="66"/>
      <c r="FRW293" s="66"/>
      <c r="FRX293" s="66"/>
      <c r="FRY293" s="66"/>
      <c r="FRZ293" s="66"/>
      <c r="FSA293" s="66"/>
      <c r="FSB293" s="66"/>
      <c r="FSC293" s="66"/>
      <c r="FSD293" s="66"/>
      <c r="FSE293" s="66"/>
      <c r="FSF293" s="66"/>
      <c r="FSG293" s="66"/>
      <c r="FSH293" s="66"/>
      <c r="FSI293" s="66"/>
      <c r="FSJ293" s="66"/>
      <c r="FSK293" s="66"/>
      <c r="FSL293" s="66"/>
      <c r="FSM293" s="66"/>
      <c r="FSN293" s="66"/>
      <c r="FSO293" s="66"/>
      <c r="FSP293" s="66"/>
      <c r="FSQ293" s="66"/>
      <c r="FSR293" s="66"/>
      <c r="FSS293" s="66"/>
      <c r="FST293" s="66"/>
      <c r="FSU293" s="66"/>
      <c r="FSV293" s="66"/>
      <c r="FSW293" s="66"/>
      <c r="FSX293" s="66"/>
      <c r="FSY293" s="66"/>
      <c r="FSZ293" s="66"/>
      <c r="FTA293" s="66"/>
      <c r="FTB293" s="66"/>
      <c r="FTC293" s="66"/>
      <c r="FTD293" s="66"/>
      <c r="FTE293" s="66"/>
      <c r="FTF293" s="66"/>
      <c r="FTG293" s="66"/>
      <c r="FTH293" s="66"/>
      <c r="FTI293" s="66"/>
      <c r="FTJ293" s="66"/>
      <c r="FTK293" s="66"/>
      <c r="FTL293" s="66"/>
      <c r="FTM293" s="66"/>
      <c r="FTN293" s="66"/>
      <c r="FTO293" s="66"/>
      <c r="FTP293" s="66"/>
      <c r="FTQ293" s="66"/>
      <c r="FTR293" s="66"/>
      <c r="FTS293" s="66"/>
      <c r="FTT293" s="66"/>
      <c r="FTU293" s="66"/>
      <c r="FTV293" s="66"/>
      <c r="FTW293" s="66"/>
      <c r="FTX293" s="66"/>
      <c r="FTY293" s="66"/>
      <c r="FTZ293" s="66"/>
      <c r="FUA293" s="66"/>
      <c r="FUB293" s="66"/>
      <c r="FUC293" s="66"/>
      <c r="FUD293" s="66"/>
      <c r="FUE293" s="66"/>
      <c r="FUF293" s="66"/>
      <c r="FUG293" s="66"/>
      <c r="FUH293" s="66"/>
      <c r="FUI293" s="66"/>
      <c r="FUJ293" s="66"/>
      <c r="FUK293" s="66"/>
      <c r="FUL293" s="66"/>
      <c r="FUM293" s="66"/>
      <c r="FUN293" s="66"/>
      <c r="FUO293" s="66"/>
      <c r="FUP293" s="66"/>
      <c r="FUQ293" s="66"/>
      <c r="FUR293" s="66"/>
      <c r="FUS293" s="66"/>
      <c r="FUT293" s="66"/>
      <c r="FUU293" s="66"/>
      <c r="FUV293" s="66"/>
      <c r="FUW293" s="66"/>
      <c r="FUX293" s="66"/>
      <c r="FUY293" s="66"/>
      <c r="FUZ293" s="66"/>
      <c r="FVA293" s="66"/>
      <c r="FVB293" s="66"/>
      <c r="FVC293" s="66"/>
      <c r="FVD293" s="66"/>
      <c r="FVE293" s="66"/>
      <c r="FVF293" s="66"/>
      <c r="FVG293" s="66"/>
      <c r="FVH293" s="66"/>
      <c r="FVI293" s="66"/>
      <c r="FVJ293" s="66"/>
      <c r="FVK293" s="66"/>
      <c r="FVL293" s="66"/>
      <c r="FVM293" s="66"/>
      <c r="FVN293" s="66"/>
      <c r="FVO293" s="66"/>
      <c r="FVP293" s="66"/>
      <c r="FVQ293" s="66"/>
      <c r="FVR293" s="66"/>
      <c r="FVS293" s="66"/>
      <c r="FVT293" s="66"/>
      <c r="FVU293" s="66"/>
      <c r="FVV293" s="66"/>
      <c r="FVW293" s="66"/>
      <c r="FVX293" s="66"/>
      <c r="FVY293" s="66"/>
      <c r="FVZ293" s="66"/>
      <c r="FWA293" s="66"/>
      <c r="FWB293" s="66"/>
      <c r="FWC293" s="66"/>
      <c r="FWD293" s="66"/>
      <c r="FWE293" s="66"/>
      <c r="FWF293" s="66"/>
      <c r="FWG293" s="66"/>
      <c r="FWH293" s="66"/>
      <c r="FWI293" s="66"/>
      <c r="FWJ293" s="66"/>
      <c r="FWK293" s="66"/>
      <c r="FWL293" s="66"/>
      <c r="FWM293" s="66"/>
      <c r="FWN293" s="66"/>
      <c r="FWO293" s="66"/>
      <c r="FWP293" s="66"/>
      <c r="FWQ293" s="66"/>
      <c r="FWR293" s="66"/>
      <c r="FWS293" s="66"/>
      <c r="FWT293" s="66"/>
      <c r="FWU293" s="66"/>
      <c r="FWV293" s="66"/>
      <c r="FWW293" s="66"/>
      <c r="FWX293" s="66"/>
      <c r="FWY293" s="66"/>
      <c r="FWZ293" s="66"/>
      <c r="FXA293" s="66"/>
      <c r="FXB293" s="66"/>
      <c r="FXC293" s="66"/>
      <c r="FXD293" s="66"/>
      <c r="FXE293" s="66"/>
      <c r="FXF293" s="66"/>
      <c r="FXG293" s="66"/>
      <c r="FXH293" s="66"/>
      <c r="FXI293" s="66"/>
      <c r="FXJ293" s="66"/>
      <c r="FXK293" s="66"/>
      <c r="FXL293" s="66"/>
      <c r="FXM293" s="66"/>
      <c r="FXN293" s="66"/>
      <c r="FXO293" s="66"/>
      <c r="FXP293" s="66"/>
      <c r="FXQ293" s="66"/>
      <c r="FXR293" s="66"/>
      <c r="FXS293" s="66"/>
      <c r="FXT293" s="66"/>
      <c r="FXU293" s="66"/>
      <c r="FXV293" s="66"/>
      <c r="FXW293" s="66"/>
      <c r="FXX293" s="66"/>
      <c r="FXY293" s="66"/>
      <c r="FXZ293" s="66"/>
      <c r="FYA293" s="66"/>
      <c r="FYB293" s="66"/>
      <c r="FYC293" s="66"/>
      <c r="FYD293" s="66"/>
      <c r="FYE293" s="66"/>
      <c r="FYF293" s="66"/>
      <c r="FYG293" s="66"/>
      <c r="FYH293" s="66"/>
      <c r="FYI293" s="66"/>
      <c r="FYJ293" s="66"/>
      <c r="FYK293" s="66"/>
      <c r="FYL293" s="66"/>
      <c r="FYM293" s="66"/>
      <c r="FYN293" s="66"/>
      <c r="FYO293" s="66"/>
      <c r="FYP293" s="66"/>
      <c r="FYQ293" s="66"/>
      <c r="FYR293" s="66"/>
      <c r="FYS293" s="66"/>
      <c r="FYT293" s="66"/>
      <c r="FYU293" s="66"/>
      <c r="FYV293" s="66"/>
      <c r="FYW293" s="66"/>
      <c r="FYX293" s="66"/>
      <c r="FYY293" s="66"/>
      <c r="FYZ293" s="66"/>
      <c r="FZA293" s="66"/>
      <c r="FZB293" s="66"/>
      <c r="FZC293" s="66"/>
      <c r="FZD293" s="66"/>
      <c r="FZE293" s="66"/>
      <c r="FZF293" s="66"/>
      <c r="FZG293" s="66"/>
      <c r="FZH293" s="66"/>
      <c r="FZI293" s="66"/>
      <c r="FZJ293" s="66"/>
      <c r="FZK293" s="66"/>
      <c r="FZL293" s="66"/>
      <c r="FZM293" s="66"/>
      <c r="FZN293" s="66"/>
      <c r="FZO293" s="66"/>
      <c r="FZP293" s="66"/>
      <c r="FZQ293" s="66"/>
      <c r="FZR293" s="66"/>
      <c r="FZS293" s="66"/>
      <c r="FZT293" s="66"/>
      <c r="FZU293" s="66"/>
      <c r="FZV293" s="66"/>
      <c r="FZW293" s="66"/>
      <c r="FZX293" s="66"/>
      <c r="FZY293" s="66"/>
      <c r="FZZ293" s="66"/>
      <c r="GAA293" s="66"/>
      <c r="GAB293" s="66"/>
      <c r="GAC293" s="66"/>
      <c r="GAD293" s="66"/>
      <c r="GAE293" s="66"/>
      <c r="GAF293" s="66"/>
      <c r="GAG293" s="66"/>
      <c r="GAH293" s="66"/>
      <c r="GAI293" s="66"/>
      <c r="GAJ293" s="66"/>
      <c r="GAK293" s="66"/>
      <c r="GAL293" s="66"/>
      <c r="GAM293" s="66"/>
      <c r="GAN293" s="66"/>
      <c r="GAO293" s="66"/>
      <c r="GAP293" s="66"/>
      <c r="GAQ293" s="66"/>
      <c r="GAR293" s="66"/>
      <c r="GAS293" s="66"/>
      <c r="GAT293" s="66"/>
      <c r="GAU293" s="66"/>
      <c r="GAV293" s="66"/>
      <c r="GAW293" s="66"/>
      <c r="GAX293" s="66"/>
      <c r="GAY293" s="66"/>
      <c r="GAZ293" s="66"/>
      <c r="GBA293" s="66"/>
      <c r="GBB293" s="66"/>
      <c r="GBC293" s="66"/>
      <c r="GBD293" s="66"/>
      <c r="GBE293" s="66"/>
      <c r="GBF293" s="66"/>
      <c r="GBG293" s="66"/>
      <c r="GBH293" s="66"/>
      <c r="GBI293" s="66"/>
      <c r="GBJ293" s="66"/>
      <c r="GBK293" s="66"/>
      <c r="GBL293" s="66"/>
      <c r="GBM293" s="66"/>
      <c r="GBN293" s="66"/>
      <c r="GBO293" s="66"/>
      <c r="GBP293" s="66"/>
      <c r="GBQ293" s="66"/>
      <c r="GBR293" s="66"/>
      <c r="GBS293" s="66"/>
      <c r="GBT293" s="66"/>
      <c r="GBU293" s="66"/>
      <c r="GBV293" s="66"/>
      <c r="GBW293" s="66"/>
      <c r="GBX293" s="66"/>
      <c r="GBY293" s="66"/>
      <c r="GBZ293" s="66"/>
      <c r="GCA293" s="66"/>
      <c r="GCB293" s="66"/>
      <c r="GCC293" s="66"/>
      <c r="GCD293" s="66"/>
      <c r="GCE293" s="66"/>
      <c r="GCF293" s="66"/>
      <c r="GCG293" s="66"/>
      <c r="GCH293" s="66"/>
      <c r="GCI293" s="66"/>
      <c r="GCJ293" s="66"/>
      <c r="GCK293" s="66"/>
      <c r="GCL293" s="66"/>
      <c r="GCM293" s="66"/>
      <c r="GCN293" s="66"/>
      <c r="GCO293" s="66"/>
      <c r="GCP293" s="66"/>
      <c r="GCQ293" s="66"/>
      <c r="GCR293" s="66"/>
      <c r="GCS293" s="66"/>
      <c r="GCT293" s="66"/>
      <c r="GCU293" s="66"/>
      <c r="GCV293" s="66"/>
      <c r="GCW293" s="66"/>
      <c r="GCX293" s="66"/>
      <c r="GCY293" s="66"/>
      <c r="GCZ293" s="66"/>
      <c r="GDA293" s="66"/>
      <c r="GDB293" s="66"/>
      <c r="GDC293" s="66"/>
      <c r="GDD293" s="66"/>
      <c r="GDE293" s="66"/>
      <c r="GDF293" s="66"/>
      <c r="GDG293" s="66"/>
      <c r="GDH293" s="66"/>
      <c r="GDI293" s="66"/>
      <c r="GDJ293" s="66"/>
      <c r="GDK293" s="66"/>
      <c r="GDL293" s="66"/>
      <c r="GDM293" s="66"/>
      <c r="GDN293" s="66"/>
      <c r="GDO293" s="66"/>
      <c r="GDP293" s="66"/>
      <c r="GDQ293" s="66"/>
      <c r="GDR293" s="66"/>
      <c r="GDS293" s="66"/>
      <c r="GDT293" s="66"/>
      <c r="GDU293" s="66"/>
      <c r="GDV293" s="66"/>
      <c r="GDW293" s="66"/>
      <c r="GDX293" s="66"/>
      <c r="GDY293" s="66"/>
      <c r="GDZ293" s="66"/>
      <c r="GEA293" s="66"/>
      <c r="GEB293" s="66"/>
      <c r="GEC293" s="66"/>
      <c r="GED293" s="66"/>
      <c r="GEE293" s="66"/>
      <c r="GEF293" s="66"/>
      <c r="GEG293" s="66"/>
      <c r="GEH293" s="66"/>
      <c r="GEI293" s="66"/>
      <c r="GEJ293" s="66"/>
      <c r="GEK293" s="66"/>
      <c r="GEL293" s="66"/>
      <c r="GEM293" s="66"/>
      <c r="GEN293" s="66"/>
      <c r="GEO293" s="66"/>
      <c r="GEP293" s="66"/>
      <c r="GEQ293" s="66"/>
      <c r="GER293" s="66"/>
      <c r="GES293" s="66"/>
      <c r="GET293" s="66"/>
      <c r="GEU293" s="66"/>
      <c r="GEV293" s="66"/>
      <c r="GEW293" s="66"/>
      <c r="GEX293" s="66"/>
      <c r="GEY293" s="66"/>
      <c r="GEZ293" s="66"/>
      <c r="GFA293" s="66"/>
      <c r="GFB293" s="66"/>
      <c r="GFC293" s="66"/>
      <c r="GFD293" s="66"/>
      <c r="GFE293" s="66"/>
      <c r="GFF293" s="66"/>
      <c r="GFG293" s="66"/>
      <c r="GFH293" s="66"/>
      <c r="GFI293" s="66"/>
      <c r="GFJ293" s="66"/>
      <c r="GFK293" s="66"/>
      <c r="GFL293" s="66"/>
      <c r="GFM293" s="66"/>
      <c r="GFN293" s="66"/>
      <c r="GFO293" s="66"/>
      <c r="GFP293" s="66"/>
      <c r="GFQ293" s="66"/>
      <c r="GFR293" s="66"/>
      <c r="GFS293" s="66"/>
      <c r="GFT293" s="66"/>
      <c r="GFU293" s="66"/>
      <c r="GFV293" s="66"/>
      <c r="GFW293" s="66"/>
      <c r="GFX293" s="66"/>
      <c r="GFY293" s="66"/>
      <c r="GFZ293" s="66"/>
      <c r="GGA293" s="66"/>
      <c r="GGB293" s="66"/>
      <c r="GGC293" s="66"/>
      <c r="GGD293" s="66"/>
      <c r="GGE293" s="66"/>
      <c r="GGF293" s="66"/>
      <c r="GGG293" s="66"/>
      <c r="GGH293" s="66"/>
      <c r="GGI293" s="66"/>
      <c r="GGJ293" s="66"/>
      <c r="GGK293" s="66"/>
      <c r="GGL293" s="66"/>
      <c r="GGM293" s="66"/>
      <c r="GGN293" s="66"/>
      <c r="GGO293" s="66"/>
      <c r="GGP293" s="66"/>
      <c r="GGQ293" s="66"/>
      <c r="GGR293" s="66"/>
      <c r="GGS293" s="66"/>
      <c r="GGT293" s="66"/>
      <c r="GGU293" s="66"/>
      <c r="GGV293" s="66"/>
      <c r="GGW293" s="66"/>
      <c r="GGX293" s="66"/>
      <c r="GGY293" s="66"/>
      <c r="GGZ293" s="66"/>
      <c r="GHA293" s="66"/>
      <c r="GHB293" s="66"/>
      <c r="GHC293" s="66"/>
      <c r="GHD293" s="66"/>
      <c r="GHE293" s="66"/>
      <c r="GHF293" s="66"/>
      <c r="GHG293" s="66"/>
      <c r="GHH293" s="66"/>
      <c r="GHI293" s="66"/>
      <c r="GHJ293" s="66"/>
      <c r="GHK293" s="66"/>
      <c r="GHL293" s="66"/>
      <c r="GHM293" s="66"/>
      <c r="GHN293" s="66"/>
      <c r="GHO293" s="66"/>
      <c r="GHP293" s="66"/>
      <c r="GHQ293" s="66"/>
      <c r="GHR293" s="66"/>
      <c r="GHS293" s="66"/>
      <c r="GHT293" s="66"/>
      <c r="GHU293" s="66"/>
      <c r="GHV293" s="66"/>
      <c r="GHW293" s="66"/>
      <c r="GHX293" s="66"/>
      <c r="GHY293" s="66"/>
      <c r="GHZ293" s="66"/>
      <c r="GIA293" s="66"/>
      <c r="GIB293" s="66"/>
      <c r="GIC293" s="66"/>
      <c r="GID293" s="66"/>
      <c r="GIE293" s="66"/>
      <c r="GIF293" s="66"/>
      <c r="GIG293" s="66"/>
      <c r="GIH293" s="66"/>
      <c r="GII293" s="66"/>
      <c r="GIJ293" s="66"/>
      <c r="GIK293" s="66"/>
      <c r="GIL293" s="66"/>
      <c r="GIM293" s="66"/>
      <c r="GIN293" s="66"/>
      <c r="GIO293" s="66"/>
      <c r="GIP293" s="66"/>
      <c r="GIQ293" s="66"/>
      <c r="GIR293" s="66"/>
      <c r="GIS293" s="66"/>
      <c r="GIT293" s="66"/>
      <c r="GIU293" s="66"/>
      <c r="GIV293" s="66"/>
      <c r="GIW293" s="66"/>
      <c r="GIX293" s="66"/>
      <c r="GIY293" s="66"/>
      <c r="GIZ293" s="66"/>
      <c r="GJA293" s="66"/>
      <c r="GJB293" s="66"/>
      <c r="GJC293" s="66"/>
      <c r="GJD293" s="66"/>
      <c r="GJE293" s="66"/>
      <c r="GJF293" s="66"/>
      <c r="GJG293" s="66"/>
      <c r="GJH293" s="66"/>
      <c r="GJI293" s="66"/>
      <c r="GJJ293" s="66"/>
      <c r="GJK293" s="66"/>
      <c r="GJL293" s="66"/>
      <c r="GJM293" s="66"/>
      <c r="GJN293" s="66"/>
      <c r="GJO293" s="66"/>
      <c r="GJP293" s="66"/>
      <c r="GJQ293" s="66"/>
      <c r="GJR293" s="66"/>
      <c r="GJS293" s="66"/>
      <c r="GJT293" s="66"/>
      <c r="GJU293" s="66"/>
      <c r="GJV293" s="66"/>
      <c r="GJW293" s="66"/>
      <c r="GJX293" s="66"/>
      <c r="GJY293" s="66"/>
      <c r="GJZ293" s="66"/>
      <c r="GKA293" s="66"/>
      <c r="GKB293" s="66"/>
      <c r="GKC293" s="66"/>
      <c r="GKD293" s="66"/>
      <c r="GKE293" s="66"/>
      <c r="GKF293" s="66"/>
      <c r="GKG293" s="66"/>
      <c r="GKH293" s="66"/>
      <c r="GKI293" s="66"/>
      <c r="GKJ293" s="66"/>
      <c r="GKK293" s="66"/>
      <c r="GKL293" s="66"/>
      <c r="GKM293" s="66"/>
      <c r="GKN293" s="66"/>
      <c r="GKO293" s="66"/>
      <c r="GKP293" s="66"/>
      <c r="GKQ293" s="66"/>
      <c r="GKR293" s="66"/>
      <c r="GKS293" s="66"/>
      <c r="GKT293" s="66"/>
      <c r="GKU293" s="66"/>
      <c r="GKV293" s="66"/>
      <c r="GKW293" s="66"/>
      <c r="GKX293" s="66"/>
      <c r="GKY293" s="66"/>
      <c r="GKZ293" s="66"/>
      <c r="GLA293" s="66"/>
      <c r="GLB293" s="66"/>
      <c r="GLC293" s="66"/>
      <c r="GLD293" s="66"/>
      <c r="GLE293" s="66"/>
      <c r="GLF293" s="66"/>
      <c r="GLG293" s="66"/>
      <c r="GLH293" s="66"/>
      <c r="GLI293" s="66"/>
      <c r="GLJ293" s="66"/>
      <c r="GLK293" s="66"/>
      <c r="GLL293" s="66"/>
      <c r="GLM293" s="66"/>
      <c r="GLN293" s="66"/>
      <c r="GLO293" s="66"/>
      <c r="GLP293" s="66"/>
      <c r="GLQ293" s="66"/>
      <c r="GLR293" s="66"/>
      <c r="GLS293" s="66"/>
      <c r="GLT293" s="66"/>
      <c r="GLU293" s="66"/>
      <c r="GLV293" s="66"/>
      <c r="GLW293" s="66"/>
      <c r="GLX293" s="66"/>
      <c r="GLY293" s="66"/>
      <c r="GLZ293" s="66"/>
      <c r="GMA293" s="66"/>
      <c r="GMB293" s="66"/>
      <c r="GMC293" s="66"/>
      <c r="GMD293" s="66"/>
      <c r="GME293" s="66"/>
      <c r="GMF293" s="66"/>
      <c r="GMG293" s="66"/>
      <c r="GMH293" s="66"/>
      <c r="GMI293" s="66"/>
      <c r="GMJ293" s="66"/>
      <c r="GMK293" s="66"/>
      <c r="GML293" s="66"/>
      <c r="GMM293" s="66"/>
      <c r="GMN293" s="66"/>
      <c r="GMO293" s="66"/>
      <c r="GMP293" s="66"/>
      <c r="GMQ293" s="66"/>
      <c r="GMR293" s="66"/>
      <c r="GMS293" s="66"/>
      <c r="GMT293" s="66"/>
      <c r="GMU293" s="66"/>
      <c r="GMV293" s="66"/>
      <c r="GMW293" s="66"/>
      <c r="GMX293" s="66"/>
      <c r="GMY293" s="66"/>
      <c r="GMZ293" s="66"/>
      <c r="GNA293" s="66"/>
      <c r="GNB293" s="66"/>
      <c r="GNC293" s="66"/>
      <c r="GND293" s="66"/>
      <c r="GNE293" s="66"/>
      <c r="GNF293" s="66"/>
      <c r="GNG293" s="66"/>
      <c r="GNH293" s="66"/>
      <c r="GNI293" s="66"/>
      <c r="GNJ293" s="66"/>
      <c r="GNK293" s="66"/>
      <c r="GNL293" s="66"/>
      <c r="GNM293" s="66"/>
      <c r="GNN293" s="66"/>
      <c r="GNO293" s="66"/>
      <c r="GNP293" s="66"/>
      <c r="GNQ293" s="66"/>
      <c r="GNR293" s="66"/>
      <c r="GNS293" s="66"/>
      <c r="GNT293" s="66"/>
      <c r="GNU293" s="66"/>
      <c r="GNV293" s="66"/>
      <c r="GNW293" s="66"/>
      <c r="GNX293" s="66"/>
      <c r="GNY293" s="66"/>
      <c r="GNZ293" s="66"/>
      <c r="GOA293" s="66"/>
      <c r="GOB293" s="66"/>
      <c r="GOC293" s="66"/>
      <c r="GOD293" s="66"/>
      <c r="GOE293" s="66"/>
      <c r="GOF293" s="66"/>
      <c r="GOG293" s="66"/>
      <c r="GOH293" s="66"/>
      <c r="GOI293" s="66"/>
      <c r="GOJ293" s="66"/>
      <c r="GOK293" s="66"/>
      <c r="GOL293" s="66"/>
      <c r="GOM293" s="66"/>
      <c r="GON293" s="66"/>
      <c r="GOO293" s="66"/>
      <c r="GOP293" s="66"/>
      <c r="GOQ293" s="66"/>
      <c r="GOR293" s="66"/>
      <c r="GOS293" s="66"/>
      <c r="GOT293" s="66"/>
      <c r="GOU293" s="66"/>
      <c r="GOV293" s="66"/>
      <c r="GOW293" s="66"/>
      <c r="GOX293" s="66"/>
      <c r="GOY293" s="66"/>
      <c r="GOZ293" s="66"/>
      <c r="GPA293" s="66"/>
      <c r="GPB293" s="66"/>
      <c r="GPC293" s="66"/>
      <c r="GPD293" s="66"/>
      <c r="GPE293" s="66"/>
      <c r="GPF293" s="66"/>
      <c r="GPG293" s="66"/>
      <c r="GPH293" s="66"/>
      <c r="GPI293" s="66"/>
      <c r="GPJ293" s="66"/>
      <c r="GPK293" s="66"/>
      <c r="GPL293" s="66"/>
      <c r="GPM293" s="66"/>
      <c r="GPN293" s="66"/>
      <c r="GPO293" s="66"/>
      <c r="GPP293" s="66"/>
      <c r="GPQ293" s="66"/>
      <c r="GPR293" s="66"/>
      <c r="GPS293" s="66"/>
      <c r="GPT293" s="66"/>
      <c r="GPU293" s="66"/>
      <c r="GPV293" s="66"/>
      <c r="GPW293" s="66"/>
      <c r="GPX293" s="66"/>
      <c r="GPY293" s="66"/>
      <c r="GPZ293" s="66"/>
      <c r="GQA293" s="66"/>
      <c r="GQB293" s="66"/>
      <c r="GQC293" s="66"/>
      <c r="GQD293" s="66"/>
      <c r="GQE293" s="66"/>
      <c r="GQF293" s="66"/>
      <c r="GQG293" s="66"/>
      <c r="GQH293" s="66"/>
      <c r="GQI293" s="66"/>
      <c r="GQJ293" s="66"/>
      <c r="GQK293" s="66"/>
      <c r="GQL293" s="66"/>
      <c r="GQM293" s="66"/>
      <c r="GQN293" s="66"/>
      <c r="GQO293" s="66"/>
      <c r="GQP293" s="66"/>
      <c r="GQQ293" s="66"/>
      <c r="GQR293" s="66"/>
      <c r="GQS293" s="66"/>
      <c r="GQT293" s="66"/>
      <c r="GQU293" s="66"/>
      <c r="GQV293" s="66"/>
      <c r="GQW293" s="66"/>
      <c r="GQX293" s="66"/>
      <c r="GQY293" s="66"/>
      <c r="GQZ293" s="66"/>
      <c r="GRA293" s="66"/>
      <c r="GRB293" s="66"/>
      <c r="GRC293" s="66"/>
      <c r="GRD293" s="66"/>
      <c r="GRE293" s="66"/>
      <c r="GRF293" s="66"/>
      <c r="GRG293" s="66"/>
      <c r="GRH293" s="66"/>
      <c r="GRI293" s="66"/>
      <c r="GRJ293" s="66"/>
      <c r="GRK293" s="66"/>
      <c r="GRL293" s="66"/>
      <c r="GRM293" s="66"/>
      <c r="GRN293" s="66"/>
      <c r="GRO293" s="66"/>
      <c r="GRP293" s="66"/>
      <c r="GRQ293" s="66"/>
      <c r="GRR293" s="66"/>
      <c r="GRS293" s="66"/>
      <c r="GRT293" s="66"/>
      <c r="GRU293" s="66"/>
      <c r="GRV293" s="66"/>
      <c r="GRW293" s="66"/>
      <c r="GRX293" s="66"/>
      <c r="GRY293" s="66"/>
      <c r="GRZ293" s="66"/>
      <c r="GSA293" s="66"/>
      <c r="GSB293" s="66"/>
      <c r="GSC293" s="66"/>
      <c r="GSD293" s="66"/>
      <c r="GSE293" s="66"/>
      <c r="GSF293" s="66"/>
      <c r="GSG293" s="66"/>
      <c r="GSH293" s="66"/>
      <c r="GSI293" s="66"/>
      <c r="GSJ293" s="66"/>
      <c r="GSK293" s="66"/>
      <c r="GSL293" s="66"/>
      <c r="GSM293" s="66"/>
      <c r="GSN293" s="66"/>
      <c r="GSO293" s="66"/>
      <c r="GSP293" s="66"/>
      <c r="GSQ293" s="66"/>
      <c r="GSR293" s="66"/>
      <c r="GSS293" s="66"/>
      <c r="GST293" s="66"/>
      <c r="GSU293" s="66"/>
      <c r="GSV293" s="66"/>
      <c r="GSW293" s="66"/>
      <c r="GSX293" s="66"/>
      <c r="GSY293" s="66"/>
      <c r="GSZ293" s="66"/>
      <c r="GTA293" s="66"/>
      <c r="GTB293" s="66"/>
      <c r="GTC293" s="66"/>
      <c r="GTD293" s="66"/>
      <c r="GTE293" s="66"/>
      <c r="GTF293" s="66"/>
      <c r="GTG293" s="66"/>
      <c r="GTH293" s="66"/>
      <c r="GTI293" s="66"/>
      <c r="GTJ293" s="66"/>
      <c r="GTK293" s="66"/>
      <c r="GTL293" s="66"/>
      <c r="GTM293" s="66"/>
      <c r="GTN293" s="66"/>
      <c r="GTO293" s="66"/>
      <c r="GTP293" s="66"/>
      <c r="GTQ293" s="66"/>
      <c r="GTR293" s="66"/>
      <c r="GTS293" s="66"/>
      <c r="GTT293" s="66"/>
      <c r="GTU293" s="66"/>
      <c r="GTV293" s="66"/>
      <c r="GTW293" s="66"/>
      <c r="GTX293" s="66"/>
      <c r="GTY293" s="66"/>
      <c r="GTZ293" s="66"/>
      <c r="GUA293" s="66"/>
      <c r="GUB293" s="66"/>
      <c r="GUC293" s="66"/>
      <c r="GUD293" s="66"/>
      <c r="GUE293" s="66"/>
      <c r="GUF293" s="66"/>
      <c r="GUG293" s="66"/>
      <c r="GUH293" s="66"/>
      <c r="GUI293" s="66"/>
      <c r="GUJ293" s="66"/>
      <c r="GUK293" s="66"/>
      <c r="GUL293" s="66"/>
      <c r="GUM293" s="66"/>
      <c r="GUN293" s="66"/>
      <c r="GUO293" s="66"/>
      <c r="GUP293" s="66"/>
      <c r="GUQ293" s="66"/>
      <c r="GUR293" s="66"/>
      <c r="GUS293" s="66"/>
      <c r="GUT293" s="66"/>
      <c r="GUU293" s="66"/>
      <c r="GUV293" s="66"/>
      <c r="GUW293" s="66"/>
      <c r="GUX293" s="66"/>
      <c r="GUY293" s="66"/>
      <c r="GUZ293" s="66"/>
      <c r="GVA293" s="66"/>
      <c r="GVB293" s="66"/>
      <c r="GVC293" s="66"/>
      <c r="GVD293" s="66"/>
      <c r="GVE293" s="66"/>
      <c r="GVF293" s="66"/>
      <c r="GVG293" s="66"/>
      <c r="GVH293" s="66"/>
      <c r="GVI293" s="66"/>
      <c r="GVJ293" s="66"/>
      <c r="GVK293" s="66"/>
      <c r="GVL293" s="66"/>
      <c r="GVM293" s="66"/>
      <c r="GVN293" s="66"/>
      <c r="GVO293" s="66"/>
      <c r="GVP293" s="66"/>
      <c r="GVQ293" s="66"/>
      <c r="GVR293" s="66"/>
      <c r="GVS293" s="66"/>
      <c r="GVT293" s="66"/>
      <c r="GVU293" s="66"/>
      <c r="GVV293" s="66"/>
      <c r="GVW293" s="66"/>
      <c r="GVX293" s="66"/>
      <c r="GVY293" s="66"/>
      <c r="GVZ293" s="66"/>
      <c r="GWA293" s="66"/>
      <c r="GWB293" s="66"/>
      <c r="GWC293" s="66"/>
      <c r="GWD293" s="66"/>
      <c r="GWE293" s="66"/>
      <c r="GWF293" s="66"/>
      <c r="GWG293" s="66"/>
      <c r="GWH293" s="66"/>
      <c r="GWI293" s="66"/>
      <c r="GWJ293" s="66"/>
      <c r="GWK293" s="66"/>
      <c r="GWL293" s="66"/>
      <c r="GWM293" s="66"/>
      <c r="GWN293" s="66"/>
      <c r="GWO293" s="66"/>
      <c r="GWP293" s="66"/>
      <c r="GWQ293" s="66"/>
      <c r="GWR293" s="66"/>
      <c r="GWS293" s="66"/>
      <c r="GWT293" s="66"/>
      <c r="GWU293" s="66"/>
      <c r="GWV293" s="66"/>
      <c r="GWW293" s="66"/>
      <c r="GWX293" s="66"/>
      <c r="GWY293" s="66"/>
      <c r="GWZ293" s="66"/>
      <c r="GXA293" s="66"/>
      <c r="GXB293" s="66"/>
      <c r="GXC293" s="66"/>
      <c r="GXD293" s="66"/>
      <c r="GXE293" s="66"/>
      <c r="GXF293" s="66"/>
      <c r="GXG293" s="66"/>
      <c r="GXH293" s="66"/>
      <c r="GXI293" s="66"/>
      <c r="GXJ293" s="66"/>
      <c r="GXK293" s="66"/>
      <c r="GXL293" s="66"/>
      <c r="GXM293" s="66"/>
      <c r="GXN293" s="66"/>
      <c r="GXO293" s="66"/>
      <c r="GXP293" s="66"/>
      <c r="GXQ293" s="66"/>
      <c r="GXR293" s="66"/>
      <c r="GXS293" s="66"/>
      <c r="GXT293" s="66"/>
      <c r="GXU293" s="66"/>
      <c r="GXV293" s="66"/>
      <c r="GXW293" s="66"/>
      <c r="GXX293" s="66"/>
      <c r="GXY293" s="66"/>
      <c r="GXZ293" s="66"/>
      <c r="GYA293" s="66"/>
      <c r="GYB293" s="66"/>
      <c r="GYC293" s="66"/>
      <c r="GYD293" s="66"/>
      <c r="GYE293" s="66"/>
      <c r="GYF293" s="66"/>
      <c r="GYG293" s="66"/>
      <c r="GYH293" s="66"/>
      <c r="GYI293" s="66"/>
      <c r="GYJ293" s="66"/>
      <c r="GYK293" s="66"/>
      <c r="GYL293" s="66"/>
      <c r="GYM293" s="66"/>
      <c r="GYN293" s="66"/>
      <c r="GYO293" s="66"/>
      <c r="GYP293" s="66"/>
      <c r="GYQ293" s="66"/>
      <c r="GYR293" s="66"/>
      <c r="GYS293" s="66"/>
      <c r="GYT293" s="66"/>
      <c r="GYU293" s="66"/>
      <c r="GYV293" s="66"/>
      <c r="GYW293" s="66"/>
      <c r="GYX293" s="66"/>
      <c r="GYY293" s="66"/>
      <c r="GYZ293" s="66"/>
      <c r="GZA293" s="66"/>
      <c r="GZB293" s="66"/>
      <c r="GZC293" s="66"/>
      <c r="GZD293" s="66"/>
      <c r="GZE293" s="66"/>
      <c r="GZF293" s="66"/>
      <c r="GZG293" s="66"/>
      <c r="GZH293" s="66"/>
      <c r="GZI293" s="66"/>
      <c r="GZJ293" s="66"/>
      <c r="GZK293" s="66"/>
      <c r="GZL293" s="66"/>
      <c r="GZM293" s="66"/>
      <c r="GZN293" s="66"/>
      <c r="GZO293" s="66"/>
      <c r="GZP293" s="66"/>
      <c r="GZQ293" s="66"/>
      <c r="GZR293" s="66"/>
      <c r="GZS293" s="66"/>
      <c r="GZT293" s="66"/>
      <c r="GZU293" s="66"/>
      <c r="GZV293" s="66"/>
      <c r="GZW293" s="66"/>
      <c r="GZX293" s="66"/>
      <c r="GZY293" s="66"/>
      <c r="GZZ293" s="66"/>
      <c r="HAA293" s="66"/>
      <c r="HAB293" s="66"/>
      <c r="HAC293" s="66"/>
      <c r="HAD293" s="66"/>
      <c r="HAE293" s="66"/>
      <c r="HAF293" s="66"/>
      <c r="HAG293" s="66"/>
      <c r="HAH293" s="66"/>
      <c r="HAI293" s="66"/>
      <c r="HAJ293" s="66"/>
      <c r="HAK293" s="66"/>
      <c r="HAL293" s="66"/>
      <c r="HAM293" s="66"/>
      <c r="HAN293" s="66"/>
      <c r="HAO293" s="66"/>
      <c r="HAP293" s="66"/>
      <c r="HAQ293" s="66"/>
      <c r="HAR293" s="66"/>
      <c r="HAS293" s="66"/>
      <c r="HAT293" s="66"/>
      <c r="HAU293" s="66"/>
      <c r="HAV293" s="66"/>
      <c r="HAW293" s="66"/>
      <c r="HAX293" s="66"/>
      <c r="HAY293" s="66"/>
      <c r="HAZ293" s="66"/>
      <c r="HBA293" s="66"/>
      <c r="HBB293" s="66"/>
      <c r="HBC293" s="66"/>
      <c r="HBD293" s="66"/>
      <c r="HBE293" s="66"/>
      <c r="HBF293" s="66"/>
      <c r="HBG293" s="66"/>
      <c r="HBH293" s="66"/>
      <c r="HBI293" s="66"/>
      <c r="HBJ293" s="66"/>
      <c r="HBK293" s="66"/>
      <c r="HBL293" s="66"/>
      <c r="HBM293" s="66"/>
      <c r="HBN293" s="66"/>
      <c r="HBO293" s="66"/>
      <c r="HBP293" s="66"/>
      <c r="HBQ293" s="66"/>
      <c r="HBR293" s="66"/>
      <c r="HBS293" s="66"/>
      <c r="HBT293" s="66"/>
      <c r="HBU293" s="66"/>
      <c r="HBV293" s="66"/>
      <c r="HBW293" s="66"/>
      <c r="HBX293" s="66"/>
      <c r="HBY293" s="66"/>
      <c r="HBZ293" s="66"/>
      <c r="HCA293" s="66"/>
      <c r="HCB293" s="66"/>
      <c r="HCC293" s="66"/>
      <c r="HCD293" s="66"/>
      <c r="HCE293" s="66"/>
      <c r="HCF293" s="66"/>
      <c r="HCG293" s="66"/>
      <c r="HCH293" s="66"/>
      <c r="HCI293" s="66"/>
      <c r="HCJ293" s="66"/>
      <c r="HCK293" s="66"/>
      <c r="HCL293" s="66"/>
      <c r="HCM293" s="66"/>
      <c r="HCN293" s="66"/>
      <c r="HCO293" s="66"/>
      <c r="HCP293" s="66"/>
      <c r="HCQ293" s="66"/>
      <c r="HCR293" s="66"/>
      <c r="HCS293" s="66"/>
      <c r="HCT293" s="66"/>
      <c r="HCU293" s="66"/>
      <c r="HCV293" s="66"/>
      <c r="HCW293" s="66"/>
      <c r="HCX293" s="66"/>
      <c r="HCY293" s="66"/>
      <c r="HCZ293" s="66"/>
      <c r="HDA293" s="66"/>
      <c r="HDB293" s="66"/>
      <c r="HDC293" s="66"/>
      <c r="HDD293" s="66"/>
      <c r="HDE293" s="66"/>
      <c r="HDF293" s="66"/>
      <c r="HDG293" s="66"/>
      <c r="HDH293" s="66"/>
      <c r="HDI293" s="66"/>
      <c r="HDJ293" s="66"/>
      <c r="HDK293" s="66"/>
      <c r="HDL293" s="66"/>
      <c r="HDM293" s="66"/>
      <c r="HDN293" s="66"/>
      <c r="HDO293" s="66"/>
      <c r="HDP293" s="66"/>
      <c r="HDQ293" s="66"/>
      <c r="HDR293" s="66"/>
      <c r="HDS293" s="66"/>
      <c r="HDT293" s="66"/>
      <c r="HDU293" s="66"/>
      <c r="HDV293" s="66"/>
      <c r="HDW293" s="66"/>
      <c r="HDX293" s="66"/>
      <c r="HDY293" s="66"/>
      <c r="HDZ293" s="66"/>
      <c r="HEA293" s="66"/>
      <c r="HEB293" s="66"/>
      <c r="HEC293" s="66"/>
      <c r="HED293" s="66"/>
      <c r="HEE293" s="66"/>
      <c r="HEF293" s="66"/>
      <c r="HEG293" s="66"/>
      <c r="HEH293" s="66"/>
      <c r="HEI293" s="66"/>
      <c r="HEJ293" s="66"/>
      <c r="HEK293" s="66"/>
      <c r="HEL293" s="66"/>
      <c r="HEM293" s="66"/>
      <c r="HEN293" s="66"/>
      <c r="HEO293" s="66"/>
      <c r="HEP293" s="66"/>
      <c r="HEQ293" s="66"/>
      <c r="HER293" s="66"/>
      <c r="HES293" s="66"/>
      <c r="HET293" s="66"/>
      <c r="HEU293" s="66"/>
      <c r="HEV293" s="66"/>
      <c r="HEW293" s="66"/>
      <c r="HEX293" s="66"/>
      <c r="HEY293" s="66"/>
      <c r="HEZ293" s="66"/>
      <c r="HFA293" s="66"/>
      <c r="HFB293" s="66"/>
      <c r="HFC293" s="66"/>
      <c r="HFD293" s="66"/>
      <c r="HFE293" s="66"/>
      <c r="HFF293" s="66"/>
      <c r="HFG293" s="66"/>
      <c r="HFH293" s="66"/>
      <c r="HFI293" s="66"/>
      <c r="HFJ293" s="66"/>
      <c r="HFK293" s="66"/>
      <c r="HFL293" s="66"/>
      <c r="HFM293" s="66"/>
      <c r="HFN293" s="66"/>
      <c r="HFO293" s="66"/>
      <c r="HFP293" s="66"/>
      <c r="HFQ293" s="66"/>
      <c r="HFR293" s="66"/>
      <c r="HFS293" s="66"/>
      <c r="HFT293" s="66"/>
      <c r="HFU293" s="66"/>
      <c r="HFV293" s="66"/>
      <c r="HFW293" s="66"/>
      <c r="HFX293" s="66"/>
      <c r="HFY293" s="66"/>
      <c r="HFZ293" s="66"/>
      <c r="HGA293" s="66"/>
      <c r="HGB293" s="66"/>
      <c r="HGC293" s="66"/>
      <c r="HGD293" s="66"/>
      <c r="HGE293" s="66"/>
      <c r="HGF293" s="66"/>
      <c r="HGG293" s="66"/>
      <c r="HGH293" s="66"/>
      <c r="HGI293" s="66"/>
      <c r="HGJ293" s="66"/>
      <c r="HGK293" s="66"/>
      <c r="HGL293" s="66"/>
      <c r="HGM293" s="66"/>
      <c r="HGN293" s="66"/>
      <c r="HGO293" s="66"/>
      <c r="HGP293" s="66"/>
      <c r="HGQ293" s="66"/>
      <c r="HGR293" s="66"/>
      <c r="HGS293" s="66"/>
      <c r="HGT293" s="66"/>
      <c r="HGU293" s="66"/>
      <c r="HGV293" s="66"/>
      <c r="HGW293" s="66"/>
      <c r="HGX293" s="66"/>
      <c r="HGY293" s="66"/>
      <c r="HGZ293" s="66"/>
      <c r="HHA293" s="66"/>
      <c r="HHB293" s="66"/>
      <c r="HHC293" s="66"/>
      <c r="HHD293" s="66"/>
      <c r="HHE293" s="66"/>
      <c r="HHF293" s="66"/>
      <c r="HHG293" s="66"/>
      <c r="HHH293" s="66"/>
      <c r="HHI293" s="66"/>
      <c r="HHJ293" s="66"/>
      <c r="HHK293" s="66"/>
      <c r="HHL293" s="66"/>
      <c r="HHM293" s="66"/>
      <c r="HHN293" s="66"/>
      <c r="HHO293" s="66"/>
      <c r="HHP293" s="66"/>
      <c r="HHQ293" s="66"/>
      <c r="HHR293" s="66"/>
      <c r="HHS293" s="66"/>
      <c r="HHT293" s="66"/>
      <c r="HHU293" s="66"/>
      <c r="HHV293" s="66"/>
      <c r="HHW293" s="66"/>
      <c r="HHX293" s="66"/>
      <c r="HHY293" s="66"/>
      <c r="HHZ293" s="66"/>
      <c r="HIA293" s="66"/>
      <c r="HIB293" s="66"/>
      <c r="HIC293" s="66"/>
      <c r="HID293" s="66"/>
      <c r="HIE293" s="66"/>
      <c r="HIF293" s="66"/>
      <c r="HIG293" s="66"/>
      <c r="HIH293" s="66"/>
      <c r="HII293" s="66"/>
      <c r="HIJ293" s="66"/>
      <c r="HIK293" s="66"/>
      <c r="HIL293" s="66"/>
      <c r="HIM293" s="66"/>
      <c r="HIN293" s="66"/>
      <c r="HIO293" s="66"/>
      <c r="HIP293" s="66"/>
      <c r="HIQ293" s="66"/>
      <c r="HIR293" s="66"/>
      <c r="HIS293" s="66"/>
      <c r="HIT293" s="66"/>
      <c r="HIU293" s="66"/>
      <c r="HIV293" s="66"/>
      <c r="HIW293" s="66"/>
      <c r="HIX293" s="66"/>
      <c r="HIY293" s="66"/>
      <c r="HIZ293" s="66"/>
      <c r="HJA293" s="66"/>
      <c r="HJB293" s="66"/>
      <c r="HJC293" s="66"/>
      <c r="HJD293" s="66"/>
      <c r="HJE293" s="66"/>
      <c r="HJF293" s="66"/>
      <c r="HJG293" s="66"/>
      <c r="HJH293" s="66"/>
      <c r="HJI293" s="66"/>
      <c r="HJJ293" s="66"/>
      <c r="HJK293" s="66"/>
      <c r="HJL293" s="66"/>
      <c r="HJM293" s="66"/>
      <c r="HJN293" s="66"/>
      <c r="HJO293" s="66"/>
      <c r="HJP293" s="66"/>
      <c r="HJQ293" s="66"/>
      <c r="HJR293" s="66"/>
      <c r="HJS293" s="66"/>
      <c r="HJT293" s="66"/>
      <c r="HJU293" s="66"/>
      <c r="HJV293" s="66"/>
      <c r="HJW293" s="66"/>
      <c r="HJX293" s="66"/>
      <c r="HJY293" s="66"/>
      <c r="HJZ293" s="66"/>
      <c r="HKA293" s="66"/>
      <c r="HKB293" s="66"/>
      <c r="HKC293" s="66"/>
      <c r="HKD293" s="66"/>
      <c r="HKE293" s="66"/>
      <c r="HKF293" s="66"/>
      <c r="HKG293" s="66"/>
      <c r="HKH293" s="66"/>
      <c r="HKI293" s="66"/>
      <c r="HKJ293" s="66"/>
      <c r="HKK293" s="66"/>
      <c r="HKL293" s="66"/>
      <c r="HKM293" s="66"/>
      <c r="HKN293" s="66"/>
      <c r="HKO293" s="66"/>
      <c r="HKP293" s="66"/>
      <c r="HKQ293" s="66"/>
      <c r="HKR293" s="66"/>
      <c r="HKS293" s="66"/>
      <c r="HKT293" s="66"/>
      <c r="HKU293" s="66"/>
      <c r="HKV293" s="66"/>
      <c r="HKW293" s="66"/>
      <c r="HKX293" s="66"/>
      <c r="HKY293" s="66"/>
      <c r="HKZ293" s="66"/>
      <c r="HLA293" s="66"/>
      <c r="HLB293" s="66"/>
      <c r="HLC293" s="66"/>
      <c r="HLD293" s="66"/>
      <c r="HLE293" s="66"/>
      <c r="HLF293" s="66"/>
      <c r="HLG293" s="66"/>
      <c r="HLH293" s="66"/>
      <c r="HLI293" s="66"/>
      <c r="HLJ293" s="66"/>
      <c r="HLK293" s="66"/>
      <c r="HLL293" s="66"/>
      <c r="HLM293" s="66"/>
      <c r="HLN293" s="66"/>
      <c r="HLO293" s="66"/>
      <c r="HLP293" s="66"/>
      <c r="HLQ293" s="66"/>
      <c r="HLR293" s="66"/>
      <c r="HLS293" s="66"/>
      <c r="HLT293" s="66"/>
      <c r="HLU293" s="66"/>
      <c r="HLV293" s="66"/>
      <c r="HLW293" s="66"/>
      <c r="HLX293" s="66"/>
      <c r="HLY293" s="66"/>
      <c r="HLZ293" s="66"/>
      <c r="HMA293" s="66"/>
      <c r="HMB293" s="66"/>
      <c r="HMC293" s="66"/>
      <c r="HMD293" s="66"/>
      <c r="HME293" s="66"/>
      <c r="HMF293" s="66"/>
      <c r="HMG293" s="66"/>
      <c r="HMH293" s="66"/>
      <c r="HMI293" s="66"/>
      <c r="HMJ293" s="66"/>
      <c r="HMK293" s="66"/>
      <c r="HML293" s="66"/>
      <c r="HMM293" s="66"/>
      <c r="HMN293" s="66"/>
      <c r="HMO293" s="66"/>
      <c r="HMP293" s="66"/>
      <c r="HMQ293" s="66"/>
      <c r="HMR293" s="66"/>
      <c r="HMS293" s="66"/>
      <c r="HMT293" s="66"/>
      <c r="HMU293" s="66"/>
      <c r="HMV293" s="66"/>
      <c r="HMW293" s="66"/>
      <c r="HMX293" s="66"/>
      <c r="HMY293" s="66"/>
      <c r="HMZ293" s="66"/>
      <c r="HNA293" s="66"/>
      <c r="HNB293" s="66"/>
      <c r="HNC293" s="66"/>
      <c r="HND293" s="66"/>
      <c r="HNE293" s="66"/>
      <c r="HNF293" s="66"/>
      <c r="HNG293" s="66"/>
      <c r="HNH293" s="66"/>
      <c r="HNI293" s="66"/>
      <c r="HNJ293" s="66"/>
      <c r="HNK293" s="66"/>
      <c r="HNL293" s="66"/>
      <c r="HNM293" s="66"/>
      <c r="HNN293" s="66"/>
      <c r="HNO293" s="66"/>
      <c r="HNP293" s="66"/>
      <c r="HNQ293" s="66"/>
      <c r="HNR293" s="66"/>
      <c r="HNS293" s="66"/>
      <c r="HNT293" s="66"/>
      <c r="HNU293" s="66"/>
      <c r="HNV293" s="66"/>
      <c r="HNW293" s="66"/>
      <c r="HNX293" s="66"/>
      <c r="HNY293" s="66"/>
      <c r="HNZ293" s="66"/>
      <c r="HOA293" s="66"/>
      <c r="HOB293" s="66"/>
      <c r="HOC293" s="66"/>
      <c r="HOD293" s="66"/>
      <c r="HOE293" s="66"/>
      <c r="HOF293" s="66"/>
      <c r="HOG293" s="66"/>
      <c r="HOH293" s="66"/>
      <c r="HOI293" s="66"/>
      <c r="HOJ293" s="66"/>
      <c r="HOK293" s="66"/>
      <c r="HOL293" s="66"/>
      <c r="HOM293" s="66"/>
      <c r="HON293" s="66"/>
      <c r="HOO293" s="66"/>
      <c r="HOP293" s="66"/>
      <c r="HOQ293" s="66"/>
      <c r="HOR293" s="66"/>
      <c r="HOS293" s="66"/>
      <c r="HOT293" s="66"/>
      <c r="HOU293" s="66"/>
      <c r="HOV293" s="66"/>
      <c r="HOW293" s="66"/>
      <c r="HOX293" s="66"/>
      <c r="HOY293" s="66"/>
      <c r="HOZ293" s="66"/>
      <c r="HPA293" s="66"/>
      <c r="HPB293" s="66"/>
      <c r="HPC293" s="66"/>
      <c r="HPD293" s="66"/>
      <c r="HPE293" s="66"/>
      <c r="HPF293" s="66"/>
      <c r="HPG293" s="66"/>
      <c r="HPH293" s="66"/>
      <c r="HPI293" s="66"/>
      <c r="HPJ293" s="66"/>
      <c r="HPK293" s="66"/>
      <c r="HPL293" s="66"/>
      <c r="HPM293" s="66"/>
      <c r="HPN293" s="66"/>
      <c r="HPO293" s="66"/>
      <c r="HPP293" s="66"/>
      <c r="HPQ293" s="66"/>
      <c r="HPR293" s="66"/>
      <c r="HPS293" s="66"/>
      <c r="HPT293" s="66"/>
      <c r="HPU293" s="66"/>
      <c r="HPV293" s="66"/>
      <c r="HPW293" s="66"/>
      <c r="HPX293" s="66"/>
      <c r="HPY293" s="66"/>
      <c r="HPZ293" s="66"/>
      <c r="HQA293" s="66"/>
      <c r="HQB293" s="66"/>
      <c r="HQC293" s="66"/>
      <c r="HQD293" s="66"/>
      <c r="HQE293" s="66"/>
      <c r="HQF293" s="66"/>
      <c r="HQG293" s="66"/>
      <c r="HQH293" s="66"/>
      <c r="HQI293" s="66"/>
      <c r="HQJ293" s="66"/>
      <c r="HQK293" s="66"/>
      <c r="HQL293" s="66"/>
      <c r="HQM293" s="66"/>
      <c r="HQN293" s="66"/>
      <c r="HQO293" s="66"/>
      <c r="HQP293" s="66"/>
      <c r="HQQ293" s="66"/>
      <c r="HQR293" s="66"/>
      <c r="HQS293" s="66"/>
      <c r="HQT293" s="66"/>
      <c r="HQU293" s="66"/>
      <c r="HQV293" s="66"/>
      <c r="HQW293" s="66"/>
      <c r="HQX293" s="66"/>
      <c r="HQY293" s="66"/>
      <c r="HQZ293" s="66"/>
      <c r="HRA293" s="66"/>
      <c r="HRB293" s="66"/>
      <c r="HRC293" s="66"/>
      <c r="HRD293" s="66"/>
      <c r="HRE293" s="66"/>
      <c r="HRF293" s="66"/>
      <c r="HRG293" s="66"/>
      <c r="HRH293" s="66"/>
      <c r="HRI293" s="66"/>
      <c r="HRJ293" s="66"/>
      <c r="HRK293" s="66"/>
      <c r="HRL293" s="66"/>
      <c r="HRM293" s="66"/>
      <c r="HRN293" s="66"/>
      <c r="HRO293" s="66"/>
      <c r="HRP293" s="66"/>
      <c r="HRQ293" s="66"/>
      <c r="HRR293" s="66"/>
      <c r="HRS293" s="66"/>
      <c r="HRT293" s="66"/>
      <c r="HRU293" s="66"/>
      <c r="HRV293" s="66"/>
      <c r="HRW293" s="66"/>
      <c r="HRX293" s="66"/>
      <c r="HRY293" s="66"/>
      <c r="HRZ293" s="66"/>
      <c r="HSA293" s="66"/>
      <c r="HSB293" s="66"/>
      <c r="HSC293" s="66"/>
      <c r="HSD293" s="66"/>
      <c r="HSE293" s="66"/>
      <c r="HSF293" s="66"/>
      <c r="HSG293" s="66"/>
      <c r="HSH293" s="66"/>
      <c r="HSI293" s="66"/>
      <c r="HSJ293" s="66"/>
      <c r="HSK293" s="66"/>
      <c r="HSL293" s="66"/>
      <c r="HSM293" s="66"/>
      <c r="HSN293" s="66"/>
      <c r="HSO293" s="66"/>
      <c r="HSP293" s="66"/>
      <c r="HSQ293" s="66"/>
      <c r="HSR293" s="66"/>
      <c r="HSS293" s="66"/>
      <c r="HST293" s="66"/>
      <c r="HSU293" s="66"/>
      <c r="HSV293" s="66"/>
      <c r="HSW293" s="66"/>
      <c r="HSX293" s="66"/>
      <c r="HSY293" s="66"/>
      <c r="HSZ293" s="66"/>
      <c r="HTA293" s="66"/>
      <c r="HTB293" s="66"/>
      <c r="HTC293" s="66"/>
      <c r="HTD293" s="66"/>
      <c r="HTE293" s="66"/>
      <c r="HTF293" s="66"/>
      <c r="HTG293" s="66"/>
      <c r="HTH293" s="66"/>
      <c r="HTI293" s="66"/>
      <c r="HTJ293" s="66"/>
      <c r="HTK293" s="66"/>
      <c r="HTL293" s="66"/>
      <c r="HTM293" s="66"/>
      <c r="HTN293" s="66"/>
      <c r="HTO293" s="66"/>
      <c r="HTP293" s="66"/>
      <c r="HTQ293" s="66"/>
      <c r="HTR293" s="66"/>
      <c r="HTS293" s="66"/>
      <c r="HTT293" s="66"/>
      <c r="HTU293" s="66"/>
      <c r="HTV293" s="66"/>
      <c r="HTW293" s="66"/>
      <c r="HTX293" s="66"/>
      <c r="HTY293" s="66"/>
      <c r="HTZ293" s="66"/>
      <c r="HUA293" s="66"/>
      <c r="HUB293" s="66"/>
      <c r="HUC293" s="66"/>
      <c r="HUD293" s="66"/>
      <c r="HUE293" s="66"/>
      <c r="HUF293" s="66"/>
      <c r="HUG293" s="66"/>
      <c r="HUH293" s="66"/>
      <c r="HUI293" s="66"/>
      <c r="HUJ293" s="66"/>
      <c r="HUK293" s="66"/>
      <c r="HUL293" s="66"/>
      <c r="HUM293" s="66"/>
      <c r="HUN293" s="66"/>
      <c r="HUO293" s="66"/>
      <c r="HUP293" s="66"/>
      <c r="HUQ293" s="66"/>
      <c r="HUR293" s="66"/>
      <c r="HUS293" s="66"/>
      <c r="HUT293" s="66"/>
      <c r="HUU293" s="66"/>
      <c r="HUV293" s="66"/>
      <c r="HUW293" s="66"/>
      <c r="HUX293" s="66"/>
      <c r="HUY293" s="66"/>
      <c r="HUZ293" s="66"/>
      <c r="HVA293" s="66"/>
      <c r="HVB293" s="66"/>
      <c r="HVC293" s="66"/>
      <c r="HVD293" s="66"/>
      <c r="HVE293" s="66"/>
      <c r="HVF293" s="66"/>
      <c r="HVG293" s="66"/>
      <c r="HVH293" s="66"/>
      <c r="HVI293" s="66"/>
      <c r="HVJ293" s="66"/>
      <c r="HVK293" s="66"/>
      <c r="HVL293" s="66"/>
      <c r="HVM293" s="66"/>
      <c r="HVN293" s="66"/>
      <c r="HVO293" s="66"/>
      <c r="HVP293" s="66"/>
      <c r="HVQ293" s="66"/>
      <c r="HVR293" s="66"/>
      <c r="HVS293" s="66"/>
      <c r="HVT293" s="66"/>
      <c r="HVU293" s="66"/>
      <c r="HVV293" s="66"/>
      <c r="HVW293" s="66"/>
      <c r="HVX293" s="66"/>
      <c r="HVY293" s="66"/>
      <c r="HVZ293" s="66"/>
      <c r="HWA293" s="66"/>
      <c r="HWB293" s="66"/>
      <c r="HWC293" s="66"/>
      <c r="HWD293" s="66"/>
      <c r="HWE293" s="66"/>
      <c r="HWF293" s="66"/>
      <c r="HWG293" s="66"/>
      <c r="HWH293" s="66"/>
      <c r="HWI293" s="66"/>
      <c r="HWJ293" s="66"/>
      <c r="HWK293" s="66"/>
      <c r="HWL293" s="66"/>
      <c r="HWM293" s="66"/>
      <c r="HWN293" s="66"/>
      <c r="HWO293" s="66"/>
      <c r="HWP293" s="66"/>
      <c r="HWQ293" s="66"/>
      <c r="HWR293" s="66"/>
      <c r="HWS293" s="66"/>
      <c r="HWT293" s="66"/>
      <c r="HWU293" s="66"/>
      <c r="HWV293" s="66"/>
      <c r="HWW293" s="66"/>
      <c r="HWX293" s="66"/>
      <c r="HWY293" s="66"/>
      <c r="HWZ293" s="66"/>
      <c r="HXA293" s="66"/>
      <c r="HXB293" s="66"/>
      <c r="HXC293" s="66"/>
      <c r="HXD293" s="66"/>
      <c r="HXE293" s="66"/>
      <c r="HXF293" s="66"/>
      <c r="HXG293" s="66"/>
      <c r="HXH293" s="66"/>
      <c r="HXI293" s="66"/>
      <c r="HXJ293" s="66"/>
      <c r="HXK293" s="66"/>
      <c r="HXL293" s="66"/>
      <c r="HXM293" s="66"/>
      <c r="HXN293" s="66"/>
      <c r="HXO293" s="66"/>
      <c r="HXP293" s="66"/>
      <c r="HXQ293" s="66"/>
      <c r="HXR293" s="66"/>
      <c r="HXS293" s="66"/>
      <c r="HXT293" s="66"/>
      <c r="HXU293" s="66"/>
      <c r="HXV293" s="66"/>
      <c r="HXW293" s="66"/>
      <c r="HXX293" s="66"/>
      <c r="HXY293" s="66"/>
      <c r="HXZ293" s="66"/>
      <c r="HYA293" s="66"/>
      <c r="HYB293" s="66"/>
      <c r="HYC293" s="66"/>
      <c r="HYD293" s="66"/>
      <c r="HYE293" s="66"/>
      <c r="HYF293" s="66"/>
      <c r="HYG293" s="66"/>
      <c r="HYH293" s="66"/>
      <c r="HYI293" s="66"/>
      <c r="HYJ293" s="66"/>
      <c r="HYK293" s="66"/>
      <c r="HYL293" s="66"/>
      <c r="HYM293" s="66"/>
      <c r="HYN293" s="66"/>
      <c r="HYO293" s="66"/>
      <c r="HYP293" s="66"/>
      <c r="HYQ293" s="66"/>
      <c r="HYR293" s="66"/>
      <c r="HYS293" s="66"/>
      <c r="HYT293" s="66"/>
      <c r="HYU293" s="66"/>
      <c r="HYV293" s="66"/>
      <c r="HYW293" s="66"/>
      <c r="HYX293" s="66"/>
      <c r="HYY293" s="66"/>
      <c r="HYZ293" s="66"/>
      <c r="HZA293" s="66"/>
      <c r="HZB293" s="66"/>
      <c r="HZC293" s="66"/>
      <c r="HZD293" s="66"/>
      <c r="HZE293" s="66"/>
      <c r="HZF293" s="66"/>
      <c r="HZG293" s="66"/>
      <c r="HZH293" s="66"/>
      <c r="HZI293" s="66"/>
      <c r="HZJ293" s="66"/>
      <c r="HZK293" s="66"/>
      <c r="HZL293" s="66"/>
      <c r="HZM293" s="66"/>
      <c r="HZN293" s="66"/>
      <c r="HZO293" s="66"/>
      <c r="HZP293" s="66"/>
      <c r="HZQ293" s="66"/>
      <c r="HZR293" s="66"/>
      <c r="HZS293" s="66"/>
      <c r="HZT293" s="66"/>
      <c r="HZU293" s="66"/>
      <c r="HZV293" s="66"/>
      <c r="HZW293" s="66"/>
      <c r="HZX293" s="66"/>
      <c r="HZY293" s="66"/>
      <c r="HZZ293" s="66"/>
      <c r="IAA293" s="66"/>
      <c r="IAB293" s="66"/>
      <c r="IAC293" s="66"/>
      <c r="IAD293" s="66"/>
      <c r="IAE293" s="66"/>
      <c r="IAF293" s="66"/>
      <c r="IAG293" s="66"/>
      <c r="IAH293" s="66"/>
      <c r="IAI293" s="66"/>
      <c r="IAJ293" s="66"/>
      <c r="IAK293" s="66"/>
      <c r="IAL293" s="66"/>
      <c r="IAM293" s="66"/>
      <c r="IAN293" s="66"/>
      <c r="IAO293" s="66"/>
      <c r="IAP293" s="66"/>
      <c r="IAQ293" s="66"/>
      <c r="IAR293" s="66"/>
      <c r="IAS293" s="66"/>
      <c r="IAT293" s="66"/>
      <c r="IAU293" s="66"/>
      <c r="IAV293" s="66"/>
      <c r="IAW293" s="66"/>
      <c r="IAX293" s="66"/>
      <c r="IAY293" s="66"/>
      <c r="IAZ293" s="66"/>
      <c r="IBA293" s="66"/>
      <c r="IBB293" s="66"/>
      <c r="IBC293" s="66"/>
      <c r="IBD293" s="66"/>
      <c r="IBE293" s="66"/>
      <c r="IBF293" s="66"/>
      <c r="IBG293" s="66"/>
      <c r="IBH293" s="66"/>
      <c r="IBI293" s="66"/>
      <c r="IBJ293" s="66"/>
      <c r="IBK293" s="66"/>
      <c r="IBL293" s="66"/>
      <c r="IBM293" s="66"/>
      <c r="IBN293" s="66"/>
      <c r="IBO293" s="66"/>
      <c r="IBP293" s="66"/>
      <c r="IBQ293" s="66"/>
      <c r="IBR293" s="66"/>
      <c r="IBS293" s="66"/>
      <c r="IBT293" s="66"/>
      <c r="IBU293" s="66"/>
      <c r="IBV293" s="66"/>
      <c r="IBW293" s="66"/>
      <c r="IBX293" s="66"/>
      <c r="IBY293" s="66"/>
      <c r="IBZ293" s="66"/>
      <c r="ICA293" s="66"/>
      <c r="ICB293" s="66"/>
      <c r="ICC293" s="66"/>
      <c r="ICD293" s="66"/>
      <c r="ICE293" s="66"/>
      <c r="ICF293" s="66"/>
      <c r="ICG293" s="66"/>
      <c r="ICH293" s="66"/>
      <c r="ICI293" s="66"/>
      <c r="ICJ293" s="66"/>
      <c r="ICK293" s="66"/>
      <c r="ICL293" s="66"/>
      <c r="ICM293" s="66"/>
      <c r="ICN293" s="66"/>
      <c r="ICO293" s="66"/>
      <c r="ICP293" s="66"/>
      <c r="ICQ293" s="66"/>
      <c r="ICR293" s="66"/>
      <c r="ICS293" s="66"/>
      <c r="ICT293" s="66"/>
      <c r="ICU293" s="66"/>
      <c r="ICV293" s="66"/>
      <c r="ICW293" s="66"/>
      <c r="ICX293" s="66"/>
      <c r="ICY293" s="66"/>
      <c r="ICZ293" s="66"/>
      <c r="IDA293" s="66"/>
      <c r="IDB293" s="66"/>
      <c r="IDC293" s="66"/>
      <c r="IDD293" s="66"/>
      <c r="IDE293" s="66"/>
      <c r="IDF293" s="66"/>
      <c r="IDG293" s="66"/>
      <c r="IDH293" s="66"/>
      <c r="IDI293" s="66"/>
      <c r="IDJ293" s="66"/>
      <c r="IDK293" s="66"/>
      <c r="IDL293" s="66"/>
      <c r="IDM293" s="66"/>
      <c r="IDN293" s="66"/>
      <c r="IDO293" s="66"/>
      <c r="IDP293" s="66"/>
      <c r="IDQ293" s="66"/>
      <c r="IDR293" s="66"/>
      <c r="IDS293" s="66"/>
      <c r="IDT293" s="66"/>
      <c r="IDU293" s="66"/>
      <c r="IDV293" s="66"/>
      <c r="IDW293" s="66"/>
      <c r="IDX293" s="66"/>
      <c r="IDY293" s="66"/>
      <c r="IDZ293" s="66"/>
      <c r="IEA293" s="66"/>
      <c r="IEB293" s="66"/>
      <c r="IEC293" s="66"/>
      <c r="IED293" s="66"/>
      <c r="IEE293" s="66"/>
      <c r="IEF293" s="66"/>
      <c r="IEG293" s="66"/>
      <c r="IEH293" s="66"/>
      <c r="IEI293" s="66"/>
      <c r="IEJ293" s="66"/>
      <c r="IEK293" s="66"/>
      <c r="IEL293" s="66"/>
      <c r="IEM293" s="66"/>
      <c r="IEN293" s="66"/>
      <c r="IEO293" s="66"/>
      <c r="IEP293" s="66"/>
      <c r="IEQ293" s="66"/>
      <c r="IER293" s="66"/>
      <c r="IES293" s="66"/>
      <c r="IET293" s="66"/>
      <c r="IEU293" s="66"/>
      <c r="IEV293" s="66"/>
      <c r="IEW293" s="66"/>
      <c r="IEX293" s="66"/>
      <c r="IEY293" s="66"/>
      <c r="IEZ293" s="66"/>
      <c r="IFA293" s="66"/>
      <c r="IFB293" s="66"/>
      <c r="IFC293" s="66"/>
      <c r="IFD293" s="66"/>
      <c r="IFE293" s="66"/>
      <c r="IFF293" s="66"/>
      <c r="IFG293" s="66"/>
      <c r="IFH293" s="66"/>
      <c r="IFI293" s="66"/>
      <c r="IFJ293" s="66"/>
      <c r="IFK293" s="66"/>
      <c r="IFL293" s="66"/>
      <c r="IFM293" s="66"/>
      <c r="IFN293" s="66"/>
      <c r="IFO293" s="66"/>
      <c r="IFP293" s="66"/>
      <c r="IFQ293" s="66"/>
      <c r="IFR293" s="66"/>
      <c r="IFS293" s="66"/>
      <c r="IFT293" s="66"/>
      <c r="IFU293" s="66"/>
      <c r="IFV293" s="66"/>
      <c r="IFW293" s="66"/>
      <c r="IFX293" s="66"/>
      <c r="IFY293" s="66"/>
      <c r="IFZ293" s="66"/>
      <c r="IGA293" s="66"/>
      <c r="IGB293" s="66"/>
      <c r="IGC293" s="66"/>
      <c r="IGD293" s="66"/>
      <c r="IGE293" s="66"/>
      <c r="IGF293" s="66"/>
      <c r="IGG293" s="66"/>
      <c r="IGH293" s="66"/>
      <c r="IGI293" s="66"/>
      <c r="IGJ293" s="66"/>
      <c r="IGK293" s="66"/>
      <c r="IGL293" s="66"/>
      <c r="IGM293" s="66"/>
      <c r="IGN293" s="66"/>
      <c r="IGO293" s="66"/>
      <c r="IGP293" s="66"/>
      <c r="IGQ293" s="66"/>
      <c r="IGR293" s="66"/>
      <c r="IGS293" s="66"/>
      <c r="IGT293" s="66"/>
      <c r="IGU293" s="66"/>
      <c r="IGV293" s="66"/>
      <c r="IGW293" s="66"/>
      <c r="IGX293" s="66"/>
      <c r="IGY293" s="66"/>
      <c r="IGZ293" s="66"/>
      <c r="IHA293" s="66"/>
      <c r="IHB293" s="66"/>
      <c r="IHC293" s="66"/>
      <c r="IHD293" s="66"/>
      <c r="IHE293" s="66"/>
      <c r="IHF293" s="66"/>
      <c r="IHG293" s="66"/>
      <c r="IHH293" s="66"/>
      <c r="IHI293" s="66"/>
      <c r="IHJ293" s="66"/>
      <c r="IHK293" s="66"/>
      <c r="IHL293" s="66"/>
      <c r="IHM293" s="66"/>
      <c r="IHN293" s="66"/>
      <c r="IHO293" s="66"/>
      <c r="IHP293" s="66"/>
      <c r="IHQ293" s="66"/>
      <c r="IHR293" s="66"/>
      <c r="IHS293" s="66"/>
      <c r="IHT293" s="66"/>
      <c r="IHU293" s="66"/>
      <c r="IHV293" s="66"/>
      <c r="IHW293" s="66"/>
      <c r="IHX293" s="66"/>
      <c r="IHY293" s="66"/>
      <c r="IHZ293" s="66"/>
      <c r="IIA293" s="66"/>
      <c r="IIB293" s="66"/>
      <c r="IIC293" s="66"/>
      <c r="IID293" s="66"/>
      <c r="IIE293" s="66"/>
      <c r="IIF293" s="66"/>
      <c r="IIG293" s="66"/>
      <c r="IIH293" s="66"/>
      <c r="III293" s="66"/>
      <c r="IIJ293" s="66"/>
      <c r="IIK293" s="66"/>
      <c r="IIL293" s="66"/>
      <c r="IIM293" s="66"/>
      <c r="IIN293" s="66"/>
      <c r="IIO293" s="66"/>
      <c r="IIP293" s="66"/>
      <c r="IIQ293" s="66"/>
      <c r="IIR293" s="66"/>
      <c r="IIS293" s="66"/>
      <c r="IIT293" s="66"/>
      <c r="IIU293" s="66"/>
      <c r="IIV293" s="66"/>
      <c r="IIW293" s="66"/>
      <c r="IIX293" s="66"/>
      <c r="IIY293" s="66"/>
      <c r="IIZ293" s="66"/>
      <c r="IJA293" s="66"/>
      <c r="IJB293" s="66"/>
      <c r="IJC293" s="66"/>
      <c r="IJD293" s="66"/>
      <c r="IJE293" s="66"/>
      <c r="IJF293" s="66"/>
      <c r="IJG293" s="66"/>
      <c r="IJH293" s="66"/>
      <c r="IJI293" s="66"/>
      <c r="IJJ293" s="66"/>
      <c r="IJK293" s="66"/>
      <c r="IJL293" s="66"/>
      <c r="IJM293" s="66"/>
      <c r="IJN293" s="66"/>
      <c r="IJO293" s="66"/>
      <c r="IJP293" s="66"/>
      <c r="IJQ293" s="66"/>
      <c r="IJR293" s="66"/>
      <c r="IJS293" s="66"/>
      <c r="IJT293" s="66"/>
      <c r="IJU293" s="66"/>
      <c r="IJV293" s="66"/>
      <c r="IJW293" s="66"/>
      <c r="IJX293" s="66"/>
      <c r="IJY293" s="66"/>
      <c r="IJZ293" s="66"/>
      <c r="IKA293" s="66"/>
      <c r="IKB293" s="66"/>
      <c r="IKC293" s="66"/>
      <c r="IKD293" s="66"/>
      <c r="IKE293" s="66"/>
      <c r="IKF293" s="66"/>
      <c r="IKG293" s="66"/>
      <c r="IKH293" s="66"/>
      <c r="IKI293" s="66"/>
      <c r="IKJ293" s="66"/>
      <c r="IKK293" s="66"/>
      <c r="IKL293" s="66"/>
      <c r="IKM293" s="66"/>
      <c r="IKN293" s="66"/>
      <c r="IKO293" s="66"/>
      <c r="IKP293" s="66"/>
      <c r="IKQ293" s="66"/>
      <c r="IKR293" s="66"/>
      <c r="IKS293" s="66"/>
      <c r="IKT293" s="66"/>
      <c r="IKU293" s="66"/>
      <c r="IKV293" s="66"/>
      <c r="IKW293" s="66"/>
      <c r="IKX293" s="66"/>
      <c r="IKY293" s="66"/>
      <c r="IKZ293" s="66"/>
      <c r="ILA293" s="66"/>
      <c r="ILB293" s="66"/>
      <c r="ILC293" s="66"/>
      <c r="ILD293" s="66"/>
      <c r="ILE293" s="66"/>
      <c r="ILF293" s="66"/>
      <c r="ILG293" s="66"/>
      <c r="ILH293" s="66"/>
      <c r="ILI293" s="66"/>
      <c r="ILJ293" s="66"/>
      <c r="ILK293" s="66"/>
      <c r="ILL293" s="66"/>
      <c r="ILM293" s="66"/>
      <c r="ILN293" s="66"/>
      <c r="ILO293" s="66"/>
      <c r="ILP293" s="66"/>
      <c r="ILQ293" s="66"/>
      <c r="ILR293" s="66"/>
      <c r="ILS293" s="66"/>
      <c r="ILT293" s="66"/>
      <c r="ILU293" s="66"/>
      <c r="ILV293" s="66"/>
      <c r="ILW293" s="66"/>
      <c r="ILX293" s="66"/>
      <c r="ILY293" s="66"/>
      <c r="ILZ293" s="66"/>
      <c r="IMA293" s="66"/>
      <c r="IMB293" s="66"/>
      <c r="IMC293" s="66"/>
      <c r="IMD293" s="66"/>
      <c r="IME293" s="66"/>
      <c r="IMF293" s="66"/>
      <c r="IMG293" s="66"/>
      <c r="IMH293" s="66"/>
      <c r="IMI293" s="66"/>
      <c r="IMJ293" s="66"/>
      <c r="IMK293" s="66"/>
      <c r="IML293" s="66"/>
      <c r="IMM293" s="66"/>
      <c r="IMN293" s="66"/>
      <c r="IMO293" s="66"/>
      <c r="IMP293" s="66"/>
      <c r="IMQ293" s="66"/>
      <c r="IMR293" s="66"/>
      <c r="IMS293" s="66"/>
      <c r="IMT293" s="66"/>
      <c r="IMU293" s="66"/>
      <c r="IMV293" s="66"/>
      <c r="IMW293" s="66"/>
      <c r="IMX293" s="66"/>
      <c r="IMY293" s="66"/>
      <c r="IMZ293" s="66"/>
      <c r="INA293" s="66"/>
      <c r="INB293" s="66"/>
      <c r="INC293" s="66"/>
      <c r="IND293" s="66"/>
      <c r="INE293" s="66"/>
      <c r="INF293" s="66"/>
      <c r="ING293" s="66"/>
      <c r="INH293" s="66"/>
      <c r="INI293" s="66"/>
      <c r="INJ293" s="66"/>
      <c r="INK293" s="66"/>
      <c r="INL293" s="66"/>
      <c r="INM293" s="66"/>
      <c r="INN293" s="66"/>
      <c r="INO293" s="66"/>
      <c r="INP293" s="66"/>
      <c r="INQ293" s="66"/>
      <c r="INR293" s="66"/>
      <c r="INS293" s="66"/>
      <c r="INT293" s="66"/>
      <c r="INU293" s="66"/>
      <c r="INV293" s="66"/>
      <c r="INW293" s="66"/>
      <c r="INX293" s="66"/>
      <c r="INY293" s="66"/>
      <c r="INZ293" s="66"/>
      <c r="IOA293" s="66"/>
      <c r="IOB293" s="66"/>
      <c r="IOC293" s="66"/>
      <c r="IOD293" s="66"/>
      <c r="IOE293" s="66"/>
      <c r="IOF293" s="66"/>
      <c r="IOG293" s="66"/>
      <c r="IOH293" s="66"/>
      <c r="IOI293" s="66"/>
      <c r="IOJ293" s="66"/>
      <c r="IOK293" s="66"/>
      <c r="IOL293" s="66"/>
      <c r="IOM293" s="66"/>
      <c r="ION293" s="66"/>
      <c r="IOO293" s="66"/>
      <c r="IOP293" s="66"/>
      <c r="IOQ293" s="66"/>
      <c r="IOR293" s="66"/>
      <c r="IOS293" s="66"/>
      <c r="IOT293" s="66"/>
      <c r="IOU293" s="66"/>
      <c r="IOV293" s="66"/>
      <c r="IOW293" s="66"/>
      <c r="IOX293" s="66"/>
      <c r="IOY293" s="66"/>
      <c r="IOZ293" s="66"/>
      <c r="IPA293" s="66"/>
      <c r="IPB293" s="66"/>
      <c r="IPC293" s="66"/>
      <c r="IPD293" s="66"/>
      <c r="IPE293" s="66"/>
      <c r="IPF293" s="66"/>
      <c r="IPG293" s="66"/>
      <c r="IPH293" s="66"/>
      <c r="IPI293" s="66"/>
      <c r="IPJ293" s="66"/>
      <c r="IPK293" s="66"/>
      <c r="IPL293" s="66"/>
      <c r="IPM293" s="66"/>
      <c r="IPN293" s="66"/>
      <c r="IPO293" s="66"/>
      <c r="IPP293" s="66"/>
      <c r="IPQ293" s="66"/>
      <c r="IPR293" s="66"/>
      <c r="IPS293" s="66"/>
      <c r="IPT293" s="66"/>
      <c r="IPU293" s="66"/>
      <c r="IPV293" s="66"/>
      <c r="IPW293" s="66"/>
      <c r="IPX293" s="66"/>
      <c r="IPY293" s="66"/>
      <c r="IPZ293" s="66"/>
      <c r="IQA293" s="66"/>
      <c r="IQB293" s="66"/>
      <c r="IQC293" s="66"/>
      <c r="IQD293" s="66"/>
      <c r="IQE293" s="66"/>
      <c r="IQF293" s="66"/>
      <c r="IQG293" s="66"/>
      <c r="IQH293" s="66"/>
      <c r="IQI293" s="66"/>
      <c r="IQJ293" s="66"/>
      <c r="IQK293" s="66"/>
      <c r="IQL293" s="66"/>
      <c r="IQM293" s="66"/>
      <c r="IQN293" s="66"/>
      <c r="IQO293" s="66"/>
      <c r="IQP293" s="66"/>
      <c r="IQQ293" s="66"/>
      <c r="IQR293" s="66"/>
      <c r="IQS293" s="66"/>
      <c r="IQT293" s="66"/>
      <c r="IQU293" s="66"/>
      <c r="IQV293" s="66"/>
      <c r="IQW293" s="66"/>
      <c r="IQX293" s="66"/>
      <c r="IQY293" s="66"/>
      <c r="IQZ293" s="66"/>
      <c r="IRA293" s="66"/>
      <c r="IRB293" s="66"/>
      <c r="IRC293" s="66"/>
      <c r="IRD293" s="66"/>
      <c r="IRE293" s="66"/>
      <c r="IRF293" s="66"/>
      <c r="IRG293" s="66"/>
      <c r="IRH293" s="66"/>
      <c r="IRI293" s="66"/>
      <c r="IRJ293" s="66"/>
      <c r="IRK293" s="66"/>
      <c r="IRL293" s="66"/>
      <c r="IRM293" s="66"/>
      <c r="IRN293" s="66"/>
      <c r="IRO293" s="66"/>
      <c r="IRP293" s="66"/>
      <c r="IRQ293" s="66"/>
      <c r="IRR293" s="66"/>
      <c r="IRS293" s="66"/>
      <c r="IRT293" s="66"/>
      <c r="IRU293" s="66"/>
      <c r="IRV293" s="66"/>
      <c r="IRW293" s="66"/>
      <c r="IRX293" s="66"/>
      <c r="IRY293" s="66"/>
      <c r="IRZ293" s="66"/>
      <c r="ISA293" s="66"/>
      <c r="ISB293" s="66"/>
      <c r="ISC293" s="66"/>
      <c r="ISD293" s="66"/>
      <c r="ISE293" s="66"/>
      <c r="ISF293" s="66"/>
      <c r="ISG293" s="66"/>
      <c r="ISH293" s="66"/>
      <c r="ISI293" s="66"/>
      <c r="ISJ293" s="66"/>
      <c r="ISK293" s="66"/>
      <c r="ISL293" s="66"/>
      <c r="ISM293" s="66"/>
      <c r="ISN293" s="66"/>
      <c r="ISO293" s="66"/>
      <c r="ISP293" s="66"/>
      <c r="ISQ293" s="66"/>
      <c r="ISR293" s="66"/>
      <c r="ISS293" s="66"/>
      <c r="IST293" s="66"/>
      <c r="ISU293" s="66"/>
      <c r="ISV293" s="66"/>
      <c r="ISW293" s="66"/>
      <c r="ISX293" s="66"/>
      <c r="ISY293" s="66"/>
      <c r="ISZ293" s="66"/>
      <c r="ITA293" s="66"/>
      <c r="ITB293" s="66"/>
      <c r="ITC293" s="66"/>
      <c r="ITD293" s="66"/>
      <c r="ITE293" s="66"/>
      <c r="ITF293" s="66"/>
      <c r="ITG293" s="66"/>
      <c r="ITH293" s="66"/>
      <c r="ITI293" s="66"/>
      <c r="ITJ293" s="66"/>
      <c r="ITK293" s="66"/>
      <c r="ITL293" s="66"/>
      <c r="ITM293" s="66"/>
      <c r="ITN293" s="66"/>
      <c r="ITO293" s="66"/>
      <c r="ITP293" s="66"/>
      <c r="ITQ293" s="66"/>
      <c r="ITR293" s="66"/>
      <c r="ITS293" s="66"/>
      <c r="ITT293" s="66"/>
      <c r="ITU293" s="66"/>
      <c r="ITV293" s="66"/>
      <c r="ITW293" s="66"/>
      <c r="ITX293" s="66"/>
      <c r="ITY293" s="66"/>
      <c r="ITZ293" s="66"/>
      <c r="IUA293" s="66"/>
      <c r="IUB293" s="66"/>
      <c r="IUC293" s="66"/>
      <c r="IUD293" s="66"/>
      <c r="IUE293" s="66"/>
      <c r="IUF293" s="66"/>
      <c r="IUG293" s="66"/>
      <c r="IUH293" s="66"/>
      <c r="IUI293" s="66"/>
      <c r="IUJ293" s="66"/>
      <c r="IUK293" s="66"/>
      <c r="IUL293" s="66"/>
      <c r="IUM293" s="66"/>
      <c r="IUN293" s="66"/>
      <c r="IUO293" s="66"/>
      <c r="IUP293" s="66"/>
      <c r="IUQ293" s="66"/>
      <c r="IUR293" s="66"/>
      <c r="IUS293" s="66"/>
      <c r="IUT293" s="66"/>
      <c r="IUU293" s="66"/>
      <c r="IUV293" s="66"/>
      <c r="IUW293" s="66"/>
      <c r="IUX293" s="66"/>
      <c r="IUY293" s="66"/>
      <c r="IUZ293" s="66"/>
      <c r="IVA293" s="66"/>
      <c r="IVB293" s="66"/>
      <c r="IVC293" s="66"/>
      <c r="IVD293" s="66"/>
      <c r="IVE293" s="66"/>
      <c r="IVF293" s="66"/>
      <c r="IVG293" s="66"/>
      <c r="IVH293" s="66"/>
      <c r="IVI293" s="66"/>
      <c r="IVJ293" s="66"/>
      <c r="IVK293" s="66"/>
      <c r="IVL293" s="66"/>
      <c r="IVM293" s="66"/>
      <c r="IVN293" s="66"/>
      <c r="IVO293" s="66"/>
      <c r="IVP293" s="66"/>
      <c r="IVQ293" s="66"/>
      <c r="IVR293" s="66"/>
      <c r="IVS293" s="66"/>
      <c r="IVT293" s="66"/>
      <c r="IVU293" s="66"/>
      <c r="IVV293" s="66"/>
      <c r="IVW293" s="66"/>
      <c r="IVX293" s="66"/>
      <c r="IVY293" s="66"/>
      <c r="IVZ293" s="66"/>
      <c r="IWA293" s="66"/>
      <c r="IWB293" s="66"/>
      <c r="IWC293" s="66"/>
      <c r="IWD293" s="66"/>
      <c r="IWE293" s="66"/>
      <c r="IWF293" s="66"/>
      <c r="IWG293" s="66"/>
      <c r="IWH293" s="66"/>
      <c r="IWI293" s="66"/>
      <c r="IWJ293" s="66"/>
      <c r="IWK293" s="66"/>
      <c r="IWL293" s="66"/>
      <c r="IWM293" s="66"/>
      <c r="IWN293" s="66"/>
      <c r="IWO293" s="66"/>
      <c r="IWP293" s="66"/>
      <c r="IWQ293" s="66"/>
      <c r="IWR293" s="66"/>
      <c r="IWS293" s="66"/>
      <c r="IWT293" s="66"/>
      <c r="IWU293" s="66"/>
      <c r="IWV293" s="66"/>
      <c r="IWW293" s="66"/>
      <c r="IWX293" s="66"/>
      <c r="IWY293" s="66"/>
      <c r="IWZ293" s="66"/>
      <c r="IXA293" s="66"/>
      <c r="IXB293" s="66"/>
      <c r="IXC293" s="66"/>
      <c r="IXD293" s="66"/>
      <c r="IXE293" s="66"/>
      <c r="IXF293" s="66"/>
      <c r="IXG293" s="66"/>
      <c r="IXH293" s="66"/>
      <c r="IXI293" s="66"/>
      <c r="IXJ293" s="66"/>
      <c r="IXK293" s="66"/>
      <c r="IXL293" s="66"/>
      <c r="IXM293" s="66"/>
      <c r="IXN293" s="66"/>
      <c r="IXO293" s="66"/>
      <c r="IXP293" s="66"/>
      <c r="IXQ293" s="66"/>
      <c r="IXR293" s="66"/>
      <c r="IXS293" s="66"/>
      <c r="IXT293" s="66"/>
      <c r="IXU293" s="66"/>
      <c r="IXV293" s="66"/>
      <c r="IXW293" s="66"/>
      <c r="IXX293" s="66"/>
      <c r="IXY293" s="66"/>
      <c r="IXZ293" s="66"/>
      <c r="IYA293" s="66"/>
      <c r="IYB293" s="66"/>
      <c r="IYC293" s="66"/>
      <c r="IYD293" s="66"/>
      <c r="IYE293" s="66"/>
      <c r="IYF293" s="66"/>
      <c r="IYG293" s="66"/>
      <c r="IYH293" s="66"/>
      <c r="IYI293" s="66"/>
      <c r="IYJ293" s="66"/>
      <c r="IYK293" s="66"/>
      <c r="IYL293" s="66"/>
      <c r="IYM293" s="66"/>
      <c r="IYN293" s="66"/>
      <c r="IYO293" s="66"/>
      <c r="IYP293" s="66"/>
      <c r="IYQ293" s="66"/>
      <c r="IYR293" s="66"/>
      <c r="IYS293" s="66"/>
      <c r="IYT293" s="66"/>
      <c r="IYU293" s="66"/>
      <c r="IYV293" s="66"/>
      <c r="IYW293" s="66"/>
      <c r="IYX293" s="66"/>
      <c r="IYY293" s="66"/>
      <c r="IYZ293" s="66"/>
      <c r="IZA293" s="66"/>
      <c r="IZB293" s="66"/>
      <c r="IZC293" s="66"/>
      <c r="IZD293" s="66"/>
      <c r="IZE293" s="66"/>
      <c r="IZF293" s="66"/>
      <c r="IZG293" s="66"/>
      <c r="IZH293" s="66"/>
      <c r="IZI293" s="66"/>
      <c r="IZJ293" s="66"/>
      <c r="IZK293" s="66"/>
      <c r="IZL293" s="66"/>
      <c r="IZM293" s="66"/>
      <c r="IZN293" s="66"/>
      <c r="IZO293" s="66"/>
      <c r="IZP293" s="66"/>
      <c r="IZQ293" s="66"/>
      <c r="IZR293" s="66"/>
      <c r="IZS293" s="66"/>
      <c r="IZT293" s="66"/>
      <c r="IZU293" s="66"/>
      <c r="IZV293" s="66"/>
      <c r="IZW293" s="66"/>
      <c r="IZX293" s="66"/>
      <c r="IZY293" s="66"/>
      <c r="IZZ293" s="66"/>
      <c r="JAA293" s="66"/>
      <c r="JAB293" s="66"/>
      <c r="JAC293" s="66"/>
      <c r="JAD293" s="66"/>
      <c r="JAE293" s="66"/>
      <c r="JAF293" s="66"/>
      <c r="JAG293" s="66"/>
      <c r="JAH293" s="66"/>
      <c r="JAI293" s="66"/>
      <c r="JAJ293" s="66"/>
      <c r="JAK293" s="66"/>
      <c r="JAL293" s="66"/>
      <c r="JAM293" s="66"/>
      <c r="JAN293" s="66"/>
      <c r="JAO293" s="66"/>
      <c r="JAP293" s="66"/>
      <c r="JAQ293" s="66"/>
      <c r="JAR293" s="66"/>
      <c r="JAS293" s="66"/>
      <c r="JAT293" s="66"/>
      <c r="JAU293" s="66"/>
      <c r="JAV293" s="66"/>
      <c r="JAW293" s="66"/>
      <c r="JAX293" s="66"/>
      <c r="JAY293" s="66"/>
      <c r="JAZ293" s="66"/>
      <c r="JBA293" s="66"/>
      <c r="JBB293" s="66"/>
      <c r="JBC293" s="66"/>
      <c r="JBD293" s="66"/>
      <c r="JBE293" s="66"/>
      <c r="JBF293" s="66"/>
      <c r="JBG293" s="66"/>
      <c r="JBH293" s="66"/>
      <c r="JBI293" s="66"/>
      <c r="JBJ293" s="66"/>
      <c r="JBK293" s="66"/>
      <c r="JBL293" s="66"/>
      <c r="JBM293" s="66"/>
      <c r="JBN293" s="66"/>
      <c r="JBO293" s="66"/>
      <c r="JBP293" s="66"/>
      <c r="JBQ293" s="66"/>
      <c r="JBR293" s="66"/>
      <c r="JBS293" s="66"/>
      <c r="JBT293" s="66"/>
      <c r="JBU293" s="66"/>
      <c r="JBV293" s="66"/>
      <c r="JBW293" s="66"/>
      <c r="JBX293" s="66"/>
      <c r="JBY293" s="66"/>
      <c r="JBZ293" s="66"/>
      <c r="JCA293" s="66"/>
      <c r="JCB293" s="66"/>
      <c r="JCC293" s="66"/>
      <c r="JCD293" s="66"/>
      <c r="JCE293" s="66"/>
      <c r="JCF293" s="66"/>
      <c r="JCG293" s="66"/>
      <c r="JCH293" s="66"/>
      <c r="JCI293" s="66"/>
      <c r="JCJ293" s="66"/>
      <c r="JCK293" s="66"/>
      <c r="JCL293" s="66"/>
      <c r="JCM293" s="66"/>
      <c r="JCN293" s="66"/>
      <c r="JCO293" s="66"/>
      <c r="JCP293" s="66"/>
      <c r="JCQ293" s="66"/>
      <c r="JCR293" s="66"/>
      <c r="JCS293" s="66"/>
      <c r="JCT293" s="66"/>
      <c r="JCU293" s="66"/>
      <c r="JCV293" s="66"/>
      <c r="JCW293" s="66"/>
      <c r="JCX293" s="66"/>
      <c r="JCY293" s="66"/>
      <c r="JCZ293" s="66"/>
      <c r="JDA293" s="66"/>
      <c r="JDB293" s="66"/>
      <c r="JDC293" s="66"/>
      <c r="JDD293" s="66"/>
      <c r="JDE293" s="66"/>
      <c r="JDF293" s="66"/>
      <c r="JDG293" s="66"/>
      <c r="JDH293" s="66"/>
      <c r="JDI293" s="66"/>
      <c r="JDJ293" s="66"/>
      <c r="JDK293" s="66"/>
      <c r="JDL293" s="66"/>
      <c r="JDM293" s="66"/>
      <c r="JDN293" s="66"/>
      <c r="JDO293" s="66"/>
      <c r="JDP293" s="66"/>
      <c r="JDQ293" s="66"/>
      <c r="JDR293" s="66"/>
      <c r="JDS293" s="66"/>
      <c r="JDT293" s="66"/>
      <c r="JDU293" s="66"/>
      <c r="JDV293" s="66"/>
      <c r="JDW293" s="66"/>
      <c r="JDX293" s="66"/>
      <c r="JDY293" s="66"/>
      <c r="JDZ293" s="66"/>
      <c r="JEA293" s="66"/>
      <c r="JEB293" s="66"/>
      <c r="JEC293" s="66"/>
      <c r="JED293" s="66"/>
      <c r="JEE293" s="66"/>
      <c r="JEF293" s="66"/>
      <c r="JEG293" s="66"/>
      <c r="JEH293" s="66"/>
      <c r="JEI293" s="66"/>
      <c r="JEJ293" s="66"/>
      <c r="JEK293" s="66"/>
      <c r="JEL293" s="66"/>
      <c r="JEM293" s="66"/>
      <c r="JEN293" s="66"/>
      <c r="JEO293" s="66"/>
      <c r="JEP293" s="66"/>
      <c r="JEQ293" s="66"/>
      <c r="JER293" s="66"/>
      <c r="JES293" s="66"/>
      <c r="JET293" s="66"/>
      <c r="JEU293" s="66"/>
      <c r="JEV293" s="66"/>
      <c r="JEW293" s="66"/>
      <c r="JEX293" s="66"/>
      <c r="JEY293" s="66"/>
      <c r="JEZ293" s="66"/>
      <c r="JFA293" s="66"/>
      <c r="JFB293" s="66"/>
      <c r="JFC293" s="66"/>
      <c r="JFD293" s="66"/>
      <c r="JFE293" s="66"/>
      <c r="JFF293" s="66"/>
      <c r="JFG293" s="66"/>
      <c r="JFH293" s="66"/>
      <c r="JFI293" s="66"/>
      <c r="JFJ293" s="66"/>
      <c r="JFK293" s="66"/>
      <c r="JFL293" s="66"/>
      <c r="JFM293" s="66"/>
      <c r="JFN293" s="66"/>
      <c r="JFO293" s="66"/>
      <c r="JFP293" s="66"/>
      <c r="JFQ293" s="66"/>
      <c r="JFR293" s="66"/>
      <c r="JFS293" s="66"/>
      <c r="JFT293" s="66"/>
      <c r="JFU293" s="66"/>
      <c r="JFV293" s="66"/>
      <c r="JFW293" s="66"/>
      <c r="JFX293" s="66"/>
      <c r="JFY293" s="66"/>
      <c r="JFZ293" s="66"/>
      <c r="JGA293" s="66"/>
      <c r="JGB293" s="66"/>
      <c r="JGC293" s="66"/>
      <c r="JGD293" s="66"/>
      <c r="JGE293" s="66"/>
      <c r="JGF293" s="66"/>
      <c r="JGG293" s="66"/>
      <c r="JGH293" s="66"/>
      <c r="JGI293" s="66"/>
      <c r="JGJ293" s="66"/>
      <c r="JGK293" s="66"/>
      <c r="JGL293" s="66"/>
      <c r="JGM293" s="66"/>
      <c r="JGN293" s="66"/>
      <c r="JGO293" s="66"/>
      <c r="JGP293" s="66"/>
      <c r="JGQ293" s="66"/>
      <c r="JGR293" s="66"/>
      <c r="JGS293" s="66"/>
      <c r="JGT293" s="66"/>
      <c r="JGU293" s="66"/>
      <c r="JGV293" s="66"/>
      <c r="JGW293" s="66"/>
      <c r="JGX293" s="66"/>
      <c r="JGY293" s="66"/>
      <c r="JGZ293" s="66"/>
      <c r="JHA293" s="66"/>
      <c r="JHB293" s="66"/>
      <c r="JHC293" s="66"/>
      <c r="JHD293" s="66"/>
      <c r="JHE293" s="66"/>
      <c r="JHF293" s="66"/>
      <c r="JHG293" s="66"/>
      <c r="JHH293" s="66"/>
      <c r="JHI293" s="66"/>
      <c r="JHJ293" s="66"/>
      <c r="JHK293" s="66"/>
      <c r="JHL293" s="66"/>
      <c r="JHM293" s="66"/>
      <c r="JHN293" s="66"/>
      <c r="JHO293" s="66"/>
      <c r="JHP293" s="66"/>
      <c r="JHQ293" s="66"/>
      <c r="JHR293" s="66"/>
      <c r="JHS293" s="66"/>
      <c r="JHT293" s="66"/>
      <c r="JHU293" s="66"/>
      <c r="JHV293" s="66"/>
      <c r="JHW293" s="66"/>
      <c r="JHX293" s="66"/>
      <c r="JHY293" s="66"/>
      <c r="JHZ293" s="66"/>
      <c r="JIA293" s="66"/>
      <c r="JIB293" s="66"/>
      <c r="JIC293" s="66"/>
      <c r="JID293" s="66"/>
      <c r="JIE293" s="66"/>
      <c r="JIF293" s="66"/>
      <c r="JIG293" s="66"/>
      <c r="JIH293" s="66"/>
      <c r="JII293" s="66"/>
      <c r="JIJ293" s="66"/>
      <c r="JIK293" s="66"/>
      <c r="JIL293" s="66"/>
      <c r="JIM293" s="66"/>
      <c r="JIN293" s="66"/>
      <c r="JIO293" s="66"/>
      <c r="JIP293" s="66"/>
      <c r="JIQ293" s="66"/>
      <c r="JIR293" s="66"/>
      <c r="JIS293" s="66"/>
      <c r="JIT293" s="66"/>
      <c r="JIU293" s="66"/>
      <c r="JIV293" s="66"/>
      <c r="JIW293" s="66"/>
      <c r="JIX293" s="66"/>
      <c r="JIY293" s="66"/>
      <c r="JIZ293" s="66"/>
      <c r="JJA293" s="66"/>
      <c r="JJB293" s="66"/>
      <c r="JJC293" s="66"/>
      <c r="JJD293" s="66"/>
      <c r="JJE293" s="66"/>
      <c r="JJF293" s="66"/>
      <c r="JJG293" s="66"/>
      <c r="JJH293" s="66"/>
      <c r="JJI293" s="66"/>
      <c r="JJJ293" s="66"/>
      <c r="JJK293" s="66"/>
      <c r="JJL293" s="66"/>
      <c r="JJM293" s="66"/>
      <c r="JJN293" s="66"/>
      <c r="JJO293" s="66"/>
      <c r="JJP293" s="66"/>
      <c r="JJQ293" s="66"/>
      <c r="JJR293" s="66"/>
      <c r="JJS293" s="66"/>
      <c r="JJT293" s="66"/>
      <c r="JJU293" s="66"/>
      <c r="JJV293" s="66"/>
      <c r="JJW293" s="66"/>
      <c r="JJX293" s="66"/>
      <c r="JJY293" s="66"/>
      <c r="JJZ293" s="66"/>
      <c r="JKA293" s="66"/>
      <c r="JKB293" s="66"/>
      <c r="JKC293" s="66"/>
      <c r="JKD293" s="66"/>
      <c r="JKE293" s="66"/>
      <c r="JKF293" s="66"/>
      <c r="JKG293" s="66"/>
      <c r="JKH293" s="66"/>
      <c r="JKI293" s="66"/>
      <c r="JKJ293" s="66"/>
      <c r="JKK293" s="66"/>
      <c r="JKL293" s="66"/>
      <c r="JKM293" s="66"/>
      <c r="JKN293" s="66"/>
      <c r="JKO293" s="66"/>
      <c r="JKP293" s="66"/>
      <c r="JKQ293" s="66"/>
      <c r="JKR293" s="66"/>
      <c r="JKS293" s="66"/>
      <c r="JKT293" s="66"/>
      <c r="JKU293" s="66"/>
      <c r="JKV293" s="66"/>
      <c r="JKW293" s="66"/>
      <c r="JKX293" s="66"/>
      <c r="JKY293" s="66"/>
      <c r="JKZ293" s="66"/>
      <c r="JLA293" s="66"/>
      <c r="JLB293" s="66"/>
      <c r="JLC293" s="66"/>
      <c r="JLD293" s="66"/>
      <c r="JLE293" s="66"/>
      <c r="JLF293" s="66"/>
      <c r="JLG293" s="66"/>
      <c r="JLH293" s="66"/>
      <c r="JLI293" s="66"/>
      <c r="JLJ293" s="66"/>
      <c r="JLK293" s="66"/>
      <c r="JLL293" s="66"/>
      <c r="JLM293" s="66"/>
      <c r="JLN293" s="66"/>
      <c r="JLO293" s="66"/>
      <c r="JLP293" s="66"/>
      <c r="JLQ293" s="66"/>
      <c r="JLR293" s="66"/>
      <c r="JLS293" s="66"/>
      <c r="JLT293" s="66"/>
      <c r="JLU293" s="66"/>
      <c r="JLV293" s="66"/>
      <c r="JLW293" s="66"/>
      <c r="JLX293" s="66"/>
      <c r="JLY293" s="66"/>
      <c r="JLZ293" s="66"/>
      <c r="JMA293" s="66"/>
      <c r="JMB293" s="66"/>
      <c r="JMC293" s="66"/>
      <c r="JMD293" s="66"/>
      <c r="JME293" s="66"/>
      <c r="JMF293" s="66"/>
      <c r="JMG293" s="66"/>
      <c r="JMH293" s="66"/>
      <c r="JMI293" s="66"/>
      <c r="JMJ293" s="66"/>
      <c r="JMK293" s="66"/>
      <c r="JML293" s="66"/>
      <c r="JMM293" s="66"/>
      <c r="JMN293" s="66"/>
      <c r="JMO293" s="66"/>
      <c r="JMP293" s="66"/>
      <c r="JMQ293" s="66"/>
      <c r="JMR293" s="66"/>
      <c r="JMS293" s="66"/>
      <c r="JMT293" s="66"/>
      <c r="JMU293" s="66"/>
      <c r="JMV293" s="66"/>
      <c r="JMW293" s="66"/>
      <c r="JMX293" s="66"/>
      <c r="JMY293" s="66"/>
      <c r="JMZ293" s="66"/>
      <c r="JNA293" s="66"/>
      <c r="JNB293" s="66"/>
      <c r="JNC293" s="66"/>
      <c r="JND293" s="66"/>
      <c r="JNE293" s="66"/>
      <c r="JNF293" s="66"/>
      <c r="JNG293" s="66"/>
      <c r="JNH293" s="66"/>
      <c r="JNI293" s="66"/>
      <c r="JNJ293" s="66"/>
      <c r="JNK293" s="66"/>
      <c r="JNL293" s="66"/>
      <c r="JNM293" s="66"/>
      <c r="JNN293" s="66"/>
      <c r="JNO293" s="66"/>
      <c r="JNP293" s="66"/>
      <c r="JNQ293" s="66"/>
      <c r="JNR293" s="66"/>
      <c r="JNS293" s="66"/>
      <c r="JNT293" s="66"/>
      <c r="JNU293" s="66"/>
      <c r="JNV293" s="66"/>
      <c r="JNW293" s="66"/>
      <c r="JNX293" s="66"/>
      <c r="JNY293" s="66"/>
      <c r="JNZ293" s="66"/>
      <c r="JOA293" s="66"/>
      <c r="JOB293" s="66"/>
      <c r="JOC293" s="66"/>
      <c r="JOD293" s="66"/>
      <c r="JOE293" s="66"/>
      <c r="JOF293" s="66"/>
      <c r="JOG293" s="66"/>
      <c r="JOH293" s="66"/>
      <c r="JOI293" s="66"/>
      <c r="JOJ293" s="66"/>
      <c r="JOK293" s="66"/>
      <c r="JOL293" s="66"/>
      <c r="JOM293" s="66"/>
      <c r="JON293" s="66"/>
      <c r="JOO293" s="66"/>
      <c r="JOP293" s="66"/>
      <c r="JOQ293" s="66"/>
      <c r="JOR293" s="66"/>
      <c r="JOS293" s="66"/>
      <c r="JOT293" s="66"/>
      <c r="JOU293" s="66"/>
      <c r="JOV293" s="66"/>
      <c r="JOW293" s="66"/>
      <c r="JOX293" s="66"/>
      <c r="JOY293" s="66"/>
      <c r="JOZ293" s="66"/>
      <c r="JPA293" s="66"/>
      <c r="JPB293" s="66"/>
      <c r="JPC293" s="66"/>
      <c r="JPD293" s="66"/>
      <c r="JPE293" s="66"/>
      <c r="JPF293" s="66"/>
      <c r="JPG293" s="66"/>
      <c r="JPH293" s="66"/>
      <c r="JPI293" s="66"/>
      <c r="JPJ293" s="66"/>
      <c r="JPK293" s="66"/>
      <c r="JPL293" s="66"/>
      <c r="JPM293" s="66"/>
      <c r="JPN293" s="66"/>
      <c r="JPO293" s="66"/>
      <c r="JPP293" s="66"/>
      <c r="JPQ293" s="66"/>
      <c r="JPR293" s="66"/>
      <c r="JPS293" s="66"/>
      <c r="JPT293" s="66"/>
      <c r="JPU293" s="66"/>
      <c r="JPV293" s="66"/>
      <c r="JPW293" s="66"/>
      <c r="JPX293" s="66"/>
      <c r="JPY293" s="66"/>
      <c r="JPZ293" s="66"/>
      <c r="JQA293" s="66"/>
      <c r="JQB293" s="66"/>
      <c r="JQC293" s="66"/>
      <c r="JQD293" s="66"/>
      <c r="JQE293" s="66"/>
      <c r="JQF293" s="66"/>
      <c r="JQG293" s="66"/>
      <c r="JQH293" s="66"/>
      <c r="JQI293" s="66"/>
      <c r="JQJ293" s="66"/>
      <c r="JQK293" s="66"/>
      <c r="JQL293" s="66"/>
      <c r="JQM293" s="66"/>
      <c r="JQN293" s="66"/>
      <c r="JQO293" s="66"/>
      <c r="JQP293" s="66"/>
      <c r="JQQ293" s="66"/>
      <c r="JQR293" s="66"/>
      <c r="JQS293" s="66"/>
      <c r="JQT293" s="66"/>
      <c r="JQU293" s="66"/>
      <c r="JQV293" s="66"/>
      <c r="JQW293" s="66"/>
      <c r="JQX293" s="66"/>
      <c r="JQY293" s="66"/>
      <c r="JQZ293" s="66"/>
      <c r="JRA293" s="66"/>
      <c r="JRB293" s="66"/>
      <c r="JRC293" s="66"/>
      <c r="JRD293" s="66"/>
      <c r="JRE293" s="66"/>
      <c r="JRF293" s="66"/>
      <c r="JRG293" s="66"/>
      <c r="JRH293" s="66"/>
      <c r="JRI293" s="66"/>
      <c r="JRJ293" s="66"/>
      <c r="JRK293" s="66"/>
      <c r="JRL293" s="66"/>
      <c r="JRM293" s="66"/>
      <c r="JRN293" s="66"/>
      <c r="JRO293" s="66"/>
      <c r="JRP293" s="66"/>
      <c r="JRQ293" s="66"/>
      <c r="JRR293" s="66"/>
      <c r="JRS293" s="66"/>
      <c r="JRT293" s="66"/>
      <c r="JRU293" s="66"/>
      <c r="JRV293" s="66"/>
      <c r="JRW293" s="66"/>
      <c r="JRX293" s="66"/>
      <c r="JRY293" s="66"/>
      <c r="JRZ293" s="66"/>
      <c r="JSA293" s="66"/>
      <c r="JSB293" s="66"/>
      <c r="JSC293" s="66"/>
      <c r="JSD293" s="66"/>
      <c r="JSE293" s="66"/>
      <c r="JSF293" s="66"/>
      <c r="JSG293" s="66"/>
      <c r="JSH293" s="66"/>
      <c r="JSI293" s="66"/>
      <c r="JSJ293" s="66"/>
      <c r="JSK293" s="66"/>
      <c r="JSL293" s="66"/>
      <c r="JSM293" s="66"/>
      <c r="JSN293" s="66"/>
      <c r="JSO293" s="66"/>
      <c r="JSP293" s="66"/>
      <c r="JSQ293" s="66"/>
      <c r="JSR293" s="66"/>
      <c r="JSS293" s="66"/>
      <c r="JST293" s="66"/>
      <c r="JSU293" s="66"/>
      <c r="JSV293" s="66"/>
      <c r="JSW293" s="66"/>
      <c r="JSX293" s="66"/>
      <c r="JSY293" s="66"/>
      <c r="JSZ293" s="66"/>
      <c r="JTA293" s="66"/>
      <c r="JTB293" s="66"/>
      <c r="JTC293" s="66"/>
      <c r="JTD293" s="66"/>
      <c r="JTE293" s="66"/>
      <c r="JTF293" s="66"/>
      <c r="JTG293" s="66"/>
      <c r="JTH293" s="66"/>
      <c r="JTI293" s="66"/>
      <c r="JTJ293" s="66"/>
      <c r="JTK293" s="66"/>
      <c r="JTL293" s="66"/>
      <c r="JTM293" s="66"/>
      <c r="JTN293" s="66"/>
      <c r="JTO293" s="66"/>
      <c r="JTP293" s="66"/>
      <c r="JTQ293" s="66"/>
      <c r="JTR293" s="66"/>
      <c r="JTS293" s="66"/>
      <c r="JTT293" s="66"/>
      <c r="JTU293" s="66"/>
      <c r="JTV293" s="66"/>
      <c r="JTW293" s="66"/>
      <c r="JTX293" s="66"/>
      <c r="JTY293" s="66"/>
      <c r="JTZ293" s="66"/>
      <c r="JUA293" s="66"/>
      <c r="JUB293" s="66"/>
      <c r="JUC293" s="66"/>
      <c r="JUD293" s="66"/>
      <c r="JUE293" s="66"/>
      <c r="JUF293" s="66"/>
      <c r="JUG293" s="66"/>
      <c r="JUH293" s="66"/>
      <c r="JUI293" s="66"/>
      <c r="JUJ293" s="66"/>
      <c r="JUK293" s="66"/>
      <c r="JUL293" s="66"/>
      <c r="JUM293" s="66"/>
      <c r="JUN293" s="66"/>
      <c r="JUO293" s="66"/>
      <c r="JUP293" s="66"/>
      <c r="JUQ293" s="66"/>
      <c r="JUR293" s="66"/>
      <c r="JUS293" s="66"/>
      <c r="JUT293" s="66"/>
      <c r="JUU293" s="66"/>
      <c r="JUV293" s="66"/>
      <c r="JUW293" s="66"/>
      <c r="JUX293" s="66"/>
      <c r="JUY293" s="66"/>
      <c r="JUZ293" s="66"/>
      <c r="JVA293" s="66"/>
      <c r="JVB293" s="66"/>
      <c r="JVC293" s="66"/>
      <c r="JVD293" s="66"/>
      <c r="JVE293" s="66"/>
      <c r="JVF293" s="66"/>
      <c r="JVG293" s="66"/>
      <c r="JVH293" s="66"/>
      <c r="JVI293" s="66"/>
      <c r="JVJ293" s="66"/>
      <c r="JVK293" s="66"/>
      <c r="JVL293" s="66"/>
      <c r="JVM293" s="66"/>
      <c r="JVN293" s="66"/>
      <c r="JVO293" s="66"/>
      <c r="JVP293" s="66"/>
      <c r="JVQ293" s="66"/>
      <c r="JVR293" s="66"/>
      <c r="JVS293" s="66"/>
      <c r="JVT293" s="66"/>
      <c r="JVU293" s="66"/>
      <c r="JVV293" s="66"/>
      <c r="JVW293" s="66"/>
      <c r="JVX293" s="66"/>
      <c r="JVY293" s="66"/>
      <c r="JVZ293" s="66"/>
      <c r="JWA293" s="66"/>
      <c r="JWB293" s="66"/>
      <c r="JWC293" s="66"/>
      <c r="JWD293" s="66"/>
      <c r="JWE293" s="66"/>
      <c r="JWF293" s="66"/>
      <c r="JWG293" s="66"/>
      <c r="JWH293" s="66"/>
      <c r="JWI293" s="66"/>
      <c r="JWJ293" s="66"/>
      <c r="JWK293" s="66"/>
      <c r="JWL293" s="66"/>
      <c r="JWM293" s="66"/>
      <c r="JWN293" s="66"/>
      <c r="JWO293" s="66"/>
      <c r="JWP293" s="66"/>
      <c r="JWQ293" s="66"/>
      <c r="JWR293" s="66"/>
      <c r="JWS293" s="66"/>
      <c r="JWT293" s="66"/>
      <c r="JWU293" s="66"/>
      <c r="JWV293" s="66"/>
      <c r="JWW293" s="66"/>
      <c r="JWX293" s="66"/>
      <c r="JWY293" s="66"/>
      <c r="JWZ293" s="66"/>
      <c r="JXA293" s="66"/>
      <c r="JXB293" s="66"/>
      <c r="JXC293" s="66"/>
      <c r="JXD293" s="66"/>
      <c r="JXE293" s="66"/>
      <c r="JXF293" s="66"/>
      <c r="JXG293" s="66"/>
      <c r="JXH293" s="66"/>
      <c r="JXI293" s="66"/>
      <c r="JXJ293" s="66"/>
      <c r="JXK293" s="66"/>
      <c r="JXL293" s="66"/>
      <c r="JXM293" s="66"/>
      <c r="JXN293" s="66"/>
      <c r="JXO293" s="66"/>
      <c r="JXP293" s="66"/>
      <c r="JXQ293" s="66"/>
      <c r="JXR293" s="66"/>
      <c r="JXS293" s="66"/>
      <c r="JXT293" s="66"/>
      <c r="JXU293" s="66"/>
      <c r="JXV293" s="66"/>
      <c r="JXW293" s="66"/>
      <c r="JXX293" s="66"/>
      <c r="JXY293" s="66"/>
      <c r="JXZ293" s="66"/>
      <c r="JYA293" s="66"/>
      <c r="JYB293" s="66"/>
      <c r="JYC293" s="66"/>
      <c r="JYD293" s="66"/>
      <c r="JYE293" s="66"/>
      <c r="JYF293" s="66"/>
      <c r="JYG293" s="66"/>
      <c r="JYH293" s="66"/>
      <c r="JYI293" s="66"/>
      <c r="JYJ293" s="66"/>
      <c r="JYK293" s="66"/>
      <c r="JYL293" s="66"/>
      <c r="JYM293" s="66"/>
      <c r="JYN293" s="66"/>
      <c r="JYO293" s="66"/>
      <c r="JYP293" s="66"/>
      <c r="JYQ293" s="66"/>
      <c r="JYR293" s="66"/>
      <c r="JYS293" s="66"/>
      <c r="JYT293" s="66"/>
      <c r="JYU293" s="66"/>
      <c r="JYV293" s="66"/>
      <c r="JYW293" s="66"/>
      <c r="JYX293" s="66"/>
      <c r="JYY293" s="66"/>
      <c r="JYZ293" s="66"/>
      <c r="JZA293" s="66"/>
      <c r="JZB293" s="66"/>
      <c r="JZC293" s="66"/>
      <c r="JZD293" s="66"/>
      <c r="JZE293" s="66"/>
      <c r="JZF293" s="66"/>
      <c r="JZG293" s="66"/>
      <c r="JZH293" s="66"/>
      <c r="JZI293" s="66"/>
      <c r="JZJ293" s="66"/>
      <c r="JZK293" s="66"/>
      <c r="JZL293" s="66"/>
      <c r="JZM293" s="66"/>
      <c r="JZN293" s="66"/>
      <c r="JZO293" s="66"/>
      <c r="JZP293" s="66"/>
      <c r="JZQ293" s="66"/>
      <c r="JZR293" s="66"/>
      <c r="JZS293" s="66"/>
      <c r="JZT293" s="66"/>
      <c r="JZU293" s="66"/>
      <c r="JZV293" s="66"/>
      <c r="JZW293" s="66"/>
      <c r="JZX293" s="66"/>
      <c r="JZY293" s="66"/>
      <c r="JZZ293" s="66"/>
      <c r="KAA293" s="66"/>
      <c r="KAB293" s="66"/>
      <c r="KAC293" s="66"/>
      <c r="KAD293" s="66"/>
      <c r="KAE293" s="66"/>
      <c r="KAF293" s="66"/>
      <c r="KAG293" s="66"/>
      <c r="KAH293" s="66"/>
      <c r="KAI293" s="66"/>
      <c r="KAJ293" s="66"/>
      <c r="KAK293" s="66"/>
      <c r="KAL293" s="66"/>
      <c r="KAM293" s="66"/>
      <c r="KAN293" s="66"/>
      <c r="KAO293" s="66"/>
      <c r="KAP293" s="66"/>
      <c r="KAQ293" s="66"/>
      <c r="KAR293" s="66"/>
      <c r="KAS293" s="66"/>
      <c r="KAT293" s="66"/>
      <c r="KAU293" s="66"/>
      <c r="KAV293" s="66"/>
      <c r="KAW293" s="66"/>
      <c r="KAX293" s="66"/>
      <c r="KAY293" s="66"/>
      <c r="KAZ293" s="66"/>
      <c r="KBA293" s="66"/>
      <c r="KBB293" s="66"/>
      <c r="KBC293" s="66"/>
      <c r="KBD293" s="66"/>
      <c r="KBE293" s="66"/>
      <c r="KBF293" s="66"/>
      <c r="KBG293" s="66"/>
      <c r="KBH293" s="66"/>
      <c r="KBI293" s="66"/>
      <c r="KBJ293" s="66"/>
      <c r="KBK293" s="66"/>
      <c r="KBL293" s="66"/>
      <c r="KBM293" s="66"/>
      <c r="KBN293" s="66"/>
      <c r="KBO293" s="66"/>
      <c r="KBP293" s="66"/>
      <c r="KBQ293" s="66"/>
      <c r="KBR293" s="66"/>
      <c r="KBS293" s="66"/>
      <c r="KBT293" s="66"/>
      <c r="KBU293" s="66"/>
      <c r="KBV293" s="66"/>
      <c r="KBW293" s="66"/>
      <c r="KBX293" s="66"/>
      <c r="KBY293" s="66"/>
      <c r="KBZ293" s="66"/>
      <c r="KCA293" s="66"/>
      <c r="KCB293" s="66"/>
      <c r="KCC293" s="66"/>
      <c r="KCD293" s="66"/>
      <c r="KCE293" s="66"/>
      <c r="KCF293" s="66"/>
      <c r="KCG293" s="66"/>
      <c r="KCH293" s="66"/>
      <c r="KCI293" s="66"/>
      <c r="KCJ293" s="66"/>
      <c r="KCK293" s="66"/>
      <c r="KCL293" s="66"/>
      <c r="KCM293" s="66"/>
      <c r="KCN293" s="66"/>
      <c r="KCO293" s="66"/>
      <c r="KCP293" s="66"/>
      <c r="KCQ293" s="66"/>
      <c r="KCR293" s="66"/>
      <c r="KCS293" s="66"/>
      <c r="KCT293" s="66"/>
      <c r="KCU293" s="66"/>
      <c r="KCV293" s="66"/>
      <c r="KCW293" s="66"/>
      <c r="KCX293" s="66"/>
      <c r="KCY293" s="66"/>
      <c r="KCZ293" s="66"/>
      <c r="KDA293" s="66"/>
      <c r="KDB293" s="66"/>
      <c r="KDC293" s="66"/>
      <c r="KDD293" s="66"/>
      <c r="KDE293" s="66"/>
      <c r="KDF293" s="66"/>
      <c r="KDG293" s="66"/>
      <c r="KDH293" s="66"/>
      <c r="KDI293" s="66"/>
      <c r="KDJ293" s="66"/>
      <c r="KDK293" s="66"/>
      <c r="KDL293" s="66"/>
      <c r="KDM293" s="66"/>
      <c r="KDN293" s="66"/>
      <c r="KDO293" s="66"/>
      <c r="KDP293" s="66"/>
      <c r="KDQ293" s="66"/>
      <c r="KDR293" s="66"/>
      <c r="KDS293" s="66"/>
      <c r="KDT293" s="66"/>
      <c r="KDU293" s="66"/>
      <c r="KDV293" s="66"/>
      <c r="KDW293" s="66"/>
      <c r="KDX293" s="66"/>
      <c r="KDY293" s="66"/>
      <c r="KDZ293" s="66"/>
      <c r="KEA293" s="66"/>
      <c r="KEB293" s="66"/>
      <c r="KEC293" s="66"/>
      <c r="KED293" s="66"/>
      <c r="KEE293" s="66"/>
      <c r="KEF293" s="66"/>
      <c r="KEG293" s="66"/>
      <c r="KEH293" s="66"/>
      <c r="KEI293" s="66"/>
      <c r="KEJ293" s="66"/>
      <c r="KEK293" s="66"/>
      <c r="KEL293" s="66"/>
      <c r="KEM293" s="66"/>
      <c r="KEN293" s="66"/>
      <c r="KEO293" s="66"/>
      <c r="KEP293" s="66"/>
      <c r="KEQ293" s="66"/>
      <c r="KER293" s="66"/>
      <c r="KES293" s="66"/>
      <c r="KET293" s="66"/>
      <c r="KEU293" s="66"/>
      <c r="KEV293" s="66"/>
      <c r="KEW293" s="66"/>
      <c r="KEX293" s="66"/>
      <c r="KEY293" s="66"/>
      <c r="KEZ293" s="66"/>
      <c r="KFA293" s="66"/>
      <c r="KFB293" s="66"/>
      <c r="KFC293" s="66"/>
      <c r="KFD293" s="66"/>
      <c r="KFE293" s="66"/>
      <c r="KFF293" s="66"/>
      <c r="KFG293" s="66"/>
      <c r="KFH293" s="66"/>
      <c r="KFI293" s="66"/>
      <c r="KFJ293" s="66"/>
      <c r="KFK293" s="66"/>
      <c r="KFL293" s="66"/>
      <c r="KFM293" s="66"/>
      <c r="KFN293" s="66"/>
      <c r="KFO293" s="66"/>
      <c r="KFP293" s="66"/>
      <c r="KFQ293" s="66"/>
      <c r="KFR293" s="66"/>
      <c r="KFS293" s="66"/>
      <c r="KFT293" s="66"/>
      <c r="KFU293" s="66"/>
      <c r="KFV293" s="66"/>
      <c r="KFW293" s="66"/>
      <c r="KFX293" s="66"/>
      <c r="KFY293" s="66"/>
      <c r="KFZ293" s="66"/>
      <c r="KGA293" s="66"/>
      <c r="KGB293" s="66"/>
      <c r="KGC293" s="66"/>
      <c r="KGD293" s="66"/>
      <c r="KGE293" s="66"/>
      <c r="KGF293" s="66"/>
      <c r="KGG293" s="66"/>
      <c r="KGH293" s="66"/>
      <c r="KGI293" s="66"/>
      <c r="KGJ293" s="66"/>
      <c r="KGK293" s="66"/>
      <c r="KGL293" s="66"/>
      <c r="KGM293" s="66"/>
      <c r="KGN293" s="66"/>
      <c r="KGO293" s="66"/>
      <c r="KGP293" s="66"/>
      <c r="KGQ293" s="66"/>
      <c r="KGR293" s="66"/>
      <c r="KGS293" s="66"/>
      <c r="KGT293" s="66"/>
      <c r="KGU293" s="66"/>
      <c r="KGV293" s="66"/>
      <c r="KGW293" s="66"/>
      <c r="KGX293" s="66"/>
      <c r="KGY293" s="66"/>
      <c r="KGZ293" s="66"/>
      <c r="KHA293" s="66"/>
      <c r="KHB293" s="66"/>
      <c r="KHC293" s="66"/>
      <c r="KHD293" s="66"/>
      <c r="KHE293" s="66"/>
      <c r="KHF293" s="66"/>
      <c r="KHG293" s="66"/>
      <c r="KHH293" s="66"/>
      <c r="KHI293" s="66"/>
      <c r="KHJ293" s="66"/>
      <c r="KHK293" s="66"/>
      <c r="KHL293" s="66"/>
      <c r="KHM293" s="66"/>
      <c r="KHN293" s="66"/>
      <c r="KHO293" s="66"/>
      <c r="KHP293" s="66"/>
      <c r="KHQ293" s="66"/>
      <c r="KHR293" s="66"/>
      <c r="KHS293" s="66"/>
      <c r="KHT293" s="66"/>
      <c r="KHU293" s="66"/>
      <c r="KHV293" s="66"/>
      <c r="KHW293" s="66"/>
      <c r="KHX293" s="66"/>
      <c r="KHY293" s="66"/>
      <c r="KHZ293" s="66"/>
      <c r="KIA293" s="66"/>
      <c r="KIB293" s="66"/>
      <c r="KIC293" s="66"/>
      <c r="KID293" s="66"/>
      <c r="KIE293" s="66"/>
      <c r="KIF293" s="66"/>
      <c r="KIG293" s="66"/>
      <c r="KIH293" s="66"/>
      <c r="KII293" s="66"/>
      <c r="KIJ293" s="66"/>
      <c r="KIK293" s="66"/>
      <c r="KIL293" s="66"/>
      <c r="KIM293" s="66"/>
      <c r="KIN293" s="66"/>
      <c r="KIO293" s="66"/>
      <c r="KIP293" s="66"/>
      <c r="KIQ293" s="66"/>
      <c r="KIR293" s="66"/>
      <c r="KIS293" s="66"/>
      <c r="KIT293" s="66"/>
      <c r="KIU293" s="66"/>
      <c r="KIV293" s="66"/>
      <c r="KIW293" s="66"/>
      <c r="KIX293" s="66"/>
      <c r="KIY293" s="66"/>
      <c r="KIZ293" s="66"/>
      <c r="KJA293" s="66"/>
      <c r="KJB293" s="66"/>
      <c r="KJC293" s="66"/>
      <c r="KJD293" s="66"/>
      <c r="KJE293" s="66"/>
      <c r="KJF293" s="66"/>
      <c r="KJG293" s="66"/>
      <c r="KJH293" s="66"/>
      <c r="KJI293" s="66"/>
      <c r="KJJ293" s="66"/>
      <c r="KJK293" s="66"/>
      <c r="KJL293" s="66"/>
      <c r="KJM293" s="66"/>
      <c r="KJN293" s="66"/>
      <c r="KJO293" s="66"/>
      <c r="KJP293" s="66"/>
      <c r="KJQ293" s="66"/>
      <c r="KJR293" s="66"/>
      <c r="KJS293" s="66"/>
      <c r="KJT293" s="66"/>
      <c r="KJU293" s="66"/>
      <c r="KJV293" s="66"/>
      <c r="KJW293" s="66"/>
      <c r="KJX293" s="66"/>
      <c r="KJY293" s="66"/>
      <c r="KJZ293" s="66"/>
      <c r="KKA293" s="66"/>
      <c r="KKB293" s="66"/>
      <c r="KKC293" s="66"/>
      <c r="KKD293" s="66"/>
      <c r="KKE293" s="66"/>
      <c r="KKF293" s="66"/>
      <c r="KKG293" s="66"/>
      <c r="KKH293" s="66"/>
      <c r="KKI293" s="66"/>
      <c r="KKJ293" s="66"/>
      <c r="KKK293" s="66"/>
      <c r="KKL293" s="66"/>
      <c r="KKM293" s="66"/>
      <c r="KKN293" s="66"/>
      <c r="KKO293" s="66"/>
      <c r="KKP293" s="66"/>
      <c r="KKQ293" s="66"/>
      <c r="KKR293" s="66"/>
      <c r="KKS293" s="66"/>
      <c r="KKT293" s="66"/>
      <c r="KKU293" s="66"/>
      <c r="KKV293" s="66"/>
      <c r="KKW293" s="66"/>
      <c r="KKX293" s="66"/>
      <c r="KKY293" s="66"/>
      <c r="KKZ293" s="66"/>
      <c r="KLA293" s="66"/>
      <c r="KLB293" s="66"/>
      <c r="KLC293" s="66"/>
      <c r="KLD293" s="66"/>
      <c r="KLE293" s="66"/>
      <c r="KLF293" s="66"/>
      <c r="KLG293" s="66"/>
      <c r="KLH293" s="66"/>
      <c r="KLI293" s="66"/>
      <c r="KLJ293" s="66"/>
      <c r="KLK293" s="66"/>
      <c r="KLL293" s="66"/>
      <c r="KLM293" s="66"/>
      <c r="KLN293" s="66"/>
      <c r="KLO293" s="66"/>
      <c r="KLP293" s="66"/>
      <c r="KLQ293" s="66"/>
      <c r="KLR293" s="66"/>
      <c r="KLS293" s="66"/>
      <c r="KLT293" s="66"/>
      <c r="KLU293" s="66"/>
      <c r="KLV293" s="66"/>
      <c r="KLW293" s="66"/>
      <c r="KLX293" s="66"/>
      <c r="KLY293" s="66"/>
      <c r="KLZ293" s="66"/>
      <c r="KMA293" s="66"/>
      <c r="KMB293" s="66"/>
      <c r="KMC293" s="66"/>
      <c r="KMD293" s="66"/>
      <c r="KME293" s="66"/>
      <c r="KMF293" s="66"/>
      <c r="KMG293" s="66"/>
      <c r="KMH293" s="66"/>
      <c r="KMI293" s="66"/>
      <c r="KMJ293" s="66"/>
      <c r="KMK293" s="66"/>
      <c r="KML293" s="66"/>
      <c r="KMM293" s="66"/>
      <c r="KMN293" s="66"/>
      <c r="KMO293" s="66"/>
      <c r="KMP293" s="66"/>
      <c r="KMQ293" s="66"/>
      <c r="KMR293" s="66"/>
      <c r="KMS293" s="66"/>
      <c r="KMT293" s="66"/>
      <c r="KMU293" s="66"/>
      <c r="KMV293" s="66"/>
      <c r="KMW293" s="66"/>
      <c r="KMX293" s="66"/>
      <c r="KMY293" s="66"/>
      <c r="KMZ293" s="66"/>
      <c r="KNA293" s="66"/>
      <c r="KNB293" s="66"/>
      <c r="KNC293" s="66"/>
      <c r="KND293" s="66"/>
      <c r="KNE293" s="66"/>
      <c r="KNF293" s="66"/>
      <c r="KNG293" s="66"/>
      <c r="KNH293" s="66"/>
      <c r="KNI293" s="66"/>
      <c r="KNJ293" s="66"/>
      <c r="KNK293" s="66"/>
      <c r="KNL293" s="66"/>
      <c r="KNM293" s="66"/>
      <c r="KNN293" s="66"/>
      <c r="KNO293" s="66"/>
      <c r="KNP293" s="66"/>
      <c r="KNQ293" s="66"/>
      <c r="KNR293" s="66"/>
      <c r="KNS293" s="66"/>
      <c r="KNT293" s="66"/>
      <c r="KNU293" s="66"/>
      <c r="KNV293" s="66"/>
      <c r="KNW293" s="66"/>
      <c r="KNX293" s="66"/>
      <c r="KNY293" s="66"/>
      <c r="KNZ293" s="66"/>
      <c r="KOA293" s="66"/>
      <c r="KOB293" s="66"/>
      <c r="KOC293" s="66"/>
      <c r="KOD293" s="66"/>
      <c r="KOE293" s="66"/>
      <c r="KOF293" s="66"/>
      <c r="KOG293" s="66"/>
      <c r="KOH293" s="66"/>
      <c r="KOI293" s="66"/>
      <c r="KOJ293" s="66"/>
      <c r="KOK293" s="66"/>
      <c r="KOL293" s="66"/>
      <c r="KOM293" s="66"/>
      <c r="KON293" s="66"/>
      <c r="KOO293" s="66"/>
      <c r="KOP293" s="66"/>
      <c r="KOQ293" s="66"/>
      <c r="KOR293" s="66"/>
      <c r="KOS293" s="66"/>
      <c r="KOT293" s="66"/>
      <c r="KOU293" s="66"/>
      <c r="KOV293" s="66"/>
      <c r="KOW293" s="66"/>
      <c r="KOX293" s="66"/>
      <c r="KOY293" s="66"/>
      <c r="KOZ293" s="66"/>
      <c r="KPA293" s="66"/>
      <c r="KPB293" s="66"/>
      <c r="KPC293" s="66"/>
      <c r="KPD293" s="66"/>
      <c r="KPE293" s="66"/>
      <c r="KPF293" s="66"/>
      <c r="KPG293" s="66"/>
      <c r="KPH293" s="66"/>
      <c r="KPI293" s="66"/>
      <c r="KPJ293" s="66"/>
      <c r="KPK293" s="66"/>
      <c r="KPL293" s="66"/>
      <c r="KPM293" s="66"/>
      <c r="KPN293" s="66"/>
      <c r="KPO293" s="66"/>
      <c r="KPP293" s="66"/>
      <c r="KPQ293" s="66"/>
      <c r="KPR293" s="66"/>
      <c r="KPS293" s="66"/>
      <c r="KPT293" s="66"/>
      <c r="KPU293" s="66"/>
      <c r="KPV293" s="66"/>
      <c r="KPW293" s="66"/>
      <c r="KPX293" s="66"/>
      <c r="KPY293" s="66"/>
      <c r="KPZ293" s="66"/>
      <c r="KQA293" s="66"/>
      <c r="KQB293" s="66"/>
      <c r="KQC293" s="66"/>
      <c r="KQD293" s="66"/>
      <c r="KQE293" s="66"/>
      <c r="KQF293" s="66"/>
      <c r="KQG293" s="66"/>
      <c r="KQH293" s="66"/>
      <c r="KQI293" s="66"/>
      <c r="KQJ293" s="66"/>
      <c r="KQK293" s="66"/>
      <c r="KQL293" s="66"/>
      <c r="KQM293" s="66"/>
      <c r="KQN293" s="66"/>
      <c r="KQO293" s="66"/>
      <c r="KQP293" s="66"/>
      <c r="KQQ293" s="66"/>
      <c r="KQR293" s="66"/>
      <c r="KQS293" s="66"/>
      <c r="KQT293" s="66"/>
      <c r="KQU293" s="66"/>
      <c r="KQV293" s="66"/>
      <c r="KQW293" s="66"/>
      <c r="KQX293" s="66"/>
      <c r="KQY293" s="66"/>
      <c r="KQZ293" s="66"/>
      <c r="KRA293" s="66"/>
      <c r="KRB293" s="66"/>
      <c r="KRC293" s="66"/>
      <c r="KRD293" s="66"/>
      <c r="KRE293" s="66"/>
      <c r="KRF293" s="66"/>
      <c r="KRG293" s="66"/>
      <c r="KRH293" s="66"/>
      <c r="KRI293" s="66"/>
      <c r="KRJ293" s="66"/>
      <c r="KRK293" s="66"/>
      <c r="KRL293" s="66"/>
      <c r="KRM293" s="66"/>
      <c r="KRN293" s="66"/>
      <c r="KRO293" s="66"/>
      <c r="KRP293" s="66"/>
      <c r="KRQ293" s="66"/>
      <c r="KRR293" s="66"/>
      <c r="KRS293" s="66"/>
      <c r="KRT293" s="66"/>
      <c r="KRU293" s="66"/>
      <c r="KRV293" s="66"/>
      <c r="KRW293" s="66"/>
      <c r="KRX293" s="66"/>
      <c r="KRY293" s="66"/>
      <c r="KRZ293" s="66"/>
      <c r="KSA293" s="66"/>
      <c r="KSB293" s="66"/>
      <c r="KSC293" s="66"/>
      <c r="KSD293" s="66"/>
      <c r="KSE293" s="66"/>
      <c r="KSF293" s="66"/>
      <c r="KSG293" s="66"/>
      <c r="KSH293" s="66"/>
      <c r="KSI293" s="66"/>
      <c r="KSJ293" s="66"/>
      <c r="KSK293" s="66"/>
      <c r="KSL293" s="66"/>
      <c r="KSM293" s="66"/>
      <c r="KSN293" s="66"/>
      <c r="KSO293" s="66"/>
      <c r="KSP293" s="66"/>
      <c r="KSQ293" s="66"/>
      <c r="KSR293" s="66"/>
      <c r="KSS293" s="66"/>
      <c r="KST293" s="66"/>
      <c r="KSU293" s="66"/>
      <c r="KSV293" s="66"/>
      <c r="KSW293" s="66"/>
      <c r="KSX293" s="66"/>
      <c r="KSY293" s="66"/>
      <c r="KSZ293" s="66"/>
      <c r="KTA293" s="66"/>
      <c r="KTB293" s="66"/>
      <c r="KTC293" s="66"/>
      <c r="KTD293" s="66"/>
      <c r="KTE293" s="66"/>
      <c r="KTF293" s="66"/>
      <c r="KTG293" s="66"/>
      <c r="KTH293" s="66"/>
      <c r="KTI293" s="66"/>
      <c r="KTJ293" s="66"/>
      <c r="KTK293" s="66"/>
      <c r="KTL293" s="66"/>
      <c r="KTM293" s="66"/>
      <c r="KTN293" s="66"/>
      <c r="KTO293" s="66"/>
      <c r="KTP293" s="66"/>
      <c r="KTQ293" s="66"/>
      <c r="KTR293" s="66"/>
      <c r="KTS293" s="66"/>
      <c r="KTT293" s="66"/>
      <c r="KTU293" s="66"/>
      <c r="KTV293" s="66"/>
      <c r="KTW293" s="66"/>
      <c r="KTX293" s="66"/>
      <c r="KTY293" s="66"/>
      <c r="KTZ293" s="66"/>
      <c r="KUA293" s="66"/>
      <c r="KUB293" s="66"/>
      <c r="KUC293" s="66"/>
      <c r="KUD293" s="66"/>
      <c r="KUE293" s="66"/>
      <c r="KUF293" s="66"/>
      <c r="KUG293" s="66"/>
      <c r="KUH293" s="66"/>
      <c r="KUI293" s="66"/>
      <c r="KUJ293" s="66"/>
      <c r="KUK293" s="66"/>
      <c r="KUL293" s="66"/>
      <c r="KUM293" s="66"/>
      <c r="KUN293" s="66"/>
      <c r="KUO293" s="66"/>
      <c r="KUP293" s="66"/>
      <c r="KUQ293" s="66"/>
      <c r="KUR293" s="66"/>
      <c r="KUS293" s="66"/>
      <c r="KUT293" s="66"/>
      <c r="KUU293" s="66"/>
      <c r="KUV293" s="66"/>
      <c r="KUW293" s="66"/>
      <c r="KUX293" s="66"/>
      <c r="KUY293" s="66"/>
      <c r="KUZ293" s="66"/>
      <c r="KVA293" s="66"/>
      <c r="KVB293" s="66"/>
      <c r="KVC293" s="66"/>
      <c r="KVD293" s="66"/>
      <c r="KVE293" s="66"/>
      <c r="KVF293" s="66"/>
      <c r="KVG293" s="66"/>
      <c r="KVH293" s="66"/>
      <c r="KVI293" s="66"/>
      <c r="KVJ293" s="66"/>
      <c r="KVK293" s="66"/>
      <c r="KVL293" s="66"/>
      <c r="KVM293" s="66"/>
      <c r="KVN293" s="66"/>
      <c r="KVO293" s="66"/>
      <c r="KVP293" s="66"/>
      <c r="KVQ293" s="66"/>
      <c r="KVR293" s="66"/>
      <c r="KVS293" s="66"/>
      <c r="KVT293" s="66"/>
      <c r="KVU293" s="66"/>
      <c r="KVV293" s="66"/>
      <c r="KVW293" s="66"/>
      <c r="KVX293" s="66"/>
      <c r="KVY293" s="66"/>
      <c r="KVZ293" s="66"/>
      <c r="KWA293" s="66"/>
      <c r="KWB293" s="66"/>
      <c r="KWC293" s="66"/>
      <c r="KWD293" s="66"/>
      <c r="KWE293" s="66"/>
      <c r="KWF293" s="66"/>
      <c r="KWG293" s="66"/>
      <c r="KWH293" s="66"/>
      <c r="KWI293" s="66"/>
      <c r="KWJ293" s="66"/>
      <c r="KWK293" s="66"/>
      <c r="KWL293" s="66"/>
      <c r="KWM293" s="66"/>
      <c r="KWN293" s="66"/>
      <c r="KWO293" s="66"/>
      <c r="KWP293" s="66"/>
      <c r="KWQ293" s="66"/>
      <c r="KWR293" s="66"/>
      <c r="KWS293" s="66"/>
      <c r="KWT293" s="66"/>
      <c r="KWU293" s="66"/>
      <c r="KWV293" s="66"/>
      <c r="KWW293" s="66"/>
      <c r="KWX293" s="66"/>
      <c r="KWY293" s="66"/>
      <c r="KWZ293" s="66"/>
      <c r="KXA293" s="66"/>
      <c r="KXB293" s="66"/>
      <c r="KXC293" s="66"/>
      <c r="KXD293" s="66"/>
      <c r="KXE293" s="66"/>
      <c r="KXF293" s="66"/>
      <c r="KXG293" s="66"/>
      <c r="KXH293" s="66"/>
      <c r="KXI293" s="66"/>
      <c r="KXJ293" s="66"/>
      <c r="KXK293" s="66"/>
      <c r="KXL293" s="66"/>
      <c r="KXM293" s="66"/>
      <c r="KXN293" s="66"/>
      <c r="KXO293" s="66"/>
      <c r="KXP293" s="66"/>
      <c r="KXQ293" s="66"/>
      <c r="KXR293" s="66"/>
      <c r="KXS293" s="66"/>
      <c r="KXT293" s="66"/>
      <c r="KXU293" s="66"/>
      <c r="KXV293" s="66"/>
      <c r="KXW293" s="66"/>
      <c r="KXX293" s="66"/>
      <c r="KXY293" s="66"/>
      <c r="KXZ293" s="66"/>
      <c r="KYA293" s="66"/>
      <c r="KYB293" s="66"/>
      <c r="KYC293" s="66"/>
      <c r="KYD293" s="66"/>
      <c r="KYE293" s="66"/>
      <c r="KYF293" s="66"/>
      <c r="KYG293" s="66"/>
      <c r="KYH293" s="66"/>
      <c r="KYI293" s="66"/>
      <c r="KYJ293" s="66"/>
      <c r="KYK293" s="66"/>
      <c r="KYL293" s="66"/>
      <c r="KYM293" s="66"/>
      <c r="KYN293" s="66"/>
      <c r="KYO293" s="66"/>
      <c r="KYP293" s="66"/>
      <c r="KYQ293" s="66"/>
      <c r="KYR293" s="66"/>
      <c r="KYS293" s="66"/>
      <c r="KYT293" s="66"/>
      <c r="KYU293" s="66"/>
      <c r="KYV293" s="66"/>
      <c r="KYW293" s="66"/>
      <c r="KYX293" s="66"/>
      <c r="KYY293" s="66"/>
      <c r="KYZ293" s="66"/>
      <c r="KZA293" s="66"/>
      <c r="KZB293" s="66"/>
      <c r="KZC293" s="66"/>
      <c r="KZD293" s="66"/>
      <c r="KZE293" s="66"/>
      <c r="KZF293" s="66"/>
      <c r="KZG293" s="66"/>
      <c r="KZH293" s="66"/>
      <c r="KZI293" s="66"/>
      <c r="KZJ293" s="66"/>
      <c r="KZK293" s="66"/>
      <c r="KZL293" s="66"/>
      <c r="KZM293" s="66"/>
      <c r="KZN293" s="66"/>
      <c r="KZO293" s="66"/>
      <c r="KZP293" s="66"/>
      <c r="KZQ293" s="66"/>
      <c r="KZR293" s="66"/>
      <c r="KZS293" s="66"/>
      <c r="KZT293" s="66"/>
      <c r="KZU293" s="66"/>
      <c r="KZV293" s="66"/>
      <c r="KZW293" s="66"/>
      <c r="KZX293" s="66"/>
      <c r="KZY293" s="66"/>
      <c r="KZZ293" s="66"/>
      <c r="LAA293" s="66"/>
      <c r="LAB293" s="66"/>
      <c r="LAC293" s="66"/>
      <c r="LAD293" s="66"/>
      <c r="LAE293" s="66"/>
      <c r="LAF293" s="66"/>
      <c r="LAG293" s="66"/>
      <c r="LAH293" s="66"/>
      <c r="LAI293" s="66"/>
      <c r="LAJ293" s="66"/>
      <c r="LAK293" s="66"/>
      <c r="LAL293" s="66"/>
      <c r="LAM293" s="66"/>
      <c r="LAN293" s="66"/>
      <c r="LAO293" s="66"/>
      <c r="LAP293" s="66"/>
      <c r="LAQ293" s="66"/>
      <c r="LAR293" s="66"/>
      <c r="LAS293" s="66"/>
      <c r="LAT293" s="66"/>
      <c r="LAU293" s="66"/>
      <c r="LAV293" s="66"/>
      <c r="LAW293" s="66"/>
      <c r="LAX293" s="66"/>
      <c r="LAY293" s="66"/>
      <c r="LAZ293" s="66"/>
      <c r="LBA293" s="66"/>
      <c r="LBB293" s="66"/>
      <c r="LBC293" s="66"/>
      <c r="LBD293" s="66"/>
      <c r="LBE293" s="66"/>
      <c r="LBF293" s="66"/>
      <c r="LBG293" s="66"/>
      <c r="LBH293" s="66"/>
      <c r="LBI293" s="66"/>
      <c r="LBJ293" s="66"/>
      <c r="LBK293" s="66"/>
      <c r="LBL293" s="66"/>
      <c r="LBM293" s="66"/>
      <c r="LBN293" s="66"/>
      <c r="LBO293" s="66"/>
      <c r="LBP293" s="66"/>
      <c r="LBQ293" s="66"/>
      <c r="LBR293" s="66"/>
      <c r="LBS293" s="66"/>
      <c r="LBT293" s="66"/>
      <c r="LBU293" s="66"/>
      <c r="LBV293" s="66"/>
      <c r="LBW293" s="66"/>
      <c r="LBX293" s="66"/>
      <c r="LBY293" s="66"/>
      <c r="LBZ293" s="66"/>
      <c r="LCA293" s="66"/>
      <c r="LCB293" s="66"/>
      <c r="LCC293" s="66"/>
      <c r="LCD293" s="66"/>
      <c r="LCE293" s="66"/>
      <c r="LCF293" s="66"/>
      <c r="LCG293" s="66"/>
      <c r="LCH293" s="66"/>
      <c r="LCI293" s="66"/>
      <c r="LCJ293" s="66"/>
      <c r="LCK293" s="66"/>
      <c r="LCL293" s="66"/>
      <c r="LCM293" s="66"/>
      <c r="LCN293" s="66"/>
      <c r="LCO293" s="66"/>
      <c r="LCP293" s="66"/>
      <c r="LCQ293" s="66"/>
      <c r="LCR293" s="66"/>
      <c r="LCS293" s="66"/>
      <c r="LCT293" s="66"/>
      <c r="LCU293" s="66"/>
      <c r="LCV293" s="66"/>
      <c r="LCW293" s="66"/>
      <c r="LCX293" s="66"/>
      <c r="LCY293" s="66"/>
      <c r="LCZ293" s="66"/>
      <c r="LDA293" s="66"/>
      <c r="LDB293" s="66"/>
      <c r="LDC293" s="66"/>
      <c r="LDD293" s="66"/>
      <c r="LDE293" s="66"/>
      <c r="LDF293" s="66"/>
      <c r="LDG293" s="66"/>
      <c r="LDH293" s="66"/>
      <c r="LDI293" s="66"/>
      <c r="LDJ293" s="66"/>
      <c r="LDK293" s="66"/>
      <c r="LDL293" s="66"/>
      <c r="LDM293" s="66"/>
      <c r="LDN293" s="66"/>
      <c r="LDO293" s="66"/>
      <c r="LDP293" s="66"/>
      <c r="LDQ293" s="66"/>
      <c r="LDR293" s="66"/>
      <c r="LDS293" s="66"/>
      <c r="LDT293" s="66"/>
      <c r="LDU293" s="66"/>
      <c r="LDV293" s="66"/>
      <c r="LDW293" s="66"/>
      <c r="LDX293" s="66"/>
      <c r="LDY293" s="66"/>
      <c r="LDZ293" s="66"/>
      <c r="LEA293" s="66"/>
      <c r="LEB293" s="66"/>
      <c r="LEC293" s="66"/>
      <c r="LED293" s="66"/>
      <c r="LEE293" s="66"/>
      <c r="LEF293" s="66"/>
      <c r="LEG293" s="66"/>
      <c r="LEH293" s="66"/>
      <c r="LEI293" s="66"/>
      <c r="LEJ293" s="66"/>
      <c r="LEK293" s="66"/>
      <c r="LEL293" s="66"/>
      <c r="LEM293" s="66"/>
      <c r="LEN293" s="66"/>
      <c r="LEO293" s="66"/>
      <c r="LEP293" s="66"/>
      <c r="LEQ293" s="66"/>
      <c r="LER293" s="66"/>
      <c r="LES293" s="66"/>
      <c r="LET293" s="66"/>
      <c r="LEU293" s="66"/>
      <c r="LEV293" s="66"/>
      <c r="LEW293" s="66"/>
      <c r="LEX293" s="66"/>
      <c r="LEY293" s="66"/>
      <c r="LEZ293" s="66"/>
      <c r="LFA293" s="66"/>
      <c r="LFB293" s="66"/>
      <c r="LFC293" s="66"/>
      <c r="LFD293" s="66"/>
      <c r="LFE293" s="66"/>
      <c r="LFF293" s="66"/>
      <c r="LFG293" s="66"/>
      <c r="LFH293" s="66"/>
      <c r="LFI293" s="66"/>
      <c r="LFJ293" s="66"/>
      <c r="LFK293" s="66"/>
      <c r="LFL293" s="66"/>
      <c r="LFM293" s="66"/>
      <c r="LFN293" s="66"/>
      <c r="LFO293" s="66"/>
      <c r="LFP293" s="66"/>
      <c r="LFQ293" s="66"/>
      <c r="LFR293" s="66"/>
      <c r="LFS293" s="66"/>
      <c r="LFT293" s="66"/>
      <c r="LFU293" s="66"/>
      <c r="LFV293" s="66"/>
      <c r="LFW293" s="66"/>
      <c r="LFX293" s="66"/>
      <c r="LFY293" s="66"/>
      <c r="LFZ293" s="66"/>
      <c r="LGA293" s="66"/>
      <c r="LGB293" s="66"/>
      <c r="LGC293" s="66"/>
      <c r="LGD293" s="66"/>
      <c r="LGE293" s="66"/>
      <c r="LGF293" s="66"/>
      <c r="LGG293" s="66"/>
      <c r="LGH293" s="66"/>
      <c r="LGI293" s="66"/>
      <c r="LGJ293" s="66"/>
      <c r="LGK293" s="66"/>
      <c r="LGL293" s="66"/>
      <c r="LGM293" s="66"/>
      <c r="LGN293" s="66"/>
      <c r="LGO293" s="66"/>
      <c r="LGP293" s="66"/>
      <c r="LGQ293" s="66"/>
      <c r="LGR293" s="66"/>
      <c r="LGS293" s="66"/>
      <c r="LGT293" s="66"/>
      <c r="LGU293" s="66"/>
      <c r="LGV293" s="66"/>
      <c r="LGW293" s="66"/>
      <c r="LGX293" s="66"/>
      <c r="LGY293" s="66"/>
      <c r="LGZ293" s="66"/>
      <c r="LHA293" s="66"/>
      <c r="LHB293" s="66"/>
      <c r="LHC293" s="66"/>
      <c r="LHD293" s="66"/>
      <c r="LHE293" s="66"/>
      <c r="LHF293" s="66"/>
      <c r="LHG293" s="66"/>
      <c r="LHH293" s="66"/>
      <c r="LHI293" s="66"/>
      <c r="LHJ293" s="66"/>
      <c r="LHK293" s="66"/>
      <c r="LHL293" s="66"/>
      <c r="LHM293" s="66"/>
      <c r="LHN293" s="66"/>
      <c r="LHO293" s="66"/>
      <c r="LHP293" s="66"/>
      <c r="LHQ293" s="66"/>
      <c r="LHR293" s="66"/>
      <c r="LHS293" s="66"/>
      <c r="LHT293" s="66"/>
      <c r="LHU293" s="66"/>
      <c r="LHV293" s="66"/>
      <c r="LHW293" s="66"/>
      <c r="LHX293" s="66"/>
      <c r="LHY293" s="66"/>
      <c r="LHZ293" s="66"/>
      <c r="LIA293" s="66"/>
      <c r="LIB293" s="66"/>
      <c r="LIC293" s="66"/>
      <c r="LID293" s="66"/>
      <c r="LIE293" s="66"/>
      <c r="LIF293" s="66"/>
      <c r="LIG293" s="66"/>
      <c r="LIH293" s="66"/>
      <c r="LII293" s="66"/>
      <c r="LIJ293" s="66"/>
      <c r="LIK293" s="66"/>
      <c r="LIL293" s="66"/>
      <c r="LIM293" s="66"/>
      <c r="LIN293" s="66"/>
      <c r="LIO293" s="66"/>
      <c r="LIP293" s="66"/>
      <c r="LIQ293" s="66"/>
      <c r="LIR293" s="66"/>
      <c r="LIS293" s="66"/>
      <c r="LIT293" s="66"/>
      <c r="LIU293" s="66"/>
      <c r="LIV293" s="66"/>
      <c r="LIW293" s="66"/>
      <c r="LIX293" s="66"/>
      <c r="LIY293" s="66"/>
      <c r="LIZ293" s="66"/>
      <c r="LJA293" s="66"/>
      <c r="LJB293" s="66"/>
      <c r="LJC293" s="66"/>
      <c r="LJD293" s="66"/>
      <c r="LJE293" s="66"/>
      <c r="LJF293" s="66"/>
      <c r="LJG293" s="66"/>
      <c r="LJH293" s="66"/>
      <c r="LJI293" s="66"/>
      <c r="LJJ293" s="66"/>
      <c r="LJK293" s="66"/>
      <c r="LJL293" s="66"/>
      <c r="LJM293" s="66"/>
      <c r="LJN293" s="66"/>
      <c r="LJO293" s="66"/>
      <c r="LJP293" s="66"/>
      <c r="LJQ293" s="66"/>
      <c r="LJR293" s="66"/>
      <c r="LJS293" s="66"/>
      <c r="LJT293" s="66"/>
      <c r="LJU293" s="66"/>
      <c r="LJV293" s="66"/>
      <c r="LJW293" s="66"/>
      <c r="LJX293" s="66"/>
      <c r="LJY293" s="66"/>
      <c r="LJZ293" s="66"/>
      <c r="LKA293" s="66"/>
      <c r="LKB293" s="66"/>
      <c r="LKC293" s="66"/>
      <c r="LKD293" s="66"/>
      <c r="LKE293" s="66"/>
      <c r="LKF293" s="66"/>
      <c r="LKG293" s="66"/>
      <c r="LKH293" s="66"/>
      <c r="LKI293" s="66"/>
      <c r="LKJ293" s="66"/>
      <c r="LKK293" s="66"/>
      <c r="LKL293" s="66"/>
      <c r="LKM293" s="66"/>
      <c r="LKN293" s="66"/>
      <c r="LKO293" s="66"/>
      <c r="LKP293" s="66"/>
      <c r="LKQ293" s="66"/>
      <c r="LKR293" s="66"/>
      <c r="LKS293" s="66"/>
      <c r="LKT293" s="66"/>
      <c r="LKU293" s="66"/>
      <c r="LKV293" s="66"/>
      <c r="LKW293" s="66"/>
      <c r="LKX293" s="66"/>
      <c r="LKY293" s="66"/>
      <c r="LKZ293" s="66"/>
      <c r="LLA293" s="66"/>
      <c r="LLB293" s="66"/>
      <c r="LLC293" s="66"/>
      <c r="LLD293" s="66"/>
      <c r="LLE293" s="66"/>
      <c r="LLF293" s="66"/>
      <c r="LLG293" s="66"/>
      <c r="LLH293" s="66"/>
      <c r="LLI293" s="66"/>
      <c r="LLJ293" s="66"/>
      <c r="LLK293" s="66"/>
      <c r="LLL293" s="66"/>
      <c r="LLM293" s="66"/>
      <c r="LLN293" s="66"/>
      <c r="LLO293" s="66"/>
      <c r="LLP293" s="66"/>
      <c r="LLQ293" s="66"/>
      <c r="LLR293" s="66"/>
      <c r="LLS293" s="66"/>
      <c r="LLT293" s="66"/>
      <c r="LLU293" s="66"/>
      <c r="LLV293" s="66"/>
      <c r="LLW293" s="66"/>
      <c r="LLX293" s="66"/>
      <c r="LLY293" s="66"/>
      <c r="LLZ293" s="66"/>
      <c r="LMA293" s="66"/>
      <c r="LMB293" s="66"/>
      <c r="LMC293" s="66"/>
      <c r="LMD293" s="66"/>
      <c r="LME293" s="66"/>
      <c r="LMF293" s="66"/>
      <c r="LMG293" s="66"/>
      <c r="LMH293" s="66"/>
      <c r="LMI293" s="66"/>
      <c r="LMJ293" s="66"/>
      <c r="LMK293" s="66"/>
      <c r="LML293" s="66"/>
      <c r="LMM293" s="66"/>
      <c r="LMN293" s="66"/>
      <c r="LMO293" s="66"/>
      <c r="LMP293" s="66"/>
      <c r="LMQ293" s="66"/>
      <c r="LMR293" s="66"/>
      <c r="LMS293" s="66"/>
      <c r="LMT293" s="66"/>
      <c r="LMU293" s="66"/>
      <c r="LMV293" s="66"/>
      <c r="LMW293" s="66"/>
      <c r="LMX293" s="66"/>
      <c r="LMY293" s="66"/>
      <c r="LMZ293" s="66"/>
      <c r="LNA293" s="66"/>
      <c r="LNB293" s="66"/>
      <c r="LNC293" s="66"/>
      <c r="LND293" s="66"/>
      <c r="LNE293" s="66"/>
      <c r="LNF293" s="66"/>
      <c r="LNG293" s="66"/>
      <c r="LNH293" s="66"/>
      <c r="LNI293" s="66"/>
      <c r="LNJ293" s="66"/>
      <c r="LNK293" s="66"/>
      <c r="LNL293" s="66"/>
      <c r="LNM293" s="66"/>
      <c r="LNN293" s="66"/>
      <c r="LNO293" s="66"/>
      <c r="LNP293" s="66"/>
      <c r="LNQ293" s="66"/>
      <c r="LNR293" s="66"/>
      <c r="LNS293" s="66"/>
      <c r="LNT293" s="66"/>
      <c r="LNU293" s="66"/>
      <c r="LNV293" s="66"/>
      <c r="LNW293" s="66"/>
      <c r="LNX293" s="66"/>
      <c r="LNY293" s="66"/>
      <c r="LNZ293" s="66"/>
      <c r="LOA293" s="66"/>
      <c r="LOB293" s="66"/>
      <c r="LOC293" s="66"/>
      <c r="LOD293" s="66"/>
      <c r="LOE293" s="66"/>
      <c r="LOF293" s="66"/>
      <c r="LOG293" s="66"/>
      <c r="LOH293" s="66"/>
      <c r="LOI293" s="66"/>
      <c r="LOJ293" s="66"/>
      <c r="LOK293" s="66"/>
      <c r="LOL293" s="66"/>
      <c r="LOM293" s="66"/>
      <c r="LON293" s="66"/>
      <c r="LOO293" s="66"/>
      <c r="LOP293" s="66"/>
      <c r="LOQ293" s="66"/>
      <c r="LOR293" s="66"/>
      <c r="LOS293" s="66"/>
      <c r="LOT293" s="66"/>
      <c r="LOU293" s="66"/>
      <c r="LOV293" s="66"/>
      <c r="LOW293" s="66"/>
      <c r="LOX293" s="66"/>
      <c r="LOY293" s="66"/>
      <c r="LOZ293" s="66"/>
      <c r="LPA293" s="66"/>
      <c r="LPB293" s="66"/>
      <c r="LPC293" s="66"/>
      <c r="LPD293" s="66"/>
      <c r="LPE293" s="66"/>
      <c r="LPF293" s="66"/>
      <c r="LPG293" s="66"/>
      <c r="LPH293" s="66"/>
      <c r="LPI293" s="66"/>
      <c r="LPJ293" s="66"/>
      <c r="LPK293" s="66"/>
      <c r="LPL293" s="66"/>
      <c r="LPM293" s="66"/>
      <c r="LPN293" s="66"/>
      <c r="LPO293" s="66"/>
      <c r="LPP293" s="66"/>
      <c r="LPQ293" s="66"/>
      <c r="LPR293" s="66"/>
      <c r="LPS293" s="66"/>
      <c r="LPT293" s="66"/>
      <c r="LPU293" s="66"/>
      <c r="LPV293" s="66"/>
      <c r="LPW293" s="66"/>
      <c r="LPX293" s="66"/>
      <c r="LPY293" s="66"/>
      <c r="LPZ293" s="66"/>
      <c r="LQA293" s="66"/>
      <c r="LQB293" s="66"/>
      <c r="LQC293" s="66"/>
      <c r="LQD293" s="66"/>
      <c r="LQE293" s="66"/>
      <c r="LQF293" s="66"/>
      <c r="LQG293" s="66"/>
      <c r="LQH293" s="66"/>
      <c r="LQI293" s="66"/>
      <c r="LQJ293" s="66"/>
      <c r="LQK293" s="66"/>
      <c r="LQL293" s="66"/>
      <c r="LQM293" s="66"/>
      <c r="LQN293" s="66"/>
      <c r="LQO293" s="66"/>
      <c r="LQP293" s="66"/>
      <c r="LQQ293" s="66"/>
      <c r="LQR293" s="66"/>
      <c r="LQS293" s="66"/>
      <c r="LQT293" s="66"/>
      <c r="LQU293" s="66"/>
      <c r="LQV293" s="66"/>
      <c r="LQW293" s="66"/>
      <c r="LQX293" s="66"/>
      <c r="LQY293" s="66"/>
      <c r="LQZ293" s="66"/>
      <c r="LRA293" s="66"/>
      <c r="LRB293" s="66"/>
      <c r="LRC293" s="66"/>
      <c r="LRD293" s="66"/>
      <c r="LRE293" s="66"/>
      <c r="LRF293" s="66"/>
      <c r="LRG293" s="66"/>
      <c r="LRH293" s="66"/>
      <c r="LRI293" s="66"/>
      <c r="LRJ293" s="66"/>
      <c r="LRK293" s="66"/>
      <c r="LRL293" s="66"/>
      <c r="LRM293" s="66"/>
      <c r="LRN293" s="66"/>
      <c r="LRO293" s="66"/>
      <c r="LRP293" s="66"/>
      <c r="LRQ293" s="66"/>
      <c r="LRR293" s="66"/>
      <c r="LRS293" s="66"/>
      <c r="LRT293" s="66"/>
      <c r="LRU293" s="66"/>
      <c r="LRV293" s="66"/>
      <c r="LRW293" s="66"/>
      <c r="LRX293" s="66"/>
      <c r="LRY293" s="66"/>
      <c r="LRZ293" s="66"/>
      <c r="LSA293" s="66"/>
      <c r="LSB293" s="66"/>
      <c r="LSC293" s="66"/>
      <c r="LSD293" s="66"/>
      <c r="LSE293" s="66"/>
      <c r="LSF293" s="66"/>
      <c r="LSG293" s="66"/>
      <c r="LSH293" s="66"/>
      <c r="LSI293" s="66"/>
      <c r="LSJ293" s="66"/>
      <c r="LSK293" s="66"/>
      <c r="LSL293" s="66"/>
      <c r="LSM293" s="66"/>
      <c r="LSN293" s="66"/>
      <c r="LSO293" s="66"/>
      <c r="LSP293" s="66"/>
      <c r="LSQ293" s="66"/>
      <c r="LSR293" s="66"/>
      <c r="LSS293" s="66"/>
      <c r="LST293" s="66"/>
      <c r="LSU293" s="66"/>
      <c r="LSV293" s="66"/>
      <c r="LSW293" s="66"/>
      <c r="LSX293" s="66"/>
      <c r="LSY293" s="66"/>
      <c r="LSZ293" s="66"/>
      <c r="LTA293" s="66"/>
      <c r="LTB293" s="66"/>
      <c r="LTC293" s="66"/>
      <c r="LTD293" s="66"/>
      <c r="LTE293" s="66"/>
      <c r="LTF293" s="66"/>
      <c r="LTG293" s="66"/>
      <c r="LTH293" s="66"/>
      <c r="LTI293" s="66"/>
      <c r="LTJ293" s="66"/>
      <c r="LTK293" s="66"/>
      <c r="LTL293" s="66"/>
      <c r="LTM293" s="66"/>
      <c r="LTN293" s="66"/>
      <c r="LTO293" s="66"/>
      <c r="LTP293" s="66"/>
      <c r="LTQ293" s="66"/>
      <c r="LTR293" s="66"/>
      <c r="LTS293" s="66"/>
      <c r="LTT293" s="66"/>
      <c r="LTU293" s="66"/>
      <c r="LTV293" s="66"/>
      <c r="LTW293" s="66"/>
      <c r="LTX293" s="66"/>
      <c r="LTY293" s="66"/>
      <c r="LTZ293" s="66"/>
      <c r="LUA293" s="66"/>
      <c r="LUB293" s="66"/>
      <c r="LUC293" s="66"/>
      <c r="LUD293" s="66"/>
      <c r="LUE293" s="66"/>
      <c r="LUF293" s="66"/>
      <c r="LUG293" s="66"/>
      <c r="LUH293" s="66"/>
      <c r="LUI293" s="66"/>
      <c r="LUJ293" s="66"/>
      <c r="LUK293" s="66"/>
      <c r="LUL293" s="66"/>
      <c r="LUM293" s="66"/>
      <c r="LUN293" s="66"/>
      <c r="LUO293" s="66"/>
      <c r="LUP293" s="66"/>
      <c r="LUQ293" s="66"/>
      <c r="LUR293" s="66"/>
      <c r="LUS293" s="66"/>
      <c r="LUT293" s="66"/>
      <c r="LUU293" s="66"/>
      <c r="LUV293" s="66"/>
      <c r="LUW293" s="66"/>
      <c r="LUX293" s="66"/>
      <c r="LUY293" s="66"/>
      <c r="LUZ293" s="66"/>
      <c r="LVA293" s="66"/>
      <c r="LVB293" s="66"/>
      <c r="LVC293" s="66"/>
      <c r="LVD293" s="66"/>
      <c r="LVE293" s="66"/>
      <c r="LVF293" s="66"/>
      <c r="LVG293" s="66"/>
      <c r="LVH293" s="66"/>
      <c r="LVI293" s="66"/>
      <c r="LVJ293" s="66"/>
      <c r="LVK293" s="66"/>
      <c r="LVL293" s="66"/>
      <c r="LVM293" s="66"/>
      <c r="LVN293" s="66"/>
      <c r="LVO293" s="66"/>
      <c r="LVP293" s="66"/>
      <c r="LVQ293" s="66"/>
      <c r="LVR293" s="66"/>
      <c r="LVS293" s="66"/>
      <c r="LVT293" s="66"/>
      <c r="LVU293" s="66"/>
      <c r="LVV293" s="66"/>
      <c r="LVW293" s="66"/>
      <c r="LVX293" s="66"/>
      <c r="LVY293" s="66"/>
      <c r="LVZ293" s="66"/>
      <c r="LWA293" s="66"/>
      <c r="LWB293" s="66"/>
      <c r="LWC293" s="66"/>
      <c r="LWD293" s="66"/>
      <c r="LWE293" s="66"/>
      <c r="LWF293" s="66"/>
      <c r="LWG293" s="66"/>
      <c r="LWH293" s="66"/>
      <c r="LWI293" s="66"/>
      <c r="LWJ293" s="66"/>
      <c r="LWK293" s="66"/>
      <c r="LWL293" s="66"/>
      <c r="LWM293" s="66"/>
      <c r="LWN293" s="66"/>
      <c r="LWO293" s="66"/>
      <c r="LWP293" s="66"/>
      <c r="LWQ293" s="66"/>
      <c r="LWR293" s="66"/>
      <c r="LWS293" s="66"/>
      <c r="LWT293" s="66"/>
      <c r="LWU293" s="66"/>
      <c r="LWV293" s="66"/>
      <c r="LWW293" s="66"/>
      <c r="LWX293" s="66"/>
      <c r="LWY293" s="66"/>
      <c r="LWZ293" s="66"/>
      <c r="LXA293" s="66"/>
      <c r="LXB293" s="66"/>
      <c r="LXC293" s="66"/>
      <c r="LXD293" s="66"/>
      <c r="LXE293" s="66"/>
      <c r="LXF293" s="66"/>
      <c r="LXG293" s="66"/>
      <c r="LXH293" s="66"/>
      <c r="LXI293" s="66"/>
      <c r="LXJ293" s="66"/>
      <c r="LXK293" s="66"/>
      <c r="LXL293" s="66"/>
      <c r="LXM293" s="66"/>
      <c r="LXN293" s="66"/>
      <c r="LXO293" s="66"/>
      <c r="LXP293" s="66"/>
      <c r="LXQ293" s="66"/>
      <c r="LXR293" s="66"/>
      <c r="LXS293" s="66"/>
      <c r="LXT293" s="66"/>
      <c r="LXU293" s="66"/>
      <c r="LXV293" s="66"/>
      <c r="LXW293" s="66"/>
      <c r="LXX293" s="66"/>
      <c r="LXY293" s="66"/>
      <c r="LXZ293" s="66"/>
      <c r="LYA293" s="66"/>
      <c r="LYB293" s="66"/>
      <c r="LYC293" s="66"/>
      <c r="LYD293" s="66"/>
      <c r="LYE293" s="66"/>
      <c r="LYF293" s="66"/>
      <c r="LYG293" s="66"/>
      <c r="LYH293" s="66"/>
      <c r="LYI293" s="66"/>
      <c r="LYJ293" s="66"/>
      <c r="LYK293" s="66"/>
      <c r="LYL293" s="66"/>
      <c r="LYM293" s="66"/>
      <c r="LYN293" s="66"/>
      <c r="LYO293" s="66"/>
      <c r="LYP293" s="66"/>
      <c r="LYQ293" s="66"/>
      <c r="LYR293" s="66"/>
      <c r="LYS293" s="66"/>
      <c r="LYT293" s="66"/>
      <c r="LYU293" s="66"/>
      <c r="LYV293" s="66"/>
      <c r="LYW293" s="66"/>
      <c r="LYX293" s="66"/>
      <c r="LYY293" s="66"/>
      <c r="LYZ293" s="66"/>
      <c r="LZA293" s="66"/>
      <c r="LZB293" s="66"/>
      <c r="LZC293" s="66"/>
      <c r="LZD293" s="66"/>
      <c r="LZE293" s="66"/>
      <c r="LZF293" s="66"/>
      <c r="LZG293" s="66"/>
      <c r="LZH293" s="66"/>
      <c r="LZI293" s="66"/>
      <c r="LZJ293" s="66"/>
      <c r="LZK293" s="66"/>
      <c r="LZL293" s="66"/>
      <c r="LZM293" s="66"/>
      <c r="LZN293" s="66"/>
      <c r="LZO293" s="66"/>
      <c r="LZP293" s="66"/>
      <c r="LZQ293" s="66"/>
      <c r="LZR293" s="66"/>
      <c r="LZS293" s="66"/>
      <c r="LZT293" s="66"/>
      <c r="LZU293" s="66"/>
      <c r="LZV293" s="66"/>
      <c r="LZW293" s="66"/>
      <c r="LZX293" s="66"/>
      <c r="LZY293" s="66"/>
      <c r="LZZ293" s="66"/>
      <c r="MAA293" s="66"/>
      <c r="MAB293" s="66"/>
      <c r="MAC293" s="66"/>
      <c r="MAD293" s="66"/>
      <c r="MAE293" s="66"/>
      <c r="MAF293" s="66"/>
      <c r="MAG293" s="66"/>
      <c r="MAH293" s="66"/>
      <c r="MAI293" s="66"/>
      <c r="MAJ293" s="66"/>
      <c r="MAK293" s="66"/>
      <c r="MAL293" s="66"/>
      <c r="MAM293" s="66"/>
      <c r="MAN293" s="66"/>
      <c r="MAO293" s="66"/>
      <c r="MAP293" s="66"/>
      <c r="MAQ293" s="66"/>
      <c r="MAR293" s="66"/>
      <c r="MAS293" s="66"/>
      <c r="MAT293" s="66"/>
      <c r="MAU293" s="66"/>
      <c r="MAV293" s="66"/>
      <c r="MAW293" s="66"/>
      <c r="MAX293" s="66"/>
      <c r="MAY293" s="66"/>
      <c r="MAZ293" s="66"/>
      <c r="MBA293" s="66"/>
      <c r="MBB293" s="66"/>
      <c r="MBC293" s="66"/>
      <c r="MBD293" s="66"/>
      <c r="MBE293" s="66"/>
      <c r="MBF293" s="66"/>
      <c r="MBG293" s="66"/>
      <c r="MBH293" s="66"/>
      <c r="MBI293" s="66"/>
      <c r="MBJ293" s="66"/>
      <c r="MBK293" s="66"/>
      <c r="MBL293" s="66"/>
      <c r="MBM293" s="66"/>
      <c r="MBN293" s="66"/>
      <c r="MBO293" s="66"/>
      <c r="MBP293" s="66"/>
      <c r="MBQ293" s="66"/>
      <c r="MBR293" s="66"/>
      <c r="MBS293" s="66"/>
      <c r="MBT293" s="66"/>
      <c r="MBU293" s="66"/>
      <c r="MBV293" s="66"/>
      <c r="MBW293" s="66"/>
      <c r="MBX293" s="66"/>
      <c r="MBY293" s="66"/>
      <c r="MBZ293" s="66"/>
      <c r="MCA293" s="66"/>
      <c r="MCB293" s="66"/>
      <c r="MCC293" s="66"/>
      <c r="MCD293" s="66"/>
      <c r="MCE293" s="66"/>
      <c r="MCF293" s="66"/>
      <c r="MCG293" s="66"/>
      <c r="MCH293" s="66"/>
      <c r="MCI293" s="66"/>
      <c r="MCJ293" s="66"/>
      <c r="MCK293" s="66"/>
      <c r="MCL293" s="66"/>
      <c r="MCM293" s="66"/>
      <c r="MCN293" s="66"/>
      <c r="MCO293" s="66"/>
      <c r="MCP293" s="66"/>
      <c r="MCQ293" s="66"/>
      <c r="MCR293" s="66"/>
      <c r="MCS293" s="66"/>
      <c r="MCT293" s="66"/>
      <c r="MCU293" s="66"/>
      <c r="MCV293" s="66"/>
      <c r="MCW293" s="66"/>
      <c r="MCX293" s="66"/>
      <c r="MCY293" s="66"/>
      <c r="MCZ293" s="66"/>
      <c r="MDA293" s="66"/>
      <c r="MDB293" s="66"/>
      <c r="MDC293" s="66"/>
      <c r="MDD293" s="66"/>
      <c r="MDE293" s="66"/>
      <c r="MDF293" s="66"/>
      <c r="MDG293" s="66"/>
      <c r="MDH293" s="66"/>
      <c r="MDI293" s="66"/>
      <c r="MDJ293" s="66"/>
      <c r="MDK293" s="66"/>
      <c r="MDL293" s="66"/>
      <c r="MDM293" s="66"/>
      <c r="MDN293" s="66"/>
      <c r="MDO293" s="66"/>
      <c r="MDP293" s="66"/>
      <c r="MDQ293" s="66"/>
      <c r="MDR293" s="66"/>
      <c r="MDS293" s="66"/>
      <c r="MDT293" s="66"/>
      <c r="MDU293" s="66"/>
      <c r="MDV293" s="66"/>
      <c r="MDW293" s="66"/>
      <c r="MDX293" s="66"/>
      <c r="MDY293" s="66"/>
      <c r="MDZ293" s="66"/>
      <c r="MEA293" s="66"/>
      <c r="MEB293" s="66"/>
      <c r="MEC293" s="66"/>
      <c r="MED293" s="66"/>
      <c r="MEE293" s="66"/>
      <c r="MEF293" s="66"/>
      <c r="MEG293" s="66"/>
      <c r="MEH293" s="66"/>
      <c r="MEI293" s="66"/>
      <c r="MEJ293" s="66"/>
      <c r="MEK293" s="66"/>
      <c r="MEL293" s="66"/>
      <c r="MEM293" s="66"/>
      <c r="MEN293" s="66"/>
      <c r="MEO293" s="66"/>
      <c r="MEP293" s="66"/>
      <c r="MEQ293" s="66"/>
      <c r="MER293" s="66"/>
      <c r="MES293" s="66"/>
      <c r="MET293" s="66"/>
      <c r="MEU293" s="66"/>
      <c r="MEV293" s="66"/>
      <c r="MEW293" s="66"/>
      <c r="MEX293" s="66"/>
      <c r="MEY293" s="66"/>
      <c r="MEZ293" s="66"/>
      <c r="MFA293" s="66"/>
      <c r="MFB293" s="66"/>
      <c r="MFC293" s="66"/>
      <c r="MFD293" s="66"/>
      <c r="MFE293" s="66"/>
      <c r="MFF293" s="66"/>
      <c r="MFG293" s="66"/>
      <c r="MFH293" s="66"/>
      <c r="MFI293" s="66"/>
      <c r="MFJ293" s="66"/>
      <c r="MFK293" s="66"/>
      <c r="MFL293" s="66"/>
      <c r="MFM293" s="66"/>
      <c r="MFN293" s="66"/>
      <c r="MFO293" s="66"/>
      <c r="MFP293" s="66"/>
      <c r="MFQ293" s="66"/>
      <c r="MFR293" s="66"/>
      <c r="MFS293" s="66"/>
      <c r="MFT293" s="66"/>
      <c r="MFU293" s="66"/>
      <c r="MFV293" s="66"/>
      <c r="MFW293" s="66"/>
      <c r="MFX293" s="66"/>
      <c r="MFY293" s="66"/>
      <c r="MFZ293" s="66"/>
      <c r="MGA293" s="66"/>
      <c r="MGB293" s="66"/>
      <c r="MGC293" s="66"/>
      <c r="MGD293" s="66"/>
      <c r="MGE293" s="66"/>
      <c r="MGF293" s="66"/>
      <c r="MGG293" s="66"/>
      <c r="MGH293" s="66"/>
      <c r="MGI293" s="66"/>
      <c r="MGJ293" s="66"/>
      <c r="MGK293" s="66"/>
      <c r="MGL293" s="66"/>
      <c r="MGM293" s="66"/>
      <c r="MGN293" s="66"/>
      <c r="MGO293" s="66"/>
      <c r="MGP293" s="66"/>
      <c r="MGQ293" s="66"/>
      <c r="MGR293" s="66"/>
      <c r="MGS293" s="66"/>
      <c r="MGT293" s="66"/>
      <c r="MGU293" s="66"/>
      <c r="MGV293" s="66"/>
      <c r="MGW293" s="66"/>
      <c r="MGX293" s="66"/>
      <c r="MGY293" s="66"/>
      <c r="MGZ293" s="66"/>
      <c r="MHA293" s="66"/>
      <c r="MHB293" s="66"/>
      <c r="MHC293" s="66"/>
      <c r="MHD293" s="66"/>
      <c r="MHE293" s="66"/>
      <c r="MHF293" s="66"/>
      <c r="MHG293" s="66"/>
      <c r="MHH293" s="66"/>
      <c r="MHI293" s="66"/>
      <c r="MHJ293" s="66"/>
      <c r="MHK293" s="66"/>
      <c r="MHL293" s="66"/>
      <c r="MHM293" s="66"/>
      <c r="MHN293" s="66"/>
      <c r="MHO293" s="66"/>
      <c r="MHP293" s="66"/>
      <c r="MHQ293" s="66"/>
      <c r="MHR293" s="66"/>
      <c r="MHS293" s="66"/>
      <c r="MHT293" s="66"/>
      <c r="MHU293" s="66"/>
      <c r="MHV293" s="66"/>
      <c r="MHW293" s="66"/>
      <c r="MHX293" s="66"/>
      <c r="MHY293" s="66"/>
      <c r="MHZ293" s="66"/>
      <c r="MIA293" s="66"/>
      <c r="MIB293" s="66"/>
      <c r="MIC293" s="66"/>
      <c r="MID293" s="66"/>
      <c r="MIE293" s="66"/>
      <c r="MIF293" s="66"/>
      <c r="MIG293" s="66"/>
      <c r="MIH293" s="66"/>
      <c r="MII293" s="66"/>
      <c r="MIJ293" s="66"/>
      <c r="MIK293" s="66"/>
      <c r="MIL293" s="66"/>
      <c r="MIM293" s="66"/>
      <c r="MIN293" s="66"/>
      <c r="MIO293" s="66"/>
      <c r="MIP293" s="66"/>
      <c r="MIQ293" s="66"/>
      <c r="MIR293" s="66"/>
      <c r="MIS293" s="66"/>
      <c r="MIT293" s="66"/>
      <c r="MIU293" s="66"/>
      <c r="MIV293" s="66"/>
      <c r="MIW293" s="66"/>
      <c r="MIX293" s="66"/>
      <c r="MIY293" s="66"/>
      <c r="MIZ293" s="66"/>
      <c r="MJA293" s="66"/>
      <c r="MJB293" s="66"/>
      <c r="MJC293" s="66"/>
      <c r="MJD293" s="66"/>
      <c r="MJE293" s="66"/>
      <c r="MJF293" s="66"/>
      <c r="MJG293" s="66"/>
      <c r="MJH293" s="66"/>
      <c r="MJI293" s="66"/>
      <c r="MJJ293" s="66"/>
      <c r="MJK293" s="66"/>
      <c r="MJL293" s="66"/>
      <c r="MJM293" s="66"/>
      <c r="MJN293" s="66"/>
      <c r="MJO293" s="66"/>
      <c r="MJP293" s="66"/>
      <c r="MJQ293" s="66"/>
      <c r="MJR293" s="66"/>
      <c r="MJS293" s="66"/>
      <c r="MJT293" s="66"/>
      <c r="MJU293" s="66"/>
      <c r="MJV293" s="66"/>
      <c r="MJW293" s="66"/>
      <c r="MJX293" s="66"/>
      <c r="MJY293" s="66"/>
      <c r="MJZ293" s="66"/>
      <c r="MKA293" s="66"/>
      <c r="MKB293" s="66"/>
      <c r="MKC293" s="66"/>
      <c r="MKD293" s="66"/>
      <c r="MKE293" s="66"/>
      <c r="MKF293" s="66"/>
      <c r="MKG293" s="66"/>
      <c r="MKH293" s="66"/>
      <c r="MKI293" s="66"/>
      <c r="MKJ293" s="66"/>
      <c r="MKK293" s="66"/>
      <c r="MKL293" s="66"/>
      <c r="MKM293" s="66"/>
      <c r="MKN293" s="66"/>
      <c r="MKO293" s="66"/>
      <c r="MKP293" s="66"/>
      <c r="MKQ293" s="66"/>
      <c r="MKR293" s="66"/>
      <c r="MKS293" s="66"/>
      <c r="MKT293" s="66"/>
      <c r="MKU293" s="66"/>
      <c r="MKV293" s="66"/>
      <c r="MKW293" s="66"/>
      <c r="MKX293" s="66"/>
      <c r="MKY293" s="66"/>
      <c r="MKZ293" s="66"/>
      <c r="MLA293" s="66"/>
      <c r="MLB293" s="66"/>
      <c r="MLC293" s="66"/>
      <c r="MLD293" s="66"/>
      <c r="MLE293" s="66"/>
      <c r="MLF293" s="66"/>
      <c r="MLG293" s="66"/>
      <c r="MLH293" s="66"/>
      <c r="MLI293" s="66"/>
      <c r="MLJ293" s="66"/>
      <c r="MLK293" s="66"/>
      <c r="MLL293" s="66"/>
      <c r="MLM293" s="66"/>
      <c r="MLN293" s="66"/>
      <c r="MLO293" s="66"/>
      <c r="MLP293" s="66"/>
      <c r="MLQ293" s="66"/>
      <c r="MLR293" s="66"/>
      <c r="MLS293" s="66"/>
      <c r="MLT293" s="66"/>
      <c r="MLU293" s="66"/>
      <c r="MLV293" s="66"/>
      <c r="MLW293" s="66"/>
      <c r="MLX293" s="66"/>
      <c r="MLY293" s="66"/>
      <c r="MLZ293" s="66"/>
      <c r="MMA293" s="66"/>
      <c r="MMB293" s="66"/>
      <c r="MMC293" s="66"/>
      <c r="MMD293" s="66"/>
      <c r="MME293" s="66"/>
      <c r="MMF293" s="66"/>
      <c r="MMG293" s="66"/>
      <c r="MMH293" s="66"/>
      <c r="MMI293" s="66"/>
      <c r="MMJ293" s="66"/>
      <c r="MMK293" s="66"/>
      <c r="MML293" s="66"/>
      <c r="MMM293" s="66"/>
      <c r="MMN293" s="66"/>
      <c r="MMO293" s="66"/>
      <c r="MMP293" s="66"/>
      <c r="MMQ293" s="66"/>
      <c r="MMR293" s="66"/>
      <c r="MMS293" s="66"/>
      <c r="MMT293" s="66"/>
      <c r="MMU293" s="66"/>
      <c r="MMV293" s="66"/>
      <c r="MMW293" s="66"/>
      <c r="MMX293" s="66"/>
      <c r="MMY293" s="66"/>
      <c r="MMZ293" s="66"/>
      <c r="MNA293" s="66"/>
      <c r="MNB293" s="66"/>
      <c r="MNC293" s="66"/>
      <c r="MND293" s="66"/>
      <c r="MNE293" s="66"/>
      <c r="MNF293" s="66"/>
      <c r="MNG293" s="66"/>
      <c r="MNH293" s="66"/>
      <c r="MNI293" s="66"/>
      <c r="MNJ293" s="66"/>
      <c r="MNK293" s="66"/>
      <c r="MNL293" s="66"/>
      <c r="MNM293" s="66"/>
      <c r="MNN293" s="66"/>
      <c r="MNO293" s="66"/>
      <c r="MNP293" s="66"/>
      <c r="MNQ293" s="66"/>
      <c r="MNR293" s="66"/>
      <c r="MNS293" s="66"/>
      <c r="MNT293" s="66"/>
      <c r="MNU293" s="66"/>
      <c r="MNV293" s="66"/>
      <c r="MNW293" s="66"/>
      <c r="MNX293" s="66"/>
      <c r="MNY293" s="66"/>
      <c r="MNZ293" s="66"/>
      <c r="MOA293" s="66"/>
      <c r="MOB293" s="66"/>
      <c r="MOC293" s="66"/>
      <c r="MOD293" s="66"/>
      <c r="MOE293" s="66"/>
      <c r="MOF293" s="66"/>
      <c r="MOG293" s="66"/>
      <c r="MOH293" s="66"/>
      <c r="MOI293" s="66"/>
      <c r="MOJ293" s="66"/>
      <c r="MOK293" s="66"/>
      <c r="MOL293" s="66"/>
      <c r="MOM293" s="66"/>
      <c r="MON293" s="66"/>
      <c r="MOO293" s="66"/>
      <c r="MOP293" s="66"/>
      <c r="MOQ293" s="66"/>
      <c r="MOR293" s="66"/>
      <c r="MOS293" s="66"/>
      <c r="MOT293" s="66"/>
      <c r="MOU293" s="66"/>
      <c r="MOV293" s="66"/>
      <c r="MOW293" s="66"/>
      <c r="MOX293" s="66"/>
      <c r="MOY293" s="66"/>
      <c r="MOZ293" s="66"/>
      <c r="MPA293" s="66"/>
      <c r="MPB293" s="66"/>
      <c r="MPC293" s="66"/>
      <c r="MPD293" s="66"/>
      <c r="MPE293" s="66"/>
      <c r="MPF293" s="66"/>
      <c r="MPG293" s="66"/>
      <c r="MPH293" s="66"/>
      <c r="MPI293" s="66"/>
      <c r="MPJ293" s="66"/>
      <c r="MPK293" s="66"/>
      <c r="MPL293" s="66"/>
      <c r="MPM293" s="66"/>
      <c r="MPN293" s="66"/>
      <c r="MPO293" s="66"/>
      <c r="MPP293" s="66"/>
      <c r="MPQ293" s="66"/>
      <c r="MPR293" s="66"/>
      <c r="MPS293" s="66"/>
      <c r="MPT293" s="66"/>
      <c r="MPU293" s="66"/>
      <c r="MPV293" s="66"/>
      <c r="MPW293" s="66"/>
      <c r="MPX293" s="66"/>
      <c r="MPY293" s="66"/>
      <c r="MPZ293" s="66"/>
      <c r="MQA293" s="66"/>
      <c r="MQB293" s="66"/>
      <c r="MQC293" s="66"/>
      <c r="MQD293" s="66"/>
      <c r="MQE293" s="66"/>
      <c r="MQF293" s="66"/>
      <c r="MQG293" s="66"/>
      <c r="MQH293" s="66"/>
      <c r="MQI293" s="66"/>
      <c r="MQJ293" s="66"/>
      <c r="MQK293" s="66"/>
      <c r="MQL293" s="66"/>
      <c r="MQM293" s="66"/>
      <c r="MQN293" s="66"/>
      <c r="MQO293" s="66"/>
      <c r="MQP293" s="66"/>
      <c r="MQQ293" s="66"/>
      <c r="MQR293" s="66"/>
      <c r="MQS293" s="66"/>
      <c r="MQT293" s="66"/>
      <c r="MQU293" s="66"/>
      <c r="MQV293" s="66"/>
      <c r="MQW293" s="66"/>
      <c r="MQX293" s="66"/>
      <c r="MQY293" s="66"/>
      <c r="MQZ293" s="66"/>
      <c r="MRA293" s="66"/>
      <c r="MRB293" s="66"/>
      <c r="MRC293" s="66"/>
      <c r="MRD293" s="66"/>
      <c r="MRE293" s="66"/>
      <c r="MRF293" s="66"/>
      <c r="MRG293" s="66"/>
      <c r="MRH293" s="66"/>
      <c r="MRI293" s="66"/>
      <c r="MRJ293" s="66"/>
      <c r="MRK293" s="66"/>
      <c r="MRL293" s="66"/>
      <c r="MRM293" s="66"/>
      <c r="MRN293" s="66"/>
      <c r="MRO293" s="66"/>
      <c r="MRP293" s="66"/>
      <c r="MRQ293" s="66"/>
      <c r="MRR293" s="66"/>
      <c r="MRS293" s="66"/>
      <c r="MRT293" s="66"/>
      <c r="MRU293" s="66"/>
      <c r="MRV293" s="66"/>
      <c r="MRW293" s="66"/>
      <c r="MRX293" s="66"/>
      <c r="MRY293" s="66"/>
      <c r="MRZ293" s="66"/>
      <c r="MSA293" s="66"/>
      <c r="MSB293" s="66"/>
      <c r="MSC293" s="66"/>
      <c r="MSD293" s="66"/>
      <c r="MSE293" s="66"/>
      <c r="MSF293" s="66"/>
      <c r="MSG293" s="66"/>
      <c r="MSH293" s="66"/>
      <c r="MSI293" s="66"/>
      <c r="MSJ293" s="66"/>
      <c r="MSK293" s="66"/>
      <c r="MSL293" s="66"/>
      <c r="MSM293" s="66"/>
      <c r="MSN293" s="66"/>
      <c r="MSO293" s="66"/>
      <c r="MSP293" s="66"/>
      <c r="MSQ293" s="66"/>
      <c r="MSR293" s="66"/>
      <c r="MSS293" s="66"/>
      <c r="MST293" s="66"/>
      <c r="MSU293" s="66"/>
      <c r="MSV293" s="66"/>
      <c r="MSW293" s="66"/>
      <c r="MSX293" s="66"/>
      <c r="MSY293" s="66"/>
      <c r="MSZ293" s="66"/>
      <c r="MTA293" s="66"/>
      <c r="MTB293" s="66"/>
      <c r="MTC293" s="66"/>
      <c r="MTD293" s="66"/>
      <c r="MTE293" s="66"/>
      <c r="MTF293" s="66"/>
      <c r="MTG293" s="66"/>
      <c r="MTH293" s="66"/>
      <c r="MTI293" s="66"/>
      <c r="MTJ293" s="66"/>
      <c r="MTK293" s="66"/>
      <c r="MTL293" s="66"/>
      <c r="MTM293" s="66"/>
      <c r="MTN293" s="66"/>
      <c r="MTO293" s="66"/>
      <c r="MTP293" s="66"/>
      <c r="MTQ293" s="66"/>
      <c r="MTR293" s="66"/>
      <c r="MTS293" s="66"/>
      <c r="MTT293" s="66"/>
      <c r="MTU293" s="66"/>
      <c r="MTV293" s="66"/>
      <c r="MTW293" s="66"/>
      <c r="MTX293" s="66"/>
      <c r="MTY293" s="66"/>
      <c r="MTZ293" s="66"/>
      <c r="MUA293" s="66"/>
      <c r="MUB293" s="66"/>
      <c r="MUC293" s="66"/>
      <c r="MUD293" s="66"/>
      <c r="MUE293" s="66"/>
      <c r="MUF293" s="66"/>
      <c r="MUG293" s="66"/>
      <c r="MUH293" s="66"/>
      <c r="MUI293" s="66"/>
      <c r="MUJ293" s="66"/>
      <c r="MUK293" s="66"/>
      <c r="MUL293" s="66"/>
      <c r="MUM293" s="66"/>
      <c r="MUN293" s="66"/>
      <c r="MUO293" s="66"/>
      <c r="MUP293" s="66"/>
      <c r="MUQ293" s="66"/>
      <c r="MUR293" s="66"/>
      <c r="MUS293" s="66"/>
      <c r="MUT293" s="66"/>
      <c r="MUU293" s="66"/>
      <c r="MUV293" s="66"/>
      <c r="MUW293" s="66"/>
      <c r="MUX293" s="66"/>
      <c r="MUY293" s="66"/>
      <c r="MUZ293" s="66"/>
      <c r="MVA293" s="66"/>
      <c r="MVB293" s="66"/>
      <c r="MVC293" s="66"/>
      <c r="MVD293" s="66"/>
      <c r="MVE293" s="66"/>
      <c r="MVF293" s="66"/>
      <c r="MVG293" s="66"/>
      <c r="MVH293" s="66"/>
      <c r="MVI293" s="66"/>
      <c r="MVJ293" s="66"/>
      <c r="MVK293" s="66"/>
      <c r="MVL293" s="66"/>
      <c r="MVM293" s="66"/>
      <c r="MVN293" s="66"/>
      <c r="MVO293" s="66"/>
      <c r="MVP293" s="66"/>
      <c r="MVQ293" s="66"/>
      <c r="MVR293" s="66"/>
      <c r="MVS293" s="66"/>
      <c r="MVT293" s="66"/>
      <c r="MVU293" s="66"/>
      <c r="MVV293" s="66"/>
      <c r="MVW293" s="66"/>
      <c r="MVX293" s="66"/>
      <c r="MVY293" s="66"/>
      <c r="MVZ293" s="66"/>
      <c r="MWA293" s="66"/>
      <c r="MWB293" s="66"/>
      <c r="MWC293" s="66"/>
      <c r="MWD293" s="66"/>
      <c r="MWE293" s="66"/>
      <c r="MWF293" s="66"/>
      <c r="MWG293" s="66"/>
      <c r="MWH293" s="66"/>
      <c r="MWI293" s="66"/>
      <c r="MWJ293" s="66"/>
      <c r="MWK293" s="66"/>
      <c r="MWL293" s="66"/>
      <c r="MWM293" s="66"/>
      <c r="MWN293" s="66"/>
      <c r="MWO293" s="66"/>
      <c r="MWP293" s="66"/>
      <c r="MWQ293" s="66"/>
      <c r="MWR293" s="66"/>
      <c r="MWS293" s="66"/>
      <c r="MWT293" s="66"/>
      <c r="MWU293" s="66"/>
      <c r="MWV293" s="66"/>
      <c r="MWW293" s="66"/>
      <c r="MWX293" s="66"/>
      <c r="MWY293" s="66"/>
      <c r="MWZ293" s="66"/>
      <c r="MXA293" s="66"/>
      <c r="MXB293" s="66"/>
      <c r="MXC293" s="66"/>
      <c r="MXD293" s="66"/>
      <c r="MXE293" s="66"/>
      <c r="MXF293" s="66"/>
      <c r="MXG293" s="66"/>
      <c r="MXH293" s="66"/>
      <c r="MXI293" s="66"/>
      <c r="MXJ293" s="66"/>
      <c r="MXK293" s="66"/>
      <c r="MXL293" s="66"/>
      <c r="MXM293" s="66"/>
      <c r="MXN293" s="66"/>
      <c r="MXO293" s="66"/>
      <c r="MXP293" s="66"/>
      <c r="MXQ293" s="66"/>
      <c r="MXR293" s="66"/>
      <c r="MXS293" s="66"/>
      <c r="MXT293" s="66"/>
      <c r="MXU293" s="66"/>
      <c r="MXV293" s="66"/>
      <c r="MXW293" s="66"/>
      <c r="MXX293" s="66"/>
      <c r="MXY293" s="66"/>
      <c r="MXZ293" s="66"/>
      <c r="MYA293" s="66"/>
      <c r="MYB293" s="66"/>
      <c r="MYC293" s="66"/>
      <c r="MYD293" s="66"/>
      <c r="MYE293" s="66"/>
      <c r="MYF293" s="66"/>
      <c r="MYG293" s="66"/>
      <c r="MYH293" s="66"/>
      <c r="MYI293" s="66"/>
      <c r="MYJ293" s="66"/>
      <c r="MYK293" s="66"/>
      <c r="MYL293" s="66"/>
      <c r="MYM293" s="66"/>
      <c r="MYN293" s="66"/>
      <c r="MYO293" s="66"/>
      <c r="MYP293" s="66"/>
      <c r="MYQ293" s="66"/>
      <c r="MYR293" s="66"/>
      <c r="MYS293" s="66"/>
      <c r="MYT293" s="66"/>
      <c r="MYU293" s="66"/>
      <c r="MYV293" s="66"/>
      <c r="MYW293" s="66"/>
      <c r="MYX293" s="66"/>
      <c r="MYY293" s="66"/>
      <c r="MYZ293" s="66"/>
      <c r="MZA293" s="66"/>
      <c r="MZB293" s="66"/>
      <c r="MZC293" s="66"/>
      <c r="MZD293" s="66"/>
      <c r="MZE293" s="66"/>
      <c r="MZF293" s="66"/>
      <c r="MZG293" s="66"/>
      <c r="MZH293" s="66"/>
      <c r="MZI293" s="66"/>
      <c r="MZJ293" s="66"/>
      <c r="MZK293" s="66"/>
      <c r="MZL293" s="66"/>
      <c r="MZM293" s="66"/>
      <c r="MZN293" s="66"/>
      <c r="MZO293" s="66"/>
      <c r="MZP293" s="66"/>
      <c r="MZQ293" s="66"/>
      <c r="MZR293" s="66"/>
      <c r="MZS293" s="66"/>
      <c r="MZT293" s="66"/>
      <c r="MZU293" s="66"/>
      <c r="MZV293" s="66"/>
      <c r="MZW293" s="66"/>
      <c r="MZX293" s="66"/>
      <c r="MZY293" s="66"/>
      <c r="MZZ293" s="66"/>
      <c r="NAA293" s="66"/>
      <c r="NAB293" s="66"/>
      <c r="NAC293" s="66"/>
      <c r="NAD293" s="66"/>
      <c r="NAE293" s="66"/>
      <c r="NAF293" s="66"/>
      <c r="NAG293" s="66"/>
      <c r="NAH293" s="66"/>
      <c r="NAI293" s="66"/>
      <c r="NAJ293" s="66"/>
      <c r="NAK293" s="66"/>
      <c r="NAL293" s="66"/>
      <c r="NAM293" s="66"/>
      <c r="NAN293" s="66"/>
      <c r="NAO293" s="66"/>
      <c r="NAP293" s="66"/>
      <c r="NAQ293" s="66"/>
      <c r="NAR293" s="66"/>
      <c r="NAS293" s="66"/>
      <c r="NAT293" s="66"/>
      <c r="NAU293" s="66"/>
      <c r="NAV293" s="66"/>
      <c r="NAW293" s="66"/>
      <c r="NAX293" s="66"/>
      <c r="NAY293" s="66"/>
      <c r="NAZ293" s="66"/>
      <c r="NBA293" s="66"/>
      <c r="NBB293" s="66"/>
      <c r="NBC293" s="66"/>
      <c r="NBD293" s="66"/>
      <c r="NBE293" s="66"/>
      <c r="NBF293" s="66"/>
      <c r="NBG293" s="66"/>
      <c r="NBH293" s="66"/>
      <c r="NBI293" s="66"/>
      <c r="NBJ293" s="66"/>
      <c r="NBK293" s="66"/>
      <c r="NBL293" s="66"/>
      <c r="NBM293" s="66"/>
      <c r="NBN293" s="66"/>
      <c r="NBO293" s="66"/>
      <c r="NBP293" s="66"/>
      <c r="NBQ293" s="66"/>
      <c r="NBR293" s="66"/>
      <c r="NBS293" s="66"/>
      <c r="NBT293" s="66"/>
      <c r="NBU293" s="66"/>
      <c r="NBV293" s="66"/>
      <c r="NBW293" s="66"/>
      <c r="NBX293" s="66"/>
      <c r="NBY293" s="66"/>
      <c r="NBZ293" s="66"/>
      <c r="NCA293" s="66"/>
      <c r="NCB293" s="66"/>
      <c r="NCC293" s="66"/>
      <c r="NCD293" s="66"/>
      <c r="NCE293" s="66"/>
      <c r="NCF293" s="66"/>
      <c r="NCG293" s="66"/>
      <c r="NCH293" s="66"/>
      <c r="NCI293" s="66"/>
      <c r="NCJ293" s="66"/>
      <c r="NCK293" s="66"/>
      <c r="NCL293" s="66"/>
      <c r="NCM293" s="66"/>
      <c r="NCN293" s="66"/>
      <c r="NCO293" s="66"/>
      <c r="NCP293" s="66"/>
      <c r="NCQ293" s="66"/>
      <c r="NCR293" s="66"/>
      <c r="NCS293" s="66"/>
      <c r="NCT293" s="66"/>
      <c r="NCU293" s="66"/>
      <c r="NCV293" s="66"/>
      <c r="NCW293" s="66"/>
      <c r="NCX293" s="66"/>
      <c r="NCY293" s="66"/>
      <c r="NCZ293" s="66"/>
      <c r="NDA293" s="66"/>
      <c r="NDB293" s="66"/>
      <c r="NDC293" s="66"/>
      <c r="NDD293" s="66"/>
      <c r="NDE293" s="66"/>
      <c r="NDF293" s="66"/>
      <c r="NDG293" s="66"/>
      <c r="NDH293" s="66"/>
      <c r="NDI293" s="66"/>
      <c r="NDJ293" s="66"/>
      <c r="NDK293" s="66"/>
      <c r="NDL293" s="66"/>
      <c r="NDM293" s="66"/>
      <c r="NDN293" s="66"/>
      <c r="NDO293" s="66"/>
      <c r="NDP293" s="66"/>
      <c r="NDQ293" s="66"/>
      <c r="NDR293" s="66"/>
      <c r="NDS293" s="66"/>
      <c r="NDT293" s="66"/>
      <c r="NDU293" s="66"/>
      <c r="NDV293" s="66"/>
      <c r="NDW293" s="66"/>
      <c r="NDX293" s="66"/>
      <c r="NDY293" s="66"/>
      <c r="NDZ293" s="66"/>
      <c r="NEA293" s="66"/>
      <c r="NEB293" s="66"/>
      <c r="NEC293" s="66"/>
      <c r="NED293" s="66"/>
      <c r="NEE293" s="66"/>
      <c r="NEF293" s="66"/>
      <c r="NEG293" s="66"/>
      <c r="NEH293" s="66"/>
      <c r="NEI293" s="66"/>
      <c r="NEJ293" s="66"/>
      <c r="NEK293" s="66"/>
      <c r="NEL293" s="66"/>
      <c r="NEM293" s="66"/>
      <c r="NEN293" s="66"/>
      <c r="NEO293" s="66"/>
      <c r="NEP293" s="66"/>
      <c r="NEQ293" s="66"/>
      <c r="NER293" s="66"/>
      <c r="NES293" s="66"/>
      <c r="NET293" s="66"/>
      <c r="NEU293" s="66"/>
      <c r="NEV293" s="66"/>
      <c r="NEW293" s="66"/>
      <c r="NEX293" s="66"/>
      <c r="NEY293" s="66"/>
      <c r="NEZ293" s="66"/>
      <c r="NFA293" s="66"/>
      <c r="NFB293" s="66"/>
      <c r="NFC293" s="66"/>
      <c r="NFD293" s="66"/>
      <c r="NFE293" s="66"/>
      <c r="NFF293" s="66"/>
      <c r="NFG293" s="66"/>
      <c r="NFH293" s="66"/>
      <c r="NFI293" s="66"/>
      <c r="NFJ293" s="66"/>
      <c r="NFK293" s="66"/>
      <c r="NFL293" s="66"/>
      <c r="NFM293" s="66"/>
      <c r="NFN293" s="66"/>
      <c r="NFO293" s="66"/>
      <c r="NFP293" s="66"/>
      <c r="NFQ293" s="66"/>
      <c r="NFR293" s="66"/>
      <c r="NFS293" s="66"/>
      <c r="NFT293" s="66"/>
      <c r="NFU293" s="66"/>
      <c r="NFV293" s="66"/>
      <c r="NFW293" s="66"/>
      <c r="NFX293" s="66"/>
      <c r="NFY293" s="66"/>
      <c r="NFZ293" s="66"/>
      <c r="NGA293" s="66"/>
      <c r="NGB293" s="66"/>
      <c r="NGC293" s="66"/>
      <c r="NGD293" s="66"/>
      <c r="NGE293" s="66"/>
      <c r="NGF293" s="66"/>
      <c r="NGG293" s="66"/>
      <c r="NGH293" s="66"/>
      <c r="NGI293" s="66"/>
      <c r="NGJ293" s="66"/>
      <c r="NGK293" s="66"/>
      <c r="NGL293" s="66"/>
      <c r="NGM293" s="66"/>
      <c r="NGN293" s="66"/>
      <c r="NGO293" s="66"/>
      <c r="NGP293" s="66"/>
      <c r="NGQ293" s="66"/>
      <c r="NGR293" s="66"/>
      <c r="NGS293" s="66"/>
      <c r="NGT293" s="66"/>
      <c r="NGU293" s="66"/>
      <c r="NGV293" s="66"/>
      <c r="NGW293" s="66"/>
      <c r="NGX293" s="66"/>
      <c r="NGY293" s="66"/>
      <c r="NGZ293" s="66"/>
      <c r="NHA293" s="66"/>
      <c r="NHB293" s="66"/>
      <c r="NHC293" s="66"/>
      <c r="NHD293" s="66"/>
      <c r="NHE293" s="66"/>
      <c r="NHF293" s="66"/>
      <c r="NHG293" s="66"/>
      <c r="NHH293" s="66"/>
      <c r="NHI293" s="66"/>
      <c r="NHJ293" s="66"/>
      <c r="NHK293" s="66"/>
      <c r="NHL293" s="66"/>
      <c r="NHM293" s="66"/>
      <c r="NHN293" s="66"/>
      <c r="NHO293" s="66"/>
      <c r="NHP293" s="66"/>
      <c r="NHQ293" s="66"/>
      <c r="NHR293" s="66"/>
      <c r="NHS293" s="66"/>
      <c r="NHT293" s="66"/>
      <c r="NHU293" s="66"/>
      <c r="NHV293" s="66"/>
      <c r="NHW293" s="66"/>
      <c r="NHX293" s="66"/>
      <c r="NHY293" s="66"/>
      <c r="NHZ293" s="66"/>
      <c r="NIA293" s="66"/>
      <c r="NIB293" s="66"/>
      <c r="NIC293" s="66"/>
      <c r="NID293" s="66"/>
      <c r="NIE293" s="66"/>
      <c r="NIF293" s="66"/>
      <c r="NIG293" s="66"/>
      <c r="NIH293" s="66"/>
      <c r="NII293" s="66"/>
      <c r="NIJ293" s="66"/>
      <c r="NIK293" s="66"/>
      <c r="NIL293" s="66"/>
      <c r="NIM293" s="66"/>
      <c r="NIN293" s="66"/>
      <c r="NIO293" s="66"/>
      <c r="NIP293" s="66"/>
      <c r="NIQ293" s="66"/>
      <c r="NIR293" s="66"/>
      <c r="NIS293" s="66"/>
      <c r="NIT293" s="66"/>
      <c r="NIU293" s="66"/>
      <c r="NIV293" s="66"/>
      <c r="NIW293" s="66"/>
      <c r="NIX293" s="66"/>
      <c r="NIY293" s="66"/>
      <c r="NIZ293" s="66"/>
      <c r="NJA293" s="66"/>
      <c r="NJB293" s="66"/>
      <c r="NJC293" s="66"/>
      <c r="NJD293" s="66"/>
      <c r="NJE293" s="66"/>
      <c r="NJF293" s="66"/>
      <c r="NJG293" s="66"/>
      <c r="NJH293" s="66"/>
      <c r="NJI293" s="66"/>
      <c r="NJJ293" s="66"/>
      <c r="NJK293" s="66"/>
      <c r="NJL293" s="66"/>
      <c r="NJM293" s="66"/>
      <c r="NJN293" s="66"/>
      <c r="NJO293" s="66"/>
      <c r="NJP293" s="66"/>
      <c r="NJQ293" s="66"/>
      <c r="NJR293" s="66"/>
      <c r="NJS293" s="66"/>
      <c r="NJT293" s="66"/>
      <c r="NJU293" s="66"/>
      <c r="NJV293" s="66"/>
      <c r="NJW293" s="66"/>
      <c r="NJX293" s="66"/>
      <c r="NJY293" s="66"/>
      <c r="NJZ293" s="66"/>
      <c r="NKA293" s="66"/>
      <c r="NKB293" s="66"/>
      <c r="NKC293" s="66"/>
      <c r="NKD293" s="66"/>
      <c r="NKE293" s="66"/>
      <c r="NKF293" s="66"/>
      <c r="NKG293" s="66"/>
      <c r="NKH293" s="66"/>
      <c r="NKI293" s="66"/>
      <c r="NKJ293" s="66"/>
      <c r="NKK293" s="66"/>
      <c r="NKL293" s="66"/>
      <c r="NKM293" s="66"/>
      <c r="NKN293" s="66"/>
      <c r="NKO293" s="66"/>
      <c r="NKP293" s="66"/>
      <c r="NKQ293" s="66"/>
      <c r="NKR293" s="66"/>
      <c r="NKS293" s="66"/>
      <c r="NKT293" s="66"/>
      <c r="NKU293" s="66"/>
      <c r="NKV293" s="66"/>
      <c r="NKW293" s="66"/>
      <c r="NKX293" s="66"/>
      <c r="NKY293" s="66"/>
      <c r="NKZ293" s="66"/>
      <c r="NLA293" s="66"/>
      <c r="NLB293" s="66"/>
      <c r="NLC293" s="66"/>
      <c r="NLD293" s="66"/>
      <c r="NLE293" s="66"/>
      <c r="NLF293" s="66"/>
      <c r="NLG293" s="66"/>
      <c r="NLH293" s="66"/>
      <c r="NLI293" s="66"/>
      <c r="NLJ293" s="66"/>
      <c r="NLK293" s="66"/>
      <c r="NLL293" s="66"/>
      <c r="NLM293" s="66"/>
      <c r="NLN293" s="66"/>
      <c r="NLO293" s="66"/>
      <c r="NLP293" s="66"/>
      <c r="NLQ293" s="66"/>
      <c r="NLR293" s="66"/>
      <c r="NLS293" s="66"/>
      <c r="NLT293" s="66"/>
      <c r="NLU293" s="66"/>
      <c r="NLV293" s="66"/>
      <c r="NLW293" s="66"/>
      <c r="NLX293" s="66"/>
      <c r="NLY293" s="66"/>
      <c r="NLZ293" s="66"/>
      <c r="NMA293" s="66"/>
      <c r="NMB293" s="66"/>
      <c r="NMC293" s="66"/>
      <c r="NMD293" s="66"/>
      <c r="NME293" s="66"/>
      <c r="NMF293" s="66"/>
      <c r="NMG293" s="66"/>
      <c r="NMH293" s="66"/>
      <c r="NMI293" s="66"/>
      <c r="NMJ293" s="66"/>
      <c r="NMK293" s="66"/>
      <c r="NML293" s="66"/>
      <c r="NMM293" s="66"/>
      <c r="NMN293" s="66"/>
      <c r="NMO293" s="66"/>
      <c r="NMP293" s="66"/>
      <c r="NMQ293" s="66"/>
      <c r="NMR293" s="66"/>
      <c r="NMS293" s="66"/>
      <c r="NMT293" s="66"/>
      <c r="NMU293" s="66"/>
      <c r="NMV293" s="66"/>
      <c r="NMW293" s="66"/>
      <c r="NMX293" s="66"/>
      <c r="NMY293" s="66"/>
      <c r="NMZ293" s="66"/>
      <c r="NNA293" s="66"/>
      <c r="NNB293" s="66"/>
      <c r="NNC293" s="66"/>
      <c r="NND293" s="66"/>
      <c r="NNE293" s="66"/>
      <c r="NNF293" s="66"/>
      <c r="NNG293" s="66"/>
      <c r="NNH293" s="66"/>
      <c r="NNI293" s="66"/>
      <c r="NNJ293" s="66"/>
      <c r="NNK293" s="66"/>
      <c r="NNL293" s="66"/>
      <c r="NNM293" s="66"/>
      <c r="NNN293" s="66"/>
      <c r="NNO293" s="66"/>
      <c r="NNP293" s="66"/>
      <c r="NNQ293" s="66"/>
      <c r="NNR293" s="66"/>
      <c r="NNS293" s="66"/>
      <c r="NNT293" s="66"/>
      <c r="NNU293" s="66"/>
      <c r="NNV293" s="66"/>
      <c r="NNW293" s="66"/>
      <c r="NNX293" s="66"/>
      <c r="NNY293" s="66"/>
      <c r="NNZ293" s="66"/>
      <c r="NOA293" s="66"/>
      <c r="NOB293" s="66"/>
      <c r="NOC293" s="66"/>
      <c r="NOD293" s="66"/>
      <c r="NOE293" s="66"/>
      <c r="NOF293" s="66"/>
      <c r="NOG293" s="66"/>
      <c r="NOH293" s="66"/>
      <c r="NOI293" s="66"/>
      <c r="NOJ293" s="66"/>
      <c r="NOK293" s="66"/>
      <c r="NOL293" s="66"/>
      <c r="NOM293" s="66"/>
      <c r="NON293" s="66"/>
      <c r="NOO293" s="66"/>
      <c r="NOP293" s="66"/>
      <c r="NOQ293" s="66"/>
      <c r="NOR293" s="66"/>
      <c r="NOS293" s="66"/>
      <c r="NOT293" s="66"/>
      <c r="NOU293" s="66"/>
      <c r="NOV293" s="66"/>
      <c r="NOW293" s="66"/>
      <c r="NOX293" s="66"/>
      <c r="NOY293" s="66"/>
      <c r="NOZ293" s="66"/>
      <c r="NPA293" s="66"/>
      <c r="NPB293" s="66"/>
      <c r="NPC293" s="66"/>
      <c r="NPD293" s="66"/>
      <c r="NPE293" s="66"/>
      <c r="NPF293" s="66"/>
      <c r="NPG293" s="66"/>
      <c r="NPH293" s="66"/>
      <c r="NPI293" s="66"/>
      <c r="NPJ293" s="66"/>
      <c r="NPK293" s="66"/>
      <c r="NPL293" s="66"/>
      <c r="NPM293" s="66"/>
      <c r="NPN293" s="66"/>
      <c r="NPO293" s="66"/>
      <c r="NPP293" s="66"/>
      <c r="NPQ293" s="66"/>
      <c r="NPR293" s="66"/>
      <c r="NPS293" s="66"/>
      <c r="NPT293" s="66"/>
      <c r="NPU293" s="66"/>
      <c r="NPV293" s="66"/>
      <c r="NPW293" s="66"/>
      <c r="NPX293" s="66"/>
      <c r="NPY293" s="66"/>
      <c r="NPZ293" s="66"/>
      <c r="NQA293" s="66"/>
      <c r="NQB293" s="66"/>
      <c r="NQC293" s="66"/>
      <c r="NQD293" s="66"/>
      <c r="NQE293" s="66"/>
      <c r="NQF293" s="66"/>
      <c r="NQG293" s="66"/>
      <c r="NQH293" s="66"/>
      <c r="NQI293" s="66"/>
      <c r="NQJ293" s="66"/>
      <c r="NQK293" s="66"/>
      <c r="NQL293" s="66"/>
      <c r="NQM293" s="66"/>
      <c r="NQN293" s="66"/>
      <c r="NQO293" s="66"/>
      <c r="NQP293" s="66"/>
      <c r="NQQ293" s="66"/>
      <c r="NQR293" s="66"/>
      <c r="NQS293" s="66"/>
      <c r="NQT293" s="66"/>
      <c r="NQU293" s="66"/>
      <c r="NQV293" s="66"/>
      <c r="NQW293" s="66"/>
      <c r="NQX293" s="66"/>
      <c r="NQY293" s="66"/>
      <c r="NQZ293" s="66"/>
      <c r="NRA293" s="66"/>
      <c r="NRB293" s="66"/>
      <c r="NRC293" s="66"/>
      <c r="NRD293" s="66"/>
      <c r="NRE293" s="66"/>
      <c r="NRF293" s="66"/>
      <c r="NRG293" s="66"/>
      <c r="NRH293" s="66"/>
      <c r="NRI293" s="66"/>
      <c r="NRJ293" s="66"/>
      <c r="NRK293" s="66"/>
      <c r="NRL293" s="66"/>
      <c r="NRM293" s="66"/>
      <c r="NRN293" s="66"/>
      <c r="NRO293" s="66"/>
      <c r="NRP293" s="66"/>
      <c r="NRQ293" s="66"/>
      <c r="NRR293" s="66"/>
      <c r="NRS293" s="66"/>
      <c r="NRT293" s="66"/>
      <c r="NRU293" s="66"/>
      <c r="NRV293" s="66"/>
      <c r="NRW293" s="66"/>
      <c r="NRX293" s="66"/>
      <c r="NRY293" s="66"/>
      <c r="NRZ293" s="66"/>
      <c r="NSA293" s="66"/>
      <c r="NSB293" s="66"/>
      <c r="NSC293" s="66"/>
      <c r="NSD293" s="66"/>
      <c r="NSE293" s="66"/>
      <c r="NSF293" s="66"/>
      <c r="NSG293" s="66"/>
      <c r="NSH293" s="66"/>
      <c r="NSI293" s="66"/>
      <c r="NSJ293" s="66"/>
      <c r="NSK293" s="66"/>
      <c r="NSL293" s="66"/>
      <c r="NSM293" s="66"/>
      <c r="NSN293" s="66"/>
      <c r="NSO293" s="66"/>
      <c r="NSP293" s="66"/>
      <c r="NSQ293" s="66"/>
      <c r="NSR293" s="66"/>
      <c r="NSS293" s="66"/>
      <c r="NST293" s="66"/>
      <c r="NSU293" s="66"/>
      <c r="NSV293" s="66"/>
      <c r="NSW293" s="66"/>
      <c r="NSX293" s="66"/>
      <c r="NSY293" s="66"/>
      <c r="NSZ293" s="66"/>
      <c r="NTA293" s="66"/>
      <c r="NTB293" s="66"/>
      <c r="NTC293" s="66"/>
      <c r="NTD293" s="66"/>
      <c r="NTE293" s="66"/>
      <c r="NTF293" s="66"/>
      <c r="NTG293" s="66"/>
      <c r="NTH293" s="66"/>
      <c r="NTI293" s="66"/>
      <c r="NTJ293" s="66"/>
      <c r="NTK293" s="66"/>
      <c r="NTL293" s="66"/>
      <c r="NTM293" s="66"/>
      <c r="NTN293" s="66"/>
      <c r="NTO293" s="66"/>
      <c r="NTP293" s="66"/>
      <c r="NTQ293" s="66"/>
      <c r="NTR293" s="66"/>
      <c r="NTS293" s="66"/>
      <c r="NTT293" s="66"/>
      <c r="NTU293" s="66"/>
      <c r="NTV293" s="66"/>
      <c r="NTW293" s="66"/>
      <c r="NTX293" s="66"/>
      <c r="NTY293" s="66"/>
      <c r="NTZ293" s="66"/>
      <c r="NUA293" s="66"/>
      <c r="NUB293" s="66"/>
      <c r="NUC293" s="66"/>
      <c r="NUD293" s="66"/>
      <c r="NUE293" s="66"/>
      <c r="NUF293" s="66"/>
      <c r="NUG293" s="66"/>
      <c r="NUH293" s="66"/>
      <c r="NUI293" s="66"/>
      <c r="NUJ293" s="66"/>
      <c r="NUK293" s="66"/>
      <c r="NUL293" s="66"/>
      <c r="NUM293" s="66"/>
      <c r="NUN293" s="66"/>
      <c r="NUO293" s="66"/>
      <c r="NUP293" s="66"/>
      <c r="NUQ293" s="66"/>
      <c r="NUR293" s="66"/>
      <c r="NUS293" s="66"/>
      <c r="NUT293" s="66"/>
      <c r="NUU293" s="66"/>
      <c r="NUV293" s="66"/>
      <c r="NUW293" s="66"/>
      <c r="NUX293" s="66"/>
      <c r="NUY293" s="66"/>
      <c r="NUZ293" s="66"/>
      <c r="NVA293" s="66"/>
      <c r="NVB293" s="66"/>
      <c r="NVC293" s="66"/>
      <c r="NVD293" s="66"/>
      <c r="NVE293" s="66"/>
      <c r="NVF293" s="66"/>
      <c r="NVG293" s="66"/>
      <c r="NVH293" s="66"/>
      <c r="NVI293" s="66"/>
      <c r="NVJ293" s="66"/>
      <c r="NVK293" s="66"/>
      <c r="NVL293" s="66"/>
      <c r="NVM293" s="66"/>
      <c r="NVN293" s="66"/>
      <c r="NVO293" s="66"/>
      <c r="NVP293" s="66"/>
      <c r="NVQ293" s="66"/>
      <c r="NVR293" s="66"/>
      <c r="NVS293" s="66"/>
      <c r="NVT293" s="66"/>
      <c r="NVU293" s="66"/>
      <c r="NVV293" s="66"/>
      <c r="NVW293" s="66"/>
      <c r="NVX293" s="66"/>
      <c r="NVY293" s="66"/>
      <c r="NVZ293" s="66"/>
      <c r="NWA293" s="66"/>
      <c r="NWB293" s="66"/>
      <c r="NWC293" s="66"/>
      <c r="NWD293" s="66"/>
      <c r="NWE293" s="66"/>
      <c r="NWF293" s="66"/>
      <c r="NWG293" s="66"/>
      <c r="NWH293" s="66"/>
      <c r="NWI293" s="66"/>
      <c r="NWJ293" s="66"/>
      <c r="NWK293" s="66"/>
      <c r="NWL293" s="66"/>
      <c r="NWM293" s="66"/>
      <c r="NWN293" s="66"/>
      <c r="NWO293" s="66"/>
      <c r="NWP293" s="66"/>
      <c r="NWQ293" s="66"/>
      <c r="NWR293" s="66"/>
      <c r="NWS293" s="66"/>
      <c r="NWT293" s="66"/>
      <c r="NWU293" s="66"/>
      <c r="NWV293" s="66"/>
      <c r="NWW293" s="66"/>
      <c r="NWX293" s="66"/>
      <c r="NWY293" s="66"/>
      <c r="NWZ293" s="66"/>
      <c r="NXA293" s="66"/>
      <c r="NXB293" s="66"/>
      <c r="NXC293" s="66"/>
      <c r="NXD293" s="66"/>
      <c r="NXE293" s="66"/>
      <c r="NXF293" s="66"/>
      <c r="NXG293" s="66"/>
      <c r="NXH293" s="66"/>
      <c r="NXI293" s="66"/>
      <c r="NXJ293" s="66"/>
      <c r="NXK293" s="66"/>
      <c r="NXL293" s="66"/>
      <c r="NXM293" s="66"/>
      <c r="NXN293" s="66"/>
      <c r="NXO293" s="66"/>
      <c r="NXP293" s="66"/>
      <c r="NXQ293" s="66"/>
      <c r="NXR293" s="66"/>
      <c r="NXS293" s="66"/>
      <c r="NXT293" s="66"/>
      <c r="NXU293" s="66"/>
      <c r="NXV293" s="66"/>
      <c r="NXW293" s="66"/>
      <c r="NXX293" s="66"/>
      <c r="NXY293" s="66"/>
      <c r="NXZ293" s="66"/>
      <c r="NYA293" s="66"/>
      <c r="NYB293" s="66"/>
      <c r="NYC293" s="66"/>
      <c r="NYD293" s="66"/>
      <c r="NYE293" s="66"/>
      <c r="NYF293" s="66"/>
      <c r="NYG293" s="66"/>
      <c r="NYH293" s="66"/>
      <c r="NYI293" s="66"/>
      <c r="NYJ293" s="66"/>
      <c r="NYK293" s="66"/>
      <c r="NYL293" s="66"/>
      <c r="NYM293" s="66"/>
      <c r="NYN293" s="66"/>
      <c r="NYO293" s="66"/>
      <c r="NYP293" s="66"/>
      <c r="NYQ293" s="66"/>
      <c r="NYR293" s="66"/>
      <c r="NYS293" s="66"/>
      <c r="NYT293" s="66"/>
      <c r="NYU293" s="66"/>
      <c r="NYV293" s="66"/>
      <c r="NYW293" s="66"/>
      <c r="NYX293" s="66"/>
      <c r="NYY293" s="66"/>
      <c r="NYZ293" s="66"/>
      <c r="NZA293" s="66"/>
      <c r="NZB293" s="66"/>
      <c r="NZC293" s="66"/>
      <c r="NZD293" s="66"/>
      <c r="NZE293" s="66"/>
      <c r="NZF293" s="66"/>
      <c r="NZG293" s="66"/>
      <c r="NZH293" s="66"/>
      <c r="NZI293" s="66"/>
      <c r="NZJ293" s="66"/>
      <c r="NZK293" s="66"/>
      <c r="NZL293" s="66"/>
      <c r="NZM293" s="66"/>
      <c r="NZN293" s="66"/>
      <c r="NZO293" s="66"/>
      <c r="NZP293" s="66"/>
      <c r="NZQ293" s="66"/>
      <c r="NZR293" s="66"/>
      <c r="NZS293" s="66"/>
      <c r="NZT293" s="66"/>
      <c r="NZU293" s="66"/>
      <c r="NZV293" s="66"/>
      <c r="NZW293" s="66"/>
      <c r="NZX293" s="66"/>
      <c r="NZY293" s="66"/>
      <c r="NZZ293" s="66"/>
      <c r="OAA293" s="66"/>
      <c r="OAB293" s="66"/>
      <c r="OAC293" s="66"/>
      <c r="OAD293" s="66"/>
      <c r="OAE293" s="66"/>
      <c r="OAF293" s="66"/>
      <c r="OAG293" s="66"/>
      <c r="OAH293" s="66"/>
      <c r="OAI293" s="66"/>
      <c r="OAJ293" s="66"/>
      <c r="OAK293" s="66"/>
      <c r="OAL293" s="66"/>
      <c r="OAM293" s="66"/>
      <c r="OAN293" s="66"/>
      <c r="OAO293" s="66"/>
      <c r="OAP293" s="66"/>
      <c r="OAQ293" s="66"/>
      <c r="OAR293" s="66"/>
      <c r="OAS293" s="66"/>
      <c r="OAT293" s="66"/>
      <c r="OAU293" s="66"/>
      <c r="OAV293" s="66"/>
      <c r="OAW293" s="66"/>
      <c r="OAX293" s="66"/>
      <c r="OAY293" s="66"/>
      <c r="OAZ293" s="66"/>
      <c r="OBA293" s="66"/>
      <c r="OBB293" s="66"/>
      <c r="OBC293" s="66"/>
      <c r="OBD293" s="66"/>
      <c r="OBE293" s="66"/>
      <c r="OBF293" s="66"/>
      <c r="OBG293" s="66"/>
      <c r="OBH293" s="66"/>
      <c r="OBI293" s="66"/>
      <c r="OBJ293" s="66"/>
      <c r="OBK293" s="66"/>
      <c r="OBL293" s="66"/>
      <c r="OBM293" s="66"/>
      <c r="OBN293" s="66"/>
      <c r="OBO293" s="66"/>
      <c r="OBP293" s="66"/>
      <c r="OBQ293" s="66"/>
      <c r="OBR293" s="66"/>
      <c r="OBS293" s="66"/>
      <c r="OBT293" s="66"/>
      <c r="OBU293" s="66"/>
      <c r="OBV293" s="66"/>
      <c r="OBW293" s="66"/>
      <c r="OBX293" s="66"/>
      <c r="OBY293" s="66"/>
      <c r="OBZ293" s="66"/>
      <c r="OCA293" s="66"/>
      <c r="OCB293" s="66"/>
      <c r="OCC293" s="66"/>
      <c r="OCD293" s="66"/>
      <c r="OCE293" s="66"/>
      <c r="OCF293" s="66"/>
      <c r="OCG293" s="66"/>
      <c r="OCH293" s="66"/>
      <c r="OCI293" s="66"/>
      <c r="OCJ293" s="66"/>
      <c r="OCK293" s="66"/>
      <c r="OCL293" s="66"/>
      <c r="OCM293" s="66"/>
      <c r="OCN293" s="66"/>
      <c r="OCO293" s="66"/>
      <c r="OCP293" s="66"/>
      <c r="OCQ293" s="66"/>
      <c r="OCR293" s="66"/>
      <c r="OCS293" s="66"/>
      <c r="OCT293" s="66"/>
      <c r="OCU293" s="66"/>
      <c r="OCV293" s="66"/>
      <c r="OCW293" s="66"/>
      <c r="OCX293" s="66"/>
      <c r="OCY293" s="66"/>
      <c r="OCZ293" s="66"/>
      <c r="ODA293" s="66"/>
      <c r="ODB293" s="66"/>
      <c r="ODC293" s="66"/>
      <c r="ODD293" s="66"/>
      <c r="ODE293" s="66"/>
      <c r="ODF293" s="66"/>
      <c r="ODG293" s="66"/>
      <c r="ODH293" s="66"/>
      <c r="ODI293" s="66"/>
      <c r="ODJ293" s="66"/>
      <c r="ODK293" s="66"/>
      <c r="ODL293" s="66"/>
      <c r="ODM293" s="66"/>
      <c r="ODN293" s="66"/>
      <c r="ODO293" s="66"/>
      <c r="ODP293" s="66"/>
      <c r="ODQ293" s="66"/>
      <c r="ODR293" s="66"/>
      <c r="ODS293" s="66"/>
      <c r="ODT293" s="66"/>
      <c r="ODU293" s="66"/>
      <c r="ODV293" s="66"/>
      <c r="ODW293" s="66"/>
      <c r="ODX293" s="66"/>
      <c r="ODY293" s="66"/>
      <c r="ODZ293" s="66"/>
      <c r="OEA293" s="66"/>
      <c r="OEB293" s="66"/>
      <c r="OEC293" s="66"/>
      <c r="OED293" s="66"/>
      <c r="OEE293" s="66"/>
      <c r="OEF293" s="66"/>
      <c r="OEG293" s="66"/>
      <c r="OEH293" s="66"/>
      <c r="OEI293" s="66"/>
      <c r="OEJ293" s="66"/>
      <c r="OEK293" s="66"/>
      <c r="OEL293" s="66"/>
      <c r="OEM293" s="66"/>
      <c r="OEN293" s="66"/>
      <c r="OEO293" s="66"/>
      <c r="OEP293" s="66"/>
      <c r="OEQ293" s="66"/>
      <c r="OER293" s="66"/>
      <c r="OES293" s="66"/>
      <c r="OET293" s="66"/>
      <c r="OEU293" s="66"/>
      <c r="OEV293" s="66"/>
      <c r="OEW293" s="66"/>
      <c r="OEX293" s="66"/>
      <c r="OEY293" s="66"/>
      <c r="OEZ293" s="66"/>
      <c r="OFA293" s="66"/>
      <c r="OFB293" s="66"/>
      <c r="OFC293" s="66"/>
      <c r="OFD293" s="66"/>
      <c r="OFE293" s="66"/>
      <c r="OFF293" s="66"/>
      <c r="OFG293" s="66"/>
      <c r="OFH293" s="66"/>
      <c r="OFI293" s="66"/>
      <c r="OFJ293" s="66"/>
      <c r="OFK293" s="66"/>
      <c r="OFL293" s="66"/>
      <c r="OFM293" s="66"/>
      <c r="OFN293" s="66"/>
      <c r="OFO293" s="66"/>
      <c r="OFP293" s="66"/>
      <c r="OFQ293" s="66"/>
      <c r="OFR293" s="66"/>
      <c r="OFS293" s="66"/>
      <c r="OFT293" s="66"/>
      <c r="OFU293" s="66"/>
      <c r="OFV293" s="66"/>
      <c r="OFW293" s="66"/>
      <c r="OFX293" s="66"/>
      <c r="OFY293" s="66"/>
      <c r="OFZ293" s="66"/>
      <c r="OGA293" s="66"/>
      <c r="OGB293" s="66"/>
      <c r="OGC293" s="66"/>
      <c r="OGD293" s="66"/>
      <c r="OGE293" s="66"/>
      <c r="OGF293" s="66"/>
      <c r="OGG293" s="66"/>
      <c r="OGH293" s="66"/>
      <c r="OGI293" s="66"/>
      <c r="OGJ293" s="66"/>
      <c r="OGK293" s="66"/>
      <c r="OGL293" s="66"/>
      <c r="OGM293" s="66"/>
      <c r="OGN293" s="66"/>
      <c r="OGO293" s="66"/>
      <c r="OGP293" s="66"/>
      <c r="OGQ293" s="66"/>
      <c r="OGR293" s="66"/>
      <c r="OGS293" s="66"/>
      <c r="OGT293" s="66"/>
      <c r="OGU293" s="66"/>
      <c r="OGV293" s="66"/>
      <c r="OGW293" s="66"/>
      <c r="OGX293" s="66"/>
      <c r="OGY293" s="66"/>
      <c r="OGZ293" s="66"/>
      <c r="OHA293" s="66"/>
      <c r="OHB293" s="66"/>
      <c r="OHC293" s="66"/>
      <c r="OHD293" s="66"/>
      <c r="OHE293" s="66"/>
      <c r="OHF293" s="66"/>
      <c r="OHG293" s="66"/>
      <c r="OHH293" s="66"/>
      <c r="OHI293" s="66"/>
      <c r="OHJ293" s="66"/>
      <c r="OHK293" s="66"/>
      <c r="OHL293" s="66"/>
      <c r="OHM293" s="66"/>
      <c r="OHN293" s="66"/>
      <c r="OHO293" s="66"/>
      <c r="OHP293" s="66"/>
      <c r="OHQ293" s="66"/>
      <c r="OHR293" s="66"/>
      <c r="OHS293" s="66"/>
      <c r="OHT293" s="66"/>
      <c r="OHU293" s="66"/>
      <c r="OHV293" s="66"/>
      <c r="OHW293" s="66"/>
      <c r="OHX293" s="66"/>
      <c r="OHY293" s="66"/>
      <c r="OHZ293" s="66"/>
      <c r="OIA293" s="66"/>
      <c r="OIB293" s="66"/>
      <c r="OIC293" s="66"/>
      <c r="OID293" s="66"/>
      <c r="OIE293" s="66"/>
      <c r="OIF293" s="66"/>
      <c r="OIG293" s="66"/>
      <c r="OIH293" s="66"/>
      <c r="OII293" s="66"/>
      <c r="OIJ293" s="66"/>
      <c r="OIK293" s="66"/>
      <c r="OIL293" s="66"/>
      <c r="OIM293" s="66"/>
      <c r="OIN293" s="66"/>
      <c r="OIO293" s="66"/>
      <c r="OIP293" s="66"/>
      <c r="OIQ293" s="66"/>
      <c r="OIR293" s="66"/>
      <c r="OIS293" s="66"/>
      <c r="OIT293" s="66"/>
      <c r="OIU293" s="66"/>
      <c r="OIV293" s="66"/>
      <c r="OIW293" s="66"/>
      <c r="OIX293" s="66"/>
      <c r="OIY293" s="66"/>
      <c r="OIZ293" s="66"/>
      <c r="OJA293" s="66"/>
      <c r="OJB293" s="66"/>
      <c r="OJC293" s="66"/>
      <c r="OJD293" s="66"/>
      <c r="OJE293" s="66"/>
      <c r="OJF293" s="66"/>
      <c r="OJG293" s="66"/>
      <c r="OJH293" s="66"/>
      <c r="OJI293" s="66"/>
      <c r="OJJ293" s="66"/>
      <c r="OJK293" s="66"/>
      <c r="OJL293" s="66"/>
      <c r="OJM293" s="66"/>
      <c r="OJN293" s="66"/>
      <c r="OJO293" s="66"/>
      <c r="OJP293" s="66"/>
      <c r="OJQ293" s="66"/>
      <c r="OJR293" s="66"/>
      <c r="OJS293" s="66"/>
      <c r="OJT293" s="66"/>
      <c r="OJU293" s="66"/>
      <c r="OJV293" s="66"/>
      <c r="OJW293" s="66"/>
      <c r="OJX293" s="66"/>
      <c r="OJY293" s="66"/>
      <c r="OJZ293" s="66"/>
      <c r="OKA293" s="66"/>
      <c r="OKB293" s="66"/>
      <c r="OKC293" s="66"/>
      <c r="OKD293" s="66"/>
      <c r="OKE293" s="66"/>
      <c r="OKF293" s="66"/>
      <c r="OKG293" s="66"/>
      <c r="OKH293" s="66"/>
      <c r="OKI293" s="66"/>
      <c r="OKJ293" s="66"/>
      <c r="OKK293" s="66"/>
      <c r="OKL293" s="66"/>
      <c r="OKM293" s="66"/>
      <c r="OKN293" s="66"/>
      <c r="OKO293" s="66"/>
      <c r="OKP293" s="66"/>
      <c r="OKQ293" s="66"/>
      <c r="OKR293" s="66"/>
      <c r="OKS293" s="66"/>
      <c r="OKT293" s="66"/>
      <c r="OKU293" s="66"/>
      <c r="OKV293" s="66"/>
      <c r="OKW293" s="66"/>
      <c r="OKX293" s="66"/>
      <c r="OKY293" s="66"/>
      <c r="OKZ293" s="66"/>
      <c r="OLA293" s="66"/>
      <c r="OLB293" s="66"/>
      <c r="OLC293" s="66"/>
      <c r="OLD293" s="66"/>
      <c r="OLE293" s="66"/>
      <c r="OLF293" s="66"/>
      <c r="OLG293" s="66"/>
      <c r="OLH293" s="66"/>
      <c r="OLI293" s="66"/>
      <c r="OLJ293" s="66"/>
      <c r="OLK293" s="66"/>
      <c r="OLL293" s="66"/>
      <c r="OLM293" s="66"/>
      <c r="OLN293" s="66"/>
      <c r="OLO293" s="66"/>
      <c r="OLP293" s="66"/>
      <c r="OLQ293" s="66"/>
      <c r="OLR293" s="66"/>
      <c r="OLS293" s="66"/>
      <c r="OLT293" s="66"/>
      <c r="OLU293" s="66"/>
      <c r="OLV293" s="66"/>
      <c r="OLW293" s="66"/>
      <c r="OLX293" s="66"/>
      <c r="OLY293" s="66"/>
      <c r="OLZ293" s="66"/>
      <c r="OMA293" s="66"/>
      <c r="OMB293" s="66"/>
      <c r="OMC293" s="66"/>
      <c r="OMD293" s="66"/>
      <c r="OME293" s="66"/>
      <c r="OMF293" s="66"/>
      <c r="OMG293" s="66"/>
      <c r="OMH293" s="66"/>
      <c r="OMI293" s="66"/>
      <c r="OMJ293" s="66"/>
      <c r="OMK293" s="66"/>
      <c r="OML293" s="66"/>
      <c r="OMM293" s="66"/>
      <c r="OMN293" s="66"/>
      <c r="OMO293" s="66"/>
      <c r="OMP293" s="66"/>
      <c r="OMQ293" s="66"/>
      <c r="OMR293" s="66"/>
      <c r="OMS293" s="66"/>
      <c r="OMT293" s="66"/>
      <c r="OMU293" s="66"/>
      <c r="OMV293" s="66"/>
      <c r="OMW293" s="66"/>
      <c r="OMX293" s="66"/>
      <c r="OMY293" s="66"/>
      <c r="OMZ293" s="66"/>
      <c r="ONA293" s="66"/>
      <c r="ONB293" s="66"/>
      <c r="ONC293" s="66"/>
      <c r="OND293" s="66"/>
      <c r="ONE293" s="66"/>
      <c r="ONF293" s="66"/>
      <c r="ONG293" s="66"/>
      <c r="ONH293" s="66"/>
      <c r="ONI293" s="66"/>
      <c r="ONJ293" s="66"/>
      <c r="ONK293" s="66"/>
      <c r="ONL293" s="66"/>
      <c r="ONM293" s="66"/>
      <c r="ONN293" s="66"/>
      <c r="ONO293" s="66"/>
      <c r="ONP293" s="66"/>
      <c r="ONQ293" s="66"/>
      <c r="ONR293" s="66"/>
      <c r="ONS293" s="66"/>
      <c r="ONT293" s="66"/>
      <c r="ONU293" s="66"/>
      <c r="ONV293" s="66"/>
      <c r="ONW293" s="66"/>
      <c r="ONX293" s="66"/>
      <c r="ONY293" s="66"/>
      <c r="ONZ293" s="66"/>
      <c r="OOA293" s="66"/>
      <c r="OOB293" s="66"/>
      <c r="OOC293" s="66"/>
      <c r="OOD293" s="66"/>
      <c r="OOE293" s="66"/>
      <c r="OOF293" s="66"/>
      <c r="OOG293" s="66"/>
      <c r="OOH293" s="66"/>
      <c r="OOI293" s="66"/>
      <c r="OOJ293" s="66"/>
      <c r="OOK293" s="66"/>
      <c r="OOL293" s="66"/>
      <c r="OOM293" s="66"/>
      <c r="OON293" s="66"/>
      <c r="OOO293" s="66"/>
      <c r="OOP293" s="66"/>
      <c r="OOQ293" s="66"/>
      <c r="OOR293" s="66"/>
      <c r="OOS293" s="66"/>
      <c r="OOT293" s="66"/>
      <c r="OOU293" s="66"/>
      <c r="OOV293" s="66"/>
      <c r="OOW293" s="66"/>
      <c r="OOX293" s="66"/>
      <c r="OOY293" s="66"/>
      <c r="OOZ293" s="66"/>
      <c r="OPA293" s="66"/>
      <c r="OPB293" s="66"/>
      <c r="OPC293" s="66"/>
      <c r="OPD293" s="66"/>
      <c r="OPE293" s="66"/>
      <c r="OPF293" s="66"/>
      <c r="OPG293" s="66"/>
      <c r="OPH293" s="66"/>
      <c r="OPI293" s="66"/>
      <c r="OPJ293" s="66"/>
      <c r="OPK293" s="66"/>
      <c r="OPL293" s="66"/>
      <c r="OPM293" s="66"/>
      <c r="OPN293" s="66"/>
      <c r="OPO293" s="66"/>
      <c r="OPP293" s="66"/>
      <c r="OPQ293" s="66"/>
      <c r="OPR293" s="66"/>
      <c r="OPS293" s="66"/>
      <c r="OPT293" s="66"/>
      <c r="OPU293" s="66"/>
      <c r="OPV293" s="66"/>
      <c r="OPW293" s="66"/>
      <c r="OPX293" s="66"/>
      <c r="OPY293" s="66"/>
      <c r="OPZ293" s="66"/>
      <c r="OQA293" s="66"/>
      <c r="OQB293" s="66"/>
      <c r="OQC293" s="66"/>
      <c r="OQD293" s="66"/>
      <c r="OQE293" s="66"/>
      <c r="OQF293" s="66"/>
      <c r="OQG293" s="66"/>
      <c r="OQH293" s="66"/>
      <c r="OQI293" s="66"/>
      <c r="OQJ293" s="66"/>
      <c r="OQK293" s="66"/>
      <c r="OQL293" s="66"/>
      <c r="OQM293" s="66"/>
      <c r="OQN293" s="66"/>
      <c r="OQO293" s="66"/>
      <c r="OQP293" s="66"/>
      <c r="OQQ293" s="66"/>
      <c r="OQR293" s="66"/>
      <c r="OQS293" s="66"/>
      <c r="OQT293" s="66"/>
      <c r="OQU293" s="66"/>
      <c r="OQV293" s="66"/>
      <c r="OQW293" s="66"/>
      <c r="OQX293" s="66"/>
      <c r="OQY293" s="66"/>
      <c r="OQZ293" s="66"/>
      <c r="ORA293" s="66"/>
      <c r="ORB293" s="66"/>
      <c r="ORC293" s="66"/>
      <c r="ORD293" s="66"/>
      <c r="ORE293" s="66"/>
      <c r="ORF293" s="66"/>
      <c r="ORG293" s="66"/>
      <c r="ORH293" s="66"/>
      <c r="ORI293" s="66"/>
      <c r="ORJ293" s="66"/>
      <c r="ORK293" s="66"/>
      <c r="ORL293" s="66"/>
      <c r="ORM293" s="66"/>
      <c r="ORN293" s="66"/>
      <c r="ORO293" s="66"/>
      <c r="ORP293" s="66"/>
      <c r="ORQ293" s="66"/>
      <c r="ORR293" s="66"/>
      <c r="ORS293" s="66"/>
      <c r="ORT293" s="66"/>
      <c r="ORU293" s="66"/>
      <c r="ORV293" s="66"/>
      <c r="ORW293" s="66"/>
      <c r="ORX293" s="66"/>
      <c r="ORY293" s="66"/>
      <c r="ORZ293" s="66"/>
      <c r="OSA293" s="66"/>
      <c r="OSB293" s="66"/>
      <c r="OSC293" s="66"/>
      <c r="OSD293" s="66"/>
      <c r="OSE293" s="66"/>
      <c r="OSF293" s="66"/>
      <c r="OSG293" s="66"/>
      <c r="OSH293" s="66"/>
      <c r="OSI293" s="66"/>
      <c r="OSJ293" s="66"/>
      <c r="OSK293" s="66"/>
      <c r="OSL293" s="66"/>
      <c r="OSM293" s="66"/>
      <c r="OSN293" s="66"/>
      <c r="OSO293" s="66"/>
      <c r="OSP293" s="66"/>
      <c r="OSQ293" s="66"/>
      <c r="OSR293" s="66"/>
      <c r="OSS293" s="66"/>
      <c r="OST293" s="66"/>
      <c r="OSU293" s="66"/>
      <c r="OSV293" s="66"/>
      <c r="OSW293" s="66"/>
      <c r="OSX293" s="66"/>
      <c r="OSY293" s="66"/>
      <c r="OSZ293" s="66"/>
      <c r="OTA293" s="66"/>
      <c r="OTB293" s="66"/>
      <c r="OTC293" s="66"/>
      <c r="OTD293" s="66"/>
      <c r="OTE293" s="66"/>
      <c r="OTF293" s="66"/>
      <c r="OTG293" s="66"/>
      <c r="OTH293" s="66"/>
      <c r="OTI293" s="66"/>
      <c r="OTJ293" s="66"/>
      <c r="OTK293" s="66"/>
      <c r="OTL293" s="66"/>
      <c r="OTM293" s="66"/>
      <c r="OTN293" s="66"/>
      <c r="OTO293" s="66"/>
      <c r="OTP293" s="66"/>
      <c r="OTQ293" s="66"/>
      <c r="OTR293" s="66"/>
      <c r="OTS293" s="66"/>
      <c r="OTT293" s="66"/>
      <c r="OTU293" s="66"/>
      <c r="OTV293" s="66"/>
      <c r="OTW293" s="66"/>
      <c r="OTX293" s="66"/>
      <c r="OTY293" s="66"/>
      <c r="OTZ293" s="66"/>
      <c r="OUA293" s="66"/>
      <c r="OUB293" s="66"/>
      <c r="OUC293" s="66"/>
      <c r="OUD293" s="66"/>
      <c r="OUE293" s="66"/>
      <c r="OUF293" s="66"/>
      <c r="OUG293" s="66"/>
      <c r="OUH293" s="66"/>
      <c r="OUI293" s="66"/>
      <c r="OUJ293" s="66"/>
      <c r="OUK293" s="66"/>
      <c r="OUL293" s="66"/>
      <c r="OUM293" s="66"/>
      <c r="OUN293" s="66"/>
      <c r="OUO293" s="66"/>
      <c r="OUP293" s="66"/>
      <c r="OUQ293" s="66"/>
      <c r="OUR293" s="66"/>
      <c r="OUS293" s="66"/>
      <c r="OUT293" s="66"/>
      <c r="OUU293" s="66"/>
      <c r="OUV293" s="66"/>
      <c r="OUW293" s="66"/>
      <c r="OUX293" s="66"/>
      <c r="OUY293" s="66"/>
      <c r="OUZ293" s="66"/>
      <c r="OVA293" s="66"/>
      <c r="OVB293" s="66"/>
      <c r="OVC293" s="66"/>
      <c r="OVD293" s="66"/>
      <c r="OVE293" s="66"/>
      <c r="OVF293" s="66"/>
      <c r="OVG293" s="66"/>
      <c r="OVH293" s="66"/>
      <c r="OVI293" s="66"/>
      <c r="OVJ293" s="66"/>
      <c r="OVK293" s="66"/>
      <c r="OVL293" s="66"/>
      <c r="OVM293" s="66"/>
      <c r="OVN293" s="66"/>
      <c r="OVO293" s="66"/>
      <c r="OVP293" s="66"/>
      <c r="OVQ293" s="66"/>
      <c r="OVR293" s="66"/>
      <c r="OVS293" s="66"/>
      <c r="OVT293" s="66"/>
      <c r="OVU293" s="66"/>
      <c r="OVV293" s="66"/>
      <c r="OVW293" s="66"/>
      <c r="OVX293" s="66"/>
      <c r="OVY293" s="66"/>
      <c r="OVZ293" s="66"/>
      <c r="OWA293" s="66"/>
      <c r="OWB293" s="66"/>
      <c r="OWC293" s="66"/>
      <c r="OWD293" s="66"/>
      <c r="OWE293" s="66"/>
      <c r="OWF293" s="66"/>
      <c r="OWG293" s="66"/>
      <c r="OWH293" s="66"/>
      <c r="OWI293" s="66"/>
      <c r="OWJ293" s="66"/>
      <c r="OWK293" s="66"/>
      <c r="OWL293" s="66"/>
      <c r="OWM293" s="66"/>
      <c r="OWN293" s="66"/>
      <c r="OWO293" s="66"/>
      <c r="OWP293" s="66"/>
      <c r="OWQ293" s="66"/>
      <c r="OWR293" s="66"/>
      <c r="OWS293" s="66"/>
      <c r="OWT293" s="66"/>
      <c r="OWU293" s="66"/>
      <c r="OWV293" s="66"/>
      <c r="OWW293" s="66"/>
      <c r="OWX293" s="66"/>
      <c r="OWY293" s="66"/>
      <c r="OWZ293" s="66"/>
      <c r="OXA293" s="66"/>
      <c r="OXB293" s="66"/>
      <c r="OXC293" s="66"/>
      <c r="OXD293" s="66"/>
      <c r="OXE293" s="66"/>
      <c r="OXF293" s="66"/>
      <c r="OXG293" s="66"/>
      <c r="OXH293" s="66"/>
      <c r="OXI293" s="66"/>
      <c r="OXJ293" s="66"/>
      <c r="OXK293" s="66"/>
      <c r="OXL293" s="66"/>
      <c r="OXM293" s="66"/>
      <c r="OXN293" s="66"/>
      <c r="OXO293" s="66"/>
      <c r="OXP293" s="66"/>
      <c r="OXQ293" s="66"/>
      <c r="OXR293" s="66"/>
      <c r="OXS293" s="66"/>
      <c r="OXT293" s="66"/>
      <c r="OXU293" s="66"/>
      <c r="OXV293" s="66"/>
      <c r="OXW293" s="66"/>
      <c r="OXX293" s="66"/>
      <c r="OXY293" s="66"/>
      <c r="OXZ293" s="66"/>
      <c r="OYA293" s="66"/>
      <c r="OYB293" s="66"/>
      <c r="OYC293" s="66"/>
      <c r="OYD293" s="66"/>
      <c r="OYE293" s="66"/>
      <c r="OYF293" s="66"/>
      <c r="OYG293" s="66"/>
      <c r="OYH293" s="66"/>
      <c r="OYI293" s="66"/>
      <c r="OYJ293" s="66"/>
      <c r="OYK293" s="66"/>
      <c r="OYL293" s="66"/>
      <c r="OYM293" s="66"/>
      <c r="OYN293" s="66"/>
      <c r="OYO293" s="66"/>
      <c r="OYP293" s="66"/>
      <c r="OYQ293" s="66"/>
      <c r="OYR293" s="66"/>
      <c r="OYS293" s="66"/>
      <c r="OYT293" s="66"/>
      <c r="OYU293" s="66"/>
      <c r="OYV293" s="66"/>
      <c r="OYW293" s="66"/>
      <c r="OYX293" s="66"/>
      <c r="OYY293" s="66"/>
      <c r="OYZ293" s="66"/>
      <c r="OZA293" s="66"/>
      <c r="OZB293" s="66"/>
      <c r="OZC293" s="66"/>
      <c r="OZD293" s="66"/>
      <c r="OZE293" s="66"/>
      <c r="OZF293" s="66"/>
      <c r="OZG293" s="66"/>
      <c r="OZH293" s="66"/>
      <c r="OZI293" s="66"/>
      <c r="OZJ293" s="66"/>
      <c r="OZK293" s="66"/>
      <c r="OZL293" s="66"/>
      <c r="OZM293" s="66"/>
      <c r="OZN293" s="66"/>
      <c r="OZO293" s="66"/>
      <c r="OZP293" s="66"/>
      <c r="OZQ293" s="66"/>
      <c r="OZR293" s="66"/>
      <c r="OZS293" s="66"/>
      <c r="OZT293" s="66"/>
      <c r="OZU293" s="66"/>
      <c r="OZV293" s="66"/>
      <c r="OZW293" s="66"/>
      <c r="OZX293" s="66"/>
      <c r="OZY293" s="66"/>
      <c r="OZZ293" s="66"/>
      <c r="PAA293" s="66"/>
      <c r="PAB293" s="66"/>
      <c r="PAC293" s="66"/>
      <c r="PAD293" s="66"/>
      <c r="PAE293" s="66"/>
      <c r="PAF293" s="66"/>
      <c r="PAG293" s="66"/>
      <c r="PAH293" s="66"/>
      <c r="PAI293" s="66"/>
      <c r="PAJ293" s="66"/>
      <c r="PAK293" s="66"/>
      <c r="PAL293" s="66"/>
      <c r="PAM293" s="66"/>
      <c r="PAN293" s="66"/>
      <c r="PAO293" s="66"/>
      <c r="PAP293" s="66"/>
      <c r="PAQ293" s="66"/>
      <c r="PAR293" s="66"/>
      <c r="PAS293" s="66"/>
      <c r="PAT293" s="66"/>
      <c r="PAU293" s="66"/>
      <c r="PAV293" s="66"/>
      <c r="PAW293" s="66"/>
      <c r="PAX293" s="66"/>
      <c r="PAY293" s="66"/>
      <c r="PAZ293" s="66"/>
      <c r="PBA293" s="66"/>
      <c r="PBB293" s="66"/>
      <c r="PBC293" s="66"/>
      <c r="PBD293" s="66"/>
      <c r="PBE293" s="66"/>
      <c r="PBF293" s="66"/>
      <c r="PBG293" s="66"/>
      <c r="PBH293" s="66"/>
      <c r="PBI293" s="66"/>
      <c r="PBJ293" s="66"/>
      <c r="PBK293" s="66"/>
      <c r="PBL293" s="66"/>
      <c r="PBM293" s="66"/>
      <c r="PBN293" s="66"/>
      <c r="PBO293" s="66"/>
      <c r="PBP293" s="66"/>
      <c r="PBQ293" s="66"/>
      <c r="PBR293" s="66"/>
      <c r="PBS293" s="66"/>
      <c r="PBT293" s="66"/>
      <c r="PBU293" s="66"/>
      <c r="PBV293" s="66"/>
      <c r="PBW293" s="66"/>
      <c r="PBX293" s="66"/>
      <c r="PBY293" s="66"/>
      <c r="PBZ293" s="66"/>
      <c r="PCA293" s="66"/>
      <c r="PCB293" s="66"/>
      <c r="PCC293" s="66"/>
      <c r="PCD293" s="66"/>
      <c r="PCE293" s="66"/>
      <c r="PCF293" s="66"/>
      <c r="PCG293" s="66"/>
      <c r="PCH293" s="66"/>
      <c r="PCI293" s="66"/>
      <c r="PCJ293" s="66"/>
      <c r="PCK293" s="66"/>
      <c r="PCL293" s="66"/>
      <c r="PCM293" s="66"/>
      <c r="PCN293" s="66"/>
      <c r="PCO293" s="66"/>
      <c r="PCP293" s="66"/>
      <c r="PCQ293" s="66"/>
      <c r="PCR293" s="66"/>
      <c r="PCS293" s="66"/>
      <c r="PCT293" s="66"/>
      <c r="PCU293" s="66"/>
      <c r="PCV293" s="66"/>
      <c r="PCW293" s="66"/>
      <c r="PCX293" s="66"/>
      <c r="PCY293" s="66"/>
      <c r="PCZ293" s="66"/>
      <c r="PDA293" s="66"/>
      <c r="PDB293" s="66"/>
      <c r="PDC293" s="66"/>
      <c r="PDD293" s="66"/>
      <c r="PDE293" s="66"/>
      <c r="PDF293" s="66"/>
      <c r="PDG293" s="66"/>
      <c r="PDH293" s="66"/>
      <c r="PDI293" s="66"/>
      <c r="PDJ293" s="66"/>
      <c r="PDK293" s="66"/>
      <c r="PDL293" s="66"/>
      <c r="PDM293" s="66"/>
      <c r="PDN293" s="66"/>
      <c r="PDO293" s="66"/>
      <c r="PDP293" s="66"/>
      <c r="PDQ293" s="66"/>
      <c r="PDR293" s="66"/>
      <c r="PDS293" s="66"/>
      <c r="PDT293" s="66"/>
      <c r="PDU293" s="66"/>
      <c r="PDV293" s="66"/>
      <c r="PDW293" s="66"/>
      <c r="PDX293" s="66"/>
      <c r="PDY293" s="66"/>
      <c r="PDZ293" s="66"/>
      <c r="PEA293" s="66"/>
      <c r="PEB293" s="66"/>
      <c r="PEC293" s="66"/>
      <c r="PED293" s="66"/>
      <c r="PEE293" s="66"/>
      <c r="PEF293" s="66"/>
      <c r="PEG293" s="66"/>
      <c r="PEH293" s="66"/>
      <c r="PEI293" s="66"/>
      <c r="PEJ293" s="66"/>
      <c r="PEK293" s="66"/>
      <c r="PEL293" s="66"/>
      <c r="PEM293" s="66"/>
      <c r="PEN293" s="66"/>
      <c r="PEO293" s="66"/>
      <c r="PEP293" s="66"/>
      <c r="PEQ293" s="66"/>
      <c r="PER293" s="66"/>
      <c r="PES293" s="66"/>
      <c r="PET293" s="66"/>
      <c r="PEU293" s="66"/>
      <c r="PEV293" s="66"/>
      <c r="PEW293" s="66"/>
      <c r="PEX293" s="66"/>
      <c r="PEY293" s="66"/>
      <c r="PEZ293" s="66"/>
      <c r="PFA293" s="66"/>
      <c r="PFB293" s="66"/>
      <c r="PFC293" s="66"/>
      <c r="PFD293" s="66"/>
      <c r="PFE293" s="66"/>
      <c r="PFF293" s="66"/>
      <c r="PFG293" s="66"/>
      <c r="PFH293" s="66"/>
      <c r="PFI293" s="66"/>
      <c r="PFJ293" s="66"/>
      <c r="PFK293" s="66"/>
      <c r="PFL293" s="66"/>
      <c r="PFM293" s="66"/>
      <c r="PFN293" s="66"/>
      <c r="PFO293" s="66"/>
      <c r="PFP293" s="66"/>
      <c r="PFQ293" s="66"/>
      <c r="PFR293" s="66"/>
      <c r="PFS293" s="66"/>
      <c r="PFT293" s="66"/>
      <c r="PFU293" s="66"/>
      <c r="PFV293" s="66"/>
      <c r="PFW293" s="66"/>
      <c r="PFX293" s="66"/>
      <c r="PFY293" s="66"/>
      <c r="PFZ293" s="66"/>
      <c r="PGA293" s="66"/>
      <c r="PGB293" s="66"/>
      <c r="PGC293" s="66"/>
      <c r="PGD293" s="66"/>
      <c r="PGE293" s="66"/>
      <c r="PGF293" s="66"/>
      <c r="PGG293" s="66"/>
      <c r="PGH293" s="66"/>
      <c r="PGI293" s="66"/>
      <c r="PGJ293" s="66"/>
      <c r="PGK293" s="66"/>
      <c r="PGL293" s="66"/>
      <c r="PGM293" s="66"/>
      <c r="PGN293" s="66"/>
      <c r="PGO293" s="66"/>
      <c r="PGP293" s="66"/>
      <c r="PGQ293" s="66"/>
      <c r="PGR293" s="66"/>
      <c r="PGS293" s="66"/>
      <c r="PGT293" s="66"/>
      <c r="PGU293" s="66"/>
      <c r="PGV293" s="66"/>
      <c r="PGW293" s="66"/>
      <c r="PGX293" s="66"/>
      <c r="PGY293" s="66"/>
      <c r="PGZ293" s="66"/>
      <c r="PHA293" s="66"/>
      <c r="PHB293" s="66"/>
      <c r="PHC293" s="66"/>
      <c r="PHD293" s="66"/>
      <c r="PHE293" s="66"/>
      <c r="PHF293" s="66"/>
      <c r="PHG293" s="66"/>
      <c r="PHH293" s="66"/>
      <c r="PHI293" s="66"/>
      <c r="PHJ293" s="66"/>
      <c r="PHK293" s="66"/>
      <c r="PHL293" s="66"/>
      <c r="PHM293" s="66"/>
      <c r="PHN293" s="66"/>
      <c r="PHO293" s="66"/>
      <c r="PHP293" s="66"/>
      <c r="PHQ293" s="66"/>
      <c r="PHR293" s="66"/>
      <c r="PHS293" s="66"/>
      <c r="PHT293" s="66"/>
      <c r="PHU293" s="66"/>
      <c r="PHV293" s="66"/>
      <c r="PHW293" s="66"/>
      <c r="PHX293" s="66"/>
      <c r="PHY293" s="66"/>
      <c r="PHZ293" s="66"/>
      <c r="PIA293" s="66"/>
      <c r="PIB293" s="66"/>
      <c r="PIC293" s="66"/>
      <c r="PID293" s="66"/>
      <c r="PIE293" s="66"/>
      <c r="PIF293" s="66"/>
      <c r="PIG293" s="66"/>
      <c r="PIH293" s="66"/>
      <c r="PII293" s="66"/>
      <c r="PIJ293" s="66"/>
      <c r="PIK293" s="66"/>
      <c r="PIL293" s="66"/>
      <c r="PIM293" s="66"/>
      <c r="PIN293" s="66"/>
      <c r="PIO293" s="66"/>
      <c r="PIP293" s="66"/>
      <c r="PIQ293" s="66"/>
      <c r="PIR293" s="66"/>
      <c r="PIS293" s="66"/>
      <c r="PIT293" s="66"/>
      <c r="PIU293" s="66"/>
      <c r="PIV293" s="66"/>
      <c r="PIW293" s="66"/>
      <c r="PIX293" s="66"/>
      <c r="PIY293" s="66"/>
      <c r="PIZ293" s="66"/>
      <c r="PJA293" s="66"/>
      <c r="PJB293" s="66"/>
      <c r="PJC293" s="66"/>
      <c r="PJD293" s="66"/>
      <c r="PJE293" s="66"/>
      <c r="PJF293" s="66"/>
      <c r="PJG293" s="66"/>
      <c r="PJH293" s="66"/>
      <c r="PJI293" s="66"/>
      <c r="PJJ293" s="66"/>
      <c r="PJK293" s="66"/>
      <c r="PJL293" s="66"/>
      <c r="PJM293" s="66"/>
      <c r="PJN293" s="66"/>
      <c r="PJO293" s="66"/>
      <c r="PJP293" s="66"/>
      <c r="PJQ293" s="66"/>
      <c r="PJR293" s="66"/>
      <c r="PJS293" s="66"/>
      <c r="PJT293" s="66"/>
      <c r="PJU293" s="66"/>
      <c r="PJV293" s="66"/>
      <c r="PJW293" s="66"/>
      <c r="PJX293" s="66"/>
      <c r="PJY293" s="66"/>
      <c r="PJZ293" s="66"/>
      <c r="PKA293" s="66"/>
      <c r="PKB293" s="66"/>
      <c r="PKC293" s="66"/>
      <c r="PKD293" s="66"/>
      <c r="PKE293" s="66"/>
      <c r="PKF293" s="66"/>
      <c r="PKG293" s="66"/>
      <c r="PKH293" s="66"/>
      <c r="PKI293" s="66"/>
      <c r="PKJ293" s="66"/>
      <c r="PKK293" s="66"/>
      <c r="PKL293" s="66"/>
      <c r="PKM293" s="66"/>
      <c r="PKN293" s="66"/>
      <c r="PKO293" s="66"/>
      <c r="PKP293" s="66"/>
      <c r="PKQ293" s="66"/>
      <c r="PKR293" s="66"/>
      <c r="PKS293" s="66"/>
      <c r="PKT293" s="66"/>
      <c r="PKU293" s="66"/>
      <c r="PKV293" s="66"/>
      <c r="PKW293" s="66"/>
      <c r="PKX293" s="66"/>
      <c r="PKY293" s="66"/>
      <c r="PKZ293" s="66"/>
      <c r="PLA293" s="66"/>
      <c r="PLB293" s="66"/>
      <c r="PLC293" s="66"/>
      <c r="PLD293" s="66"/>
      <c r="PLE293" s="66"/>
      <c r="PLF293" s="66"/>
      <c r="PLG293" s="66"/>
      <c r="PLH293" s="66"/>
      <c r="PLI293" s="66"/>
      <c r="PLJ293" s="66"/>
      <c r="PLK293" s="66"/>
      <c r="PLL293" s="66"/>
      <c r="PLM293" s="66"/>
      <c r="PLN293" s="66"/>
      <c r="PLO293" s="66"/>
      <c r="PLP293" s="66"/>
      <c r="PLQ293" s="66"/>
      <c r="PLR293" s="66"/>
      <c r="PLS293" s="66"/>
      <c r="PLT293" s="66"/>
      <c r="PLU293" s="66"/>
      <c r="PLV293" s="66"/>
      <c r="PLW293" s="66"/>
      <c r="PLX293" s="66"/>
      <c r="PLY293" s="66"/>
      <c r="PLZ293" s="66"/>
      <c r="PMA293" s="66"/>
      <c r="PMB293" s="66"/>
      <c r="PMC293" s="66"/>
      <c r="PMD293" s="66"/>
      <c r="PME293" s="66"/>
      <c r="PMF293" s="66"/>
      <c r="PMG293" s="66"/>
      <c r="PMH293" s="66"/>
      <c r="PMI293" s="66"/>
      <c r="PMJ293" s="66"/>
      <c r="PMK293" s="66"/>
      <c r="PML293" s="66"/>
      <c r="PMM293" s="66"/>
      <c r="PMN293" s="66"/>
      <c r="PMO293" s="66"/>
      <c r="PMP293" s="66"/>
      <c r="PMQ293" s="66"/>
      <c r="PMR293" s="66"/>
      <c r="PMS293" s="66"/>
      <c r="PMT293" s="66"/>
      <c r="PMU293" s="66"/>
      <c r="PMV293" s="66"/>
      <c r="PMW293" s="66"/>
      <c r="PMX293" s="66"/>
      <c r="PMY293" s="66"/>
      <c r="PMZ293" s="66"/>
      <c r="PNA293" s="66"/>
      <c r="PNB293" s="66"/>
      <c r="PNC293" s="66"/>
      <c r="PND293" s="66"/>
      <c r="PNE293" s="66"/>
      <c r="PNF293" s="66"/>
      <c r="PNG293" s="66"/>
      <c r="PNH293" s="66"/>
      <c r="PNI293" s="66"/>
      <c r="PNJ293" s="66"/>
      <c r="PNK293" s="66"/>
      <c r="PNL293" s="66"/>
      <c r="PNM293" s="66"/>
      <c r="PNN293" s="66"/>
      <c r="PNO293" s="66"/>
      <c r="PNP293" s="66"/>
      <c r="PNQ293" s="66"/>
      <c r="PNR293" s="66"/>
      <c r="PNS293" s="66"/>
      <c r="PNT293" s="66"/>
      <c r="PNU293" s="66"/>
      <c r="PNV293" s="66"/>
      <c r="PNW293" s="66"/>
      <c r="PNX293" s="66"/>
      <c r="PNY293" s="66"/>
      <c r="PNZ293" s="66"/>
      <c r="POA293" s="66"/>
      <c r="POB293" s="66"/>
      <c r="POC293" s="66"/>
      <c r="POD293" s="66"/>
      <c r="POE293" s="66"/>
      <c r="POF293" s="66"/>
      <c r="POG293" s="66"/>
      <c r="POH293" s="66"/>
      <c r="POI293" s="66"/>
      <c r="POJ293" s="66"/>
      <c r="POK293" s="66"/>
      <c r="POL293" s="66"/>
      <c r="POM293" s="66"/>
      <c r="PON293" s="66"/>
      <c r="POO293" s="66"/>
      <c r="POP293" s="66"/>
      <c r="POQ293" s="66"/>
      <c r="POR293" s="66"/>
      <c r="POS293" s="66"/>
      <c r="POT293" s="66"/>
      <c r="POU293" s="66"/>
      <c r="POV293" s="66"/>
      <c r="POW293" s="66"/>
      <c r="POX293" s="66"/>
      <c r="POY293" s="66"/>
      <c r="POZ293" s="66"/>
      <c r="PPA293" s="66"/>
      <c r="PPB293" s="66"/>
      <c r="PPC293" s="66"/>
      <c r="PPD293" s="66"/>
      <c r="PPE293" s="66"/>
      <c r="PPF293" s="66"/>
      <c r="PPG293" s="66"/>
      <c r="PPH293" s="66"/>
      <c r="PPI293" s="66"/>
      <c r="PPJ293" s="66"/>
      <c r="PPK293" s="66"/>
      <c r="PPL293" s="66"/>
      <c r="PPM293" s="66"/>
      <c r="PPN293" s="66"/>
      <c r="PPO293" s="66"/>
      <c r="PPP293" s="66"/>
      <c r="PPQ293" s="66"/>
      <c r="PPR293" s="66"/>
      <c r="PPS293" s="66"/>
      <c r="PPT293" s="66"/>
      <c r="PPU293" s="66"/>
      <c r="PPV293" s="66"/>
      <c r="PPW293" s="66"/>
      <c r="PPX293" s="66"/>
      <c r="PPY293" s="66"/>
      <c r="PPZ293" s="66"/>
      <c r="PQA293" s="66"/>
      <c r="PQB293" s="66"/>
      <c r="PQC293" s="66"/>
      <c r="PQD293" s="66"/>
      <c r="PQE293" s="66"/>
      <c r="PQF293" s="66"/>
      <c r="PQG293" s="66"/>
      <c r="PQH293" s="66"/>
      <c r="PQI293" s="66"/>
      <c r="PQJ293" s="66"/>
      <c r="PQK293" s="66"/>
      <c r="PQL293" s="66"/>
      <c r="PQM293" s="66"/>
      <c r="PQN293" s="66"/>
      <c r="PQO293" s="66"/>
      <c r="PQP293" s="66"/>
      <c r="PQQ293" s="66"/>
      <c r="PQR293" s="66"/>
      <c r="PQS293" s="66"/>
      <c r="PQT293" s="66"/>
      <c r="PQU293" s="66"/>
      <c r="PQV293" s="66"/>
      <c r="PQW293" s="66"/>
      <c r="PQX293" s="66"/>
      <c r="PQY293" s="66"/>
      <c r="PQZ293" s="66"/>
      <c r="PRA293" s="66"/>
      <c r="PRB293" s="66"/>
      <c r="PRC293" s="66"/>
      <c r="PRD293" s="66"/>
      <c r="PRE293" s="66"/>
      <c r="PRF293" s="66"/>
      <c r="PRG293" s="66"/>
      <c r="PRH293" s="66"/>
      <c r="PRI293" s="66"/>
      <c r="PRJ293" s="66"/>
      <c r="PRK293" s="66"/>
      <c r="PRL293" s="66"/>
      <c r="PRM293" s="66"/>
      <c r="PRN293" s="66"/>
      <c r="PRO293" s="66"/>
      <c r="PRP293" s="66"/>
      <c r="PRQ293" s="66"/>
      <c r="PRR293" s="66"/>
      <c r="PRS293" s="66"/>
      <c r="PRT293" s="66"/>
      <c r="PRU293" s="66"/>
      <c r="PRV293" s="66"/>
      <c r="PRW293" s="66"/>
      <c r="PRX293" s="66"/>
      <c r="PRY293" s="66"/>
      <c r="PRZ293" s="66"/>
      <c r="PSA293" s="66"/>
      <c r="PSB293" s="66"/>
      <c r="PSC293" s="66"/>
      <c r="PSD293" s="66"/>
      <c r="PSE293" s="66"/>
      <c r="PSF293" s="66"/>
      <c r="PSG293" s="66"/>
      <c r="PSH293" s="66"/>
      <c r="PSI293" s="66"/>
      <c r="PSJ293" s="66"/>
      <c r="PSK293" s="66"/>
      <c r="PSL293" s="66"/>
      <c r="PSM293" s="66"/>
      <c r="PSN293" s="66"/>
      <c r="PSO293" s="66"/>
      <c r="PSP293" s="66"/>
      <c r="PSQ293" s="66"/>
      <c r="PSR293" s="66"/>
      <c r="PSS293" s="66"/>
      <c r="PST293" s="66"/>
      <c r="PSU293" s="66"/>
      <c r="PSV293" s="66"/>
      <c r="PSW293" s="66"/>
      <c r="PSX293" s="66"/>
      <c r="PSY293" s="66"/>
      <c r="PSZ293" s="66"/>
      <c r="PTA293" s="66"/>
      <c r="PTB293" s="66"/>
      <c r="PTC293" s="66"/>
      <c r="PTD293" s="66"/>
      <c r="PTE293" s="66"/>
      <c r="PTF293" s="66"/>
      <c r="PTG293" s="66"/>
      <c r="PTH293" s="66"/>
      <c r="PTI293" s="66"/>
      <c r="PTJ293" s="66"/>
      <c r="PTK293" s="66"/>
      <c r="PTL293" s="66"/>
      <c r="PTM293" s="66"/>
      <c r="PTN293" s="66"/>
      <c r="PTO293" s="66"/>
      <c r="PTP293" s="66"/>
      <c r="PTQ293" s="66"/>
      <c r="PTR293" s="66"/>
      <c r="PTS293" s="66"/>
      <c r="PTT293" s="66"/>
      <c r="PTU293" s="66"/>
      <c r="PTV293" s="66"/>
      <c r="PTW293" s="66"/>
      <c r="PTX293" s="66"/>
      <c r="PTY293" s="66"/>
      <c r="PTZ293" s="66"/>
      <c r="PUA293" s="66"/>
      <c r="PUB293" s="66"/>
      <c r="PUC293" s="66"/>
      <c r="PUD293" s="66"/>
      <c r="PUE293" s="66"/>
      <c r="PUF293" s="66"/>
      <c r="PUG293" s="66"/>
      <c r="PUH293" s="66"/>
      <c r="PUI293" s="66"/>
      <c r="PUJ293" s="66"/>
      <c r="PUK293" s="66"/>
      <c r="PUL293" s="66"/>
      <c r="PUM293" s="66"/>
      <c r="PUN293" s="66"/>
      <c r="PUO293" s="66"/>
      <c r="PUP293" s="66"/>
      <c r="PUQ293" s="66"/>
      <c r="PUR293" s="66"/>
      <c r="PUS293" s="66"/>
      <c r="PUT293" s="66"/>
      <c r="PUU293" s="66"/>
      <c r="PUV293" s="66"/>
      <c r="PUW293" s="66"/>
      <c r="PUX293" s="66"/>
      <c r="PUY293" s="66"/>
      <c r="PUZ293" s="66"/>
      <c r="PVA293" s="66"/>
      <c r="PVB293" s="66"/>
      <c r="PVC293" s="66"/>
      <c r="PVD293" s="66"/>
      <c r="PVE293" s="66"/>
      <c r="PVF293" s="66"/>
      <c r="PVG293" s="66"/>
      <c r="PVH293" s="66"/>
      <c r="PVI293" s="66"/>
      <c r="PVJ293" s="66"/>
      <c r="PVK293" s="66"/>
      <c r="PVL293" s="66"/>
      <c r="PVM293" s="66"/>
      <c r="PVN293" s="66"/>
      <c r="PVO293" s="66"/>
      <c r="PVP293" s="66"/>
      <c r="PVQ293" s="66"/>
      <c r="PVR293" s="66"/>
      <c r="PVS293" s="66"/>
      <c r="PVT293" s="66"/>
      <c r="PVU293" s="66"/>
      <c r="PVV293" s="66"/>
      <c r="PVW293" s="66"/>
      <c r="PVX293" s="66"/>
      <c r="PVY293" s="66"/>
      <c r="PVZ293" s="66"/>
      <c r="PWA293" s="66"/>
      <c r="PWB293" s="66"/>
      <c r="PWC293" s="66"/>
      <c r="PWD293" s="66"/>
      <c r="PWE293" s="66"/>
      <c r="PWF293" s="66"/>
      <c r="PWG293" s="66"/>
      <c r="PWH293" s="66"/>
      <c r="PWI293" s="66"/>
      <c r="PWJ293" s="66"/>
      <c r="PWK293" s="66"/>
      <c r="PWL293" s="66"/>
      <c r="PWM293" s="66"/>
      <c r="PWN293" s="66"/>
      <c r="PWO293" s="66"/>
      <c r="PWP293" s="66"/>
      <c r="PWQ293" s="66"/>
      <c r="PWR293" s="66"/>
      <c r="PWS293" s="66"/>
      <c r="PWT293" s="66"/>
      <c r="PWU293" s="66"/>
      <c r="PWV293" s="66"/>
      <c r="PWW293" s="66"/>
      <c r="PWX293" s="66"/>
      <c r="PWY293" s="66"/>
      <c r="PWZ293" s="66"/>
      <c r="PXA293" s="66"/>
      <c r="PXB293" s="66"/>
      <c r="PXC293" s="66"/>
      <c r="PXD293" s="66"/>
      <c r="PXE293" s="66"/>
      <c r="PXF293" s="66"/>
      <c r="PXG293" s="66"/>
      <c r="PXH293" s="66"/>
      <c r="PXI293" s="66"/>
      <c r="PXJ293" s="66"/>
      <c r="PXK293" s="66"/>
      <c r="PXL293" s="66"/>
      <c r="PXM293" s="66"/>
      <c r="PXN293" s="66"/>
      <c r="PXO293" s="66"/>
      <c r="PXP293" s="66"/>
      <c r="PXQ293" s="66"/>
      <c r="PXR293" s="66"/>
      <c r="PXS293" s="66"/>
      <c r="PXT293" s="66"/>
      <c r="PXU293" s="66"/>
      <c r="PXV293" s="66"/>
      <c r="PXW293" s="66"/>
      <c r="PXX293" s="66"/>
      <c r="PXY293" s="66"/>
      <c r="PXZ293" s="66"/>
      <c r="PYA293" s="66"/>
      <c r="PYB293" s="66"/>
      <c r="PYC293" s="66"/>
      <c r="PYD293" s="66"/>
      <c r="PYE293" s="66"/>
      <c r="PYF293" s="66"/>
      <c r="PYG293" s="66"/>
      <c r="PYH293" s="66"/>
      <c r="PYI293" s="66"/>
      <c r="PYJ293" s="66"/>
      <c r="PYK293" s="66"/>
      <c r="PYL293" s="66"/>
      <c r="PYM293" s="66"/>
      <c r="PYN293" s="66"/>
      <c r="PYO293" s="66"/>
      <c r="PYP293" s="66"/>
      <c r="PYQ293" s="66"/>
      <c r="PYR293" s="66"/>
      <c r="PYS293" s="66"/>
      <c r="PYT293" s="66"/>
      <c r="PYU293" s="66"/>
      <c r="PYV293" s="66"/>
      <c r="PYW293" s="66"/>
      <c r="PYX293" s="66"/>
      <c r="PYY293" s="66"/>
      <c r="PYZ293" s="66"/>
      <c r="PZA293" s="66"/>
      <c r="PZB293" s="66"/>
      <c r="PZC293" s="66"/>
      <c r="PZD293" s="66"/>
      <c r="PZE293" s="66"/>
      <c r="PZF293" s="66"/>
      <c r="PZG293" s="66"/>
      <c r="PZH293" s="66"/>
      <c r="PZI293" s="66"/>
      <c r="PZJ293" s="66"/>
      <c r="PZK293" s="66"/>
      <c r="PZL293" s="66"/>
      <c r="PZM293" s="66"/>
      <c r="PZN293" s="66"/>
      <c r="PZO293" s="66"/>
      <c r="PZP293" s="66"/>
      <c r="PZQ293" s="66"/>
      <c r="PZR293" s="66"/>
      <c r="PZS293" s="66"/>
      <c r="PZT293" s="66"/>
      <c r="PZU293" s="66"/>
      <c r="PZV293" s="66"/>
      <c r="PZW293" s="66"/>
      <c r="PZX293" s="66"/>
      <c r="PZY293" s="66"/>
      <c r="PZZ293" s="66"/>
      <c r="QAA293" s="66"/>
      <c r="QAB293" s="66"/>
      <c r="QAC293" s="66"/>
      <c r="QAD293" s="66"/>
      <c r="QAE293" s="66"/>
      <c r="QAF293" s="66"/>
      <c r="QAG293" s="66"/>
      <c r="QAH293" s="66"/>
      <c r="QAI293" s="66"/>
      <c r="QAJ293" s="66"/>
      <c r="QAK293" s="66"/>
      <c r="QAL293" s="66"/>
      <c r="QAM293" s="66"/>
      <c r="QAN293" s="66"/>
      <c r="QAO293" s="66"/>
      <c r="QAP293" s="66"/>
      <c r="QAQ293" s="66"/>
      <c r="QAR293" s="66"/>
      <c r="QAS293" s="66"/>
      <c r="QAT293" s="66"/>
      <c r="QAU293" s="66"/>
      <c r="QAV293" s="66"/>
      <c r="QAW293" s="66"/>
      <c r="QAX293" s="66"/>
      <c r="QAY293" s="66"/>
      <c r="QAZ293" s="66"/>
      <c r="QBA293" s="66"/>
      <c r="QBB293" s="66"/>
      <c r="QBC293" s="66"/>
      <c r="QBD293" s="66"/>
      <c r="QBE293" s="66"/>
      <c r="QBF293" s="66"/>
      <c r="QBG293" s="66"/>
      <c r="QBH293" s="66"/>
      <c r="QBI293" s="66"/>
      <c r="QBJ293" s="66"/>
      <c r="QBK293" s="66"/>
      <c r="QBL293" s="66"/>
      <c r="QBM293" s="66"/>
      <c r="QBN293" s="66"/>
      <c r="QBO293" s="66"/>
      <c r="QBP293" s="66"/>
      <c r="QBQ293" s="66"/>
      <c r="QBR293" s="66"/>
      <c r="QBS293" s="66"/>
      <c r="QBT293" s="66"/>
      <c r="QBU293" s="66"/>
      <c r="QBV293" s="66"/>
      <c r="QBW293" s="66"/>
      <c r="QBX293" s="66"/>
      <c r="QBY293" s="66"/>
      <c r="QBZ293" s="66"/>
      <c r="QCA293" s="66"/>
      <c r="QCB293" s="66"/>
      <c r="QCC293" s="66"/>
      <c r="QCD293" s="66"/>
      <c r="QCE293" s="66"/>
      <c r="QCF293" s="66"/>
      <c r="QCG293" s="66"/>
      <c r="QCH293" s="66"/>
      <c r="QCI293" s="66"/>
      <c r="QCJ293" s="66"/>
      <c r="QCK293" s="66"/>
      <c r="QCL293" s="66"/>
      <c r="QCM293" s="66"/>
      <c r="QCN293" s="66"/>
      <c r="QCO293" s="66"/>
      <c r="QCP293" s="66"/>
      <c r="QCQ293" s="66"/>
      <c r="QCR293" s="66"/>
      <c r="QCS293" s="66"/>
      <c r="QCT293" s="66"/>
      <c r="QCU293" s="66"/>
      <c r="QCV293" s="66"/>
      <c r="QCW293" s="66"/>
      <c r="QCX293" s="66"/>
      <c r="QCY293" s="66"/>
      <c r="QCZ293" s="66"/>
      <c r="QDA293" s="66"/>
      <c r="QDB293" s="66"/>
      <c r="QDC293" s="66"/>
      <c r="QDD293" s="66"/>
      <c r="QDE293" s="66"/>
      <c r="QDF293" s="66"/>
      <c r="QDG293" s="66"/>
      <c r="QDH293" s="66"/>
      <c r="QDI293" s="66"/>
      <c r="QDJ293" s="66"/>
      <c r="QDK293" s="66"/>
      <c r="QDL293" s="66"/>
      <c r="QDM293" s="66"/>
      <c r="QDN293" s="66"/>
      <c r="QDO293" s="66"/>
      <c r="QDP293" s="66"/>
      <c r="QDQ293" s="66"/>
      <c r="QDR293" s="66"/>
      <c r="QDS293" s="66"/>
      <c r="QDT293" s="66"/>
      <c r="QDU293" s="66"/>
      <c r="QDV293" s="66"/>
      <c r="QDW293" s="66"/>
      <c r="QDX293" s="66"/>
      <c r="QDY293" s="66"/>
      <c r="QDZ293" s="66"/>
      <c r="QEA293" s="66"/>
      <c r="QEB293" s="66"/>
      <c r="QEC293" s="66"/>
      <c r="QED293" s="66"/>
      <c r="QEE293" s="66"/>
      <c r="QEF293" s="66"/>
      <c r="QEG293" s="66"/>
      <c r="QEH293" s="66"/>
      <c r="QEI293" s="66"/>
      <c r="QEJ293" s="66"/>
      <c r="QEK293" s="66"/>
      <c r="QEL293" s="66"/>
      <c r="QEM293" s="66"/>
      <c r="QEN293" s="66"/>
      <c r="QEO293" s="66"/>
      <c r="QEP293" s="66"/>
      <c r="QEQ293" s="66"/>
      <c r="QER293" s="66"/>
      <c r="QES293" s="66"/>
      <c r="QET293" s="66"/>
      <c r="QEU293" s="66"/>
      <c r="QEV293" s="66"/>
      <c r="QEW293" s="66"/>
      <c r="QEX293" s="66"/>
      <c r="QEY293" s="66"/>
      <c r="QEZ293" s="66"/>
      <c r="QFA293" s="66"/>
      <c r="QFB293" s="66"/>
      <c r="QFC293" s="66"/>
      <c r="QFD293" s="66"/>
      <c r="QFE293" s="66"/>
      <c r="QFF293" s="66"/>
      <c r="QFG293" s="66"/>
      <c r="QFH293" s="66"/>
      <c r="QFI293" s="66"/>
      <c r="QFJ293" s="66"/>
      <c r="QFK293" s="66"/>
      <c r="QFL293" s="66"/>
      <c r="QFM293" s="66"/>
      <c r="QFN293" s="66"/>
      <c r="QFO293" s="66"/>
      <c r="QFP293" s="66"/>
      <c r="QFQ293" s="66"/>
      <c r="QFR293" s="66"/>
      <c r="QFS293" s="66"/>
      <c r="QFT293" s="66"/>
      <c r="QFU293" s="66"/>
      <c r="QFV293" s="66"/>
      <c r="QFW293" s="66"/>
      <c r="QFX293" s="66"/>
      <c r="QFY293" s="66"/>
      <c r="QFZ293" s="66"/>
      <c r="QGA293" s="66"/>
      <c r="QGB293" s="66"/>
      <c r="QGC293" s="66"/>
      <c r="QGD293" s="66"/>
      <c r="QGE293" s="66"/>
      <c r="QGF293" s="66"/>
      <c r="QGG293" s="66"/>
      <c r="QGH293" s="66"/>
      <c r="QGI293" s="66"/>
      <c r="QGJ293" s="66"/>
      <c r="QGK293" s="66"/>
      <c r="QGL293" s="66"/>
      <c r="QGM293" s="66"/>
      <c r="QGN293" s="66"/>
      <c r="QGO293" s="66"/>
      <c r="QGP293" s="66"/>
      <c r="QGQ293" s="66"/>
      <c r="QGR293" s="66"/>
      <c r="QGS293" s="66"/>
      <c r="QGT293" s="66"/>
      <c r="QGU293" s="66"/>
      <c r="QGV293" s="66"/>
      <c r="QGW293" s="66"/>
      <c r="QGX293" s="66"/>
      <c r="QGY293" s="66"/>
      <c r="QGZ293" s="66"/>
      <c r="QHA293" s="66"/>
      <c r="QHB293" s="66"/>
      <c r="QHC293" s="66"/>
      <c r="QHD293" s="66"/>
      <c r="QHE293" s="66"/>
      <c r="QHF293" s="66"/>
      <c r="QHG293" s="66"/>
      <c r="QHH293" s="66"/>
      <c r="QHI293" s="66"/>
      <c r="QHJ293" s="66"/>
      <c r="QHK293" s="66"/>
      <c r="QHL293" s="66"/>
      <c r="QHM293" s="66"/>
      <c r="QHN293" s="66"/>
      <c r="QHO293" s="66"/>
      <c r="QHP293" s="66"/>
      <c r="QHQ293" s="66"/>
      <c r="QHR293" s="66"/>
      <c r="QHS293" s="66"/>
      <c r="QHT293" s="66"/>
      <c r="QHU293" s="66"/>
      <c r="QHV293" s="66"/>
      <c r="QHW293" s="66"/>
      <c r="QHX293" s="66"/>
      <c r="QHY293" s="66"/>
      <c r="QHZ293" s="66"/>
      <c r="QIA293" s="66"/>
      <c r="QIB293" s="66"/>
      <c r="QIC293" s="66"/>
      <c r="QID293" s="66"/>
      <c r="QIE293" s="66"/>
      <c r="QIF293" s="66"/>
      <c r="QIG293" s="66"/>
      <c r="QIH293" s="66"/>
      <c r="QII293" s="66"/>
      <c r="QIJ293" s="66"/>
      <c r="QIK293" s="66"/>
      <c r="QIL293" s="66"/>
      <c r="QIM293" s="66"/>
      <c r="QIN293" s="66"/>
      <c r="QIO293" s="66"/>
      <c r="QIP293" s="66"/>
      <c r="QIQ293" s="66"/>
      <c r="QIR293" s="66"/>
      <c r="QIS293" s="66"/>
      <c r="QIT293" s="66"/>
      <c r="QIU293" s="66"/>
      <c r="QIV293" s="66"/>
      <c r="QIW293" s="66"/>
      <c r="QIX293" s="66"/>
      <c r="QIY293" s="66"/>
      <c r="QIZ293" s="66"/>
      <c r="QJA293" s="66"/>
      <c r="QJB293" s="66"/>
      <c r="QJC293" s="66"/>
      <c r="QJD293" s="66"/>
      <c r="QJE293" s="66"/>
      <c r="QJF293" s="66"/>
      <c r="QJG293" s="66"/>
      <c r="QJH293" s="66"/>
      <c r="QJI293" s="66"/>
      <c r="QJJ293" s="66"/>
      <c r="QJK293" s="66"/>
      <c r="QJL293" s="66"/>
      <c r="QJM293" s="66"/>
      <c r="QJN293" s="66"/>
      <c r="QJO293" s="66"/>
      <c r="QJP293" s="66"/>
      <c r="QJQ293" s="66"/>
      <c r="QJR293" s="66"/>
      <c r="QJS293" s="66"/>
      <c r="QJT293" s="66"/>
      <c r="QJU293" s="66"/>
      <c r="QJV293" s="66"/>
      <c r="QJW293" s="66"/>
      <c r="QJX293" s="66"/>
      <c r="QJY293" s="66"/>
      <c r="QJZ293" s="66"/>
      <c r="QKA293" s="66"/>
      <c r="QKB293" s="66"/>
      <c r="QKC293" s="66"/>
      <c r="QKD293" s="66"/>
      <c r="QKE293" s="66"/>
      <c r="QKF293" s="66"/>
      <c r="QKG293" s="66"/>
      <c r="QKH293" s="66"/>
      <c r="QKI293" s="66"/>
      <c r="QKJ293" s="66"/>
      <c r="QKK293" s="66"/>
      <c r="QKL293" s="66"/>
      <c r="QKM293" s="66"/>
      <c r="QKN293" s="66"/>
      <c r="QKO293" s="66"/>
      <c r="QKP293" s="66"/>
      <c r="QKQ293" s="66"/>
      <c r="QKR293" s="66"/>
      <c r="QKS293" s="66"/>
      <c r="QKT293" s="66"/>
      <c r="QKU293" s="66"/>
      <c r="QKV293" s="66"/>
      <c r="QKW293" s="66"/>
      <c r="QKX293" s="66"/>
      <c r="QKY293" s="66"/>
      <c r="QKZ293" s="66"/>
      <c r="QLA293" s="66"/>
      <c r="QLB293" s="66"/>
      <c r="QLC293" s="66"/>
      <c r="QLD293" s="66"/>
      <c r="QLE293" s="66"/>
      <c r="QLF293" s="66"/>
      <c r="QLG293" s="66"/>
      <c r="QLH293" s="66"/>
      <c r="QLI293" s="66"/>
      <c r="QLJ293" s="66"/>
      <c r="QLK293" s="66"/>
      <c r="QLL293" s="66"/>
      <c r="QLM293" s="66"/>
      <c r="QLN293" s="66"/>
      <c r="QLO293" s="66"/>
      <c r="QLP293" s="66"/>
      <c r="QLQ293" s="66"/>
      <c r="QLR293" s="66"/>
      <c r="QLS293" s="66"/>
      <c r="QLT293" s="66"/>
      <c r="QLU293" s="66"/>
      <c r="QLV293" s="66"/>
      <c r="QLW293" s="66"/>
      <c r="QLX293" s="66"/>
      <c r="QLY293" s="66"/>
      <c r="QLZ293" s="66"/>
      <c r="QMA293" s="66"/>
      <c r="QMB293" s="66"/>
      <c r="QMC293" s="66"/>
      <c r="QMD293" s="66"/>
      <c r="QME293" s="66"/>
      <c r="QMF293" s="66"/>
      <c r="QMG293" s="66"/>
      <c r="QMH293" s="66"/>
      <c r="QMI293" s="66"/>
      <c r="QMJ293" s="66"/>
      <c r="QMK293" s="66"/>
      <c r="QML293" s="66"/>
      <c r="QMM293" s="66"/>
      <c r="QMN293" s="66"/>
      <c r="QMO293" s="66"/>
      <c r="QMP293" s="66"/>
      <c r="QMQ293" s="66"/>
      <c r="QMR293" s="66"/>
      <c r="QMS293" s="66"/>
      <c r="QMT293" s="66"/>
      <c r="QMU293" s="66"/>
      <c r="QMV293" s="66"/>
      <c r="QMW293" s="66"/>
      <c r="QMX293" s="66"/>
      <c r="QMY293" s="66"/>
      <c r="QMZ293" s="66"/>
      <c r="QNA293" s="66"/>
      <c r="QNB293" s="66"/>
      <c r="QNC293" s="66"/>
      <c r="QND293" s="66"/>
      <c r="QNE293" s="66"/>
      <c r="QNF293" s="66"/>
      <c r="QNG293" s="66"/>
      <c r="QNH293" s="66"/>
      <c r="QNI293" s="66"/>
      <c r="QNJ293" s="66"/>
      <c r="QNK293" s="66"/>
      <c r="QNL293" s="66"/>
      <c r="QNM293" s="66"/>
      <c r="QNN293" s="66"/>
      <c r="QNO293" s="66"/>
      <c r="QNP293" s="66"/>
      <c r="QNQ293" s="66"/>
      <c r="QNR293" s="66"/>
      <c r="QNS293" s="66"/>
      <c r="QNT293" s="66"/>
      <c r="QNU293" s="66"/>
      <c r="QNV293" s="66"/>
      <c r="QNW293" s="66"/>
      <c r="QNX293" s="66"/>
      <c r="QNY293" s="66"/>
      <c r="QNZ293" s="66"/>
      <c r="QOA293" s="66"/>
      <c r="QOB293" s="66"/>
      <c r="QOC293" s="66"/>
      <c r="QOD293" s="66"/>
      <c r="QOE293" s="66"/>
      <c r="QOF293" s="66"/>
      <c r="QOG293" s="66"/>
      <c r="QOH293" s="66"/>
      <c r="QOI293" s="66"/>
      <c r="QOJ293" s="66"/>
      <c r="QOK293" s="66"/>
      <c r="QOL293" s="66"/>
      <c r="QOM293" s="66"/>
      <c r="QON293" s="66"/>
      <c r="QOO293" s="66"/>
      <c r="QOP293" s="66"/>
      <c r="QOQ293" s="66"/>
      <c r="QOR293" s="66"/>
      <c r="QOS293" s="66"/>
      <c r="QOT293" s="66"/>
      <c r="QOU293" s="66"/>
      <c r="QOV293" s="66"/>
      <c r="QOW293" s="66"/>
      <c r="QOX293" s="66"/>
      <c r="QOY293" s="66"/>
      <c r="QOZ293" s="66"/>
      <c r="QPA293" s="66"/>
      <c r="QPB293" s="66"/>
      <c r="QPC293" s="66"/>
      <c r="QPD293" s="66"/>
      <c r="QPE293" s="66"/>
      <c r="QPF293" s="66"/>
      <c r="QPG293" s="66"/>
      <c r="QPH293" s="66"/>
      <c r="QPI293" s="66"/>
      <c r="QPJ293" s="66"/>
      <c r="QPK293" s="66"/>
      <c r="QPL293" s="66"/>
      <c r="QPM293" s="66"/>
      <c r="QPN293" s="66"/>
      <c r="QPO293" s="66"/>
      <c r="QPP293" s="66"/>
      <c r="QPQ293" s="66"/>
      <c r="QPR293" s="66"/>
      <c r="QPS293" s="66"/>
      <c r="QPT293" s="66"/>
      <c r="QPU293" s="66"/>
      <c r="QPV293" s="66"/>
      <c r="QPW293" s="66"/>
      <c r="QPX293" s="66"/>
      <c r="QPY293" s="66"/>
      <c r="QPZ293" s="66"/>
      <c r="QQA293" s="66"/>
      <c r="QQB293" s="66"/>
      <c r="QQC293" s="66"/>
      <c r="QQD293" s="66"/>
      <c r="QQE293" s="66"/>
      <c r="QQF293" s="66"/>
      <c r="QQG293" s="66"/>
      <c r="QQH293" s="66"/>
      <c r="QQI293" s="66"/>
      <c r="QQJ293" s="66"/>
      <c r="QQK293" s="66"/>
      <c r="QQL293" s="66"/>
      <c r="QQM293" s="66"/>
      <c r="QQN293" s="66"/>
      <c r="QQO293" s="66"/>
      <c r="QQP293" s="66"/>
      <c r="QQQ293" s="66"/>
      <c r="QQR293" s="66"/>
      <c r="QQS293" s="66"/>
      <c r="QQT293" s="66"/>
      <c r="QQU293" s="66"/>
      <c r="QQV293" s="66"/>
      <c r="QQW293" s="66"/>
      <c r="QQX293" s="66"/>
      <c r="QQY293" s="66"/>
      <c r="QQZ293" s="66"/>
      <c r="QRA293" s="66"/>
      <c r="QRB293" s="66"/>
      <c r="QRC293" s="66"/>
      <c r="QRD293" s="66"/>
      <c r="QRE293" s="66"/>
      <c r="QRF293" s="66"/>
      <c r="QRG293" s="66"/>
      <c r="QRH293" s="66"/>
      <c r="QRI293" s="66"/>
      <c r="QRJ293" s="66"/>
      <c r="QRK293" s="66"/>
      <c r="QRL293" s="66"/>
      <c r="QRM293" s="66"/>
      <c r="QRN293" s="66"/>
      <c r="QRO293" s="66"/>
      <c r="QRP293" s="66"/>
      <c r="QRQ293" s="66"/>
      <c r="QRR293" s="66"/>
      <c r="QRS293" s="66"/>
      <c r="QRT293" s="66"/>
      <c r="QRU293" s="66"/>
      <c r="QRV293" s="66"/>
      <c r="QRW293" s="66"/>
      <c r="QRX293" s="66"/>
      <c r="QRY293" s="66"/>
      <c r="QRZ293" s="66"/>
      <c r="QSA293" s="66"/>
      <c r="QSB293" s="66"/>
      <c r="QSC293" s="66"/>
      <c r="QSD293" s="66"/>
      <c r="QSE293" s="66"/>
      <c r="QSF293" s="66"/>
      <c r="QSG293" s="66"/>
      <c r="QSH293" s="66"/>
      <c r="QSI293" s="66"/>
      <c r="QSJ293" s="66"/>
      <c r="QSK293" s="66"/>
      <c r="QSL293" s="66"/>
      <c r="QSM293" s="66"/>
      <c r="QSN293" s="66"/>
      <c r="QSO293" s="66"/>
      <c r="QSP293" s="66"/>
      <c r="QSQ293" s="66"/>
      <c r="QSR293" s="66"/>
      <c r="QSS293" s="66"/>
      <c r="QST293" s="66"/>
      <c r="QSU293" s="66"/>
      <c r="QSV293" s="66"/>
      <c r="QSW293" s="66"/>
      <c r="QSX293" s="66"/>
      <c r="QSY293" s="66"/>
      <c r="QSZ293" s="66"/>
      <c r="QTA293" s="66"/>
      <c r="QTB293" s="66"/>
      <c r="QTC293" s="66"/>
      <c r="QTD293" s="66"/>
      <c r="QTE293" s="66"/>
      <c r="QTF293" s="66"/>
      <c r="QTG293" s="66"/>
      <c r="QTH293" s="66"/>
      <c r="QTI293" s="66"/>
      <c r="QTJ293" s="66"/>
      <c r="QTK293" s="66"/>
      <c r="QTL293" s="66"/>
      <c r="QTM293" s="66"/>
      <c r="QTN293" s="66"/>
      <c r="QTO293" s="66"/>
      <c r="QTP293" s="66"/>
      <c r="QTQ293" s="66"/>
      <c r="QTR293" s="66"/>
      <c r="QTS293" s="66"/>
      <c r="QTT293" s="66"/>
      <c r="QTU293" s="66"/>
      <c r="QTV293" s="66"/>
      <c r="QTW293" s="66"/>
      <c r="QTX293" s="66"/>
      <c r="QTY293" s="66"/>
      <c r="QTZ293" s="66"/>
      <c r="QUA293" s="66"/>
      <c r="QUB293" s="66"/>
      <c r="QUC293" s="66"/>
      <c r="QUD293" s="66"/>
      <c r="QUE293" s="66"/>
      <c r="QUF293" s="66"/>
      <c r="QUG293" s="66"/>
      <c r="QUH293" s="66"/>
      <c r="QUI293" s="66"/>
      <c r="QUJ293" s="66"/>
      <c r="QUK293" s="66"/>
      <c r="QUL293" s="66"/>
      <c r="QUM293" s="66"/>
      <c r="QUN293" s="66"/>
      <c r="QUO293" s="66"/>
      <c r="QUP293" s="66"/>
      <c r="QUQ293" s="66"/>
      <c r="QUR293" s="66"/>
      <c r="QUS293" s="66"/>
      <c r="QUT293" s="66"/>
      <c r="QUU293" s="66"/>
      <c r="QUV293" s="66"/>
      <c r="QUW293" s="66"/>
      <c r="QUX293" s="66"/>
      <c r="QUY293" s="66"/>
      <c r="QUZ293" s="66"/>
      <c r="QVA293" s="66"/>
      <c r="QVB293" s="66"/>
      <c r="QVC293" s="66"/>
      <c r="QVD293" s="66"/>
      <c r="QVE293" s="66"/>
      <c r="QVF293" s="66"/>
      <c r="QVG293" s="66"/>
      <c r="QVH293" s="66"/>
      <c r="QVI293" s="66"/>
      <c r="QVJ293" s="66"/>
      <c r="QVK293" s="66"/>
      <c r="QVL293" s="66"/>
      <c r="QVM293" s="66"/>
      <c r="QVN293" s="66"/>
      <c r="QVO293" s="66"/>
      <c r="QVP293" s="66"/>
      <c r="QVQ293" s="66"/>
      <c r="QVR293" s="66"/>
      <c r="QVS293" s="66"/>
      <c r="QVT293" s="66"/>
      <c r="QVU293" s="66"/>
      <c r="QVV293" s="66"/>
      <c r="QVW293" s="66"/>
      <c r="QVX293" s="66"/>
      <c r="QVY293" s="66"/>
      <c r="QVZ293" s="66"/>
      <c r="QWA293" s="66"/>
      <c r="QWB293" s="66"/>
      <c r="QWC293" s="66"/>
      <c r="QWD293" s="66"/>
      <c r="QWE293" s="66"/>
      <c r="QWF293" s="66"/>
      <c r="QWG293" s="66"/>
      <c r="QWH293" s="66"/>
      <c r="QWI293" s="66"/>
      <c r="QWJ293" s="66"/>
      <c r="QWK293" s="66"/>
      <c r="QWL293" s="66"/>
      <c r="QWM293" s="66"/>
      <c r="QWN293" s="66"/>
      <c r="QWO293" s="66"/>
      <c r="QWP293" s="66"/>
      <c r="QWQ293" s="66"/>
      <c r="QWR293" s="66"/>
      <c r="QWS293" s="66"/>
      <c r="QWT293" s="66"/>
      <c r="QWU293" s="66"/>
      <c r="QWV293" s="66"/>
      <c r="QWW293" s="66"/>
      <c r="QWX293" s="66"/>
      <c r="QWY293" s="66"/>
      <c r="QWZ293" s="66"/>
      <c r="QXA293" s="66"/>
      <c r="QXB293" s="66"/>
      <c r="QXC293" s="66"/>
      <c r="QXD293" s="66"/>
      <c r="QXE293" s="66"/>
      <c r="QXF293" s="66"/>
      <c r="QXG293" s="66"/>
      <c r="QXH293" s="66"/>
      <c r="QXI293" s="66"/>
      <c r="QXJ293" s="66"/>
      <c r="QXK293" s="66"/>
      <c r="QXL293" s="66"/>
      <c r="QXM293" s="66"/>
      <c r="QXN293" s="66"/>
      <c r="QXO293" s="66"/>
      <c r="QXP293" s="66"/>
      <c r="QXQ293" s="66"/>
      <c r="QXR293" s="66"/>
      <c r="QXS293" s="66"/>
      <c r="QXT293" s="66"/>
      <c r="QXU293" s="66"/>
      <c r="QXV293" s="66"/>
      <c r="QXW293" s="66"/>
      <c r="QXX293" s="66"/>
      <c r="QXY293" s="66"/>
      <c r="QXZ293" s="66"/>
      <c r="QYA293" s="66"/>
      <c r="QYB293" s="66"/>
      <c r="QYC293" s="66"/>
      <c r="QYD293" s="66"/>
      <c r="QYE293" s="66"/>
      <c r="QYF293" s="66"/>
      <c r="QYG293" s="66"/>
      <c r="QYH293" s="66"/>
      <c r="QYI293" s="66"/>
      <c r="QYJ293" s="66"/>
      <c r="QYK293" s="66"/>
      <c r="QYL293" s="66"/>
      <c r="QYM293" s="66"/>
      <c r="QYN293" s="66"/>
      <c r="QYO293" s="66"/>
      <c r="QYP293" s="66"/>
      <c r="QYQ293" s="66"/>
      <c r="QYR293" s="66"/>
      <c r="QYS293" s="66"/>
      <c r="QYT293" s="66"/>
      <c r="QYU293" s="66"/>
      <c r="QYV293" s="66"/>
      <c r="QYW293" s="66"/>
      <c r="QYX293" s="66"/>
      <c r="QYY293" s="66"/>
      <c r="QYZ293" s="66"/>
      <c r="QZA293" s="66"/>
      <c r="QZB293" s="66"/>
      <c r="QZC293" s="66"/>
      <c r="QZD293" s="66"/>
      <c r="QZE293" s="66"/>
      <c r="QZF293" s="66"/>
      <c r="QZG293" s="66"/>
      <c r="QZH293" s="66"/>
      <c r="QZI293" s="66"/>
      <c r="QZJ293" s="66"/>
      <c r="QZK293" s="66"/>
      <c r="QZL293" s="66"/>
      <c r="QZM293" s="66"/>
      <c r="QZN293" s="66"/>
      <c r="QZO293" s="66"/>
      <c r="QZP293" s="66"/>
      <c r="QZQ293" s="66"/>
      <c r="QZR293" s="66"/>
      <c r="QZS293" s="66"/>
      <c r="QZT293" s="66"/>
      <c r="QZU293" s="66"/>
      <c r="QZV293" s="66"/>
      <c r="QZW293" s="66"/>
      <c r="QZX293" s="66"/>
      <c r="QZY293" s="66"/>
      <c r="QZZ293" s="66"/>
      <c r="RAA293" s="66"/>
      <c r="RAB293" s="66"/>
      <c r="RAC293" s="66"/>
      <c r="RAD293" s="66"/>
      <c r="RAE293" s="66"/>
      <c r="RAF293" s="66"/>
      <c r="RAG293" s="66"/>
      <c r="RAH293" s="66"/>
      <c r="RAI293" s="66"/>
      <c r="RAJ293" s="66"/>
      <c r="RAK293" s="66"/>
      <c r="RAL293" s="66"/>
      <c r="RAM293" s="66"/>
      <c r="RAN293" s="66"/>
      <c r="RAO293" s="66"/>
      <c r="RAP293" s="66"/>
      <c r="RAQ293" s="66"/>
      <c r="RAR293" s="66"/>
      <c r="RAS293" s="66"/>
      <c r="RAT293" s="66"/>
      <c r="RAU293" s="66"/>
      <c r="RAV293" s="66"/>
      <c r="RAW293" s="66"/>
      <c r="RAX293" s="66"/>
      <c r="RAY293" s="66"/>
      <c r="RAZ293" s="66"/>
      <c r="RBA293" s="66"/>
      <c r="RBB293" s="66"/>
      <c r="RBC293" s="66"/>
      <c r="RBD293" s="66"/>
      <c r="RBE293" s="66"/>
      <c r="RBF293" s="66"/>
      <c r="RBG293" s="66"/>
      <c r="RBH293" s="66"/>
      <c r="RBI293" s="66"/>
      <c r="RBJ293" s="66"/>
      <c r="RBK293" s="66"/>
      <c r="RBL293" s="66"/>
      <c r="RBM293" s="66"/>
      <c r="RBN293" s="66"/>
      <c r="RBO293" s="66"/>
      <c r="RBP293" s="66"/>
      <c r="RBQ293" s="66"/>
      <c r="RBR293" s="66"/>
      <c r="RBS293" s="66"/>
      <c r="RBT293" s="66"/>
      <c r="RBU293" s="66"/>
      <c r="RBV293" s="66"/>
      <c r="RBW293" s="66"/>
      <c r="RBX293" s="66"/>
      <c r="RBY293" s="66"/>
      <c r="RBZ293" s="66"/>
      <c r="RCA293" s="66"/>
      <c r="RCB293" s="66"/>
      <c r="RCC293" s="66"/>
      <c r="RCD293" s="66"/>
      <c r="RCE293" s="66"/>
      <c r="RCF293" s="66"/>
      <c r="RCG293" s="66"/>
      <c r="RCH293" s="66"/>
      <c r="RCI293" s="66"/>
      <c r="RCJ293" s="66"/>
      <c r="RCK293" s="66"/>
      <c r="RCL293" s="66"/>
      <c r="RCM293" s="66"/>
      <c r="RCN293" s="66"/>
      <c r="RCO293" s="66"/>
      <c r="RCP293" s="66"/>
      <c r="RCQ293" s="66"/>
      <c r="RCR293" s="66"/>
      <c r="RCS293" s="66"/>
      <c r="RCT293" s="66"/>
      <c r="RCU293" s="66"/>
      <c r="RCV293" s="66"/>
      <c r="RCW293" s="66"/>
      <c r="RCX293" s="66"/>
      <c r="RCY293" s="66"/>
      <c r="RCZ293" s="66"/>
      <c r="RDA293" s="66"/>
      <c r="RDB293" s="66"/>
      <c r="RDC293" s="66"/>
      <c r="RDD293" s="66"/>
      <c r="RDE293" s="66"/>
      <c r="RDF293" s="66"/>
      <c r="RDG293" s="66"/>
      <c r="RDH293" s="66"/>
      <c r="RDI293" s="66"/>
      <c r="RDJ293" s="66"/>
      <c r="RDK293" s="66"/>
      <c r="RDL293" s="66"/>
      <c r="RDM293" s="66"/>
      <c r="RDN293" s="66"/>
      <c r="RDO293" s="66"/>
      <c r="RDP293" s="66"/>
      <c r="RDQ293" s="66"/>
      <c r="RDR293" s="66"/>
      <c r="RDS293" s="66"/>
      <c r="RDT293" s="66"/>
      <c r="RDU293" s="66"/>
      <c r="RDV293" s="66"/>
      <c r="RDW293" s="66"/>
      <c r="RDX293" s="66"/>
      <c r="RDY293" s="66"/>
      <c r="RDZ293" s="66"/>
      <c r="REA293" s="66"/>
      <c r="REB293" s="66"/>
      <c r="REC293" s="66"/>
      <c r="RED293" s="66"/>
      <c r="REE293" s="66"/>
      <c r="REF293" s="66"/>
      <c r="REG293" s="66"/>
      <c r="REH293" s="66"/>
      <c r="REI293" s="66"/>
      <c r="REJ293" s="66"/>
      <c r="REK293" s="66"/>
      <c r="REL293" s="66"/>
      <c r="REM293" s="66"/>
      <c r="REN293" s="66"/>
      <c r="REO293" s="66"/>
      <c r="REP293" s="66"/>
      <c r="REQ293" s="66"/>
      <c r="RER293" s="66"/>
      <c r="RES293" s="66"/>
      <c r="RET293" s="66"/>
      <c r="REU293" s="66"/>
      <c r="REV293" s="66"/>
      <c r="REW293" s="66"/>
      <c r="REX293" s="66"/>
      <c r="REY293" s="66"/>
      <c r="REZ293" s="66"/>
      <c r="RFA293" s="66"/>
      <c r="RFB293" s="66"/>
      <c r="RFC293" s="66"/>
      <c r="RFD293" s="66"/>
      <c r="RFE293" s="66"/>
      <c r="RFF293" s="66"/>
      <c r="RFG293" s="66"/>
      <c r="RFH293" s="66"/>
      <c r="RFI293" s="66"/>
      <c r="RFJ293" s="66"/>
      <c r="RFK293" s="66"/>
      <c r="RFL293" s="66"/>
      <c r="RFM293" s="66"/>
      <c r="RFN293" s="66"/>
      <c r="RFO293" s="66"/>
      <c r="RFP293" s="66"/>
      <c r="RFQ293" s="66"/>
      <c r="RFR293" s="66"/>
      <c r="RFS293" s="66"/>
      <c r="RFT293" s="66"/>
      <c r="RFU293" s="66"/>
      <c r="RFV293" s="66"/>
      <c r="RFW293" s="66"/>
      <c r="RFX293" s="66"/>
      <c r="RFY293" s="66"/>
      <c r="RFZ293" s="66"/>
      <c r="RGA293" s="66"/>
      <c r="RGB293" s="66"/>
      <c r="RGC293" s="66"/>
      <c r="RGD293" s="66"/>
      <c r="RGE293" s="66"/>
      <c r="RGF293" s="66"/>
      <c r="RGG293" s="66"/>
      <c r="RGH293" s="66"/>
      <c r="RGI293" s="66"/>
      <c r="RGJ293" s="66"/>
      <c r="RGK293" s="66"/>
      <c r="RGL293" s="66"/>
      <c r="RGM293" s="66"/>
      <c r="RGN293" s="66"/>
      <c r="RGO293" s="66"/>
      <c r="RGP293" s="66"/>
      <c r="RGQ293" s="66"/>
      <c r="RGR293" s="66"/>
      <c r="RGS293" s="66"/>
      <c r="RGT293" s="66"/>
      <c r="RGU293" s="66"/>
      <c r="RGV293" s="66"/>
      <c r="RGW293" s="66"/>
      <c r="RGX293" s="66"/>
      <c r="RGY293" s="66"/>
      <c r="RGZ293" s="66"/>
      <c r="RHA293" s="66"/>
      <c r="RHB293" s="66"/>
      <c r="RHC293" s="66"/>
      <c r="RHD293" s="66"/>
      <c r="RHE293" s="66"/>
      <c r="RHF293" s="66"/>
      <c r="RHG293" s="66"/>
      <c r="RHH293" s="66"/>
      <c r="RHI293" s="66"/>
      <c r="RHJ293" s="66"/>
      <c r="RHK293" s="66"/>
      <c r="RHL293" s="66"/>
      <c r="RHM293" s="66"/>
      <c r="RHN293" s="66"/>
      <c r="RHO293" s="66"/>
      <c r="RHP293" s="66"/>
      <c r="RHQ293" s="66"/>
      <c r="RHR293" s="66"/>
      <c r="RHS293" s="66"/>
      <c r="RHT293" s="66"/>
      <c r="RHU293" s="66"/>
      <c r="RHV293" s="66"/>
      <c r="RHW293" s="66"/>
      <c r="RHX293" s="66"/>
      <c r="RHY293" s="66"/>
      <c r="RHZ293" s="66"/>
      <c r="RIA293" s="66"/>
      <c r="RIB293" s="66"/>
      <c r="RIC293" s="66"/>
      <c r="RID293" s="66"/>
      <c r="RIE293" s="66"/>
      <c r="RIF293" s="66"/>
      <c r="RIG293" s="66"/>
      <c r="RIH293" s="66"/>
      <c r="RII293" s="66"/>
      <c r="RIJ293" s="66"/>
      <c r="RIK293" s="66"/>
      <c r="RIL293" s="66"/>
      <c r="RIM293" s="66"/>
      <c r="RIN293" s="66"/>
      <c r="RIO293" s="66"/>
      <c r="RIP293" s="66"/>
      <c r="RIQ293" s="66"/>
      <c r="RIR293" s="66"/>
      <c r="RIS293" s="66"/>
      <c r="RIT293" s="66"/>
      <c r="RIU293" s="66"/>
      <c r="RIV293" s="66"/>
      <c r="RIW293" s="66"/>
      <c r="RIX293" s="66"/>
      <c r="RIY293" s="66"/>
      <c r="RIZ293" s="66"/>
      <c r="RJA293" s="66"/>
      <c r="RJB293" s="66"/>
      <c r="RJC293" s="66"/>
      <c r="RJD293" s="66"/>
      <c r="RJE293" s="66"/>
      <c r="RJF293" s="66"/>
      <c r="RJG293" s="66"/>
      <c r="RJH293" s="66"/>
      <c r="RJI293" s="66"/>
      <c r="RJJ293" s="66"/>
      <c r="RJK293" s="66"/>
      <c r="RJL293" s="66"/>
      <c r="RJM293" s="66"/>
      <c r="RJN293" s="66"/>
      <c r="RJO293" s="66"/>
      <c r="RJP293" s="66"/>
      <c r="RJQ293" s="66"/>
      <c r="RJR293" s="66"/>
      <c r="RJS293" s="66"/>
      <c r="RJT293" s="66"/>
      <c r="RJU293" s="66"/>
      <c r="RJV293" s="66"/>
      <c r="RJW293" s="66"/>
      <c r="RJX293" s="66"/>
      <c r="RJY293" s="66"/>
      <c r="RJZ293" s="66"/>
      <c r="RKA293" s="66"/>
      <c r="RKB293" s="66"/>
      <c r="RKC293" s="66"/>
      <c r="RKD293" s="66"/>
      <c r="RKE293" s="66"/>
      <c r="RKF293" s="66"/>
      <c r="RKG293" s="66"/>
      <c r="RKH293" s="66"/>
      <c r="RKI293" s="66"/>
      <c r="RKJ293" s="66"/>
      <c r="RKK293" s="66"/>
      <c r="RKL293" s="66"/>
      <c r="RKM293" s="66"/>
      <c r="RKN293" s="66"/>
      <c r="RKO293" s="66"/>
      <c r="RKP293" s="66"/>
      <c r="RKQ293" s="66"/>
      <c r="RKR293" s="66"/>
      <c r="RKS293" s="66"/>
      <c r="RKT293" s="66"/>
      <c r="RKU293" s="66"/>
      <c r="RKV293" s="66"/>
      <c r="RKW293" s="66"/>
      <c r="RKX293" s="66"/>
      <c r="RKY293" s="66"/>
      <c r="RKZ293" s="66"/>
      <c r="RLA293" s="66"/>
      <c r="RLB293" s="66"/>
      <c r="RLC293" s="66"/>
      <c r="RLD293" s="66"/>
      <c r="RLE293" s="66"/>
      <c r="RLF293" s="66"/>
      <c r="RLG293" s="66"/>
      <c r="RLH293" s="66"/>
      <c r="RLI293" s="66"/>
      <c r="RLJ293" s="66"/>
      <c r="RLK293" s="66"/>
      <c r="RLL293" s="66"/>
      <c r="RLM293" s="66"/>
      <c r="RLN293" s="66"/>
      <c r="RLO293" s="66"/>
      <c r="RLP293" s="66"/>
      <c r="RLQ293" s="66"/>
      <c r="RLR293" s="66"/>
      <c r="RLS293" s="66"/>
      <c r="RLT293" s="66"/>
      <c r="RLU293" s="66"/>
      <c r="RLV293" s="66"/>
      <c r="RLW293" s="66"/>
      <c r="RLX293" s="66"/>
      <c r="RLY293" s="66"/>
      <c r="RLZ293" s="66"/>
      <c r="RMA293" s="66"/>
      <c r="RMB293" s="66"/>
      <c r="RMC293" s="66"/>
      <c r="RMD293" s="66"/>
      <c r="RME293" s="66"/>
      <c r="RMF293" s="66"/>
      <c r="RMG293" s="66"/>
      <c r="RMH293" s="66"/>
      <c r="RMI293" s="66"/>
      <c r="RMJ293" s="66"/>
      <c r="RMK293" s="66"/>
      <c r="RML293" s="66"/>
      <c r="RMM293" s="66"/>
      <c r="RMN293" s="66"/>
      <c r="RMO293" s="66"/>
      <c r="RMP293" s="66"/>
      <c r="RMQ293" s="66"/>
      <c r="RMR293" s="66"/>
      <c r="RMS293" s="66"/>
      <c r="RMT293" s="66"/>
      <c r="RMU293" s="66"/>
      <c r="RMV293" s="66"/>
      <c r="RMW293" s="66"/>
      <c r="RMX293" s="66"/>
      <c r="RMY293" s="66"/>
      <c r="RMZ293" s="66"/>
      <c r="RNA293" s="66"/>
      <c r="RNB293" s="66"/>
      <c r="RNC293" s="66"/>
      <c r="RND293" s="66"/>
      <c r="RNE293" s="66"/>
      <c r="RNF293" s="66"/>
      <c r="RNG293" s="66"/>
      <c r="RNH293" s="66"/>
      <c r="RNI293" s="66"/>
      <c r="RNJ293" s="66"/>
      <c r="RNK293" s="66"/>
      <c r="RNL293" s="66"/>
      <c r="RNM293" s="66"/>
      <c r="RNN293" s="66"/>
      <c r="RNO293" s="66"/>
      <c r="RNP293" s="66"/>
      <c r="RNQ293" s="66"/>
      <c r="RNR293" s="66"/>
      <c r="RNS293" s="66"/>
      <c r="RNT293" s="66"/>
      <c r="RNU293" s="66"/>
      <c r="RNV293" s="66"/>
      <c r="RNW293" s="66"/>
      <c r="RNX293" s="66"/>
      <c r="RNY293" s="66"/>
      <c r="RNZ293" s="66"/>
      <c r="ROA293" s="66"/>
      <c r="ROB293" s="66"/>
      <c r="ROC293" s="66"/>
      <c r="ROD293" s="66"/>
      <c r="ROE293" s="66"/>
      <c r="ROF293" s="66"/>
      <c r="ROG293" s="66"/>
      <c r="ROH293" s="66"/>
      <c r="ROI293" s="66"/>
      <c r="ROJ293" s="66"/>
      <c r="ROK293" s="66"/>
      <c r="ROL293" s="66"/>
      <c r="ROM293" s="66"/>
      <c r="RON293" s="66"/>
      <c r="ROO293" s="66"/>
      <c r="ROP293" s="66"/>
      <c r="ROQ293" s="66"/>
      <c r="ROR293" s="66"/>
      <c r="ROS293" s="66"/>
      <c r="ROT293" s="66"/>
      <c r="ROU293" s="66"/>
      <c r="ROV293" s="66"/>
      <c r="ROW293" s="66"/>
      <c r="ROX293" s="66"/>
      <c r="ROY293" s="66"/>
      <c r="ROZ293" s="66"/>
      <c r="RPA293" s="66"/>
      <c r="RPB293" s="66"/>
      <c r="RPC293" s="66"/>
      <c r="RPD293" s="66"/>
      <c r="RPE293" s="66"/>
      <c r="RPF293" s="66"/>
      <c r="RPG293" s="66"/>
      <c r="RPH293" s="66"/>
      <c r="RPI293" s="66"/>
      <c r="RPJ293" s="66"/>
      <c r="RPK293" s="66"/>
      <c r="RPL293" s="66"/>
      <c r="RPM293" s="66"/>
      <c r="RPN293" s="66"/>
      <c r="RPO293" s="66"/>
      <c r="RPP293" s="66"/>
      <c r="RPQ293" s="66"/>
      <c r="RPR293" s="66"/>
      <c r="RPS293" s="66"/>
      <c r="RPT293" s="66"/>
      <c r="RPU293" s="66"/>
      <c r="RPV293" s="66"/>
      <c r="RPW293" s="66"/>
      <c r="RPX293" s="66"/>
      <c r="RPY293" s="66"/>
      <c r="RPZ293" s="66"/>
      <c r="RQA293" s="66"/>
      <c r="RQB293" s="66"/>
      <c r="RQC293" s="66"/>
      <c r="RQD293" s="66"/>
      <c r="RQE293" s="66"/>
      <c r="RQF293" s="66"/>
      <c r="RQG293" s="66"/>
      <c r="RQH293" s="66"/>
      <c r="RQI293" s="66"/>
      <c r="RQJ293" s="66"/>
      <c r="RQK293" s="66"/>
      <c r="RQL293" s="66"/>
      <c r="RQM293" s="66"/>
      <c r="RQN293" s="66"/>
      <c r="RQO293" s="66"/>
      <c r="RQP293" s="66"/>
      <c r="RQQ293" s="66"/>
      <c r="RQR293" s="66"/>
      <c r="RQS293" s="66"/>
      <c r="RQT293" s="66"/>
      <c r="RQU293" s="66"/>
      <c r="RQV293" s="66"/>
      <c r="RQW293" s="66"/>
      <c r="RQX293" s="66"/>
      <c r="RQY293" s="66"/>
      <c r="RQZ293" s="66"/>
      <c r="RRA293" s="66"/>
      <c r="RRB293" s="66"/>
      <c r="RRC293" s="66"/>
      <c r="RRD293" s="66"/>
      <c r="RRE293" s="66"/>
      <c r="RRF293" s="66"/>
      <c r="RRG293" s="66"/>
      <c r="RRH293" s="66"/>
      <c r="RRI293" s="66"/>
      <c r="RRJ293" s="66"/>
      <c r="RRK293" s="66"/>
      <c r="RRL293" s="66"/>
      <c r="RRM293" s="66"/>
      <c r="RRN293" s="66"/>
      <c r="RRO293" s="66"/>
      <c r="RRP293" s="66"/>
      <c r="RRQ293" s="66"/>
      <c r="RRR293" s="66"/>
      <c r="RRS293" s="66"/>
      <c r="RRT293" s="66"/>
      <c r="RRU293" s="66"/>
      <c r="RRV293" s="66"/>
      <c r="RRW293" s="66"/>
      <c r="RRX293" s="66"/>
      <c r="RRY293" s="66"/>
      <c r="RRZ293" s="66"/>
      <c r="RSA293" s="66"/>
      <c r="RSB293" s="66"/>
      <c r="RSC293" s="66"/>
      <c r="RSD293" s="66"/>
      <c r="RSE293" s="66"/>
      <c r="RSF293" s="66"/>
      <c r="RSG293" s="66"/>
      <c r="RSH293" s="66"/>
      <c r="RSI293" s="66"/>
      <c r="RSJ293" s="66"/>
      <c r="RSK293" s="66"/>
      <c r="RSL293" s="66"/>
      <c r="RSM293" s="66"/>
      <c r="RSN293" s="66"/>
      <c r="RSO293" s="66"/>
      <c r="RSP293" s="66"/>
      <c r="RSQ293" s="66"/>
      <c r="RSR293" s="66"/>
      <c r="RSS293" s="66"/>
      <c r="RST293" s="66"/>
      <c r="RSU293" s="66"/>
      <c r="RSV293" s="66"/>
      <c r="RSW293" s="66"/>
      <c r="RSX293" s="66"/>
      <c r="RSY293" s="66"/>
      <c r="RSZ293" s="66"/>
      <c r="RTA293" s="66"/>
      <c r="RTB293" s="66"/>
      <c r="RTC293" s="66"/>
      <c r="RTD293" s="66"/>
      <c r="RTE293" s="66"/>
      <c r="RTF293" s="66"/>
      <c r="RTG293" s="66"/>
      <c r="RTH293" s="66"/>
      <c r="RTI293" s="66"/>
      <c r="RTJ293" s="66"/>
      <c r="RTK293" s="66"/>
      <c r="RTL293" s="66"/>
      <c r="RTM293" s="66"/>
      <c r="RTN293" s="66"/>
      <c r="RTO293" s="66"/>
      <c r="RTP293" s="66"/>
      <c r="RTQ293" s="66"/>
      <c r="RTR293" s="66"/>
      <c r="RTS293" s="66"/>
      <c r="RTT293" s="66"/>
      <c r="RTU293" s="66"/>
      <c r="RTV293" s="66"/>
      <c r="RTW293" s="66"/>
      <c r="RTX293" s="66"/>
      <c r="RTY293" s="66"/>
      <c r="RTZ293" s="66"/>
      <c r="RUA293" s="66"/>
      <c r="RUB293" s="66"/>
      <c r="RUC293" s="66"/>
      <c r="RUD293" s="66"/>
      <c r="RUE293" s="66"/>
      <c r="RUF293" s="66"/>
      <c r="RUG293" s="66"/>
      <c r="RUH293" s="66"/>
      <c r="RUI293" s="66"/>
      <c r="RUJ293" s="66"/>
      <c r="RUK293" s="66"/>
      <c r="RUL293" s="66"/>
      <c r="RUM293" s="66"/>
      <c r="RUN293" s="66"/>
      <c r="RUO293" s="66"/>
      <c r="RUP293" s="66"/>
      <c r="RUQ293" s="66"/>
      <c r="RUR293" s="66"/>
      <c r="RUS293" s="66"/>
      <c r="RUT293" s="66"/>
      <c r="RUU293" s="66"/>
      <c r="RUV293" s="66"/>
      <c r="RUW293" s="66"/>
      <c r="RUX293" s="66"/>
      <c r="RUY293" s="66"/>
      <c r="RUZ293" s="66"/>
      <c r="RVA293" s="66"/>
      <c r="RVB293" s="66"/>
      <c r="RVC293" s="66"/>
      <c r="RVD293" s="66"/>
      <c r="RVE293" s="66"/>
      <c r="RVF293" s="66"/>
      <c r="RVG293" s="66"/>
      <c r="RVH293" s="66"/>
      <c r="RVI293" s="66"/>
      <c r="RVJ293" s="66"/>
      <c r="RVK293" s="66"/>
      <c r="RVL293" s="66"/>
      <c r="RVM293" s="66"/>
      <c r="RVN293" s="66"/>
      <c r="RVO293" s="66"/>
      <c r="RVP293" s="66"/>
      <c r="RVQ293" s="66"/>
      <c r="RVR293" s="66"/>
      <c r="RVS293" s="66"/>
      <c r="RVT293" s="66"/>
      <c r="RVU293" s="66"/>
      <c r="RVV293" s="66"/>
      <c r="RVW293" s="66"/>
      <c r="RVX293" s="66"/>
      <c r="RVY293" s="66"/>
      <c r="RVZ293" s="66"/>
      <c r="RWA293" s="66"/>
      <c r="RWB293" s="66"/>
      <c r="RWC293" s="66"/>
      <c r="RWD293" s="66"/>
      <c r="RWE293" s="66"/>
      <c r="RWF293" s="66"/>
      <c r="RWG293" s="66"/>
      <c r="RWH293" s="66"/>
      <c r="RWI293" s="66"/>
      <c r="RWJ293" s="66"/>
      <c r="RWK293" s="66"/>
      <c r="RWL293" s="66"/>
      <c r="RWM293" s="66"/>
      <c r="RWN293" s="66"/>
      <c r="RWO293" s="66"/>
      <c r="RWP293" s="66"/>
      <c r="RWQ293" s="66"/>
      <c r="RWR293" s="66"/>
      <c r="RWS293" s="66"/>
      <c r="RWT293" s="66"/>
      <c r="RWU293" s="66"/>
      <c r="RWV293" s="66"/>
      <c r="RWW293" s="66"/>
      <c r="RWX293" s="66"/>
      <c r="RWY293" s="66"/>
      <c r="RWZ293" s="66"/>
      <c r="RXA293" s="66"/>
      <c r="RXB293" s="66"/>
      <c r="RXC293" s="66"/>
      <c r="RXD293" s="66"/>
      <c r="RXE293" s="66"/>
      <c r="RXF293" s="66"/>
      <c r="RXG293" s="66"/>
      <c r="RXH293" s="66"/>
      <c r="RXI293" s="66"/>
      <c r="RXJ293" s="66"/>
      <c r="RXK293" s="66"/>
      <c r="RXL293" s="66"/>
      <c r="RXM293" s="66"/>
      <c r="RXN293" s="66"/>
      <c r="RXO293" s="66"/>
      <c r="RXP293" s="66"/>
      <c r="RXQ293" s="66"/>
      <c r="RXR293" s="66"/>
      <c r="RXS293" s="66"/>
      <c r="RXT293" s="66"/>
      <c r="RXU293" s="66"/>
      <c r="RXV293" s="66"/>
      <c r="RXW293" s="66"/>
      <c r="RXX293" s="66"/>
      <c r="RXY293" s="66"/>
      <c r="RXZ293" s="66"/>
      <c r="RYA293" s="66"/>
      <c r="RYB293" s="66"/>
      <c r="RYC293" s="66"/>
      <c r="RYD293" s="66"/>
      <c r="RYE293" s="66"/>
      <c r="RYF293" s="66"/>
      <c r="RYG293" s="66"/>
      <c r="RYH293" s="66"/>
      <c r="RYI293" s="66"/>
      <c r="RYJ293" s="66"/>
      <c r="RYK293" s="66"/>
      <c r="RYL293" s="66"/>
      <c r="RYM293" s="66"/>
      <c r="RYN293" s="66"/>
      <c r="RYO293" s="66"/>
      <c r="RYP293" s="66"/>
      <c r="RYQ293" s="66"/>
      <c r="RYR293" s="66"/>
      <c r="RYS293" s="66"/>
      <c r="RYT293" s="66"/>
      <c r="RYU293" s="66"/>
      <c r="RYV293" s="66"/>
      <c r="RYW293" s="66"/>
      <c r="RYX293" s="66"/>
      <c r="RYY293" s="66"/>
      <c r="RYZ293" s="66"/>
      <c r="RZA293" s="66"/>
      <c r="RZB293" s="66"/>
      <c r="RZC293" s="66"/>
      <c r="RZD293" s="66"/>
      <c r="RZE293" s="66"/>
      <c r="RZF293" s="66"/>
      <c r="RZG293" s="66"/>
      <c r="RZH293" s="66"/>
      <c r="RZI293" s="66"/>
      <c r="RZJ293" s="66"/>
      <c r="RZK293" s="66"/>
      <c r="RZL293" s="66"/>
      <c r="RZM293" s="66"/>
      <c r="RZN293" s="66"/>
      <c r="RZO293" s="66"/>
      <c r="RZP293" s="66"/>
      <c r="RZQ293" s="66"/>
      <c r="RZR293" s="66"/>
      <c r="RZS293" s="66"/>
      <c r="RZT293" s="66"/>
      <c r="RZU293" s="66"/>
      <c r="RZV293" s="66"/>
      <c r="RZW293" s="66"/>
      <c r="RZX293" s="66"/>
      <c r="RZY293" s="66"/>
      <c r="RZZ293" s="66"/>
      <c r="SAA293" s="66"/>
      <c r="SAB293" s="66"/>
      <c r="SAC293" s="66"/>
      <c r="SAD293" s="66"/>
      <c r="SAE293" s="66"/>
      <c r="SAF293" s="66"/>
      <c r="SAG293" s="66"/>
      <c r="SAH293" s="66"/>
      <c r="SAI293" s="66"/>
      <c r="SAJ293" s="66"/>
      <c r="SAK293" s="66"/>
      <c r="SAL293" s="66"/>
      <c r="SAM293" s="66"/>
      <c r="SAN293" s="66"/>
      <c r="SAO293" s="66"/>
      <c r="SAP293" s="66"/>
      <c r="SAQ293" s="66"/>
      <c r="SAR293" s="66"/>
      <c r="SAS293" s="66"/>
      <c r="SAT293" s="66"/>
      <c r="SAU293" s="66"/>
      <c r="SAV293" s="66"/>
      <c r="SAW293" s="66"/>
      <c r="SAX293" s="66"/>
      <c r="SAY293" s="66"/>
      <c r="SAZ293" s="66"/>
      <c r="SBA293" s="66"/>
      <c r="SBB293" s="66"/>
      <c r="SBC293" s="66"/>
      <c r="SBD293" s="66"/>
      <c r="SBE293" s="66"/>
      <c r="SBF293" s="66"/>
      <c r="SBG293" s="66"/>
      <c r="SBH293" s="66"/>
      <c r="SBI293" s="66"/>
      <c r="SBJ293" s="66"/>
      <c r="SBK293" s="66"/>
      <c r="SBL293" s="66"/>
      <c r="SBM293" s="66"/>
      <c r="SBN293" s="66"/>
      <c r="SBO293" s="66"/>
      <c r="SBP293" s="66"/>
      <c r="SBQ293" s="66"/>
      <c r="SBR293" s="66"/>
      <c r="SBS293" s="66"/>
      <c r="SBT293" s="66"/>
      <c r="SBU293" s="66"/>
      <c r="SBV293" s="66"/>
      <c r="SBW293" s="66"/>
      <c r="SBX293" s="66"/>
      <c r="SBY293" s="66"/>
      <c r="SBZ293" s="66"/>
      <c r="SCA293" s="66"/>
      <c r="SCB293" s="66"/>
      <c r="SCC293" s="66"/>
      <c r="SCD293" s="66"/>
      <c r="SCE293" s="66"/>
      <c r="SCF293" s="66"/>
      <c r="SCG293" s="66"/>
      <c r="SCH293" s="66"/>
      <c r="SCI293" s="66"/>
      <c r="SCJ293" s="66"/>
      <c r="SCK293" s="66"/>
      <c r="SCL293" s="66"/>
      <c r="SCM293" s="66"/>
      <c r="SCN293" s="66"/>
      <c r="SCO293" s="66"/>
      <c r="SCP293" s="66"/>
      <c r="SCQ293" s="66"/>
      <c r="SCR293" s="66"/>
      <c r="SCS293" s="66"/>
      <c r="SCT293" s="66"/>
      <c r="SCU293" s="66"/>
      <c r="SCV293" s="66"/>
      <c r="SCW293" s="66"/>
      <c r="SCX293" s="66"/>
      <c r="SCY293" s="66"/>
      <c r="SCZ293" s="66"/>
      <c r="SDA293" s="66"/>
      <c r="SDB293" s="66"/>
      <c r="SDC293" s="66"/>
      <c r="SDD293" s="66"/>
      <c r="SDE293" s="66"/>
      <c r="SDF293" s="66"/>
      <c r="SDG293" s="66"/>
      <c r="SDH293" s="66"/>
      <c r="SDI293" s="66"/>
      <c r="SDJ293" s="66"/>
      <c r="SDK293" s="66"/>
      <c r="SDL293" s="66"/>
      <c r="SDM293" s="66"/>
      <c r="SDN293" s="66"/>
      <c r="SDO293" s="66"/>
      <c r="SDP293" s="66"/>
      <c r="SDQ293" s="66"/>
      <c r="SDR293" s="66"/>
      <c r="SDS293" s="66"/>
      <c r="SDT293" s="66"/>
      <c r="SDU293" s="66"/>
      <c r="SDV293" s="66"/>
      <c r="SDW293" s="66"/>
      <c r="SDX293" s="66"/>
      <c r="SDY293" s="66"/>
      <c r="SDZ293" s="66"/>
      <c r="SEA293" s="66"/>
      <c r="SEB293" s="66"/>
      <c r="SEC293" s="66"/>
      <c r="SED293" s="66"/>
      <c r="SEE293" s="66"/>
      <c r="SEF293" s="66"/>
      <c r="SEG293" s="66"/>
      <c r="SEH293" s="66"/>
      <c r="SEI293" s="66"/>
      <c r="SEJ293" s="66"/>
      <c r="SEK293" s="66"/>
      <c r="SEL293" s="66"/>
      <c r="SEM293" s="66"/>
      <c r="SEN293" s="66"/>
      <c r="SEO293" s="66"/>
      <c r="SEP293" s="66"/>
      <c r="SEQ293" s="66"/>
      <c r="SER293" s="66"/>
      <c r="SES293" s="66"/>
      <c r="SET293" s="66"/>
      <c r="SEU293" s="66"/>
      <c r="SEV293" s="66"/>
      <c r="SEW293" s="66"/>
      <c r="SEX293" s="66"/>
      <c r="SEY293" s="66"/>
      <c r="SEZ293" s="66"/>
      <c r="SFA293" s="66"/>
      <c r="SFB293" s="66"/>
      <c r="SFC293" s="66"/>
      <c r="SFD293" s="66"/>
      <c r="SFE293" s="66"/>
      <c r="SFF293" s="66"/>
      <c r="SFG293" s="66"/>
      <c r="SFH293" s="66"/>
      <c r="SFI293" s="66"/>
      <c r="SFJ293" s="66"/>
      <c r="SFK293" s="66"/>
      <c r="SFL293" s="66"/>
      <c r="SFM293" s="66"/>
      <c r="SFN293" s="66"/>
      <c r="SFO293" s="66"/>
      <c r="SFP293" s="66"/>
      <c r="SFQ293" s="66"/>
      <c r="SFR293" s="66"/>
      <c r="SFS293" s="66"/>
      <c r="SFT293" s="66"/>
      <c r="SFU293" s="66"/>
      <c r="SFV293" s="66"/>
      <c r="SFW293" s="66"/>
      <c r="SFX293" s="66"/>
      <c r="SFY293" s="66"/>
      <c r="SFZ293" s="66"/>
      <c r="SGA293" s="66"/>
      <c r="SGB293" s="66"/>
      <c r="SGC293" s="66"/>
      <c r="SGD293" s="66"/>
      <c r="SGE293" s="66"/>
      <c r="SGF293" s="66"/>
      <c r="SGG293" s="66"/>
      <c r="SGH293" s="66"/>
      <c r="SGI293" s="66"/>
      <c r="SGJ293" s="66"/>
      <c r="SGK293" s="66"/>
      <c r="SGL293" s="66"/>
      <c r="SGM293" s="66"/>
      <c r="SGN293" s="66"/>
      <c r="SGO293" s="66"/>
      <c r="SGP293" s="66"/>
      <c r="SGQ293" s="66"/>
      <c r="SGR293" s="66"/>
      <c r="SGS293" s="66"/>
      <c r="SGT293" s="66"/>
      <c r="SGU293" s="66"/>
      <c r="SGV293" s="66"/>
      <c r="SGW293" s="66"/>
      <c r="SGX293" s="66"/>
      <c r="SGY293" s="66"/>
      <c r="SGZ293" s="66"/>
      <c r="SHA293" s="66"/>
      <c r="SHB293" s="66"/>
      <c r="SHC293" s="66"/>
      <c r="SHD293" s="66"/>
      <c r="SHE293" s="66"/>
      <c r="SHF293" s="66"/>
      <c r="SHG293" s="66"/>
      <c r="SHH293" s="66"/>
      <c r="SHI293" s="66"/>
      <c r="SHJ293" s="66"/>
      <c r="SHK293" s="66"/>
      <c r="SHL293" s="66"/>
      <c r="SHM293" s="66"/>
      <c r="SHN293" s="66"/>
      <c r="SHO293" s="66"/>
      <c r="SHP293" s="66"/>
      <c r="SHQ293" s="66"/>
      <c r="SHR293" s="66"/>
      <c r="SHS293" s="66"/>
      <c r="SHT293" s="66"/>
      <c r="SHU293" s="66"/>
      <c r="SHV293" s="66"/>
      <c r="SHW293" s="66"/>
      <c r="SHX293" s="66"/>
      <c r="SHY293" s="66"/>
      <c r="SHZ293" s="66"/>
      <c r="SIA293" s="66"/>
      <c r="SIB293" s="66"/>
      <c r="SIC293" s="66"/>
      <c r="SID293" s="66"/>
      <c r="SIE293" s="66"/>
      <c r="SIF293" s="66"/>
      <c r="SIG293" s="66"/>
      <c r="SIH293" s="66"/>
      <c r="SII293" s="66"/>
      <c r="SIJ293" s="66"/>
      <c r="SIK293" s="66"/>
      <c r="SIL293" s="66"/>
      <c r="SIM293" s="66"/>
      <c r="SIN293" s="66"/>
      <c r="SIO293" s="66"/>
      <c r="SIP293" s="66"/>
      <c r="SIQ293" s="66"/>
      <c r="SIR293" s="66"/>
      <c r="SIS293" s="66"/>
      <c r="SIT293" s="66"/>
      <c r="SIU293" s="66"/>
      <c r="SIV293" s="66"/>
      <c r="SIW293" s="66"/>
      <c r="SIX293" s="66"/>
      <c r="SIY293" s="66"/>
      <c r="SIZ293" s="66"/>
      <c r="SJA293" s="66"/>
      <c r="SJB293" s="66"/>
      <c r="SJC293" s="66"/>
      <c r="SJD293" s="66"/>
      <c r="SJE293" s="66"/>
      <c r="SJF293" s="66"/>
      <c r="SJG293" s="66"/>
      <c r="SJH293" s="66"/>
      <c r="SJI293" s="66"/>
      <c r="SJJ293" s="66"/>
      <c r="SJK293" s="66"/>
      <c r="SJL293" s="66"/>
      <c r="SJM293" s="66"/>
      <c r="SJN293" s="66"/>
      <c r="SJO293" s="66"/>
      <c r="SJP293" s="66"/>
      <c r="SJQ293" s="66"/>
      <c r="SJR293" s="66"/>
      <c r="SJS293" s="66"/>
      <c r="SJT293" s="66"/>
      <c r="SJU293" s="66"/>
      <c r="SJV293" s="66"/>
      <c r="SJW293" s="66"/>
      <c r="SJX293" s="66"/>
      <c r="SJY293" s="66"/>
      <c r="SJZ293" s="66"/>
      <c r="SKA293" s="66"/>
      <c r="SKB293" s="66"/>
      <c r="SKC293" s="66"/>
      <c r="SKD293" s="66"/>
      <c r="SKE293" s="66"/>
      <c r="SKF293" s="66"/>
      <c r="SKG293" s="66"/>
      <c r="SKH293" s="66"/>
      <c r="SKI293" s="66"/>
      <c r="SKJ293" s="66"/>
      <c r="SKK293" s="66"/>
      <c r="SKL293" s="66"/>
      <c r="SKM293" s="66"/>
      <c r="SKN293" s="66"/>
      <c r="SKO293" s="66"/>
      <c r="SKP293" s="66"/>
      <c r="SKQ293" s="66"/>
      <c r="SKR293" s="66"/>
      <c r="SKS293" s="66"/>
      <c r="SKT293" s="66"/>
      <c r="SKU293" s="66"/>
      <c r="SKV293" s="66"/>
      <c r="SKW293" s="66"/>
      <c r="SKX293" s="66"/>
      <c r="SKY293" s="66"/>
      <c r="SKZ293" s="66"/>
      <c r="SLA293" s="66"/>
      <c r="SLB293" s="66"/>
      <c r="SLC293" s="66"/>
      <c r="SLD293" s="66"/>
      <c r="SLE293" s="66"/>
      <c r="SLF293" s="66"/>
      <c r="SLG293" s="66"/>
      <c r="SLH293" s="66"/>
      <c r="SLI293" s="66"/>
      <c r="SLJ293" s="66"/>
      <c r="SLK293" s="66"/>
      <c r="SLL293" s="66"/>
      <c r="SLM293" s="66"/>
      <c r="SLN293" s="66"/>
      <c r="SLO293" s="66"/>
      <c r="SLP293" s="66"/>
      <c r="SLQ293" s="66"/>
      <c r="SLR293" s="66"/>
      <c r="SLS293" s="66"/>
      <c r="SLT293" s="66"/>
      <c r="SLU293" s="66"/>
      <c r="SLV293" s="66"/>
      <c r="SLW293" s="66"/>
      <c r="SLX293" s="66"/>
      <c r="SLY293" s="66"/>
      <c r="SLZ293" s="66"/>
      <c r="SMA293" s="66"/>
      <c r="SMB293" s="66"/>
      <c r="SMC293" s="66"/>
      <c r="SMD293" s="66"/>
      <c r="SME293" s="66"/>
      <c r="SMF293" s="66"/>
      <c r="SMG293" s="66"/>
      <c r="SMH293" s="66"/>
      <c r="SMI293" s="66"/>
      <c r="SMJ293" s="66"/>
      <c r="SMK293" s="66"/>
      <c r="SML293" s="66"/>
      <c r="SMM293" s="66"/>
      <c r="SMN293" s="66"/>
      <c r="SMO293" s="66"/>
      <c r="SMP293" s="66"/>
      <c r="SMQ293" s="66"/>
      <c r="SMR293" s="66"/>
      <c r="SMS293" s="66"/>
      <c r="SMT293" s="66"/>
      <c r="SMU293" s="66"/>
      <c r="SMV293" s="66"/>
      <c r="SMW293" s="66"/>
      <c r="SMX293" s="66"/>
      <c r="SMY293" s="66"/>
      <c r="SMZ293" s="66"/>
      <c r="SNA293" s="66"/>
      <c r="SNB293" s="66"/>
      <c r="SNC293" s="66"/>
      <c r="SND293" s="66"/>
      <c r="SNE293" s="66"/>
      <c r="SNF293" s="66"/>
      <c r="SNG293" s="66"/>
      <c r="SNH293" s="66"/>
      <c r="SNI293" s="66"/>
      <c r="SNJ293" s="66"/>
      <c r="SNK293" s="66"/>
      <c r="SNL293" s="66"/>
      <c r="SNM293" s="66"/>
      <c r="SNN293" s="66"/>
      <c r="SNO293" s="66"/>
      <c r="SNP293" s="66"/>
      <c r="SNQ293" s="66"/>
      <c r="SNR293" s="66"/>
      <c r="SNS293" s="66"/>
      <c r="SNT293" s="66"/>
      <c r="SNU293" s="66"/>
      <c r="SNV293" s="66"/>
      <c r="SNW293" s="66"/>
      <c r="SNX293" s="66"/>
      <c r="SNY293" s="66"/>
      <c r="SNZ293" s="66"/>
      <c r="SOA293" s="66"/>
      <c r="SOB293" s="66"/>
      <c r="SOC293" s="66"/>
      <c r="SOD293" s="66"/>
      <c r="SOE293" s="66"/>
      <c r="SOF293" s="66"/>
      <c r="SOG293" s="66"/>
      <c r="SOH293" s="66"/>
      <c r="SOI293" s="66"/>
      <c r="SOJ293" s="66"/>
      <c r="SOK293" s="66"/>
      <c r="SOL293" s="66"/>
      <c r="SOM293" s="66"/>
      <c r="SON293" s="66"/>
      <c r="SOO293" s="66"/>
      <c r="SOP293" s="66"/>
      <c r="SOQ293" s="66"/>
      <c r="SOR293" s="66"/>
      <c r="SOS293" s="66"/>
      <c r="SOT293" s="66"/>
      <c r="SOU293" s="66"/>
      <c r="SOV293" s="66"/>
      <c r="SOW293" s="66"/>
      <c r="SOX293" s="66"/>
      <c r="SOY293" s="66"/>
      <c r="SOZ293" s="66"/>
      <c r="SPA293" s="66"/>
      <c r="SPB293" s="66"/>
      <c r="SPC293" s="66"/>
      <c r="SPD293" s="66"/>
      <c r="SPE293" s="66"/>
      <c r="SPF293" s="66"/>
      <c r="SPG293" s="66"/>
      <c r="SPH293" s="66"/>
      <c r="SPI293" s="66"/>
      <c r="SPJ293" s="66"/>
      <c r="SPK293" s="66"/>
      <c r="SPL293" s="66"/>
      <c r="SPM293" s="66"/>
      <c r="SPN293" s="66"/>
      <c r="SPO293" s="66"/>
      <c r="SPP293" s="66"/>
      <c r="SPQ293" s="66"/>
      <c r="SPR293" s="66"/>
      <c r="SPS293" s="66"/>
      <c r="SPT293" s="66"/>
      <c r="SPU293" s="66"/>
      <c r="SPV293" s="66"/>
      <c r="SPW293" s="66"/>
      <c r="SPX293" s="66"/>
      <c r="SPY293" s="66"/>
      <c r="SPZ293" s="66"/>
      <c r="SQA293" s="66"/>
      <c r="SQB293" s="66"/>
      <c r="SQC293" s="66"/>
      <c r="SQD293" s="66"/>
      <c r="SQE293" s="66"/>
      <c r="SQF293" s="66"/>
      <c r="SQG293" s="66"/>
      <c r="SQH293" s="66"/>
      <c r="SQI293" s="66"/>
      <c r="SQJ293" s="66"/>
      <c r="SQK293" s="66"/>
      <c r="SQL293" s="66"/>
      <c r="SQM293" s="66"/>
      <c r="SQN293" s="66"/>
      <c r="SQO293" s="66"/>
      <c r="SQP293" s="66"/>
      <c r="SQQ293" s="66"/>
      <c r="SQR293" s="66"/>
      <c r="SQS293" s="66"/>
      <c r="SQT293" s="66"/>
      <c r="SQU293" s="66"/>
      <c r="SQV293" s="66"/>
      <c r="SQW293" s="66"/>
      <c r="SQX293" s="66"/>
      <c r="SQY293" s="66"/>
      <c r="SQZ293" s="66"/>
      <c r="SRA293" s="66"/>
      <c r="SRB293" s="66"/>
      <c r="SRC293" s="66"/>
      <c r="SRD293" s="66"/>
      <c r="SRE293" s="66"/>
      <c r="SRF293" s="66"/>
      <c r="SRG293" s="66"/>
      <c r="SRH293" s="66"/>
      <c r="SRI293" s="66"/>
      <c r="SRJ293" s="66"/>
      <c r="SRK293" s="66"/>
      <c r="SRL293" s="66"/>
      <c r="SRM293" s="66"/>
      <c r="SRN293" s="66"/>
      <c r="SRO293" s="66"/>
      <c r="SRP293" s="66"/>
      <c r="SRQ293" s="66"/>
      <c r="SRR293" s="66"/>
      <c r="SRS293" s="66"/>
      <c r="SRT293" s="66"/>
      <c r="SRU293" s="66"/>
      <c r="SRV293" s="66"/>
      <c r="SRW293" s="66"/>
      <c r="SRX293" s="66"/>
      <c r="SRY293" s="66"/>
      <c r="SRZ293" s="66"/>
      <c r="SSA293" s="66"/>
      <c r="SSB293" s="66"/>
      <c r="SSC293" s="66"/>
      <c r="SSD293" s="66"/>
      <c r="SSE293" s="66"/>
      <c r="SSF293" s="66"/>
      <c r="SSG293" s="66"/>
      <c r="SSH293" s="66"/>
      <c r="SSI293" s="66"/>
      <c r="SSJ293" s="66"/>
      <c r="SSK293" s="66"/>
      <c r="SSL293" s="66"/>
      <c r="SSM293" s="66"/>
      <c r="SSN293" s="66"/>
      <c r="SSO293" s="66"/>
      <c r="SSP293" s="66"/>
      <c r="SSQ293" s="66"/>
      <c r="SSR293" s="66"/>
      <c r="SSS293" s="66"/>
      <c r="SST293" s="66"/>
      <c r="SSU293" s="66"/>
      <c r="SSV293" s="66"/>
      <c r="SSW293" s="66"/>
      <c r="SSX293" s="66"/>
      <c r="SSY293" s="66"/>
      <c r="SSZ293" s="66"/>
      <c r="STA293" s="66"/>
      <c r="STB293" s="66"/>
      <c r="STC293" s="66"/>
      <c r="STD293" s="66"/>
      <c r="STE293" s="66"/>
      <c r="STF293" s="66"/>
      <c r="STG293" s="66"/>
      <c r="STH293" s="66"/>
      <c r="STI293" s="66"/>
      <c r="STJ293" s="66"/>
      <c r="STK293" s="66"/>
      <c r="STL293" s="66"/>
      <c r="STM293" s="66"/>
      <c r="STN293" s="66"/>
      <c r="STO293" s="66"/>
      <c r="STP293" s="66"/>
      <c r="STQ293" s="66"/>
      <c r="STR293" s="66"/>
      <c r="STS293" s="66"/>
      <c r="STT293" s="66"/>
      <c r="STU293" s="66"/>
      <c r="STV293" s="66"/>
      <c r="STW293" s="66"/>
      <c r="STX293" s="66"/>
      <c r="STY293" s="66"/>
      <c r="STZ293" s="66"/>
      <c r="SUA293" s="66"/>
      <c r="SUB293" s="66"/>
      <c r="SUC293" s="66"/>
      <c r="SUD293" s="66"/>
      <c r="SUE293" s="66"/>
      <c r="SUF293" s="66"/>
      <c r="SUG293" s="66"/>
      <c r="SUH293" s="66"/>
      <c r="SUI293" s="66"/>
      <c r="SUJ293" s="66"/>
      <c r="SUK293" s="66"/>
      <c r="SUL293" s="66"/>
      <c r="SUM293" s="66"/>
      <c r="SUN293" s="66"/>
      <c r="SUO293" s="66"/>
      <c r="SUP293" s="66"/>
      <c r="SUQ293" s="66"/>
      <c r="SUR293" s="66"/>
      <c r="SUS293" s="66"/>
      <c r="SUT293" s="66"/>
      <c r="SUU293" s="66"/>
      <c r="SUV293" s="66"/>
      <c r="SUW293" s="66"/>
      <c r="SUX293" s="66"/>
      <c r="SUY293" s="66"/>
      <c r="SUZ293" s="66"/>
      <c r="SVA293" s="66"/>
      <c r="SVB293" s="66"/>
      <c r="SVC293" s="66"/>
      <c r="SVD293" s="66"/>
      <c r="SVE293" s="66"/>
      <c r="SVF293" s="66"/>
      <c r="SVG293" s="66"/>
      <c r="SVH293" s="66"/>
      <c r="SVI293" s="66"/>
      <c r="SVJ293" s="66"/>
      <c r="SVK293" s="66"/>
      <c r="SVL293" s="66"/>
      <c r="SVM293" s="66"/>
      <c r="SVN293" s="66"/>
      <c r="SVO293" s="66"/>
      <c r="SVP293" s="66"/>
      <c r="SVQ293" s="66"/>
      <c r="SVR293" s="66"/>
      <c r="SVS293" s="66"/>
      <c r="SVT293" s="66"/>
      <c r="SVU293" s="66"/>
      <c r="SVV293" s="66"/>
      <c r="SVW293" s="66"/>
      <c r="SVX293" s="66"/>
      <c r="SVY293" s="66"/>
      <c r="SVZ293" s="66"/>
      <c r="SWA293" s="66"/>
      <c r="SWB293" s="66"/>
      <c r="SWC293" s="66"/>
      <c r="SWD293" s="66"/>
      <c r="SWE293" s="66"/>
      <c r="SWF293" s="66"/>
      <c r="SWG293" s="66"/>
      <c r="SWH293" s="66"/>
      <c r="SWI293" s="66"/>
      <c r="SWJ293" s="66"/>
      <c r="SWK293" s="66"/>
      <c r="SWL293" s="66"/>
      <c r="SWM293" s="66"/>
      <c r="SWN293" s="66"/>
      <c r="SWO293" s="66"/>
      <c r="SWP293" s="66"/>
      <c r="SWQ293" s="66"/>
      <c r="SWR293" s="66"/>
      <c r="SWS293" s="66"/>
      <c r="SWT293" s="66"/>
      <c r="SWU293" s="66"/>
      <c r="SWV293" s="66"/>
      <c r="SWW293" s="66"/>
      <c r="SWX293" s="66"/>
      <c r="SWY293" s="66"/>
      <c r="SWZ293" s="66"/>
      <c r="SXA293" s="66"/>
      <c r="SXB293" s="66"/>
      <c r="SXC293" s="66"/>
      <c r="SXD293" s="66"/>
      <c r="SXE293" s="66"/>
      <c r="SXF293" s="66"/>
      <c r="SXG293" s="66"/>
      <c r="SXH293" s="66"/>
      <c r="SXI293" s="66"/>
      <c r="SXJ293" s="66"/>
      <c r="SXK293" s="66"/>
      <c r="SXL293" s="66"/>
      <c r="SXM293" s="66"/>
      <c r="SXN293" s="66"/>
      <c r="SXO293" s="66"/>
      <c r="SXP293" s="66"/>
      <c r="SXQ293" s="66"/>
      <c r="SXR293" s="66"/>
      <c r="SXS293" s="66"/>
      <c r="SXT293" s="66"/>
      <c r="SXU293" s="66"/>
      <c r="SXV293" s="66"/>
      <c r="SXW293" s="66"/>
      <c r="SXX293" s="66"/>
      <c r="SXY293" s="66"/>
      <c r="SXZ293" s="66"/>
      <c r="SYA293" s="66"/>
      <c r="SYB293" s="66"/>
      <c r="SYC293" s="66"/>
      <c r="SYD293" s="66"/>
      <c r="SYE293" s="66"/>
      <c r="SYF293" s="66"/>
      <c r="SYG293" s="66"/>
      <c r="SYH293" s="66"/>
      <c r="SYI293" s="66"/>
      <c r="SYJ293" s="66"/>
      <c r="SYK293" s="66"/>
      <c r="SYL293" s="66"/>
      <c r="SYM293" s="66"/>
      <c r="SYN293" s="66"/>
      <c r="SYO293" s="66"/>
      <c r="SYP293" s="66"/>
      <c r="SYQ293" s="66"/>
      <c r="SYR293" s="66"/>
      <c r="SYS293" s="66"/>
      <c r="SYT293" s="66"/>
      <c r="SYU293" s="66"/>
      <c r="SYV293" s="66"/>
      <c r="SYW293" s="66"/>
      <c r="SYX293" s="66"/>
      <c r="SYY293" s="66"/>
      <c r="SYZ293" s="66"/>
      <c r="SZA293" s="66"/>
      <c r="SZB293" s="66"/>
      <c r="SZC293" s="66"/>
      <c r="SZD293" s="66"/>
      <c r="SZE293" s="66"/>
      <c r="SZF293" s="66"/>
      <c r="SZG293" s="66"/>
      <c r="SZH293" s="66"/>
      <c r="SZI293" s="66"/>
      <c r="SZJ293" s="66"/>
      <c r="SZK293" s="66"/>
      <c r="SZL293" s="66"/>
      <c r="SZM293" s="66"/>
      <c r="SZN293" s="66"/>
      <c r="SZO293" s="66"/>
      <c r="SZP293" s="66"/>
      <c r="SZQ293" s="66"/>
      <c r="SZR293" s="66"/>
      <c r="SZS293" s="66"/>
      <c r="SZT293" s="66"/>
      <c r="SZU293" s="66"/>
      <c r="SZV293" s="66"/>
      <c r="SZW293" s="66"/>
      <c r="SZX293" s="66"/>
      <c r="SZY293" s="66"/>
      <c r="SZZ293" s="66"/>
      <c r="TAA293" s="66"/>
      <c r="TAB293" s="66"/>
      <c r="TAC293" s="66"/>
      <c r="TAD293" s="66"/>
      <c r="TAE293" s="66"/>
      <c r="TAF293" s="66"/>
      <c r="TAG293" s="66"/>
      <c r="TAH293" s="66"/>
      <c r="TAI293" s="66"/>
      <c r="TAJ293" s="66"/>
      <c r="TAK293" s="66"/>
      <c r="TAL293" s="66"/>
      <c r="TAM293" s="66"/>
      <c r="TAN293" s="66"/>
      <c r="TAO293" s="66"/>
      <c r="TAP293" s="66"/>
      <c r="TAQ293" s="66"/>
      <c r="TAR293" s="66"/>
      <c r="TAS293" s="66"/>
      <c r="TAT293" s="66"/>
      <c r="TAU293" s="66"/>
      <c r="TAV293" s="66"/>
      <c r="TAW293" s="66"/>
      <c r="TAX293" s="66"/>
      <c r="TAY293" s="66"/>
      <c r="TAZ293" s="66"/>
      <c r="TBA293" s="66"/>
      <c r="TBB293" s="66"/>
      <c r="TBC293" s="66"/>
      <c r="TBD293" s="66"/>
      <c r="TBE293" s="66"/>
      <c r="TBF293" s="66"/>
      <c r="TBG293" s="66"/>
      <c r="TBH293" s="66"/>
      <c r="TBI293" s="66"/>
      <c r="TBJ293" s="66"/>
      <c r="TBK293" s="66"/>
      <c r="TBL293" s="66"/>
      <c r="TBM293" s="66"/>
      <c r="TBN293" s="66"/>
      <c r="TBO293" s="66"/>
      <c r="TBP293" s="66"/>
      <c r="TBQ293" s="66"/>
      <c r="TBR293" s="66"/>
      <c r="TBS293" s="66"/>
      <c r="TBT293" s="66"/>
      <c r="TBU293" s="66"/>
      <c r="TBV293" s="66"/>
      <c r="TBW293" s="66"/>
      <c r="TBX293" s="66"/>
      <c r="TBY293" s="66"/>
      <c r="TBZ293" s="66"/>
      <c r="TCA293" s="66"/>
      <c r="TCB293" s="66"/>
      <c r="TCC293" s="66"/>
      <c r="TCD293" s="66"/>
      <c r="TCE293" s="66"/>
      <c r="TCF293" s="66"/>
      <c r="TCG293" s="66"/>
      <c r="TCH293" s="66"/>
      <c r="TCI293" s="66"/>
      <c r="TCJ293" s="66"/>
      <c r="TCK293" s="66"/>
      <c r="TCL293" s="66"/>
      <c r="TCM293" s="66"/>
      <c r="TCN293" s="66"/>
      <c r="TCO293" s="66"/>
      <c r="TCP293" s="66"/>
      <c r="TCQ293" s="66"/>
      <c r="TCR293" s="66"/>
      <c r="TCS293" s="66"/>
      <c r="TCT293" s="66"/>
      <c r="TCU293" s="66"/>
      <c r="TCV293" s="66"/>
      <c r="TCW293" s="66"/>
      <c r="TCX293" s="66"/>
      <c r="TCY293" s="66"/>
      <c r="TCZ293" s="66"/>
      <c r="TDA293" s="66"/>
      <c r="TDB293" s="66"/>
      <c r="TDC293" s="66"/>
      <c r="TDD293" s="66"/>
      <c r="TDE293" s="66"/>
      <c r="TDF293" s="66"/>
      <c r="TDG293" s="66"/>
      <c r="TDH293" s="66"/>
      <c r="TDI293" s="66"/>
      <c r="TDJ293" s="66"/>
      <c r="TDK293" s="66"/>
      <c r="TDL293" s="66"/>
      <c r="TDM293" s="66"/>
      <c r="TDN293" s="66"/>
      <c r="TDO293" s="66"/>
      <c r="TDP293" s="66"/>
      <c r="TDQ293" s="66"/>
      <c r="TDR293" s="66"/>
      <c r="TDS293" s="66"/>
      <c r="TDT293" s="66"/>
      <c r="TDU293" s="66"/>
      <c r="TDV293" s="66"/>
      <c r="TDW293" s="66"/>
      <c r="TDX293" s="66"/>
      <c r="TDY293" s="66"/>
      <c r="TDZ293" s="66"/>
      <c r="TEA293" s="66"/>
      <c r="TEB293" s="66"/>
      <c r="TEC293" s="66"/>
      <c r="TED293" s="66"/>
      <c r="TEE293" s="66"/>
      <c r="TEF293" s="66"/>
      <c r="TEG293" s="66"/>
      <c r="TEH293" s="66"/>
      <c r="TEI293" s="66"/>
      <c r="TEJ293" s="66"/>
      <c r="TEK293" s="66"/>
      <c r="TEL293" s="66"/>
      <c r="TEM293" s="66"/>
      <c r="TEN293" s="66"/>
      <c r="TEO293" s="66"/>
      <c r="TEP293" s="66"/>
      <c r="TEQ293" s="66"/>
      <c r="TER293" s="66"/>
      <c r="TES293" s="66"/>
      <c r="TET293" s="66"/>
      <c r="TEU293" s="66"/>
      <c r="TEV293" s="66"/>
      <c r="TEW293" s="66"/>
      <c r="TEX293" s="66"/>
      <c r="TEY293" s="66"/>
      <c r="TEZ293" s="66"/>
      <c r="TFA293" s="66"/>
      <c r="TFB293" s="66"/>
      <c r="TFC293" s="66"/>
      <c r="TFD293" s="66"/>
      <c r="TFE293" s="66"/>
      <c r="TFF293" s="66"/>
      <c r="TFG293" s="66"/>
      <c r="TFH293" s="66"/>
      <c r="TFI293" s="66"/>
      <c r="TFJ293" s="66"/>
      <c r="TFK293" s="66"/>
      <c r="TFL293" s="66"/>
      <c r="TFM293" s="66"/>
      <c r="TFN293" s="66"/>
      <c r="TFO293" s="66"/>
      <c r="TFP293" s="66"/>
      <c r="TFQ293" s="66"/>
      <c r="TFR293" s="66"/>
      <c r="TFS293" s="66"/>
      <c r="TFT293" s="66"/>
      <c r="TFU293" s="66"/>
      <c r="TFV293" s="66"/>
      <c r="TFW293" s="66"/>
      <c r="TFX293" s="66"/>
      <c r="TFY293" s="66"/>
      <c r="TFZ293" s="66"/>
      <c r="TGA293" s="66"/>
      <c r="TGB293" s="66"/>
      <c r="TGC293" s="66"/>
      <c r="TGD293" s="66"/>
      <c r="TGE293" s="66"/>
      <c r="TGF293" s="66"/>
      <c r="TGG293" s="66"/>
      <c r="TGH293" s="66"/>
      <c r="TGI293" s="66"/>
      <c r="TGJ293" s="66"/>
      <c r="TGK293" s="66"/>
      <c r="TGL293" s="66"/>
      <c r="TGM293" s="66"/>
      <c r="TGN293" s="66"/>
      <c r="TGO293" s="66"/>
      <c r="TGP293" s="66"/>
      <c r="TGQ293" s="66"/>
      <c r="TGR293" s="66"/>
      <c r="TGS293" s="66"/>
      <c r="TGT293" s="66"/>
      <c r="TGU293" s="66"/>
      <c r="TGV293" s="66"/>
      <c r="TGW293" s="66"/>
      <c r="TGX293" s="66"/>
      <c r="TGY293" s="66"/>
      <c r="TGZ293" s="66"/>
      <c r="THA293" s="66"/>
      <c r="THB293" s="66"/>
      <c r="THC293" s="66"/>
      <c r="THD293" s="66"/>
      <c r="THE293" s="66"/>
      <c r="THF293" s="66"/>
      <c r="THG293" s="66"/>
      <c r="THH293" s="66"/>
      <c r="THI293" s="66"/>
      <c r="THJ293" s="66"/>
      <c r="THK293" s="66"/>
      <c r="THL293" s="66"/>
      <c r="THM293" s="66"/>
      <c r="THN293" s="66"/>
      <c r="THO293" s="66"/>
      <c r="THP293" s="66"/>
      <c r="THQ293" s="66"/>
      <c r="THR293" s="66"/>
      <c r="THS293" s="66"/>
      <c r="THT293" s="66"/>
      <c r="THU293" s="66"/>
      <c r="THV293" s="66"/>
      <c r="THW293" s="66"/>
      <c r="THX293" s="66"/>
      <c r="THY293" s="66"/>
      <c r="THZ293" s="66"/>
      <c r="TIA293" s="66"/>
      <c r="TIB293" s="66"/>
      <c r="TIC293" s="66"/>
      <c r="TID293" s="66"/>
      <c r="TIE293" s="66"/>
      <c r="TIF293" s="66"/>
      <c r="TIG293" s="66"/>
      <c r="TIH293" s="66"/>
      <c r="TII293" s="66"/>
      <c r="TIJ293" s="66"/>
      <c r="TIK293" s="66"/>
      <c r="TIL293" s="66"/>
      <c r="TIM293" s="66"/>
      <c r="TIN293" s="66"/>
      <c r="TIO293" s="66"/>
      <c r="TIP293" s="66"/>
      <c r="TIQ293" s="66"/>
      <c r="TIR293" s="66"/>
      <c r="TIS293" s="66"/>
      <c r="TIT293" s="66"/>
      <c r="TIU293" s="66"/>
      <c r="TIV293" s="66"/>
      <c r="TIW293" s="66"/>
      <c r="TIX293" s="66"/>
      <c r="TIY293" s="66"/>
      <c r="TIZ293" s="66"/>
      <c r="TJA293" s="66"/>
      <c r="TJB293" s="66"/>
      <c r="TJC293" s="66"/>
      <c r="TJD293" s="66"/>
      <c r="TJE293" s="66"/>
      <c r="TJF293" s="66"/>
      <c r="TJG293" s="66"/>
      <c r="TJH293" s="66"/>
      <c r="TJI293" s="66"/>
      <c r="TJJ293" s="66"/>
      <c r="TJK293" s="66"/>
      <c r="TJL293" s="66"/>
      <c r="TJM293" s="66"/>
      <c r="TJN293" s="66"/>
      <c r="TJO293" s="66"/>
      <c r="TJP293" s="66"/>
      <c r="TJQ293" s="66"/>
      <c r="TJR293" s="66"/>
      <c r="TJS293" s="66"/>
      <c r="TJT293" s="66"/>
      <c r="TJU293" s="66"/>
      <c r="TJV293" s="66"/>
      <c r="TJW293" s="66"/>
      <c r="TJX293" s="66"/>
      <c r="TJY293" s="66"/>
      <c r="TJZ293" s="66"/>
      <c r="TKA293" s="66"/>
      <c r="TKB293" s="66"/>
      <c r="TKC293" s="66"/>
      <c r="TKD293" s="66"/>
      <c r="TKE293" s="66"/>
      <c r="TKF293" s="66"/>
      <c r="TKG293" s="66"/>
      <c r="TKH293" s="66"/>
      <c r="TKI293" s="66"/>
      <c r="TKJ293" s="66"/>
      <c r="TKK293" s="66"/>
      <c r="TKL293" s="66"/>
      <c r="TKM293" s="66"/>
      <c r="TKN293" s="66"/>
      <c r="TKO293" s="66"/>
      <c r="TKP293" s="66"/>
      <c r="TKQ293" s="66"/>
      <c r="TKR293" s="66"/>
      <c r="TKS293" s="66"/>
      <c r="TKT293" s="66"/>
      <c r="TKU293" s="66"/>
      <c r="TKV293" s="66"/>
      <c r="TKW293" s="66"/>
      <c r="TKX293" s="66"/>
      <c r="TKY293" s="66"/>
      <c r="TKZ293" s="66"/>
      <c r="TLA293" s="66"/>
      <c r="TLB293" s="66"/>
      <c r="TLC293" s="66"/>
      <c r="TLD293" s="66"/>
      <c r="TLE293" s="66"/>
      <c r="TLF293" s="66"/>
      <c r="TLG293" s="66"/>
      <c r="TLH293" s="66"/>
      <c r="TLI293" s="66"/>
      <c r="TLJ293" s="66"/>
      <c r="TLK293" s="66"/>
      <c r="TLL293" s="66"/>
      <c r="TLM293" s="66"/>
      <c r="TLN293" s="66"/>
      <c r="TLO293" s="66"/>
      <c r="TLP293" s="66"/>
      <c r="TLQ293" s="66"/>
      <c r="TLR293" s="66"/>
      <c r="TLS293" s="66"/>
      <c r="TLT293" s="66"/>
      <c r="TLU293" s="66"/>
      <c r="TLV293" s="66"/>
      <c r="TLW293" s="66"/>
      <c r="TLX293" s="66"/>
      <c r="TLY293" s="66"/>
      <c r="TLZ293" s="66"/>
      <c r="TMA293" s="66"/>
      <c r="TMB293" s="66"/>
      <c r="TMC293" s="66"/>
      <c r="TMD293" s="66"/>
      <c r="TME293" s="66"/>
      <c r="TMF293" s="66"/>
      <c r="TMG293" s="66"/>
      <c r="TMH293" s="66"/>
      <c r="TMI293" s="66"/>
      <c r="TMJ293" s="66"/>
      <c r="TMK293" s="66"/>
      <c r="TML293" s="66"/>
      <c r="TMM293" s="66"/>
      <c r="TMN293" s="66"/>
      <c r="TMO293" s="66"/>
      <c r="TMP293" s="66"/>
      <c r="TMQ293" s="66"/>
      <c r="TMR293" s="66"/>
      <c r="TMS293" s="66"/>
      <c r="TMT293" s="66"/>
      <c r="TMU293" s="66"/>
      <c r="TMV293" s="66"/>
      <c r="TMW293" s="66"/>
      <c r="TMX293" s="66"/>
      <c r="TMY293" s="66"/>
      <c r="TMZ293" s="66"/>
      <c r="TNA293" s="66"/>
      <c r="TNB293" s="66"/>
      <c r="TNC293" s="66"/>
      <c r="TND293" s="66"/>
      <c r="TNE293" s="66"/>
      <c r="TNF293" s="66"/>
      <c r="TNG293" s="66"/>
      <c r="TNH293" s="66"/>
      <c r="TNI293" s="66"/>
      <c r="TNJ293" s="66"/>
      <c r="TNK293" s="66"/>
      <c r="TNL293" s="66"/>
      <c r="TNM293" s="66"/>
      <c r="TNN293" s="66"/>
      <c r="TNO293" s="66"/>
      <c r="TNP293" s="66"/>
      <c r="TNQ293" s="66"/>
      <c r="TNR293" s="66"/>
      <c r="TNS293" s="66"/>
      <c r="TNT293" s="66"/>
      <c r="TNU293" s="66"/>
      <c r="TNV293" s="66"/>
      <c r="TNW293" s="66"/>
      <c r="TNX293" s="66"/>
      <c r="TNY293" s="66"/>
      <c r="TNZ293" s="66"/>
      <c r="TOA293" s="66"/>
      <c r="TOB293" s="66"/>
      <c r="TOC293" s="66"/>
      <c r="TOD293" s="66"/>
      <c r="TOE293" s="66"/>
      <c r="TOF293" s="66"/>
      <c r="TOG293" s="66"/>
      <c r="TOH293" s="66"/>
      <c r="TOI293" s="66"/>
      <c r="TOJ293" s="66"/>
      <c r="TOK293" s="66"/>
      <c r="TOL293" s="66"/>
      <c r="TOM293" s="66"/>
      <c r="TON293" s="66"/>
      <c r="TOO293" s="66"/>
      <c r="TOP293" s="66"/>
      <c r="TOQ293" s="66"/>
      <c r="TOR293" s="66"/>
      <c r="TOS293" s="66"/>
      <c r="TOT293" s="66"/>
      <c r="TOU293" s="66"/>
      <c r="TOV293" s="66"/>
      <c r="TOW293" s="66"/>
      <c r="TOX293" s="66"/>
      <c r="TOY293" s="66"/>
      <c r="TOZ293" s="66"/>
      <c r="TPA293" s="66"/>
      <c r="TPB293" s="66"/>
      <c r="TPC293" s="66"/>
      <c r="TPD293" s="66"/>
      <c r="TPE293" s="66"/>
      <c r="TPF293" s="66"/>
      <c r="TPG293" s="66"/>
      <c r="TPH293" s="66"/>
      <c r="TPI293" s="66"/>
      <c r="TPJ293" s="66"/>
      <c r="TPK293" s="66"/>
      <c r="TPL293" s="66"/>
      <c r="TPM293" s="66"/>
      <c r="TPN293" s="66"/>
      <c r="TPO293" s="66"/>
      <c r="TPP293" s="66"/>
      <c r="TPQ293" s="66"/>
      <c r="TPR293" s="66"/>
      <c r="TPS293" s="66"/>
      <c r="TPT293" s="66"/>
      <c r="TPU293" s="66"/>
      <c r="TPV293" s="66"/>
      <c r="TPW293" s="66"/>
      <c r="TPX293" s="66"/>
      <c r="TPY293" s="66"/>
      <c r="TPZ293" s="66"/>
      <c r="TQA293" s="66"/>
      <c r="TQB293" s="66"/>
      <c r="TQC293" s="66"/>
      <c r="TQD293" s="66"/>
      <c r="TQE293" s="66"/>
      <c r="TQF293" s="66"/>
      <c r="TQG293" s="66"/>
      <c r="TQH293" s="66"/>
      <c r="TQI293" s="66"/>
      <c r="TQJ293" s="66"/>
      <c r="TQK293" s="66"/>
      <c r="TQL293" s="66"/>
      <c r="TQM293" s="66"/>
      <c r="TQN293" s="66"/>
      <c r="TQO293" s="66"/>
      <c r="TQP293" s="66"/>
      <c r="TQQ293" s="66"/>
      <c r="TQR293" s="66"/>
      <c r="TQS293" s="66"/>
      <c r="TQT293" s="66"/>
      <c r="TQU293" s="66"/>
      <c r="TQV293" s="66"/>
      <c r="TQW293" s="66"/>
      <c r="TQX293" s="66"/>
      <c r="TQY293" s="66"/>
      <c r="TQZ293" s="66"/>
      <c r="TRA293" s="66"/>
      <c r="TRB293" s="66"/>
      <c r="TRC293" s="66"/>
      <c r="TRD293" s="66"/>
      <c r="TRE293" s="66"/>
      <c r="TRF293" s="66"/>
      <c r="TRG293" s="66"/>
      <c r="TRH293" s="66"/>
      <c r="TRI293" s="66"/>
      <c r="TRJ293" s="66"/>
      <c r="TRK293" s="66"/>
      <c r="TRL293" s="66"/>
      <c r="TRM293" s="66"/>
      <c r="TRN293" s="66"/>
      <c r="TRO293" s="66"/>
      <c r="TRP293" s="66"/>
      <c r="TRQ293" s="66"/>
      <c r="TRR293" s="66"/>
      <c r="TRS293" s="66"/>
      <c r="TRT293" s="66"/>
      <c r="TRU293" s="66"/>
      <c r="TRV293" s="66"/>
      <c r="TRW293" s="66"/>
      <c r="TRX293" s="66"/>
      <c r="TRY293" s="66"/>
      <c r="TRZ293" s="66"/>
      <c r="TSA293" s="66"/>
      <c r="TSB293" s="66"/>
      <c r="TSC293" s="66"/>
      <c r="TSD293" s="66"/>
      <c r="TSE293" s="66"/>
      <c r="TSF293" s="66"/>
      <c r="TSG293" s="66"/>
      <c r="TSH293" s="66"/>
      <c r="TSI293" s="66"/>
      <c r="TSJ293" s="66"/>
      <c r="TSK293" s="66"/>
      <c r="TSL293" s="66"/>
      <c r="TSM293" s="66"/>
      <c r="TSN293" s="66"/>
      <c r="TSO293" s="66"/>
      <c r="TSP293" s="66"/>
      <c r="TSQ293" s="66"/>
      <c r="TSR293" s="66"/>
      <c r="TSS293" s="66"/>
      <c r="TST293" s="66"/>
      <c r="TSU293" s="66"/>
      <c r="TSV293" s="66"/>
      <c r="TSW293" s="66"/>
      <c r="TSX293" s="66"/>
      <c r="TSY293" s="66"/>
      <c r="TSZ293" s="66"/>
      <c r="TTA293" s="66"/>
      <c r="TTB293" s="66"/>
      <c r="TTC293" s="66"/>
      <c r="TTD293" s="66"/>
      <c r="TTE293" s="66"/>
      <c r="TTF293" s="66"/>
      <c r="TTG293" s="66"/>
      <c r="TTH293" s="66"/>
      <c r="TTI293" s="66"/>
      <c r="TTJ293" s="66"/>
      <c r="TTK293" s="66"/>
      <c r="TTL293" s="66"/>
      <c r="TTM293" s="66"/>
      <c r="TTN293" s="66"/>
      <c r="TTO293" s="66"/>
      <c r="TTP293" s="66"/>
      <c r="TTQ293" s="66"/>
      <c r="TTR293" s="66"/>
      <c r="TTS293" s="66"/>
      <c r="TTT293" s="66"/>
      <c r="TTU293" s="66"/>
      <c r="TTV293" s="66"/>
      <c r="TTW293" s="66"/>
      <c r="TTX293" s="66"/>
      <c r="TTY293" s="66"/>
      <c r="TTZ293" s="66"/>
      <c r="TUA293" s="66"/>
      <c r="TUB293" s="66"/>
      <c r="TUC293" s="66"/>
      <c r="TUD293" s="66"/>
      <c r="TUE293" s="66"/>
      <c r="TUF293" s="66"/>
      <c r="TUG293" s="66"/>
      <c r="TUH293" s="66"/>
      <c r="TUI293" s="66"/>
      <c r="TUJ293" s="66"/>
      <c r="TUK293" s="66"/>
      <c r="TUL293" s="66"/>
      <c r="TUM293" s="66"/>
      <c r="TUN293" s="66"/>
      <c r="TUO293" s="66"/>
      <c r="TUP293" s="66"/>
      <c r="TUQ293" s="66"/>
      <c r="TUR293" s="66"/>
      <c r="TUS293" s="66"/>
      <c r="TUT293" s="66"/>
      <c r="TUU293" s="66"/>
      <c r="TUV293" s="66"/>
      <c r="TUW293" s="66"/>
      <c r="TUX293" s="66"/>
      <c r="TUY293" s="66"/>
      <c r="TUZ293" s="66"/>
      <c r="TVA293" s="66"/>
      <c r="TVB293" s="66"/>
      <c r="TVC293" s="66"/>
      <c r="TVD293" s="66"/>
      <c r="TVE293" s="66"/>
      <c r="TVF293" s="66"/>
      <c r="TVG293" s="66"/>
      <c r="TVH293" s="66"/>
      <c r="TVI293" s="66"/>
      <c r="TVJ293" s="66"/>
      <c r="TVK293" s="66"/>
      <c r="TVL293" s="66"/>
      <c r="TVM293" s="66"/>
      <c r="TVN293" s="66"/>
      <c r="TVO293" s="66"/>
      <c r="TVP293" s="66"/>
      <c r="TVQ293" s="66"/>
      <c r="TVR293" s="66"/>
      <c r="TVS293" s="66"/>
      <c r="TVT293" s="66"/>
      <c r="TVU293" s="66"/>
      <c r="TVV293" s="66"/>
      <c r="TVW293" s="66"/>
      <c r="TVX293" s="66"/>
      <c r="TVY293" s="66"/>
      <c r="TVZ293" s="66"/>
      <c r="TWA293" s="66"/>
      <c r="TWB293" s="66"/>
      <c r="TWC293" s="66"/>
      <c r="TWD293" s="66"/>
      <c r="TWE293" s="66"/>
      <c r="TWF293" s="66"/>
      <c r="TWG293" s="66"/>
      <c r="TWH293" s="66"/>
      <c r="TWI293" s="66"/>
      <c r="TWJ293" s="66"/>
      <c r="TWK293" s="66"/>
      <c r="TWL293" s="66"/>
      <c r="TWM293" s="66"/>
      <c r="TWN293" s="66"/>
      <c r="TWO293" s="66"/>
      <c r="TWP293" s="66"/>
      <c r="TWQ293" s="66"/>
      <c r="TWR293" s="66"/>
      <c r="TWS293" s="66"/>
      <c r="TWT293" s="66"/>
      <c r="TWU293" s="66"/>
      <c r="TWV293" s="66"/>
      <c r="TWW293" s="66"/>
      <c r="TWX293" s="66"/>
      <c r="TWY293" s="66"/>
      <c r="TWZ293" s="66"/>
      <c r="TXA293" s="66"/>
      <c r="TXB293" s="66"/>
      <c r="TXC293" s="66"/>
      <c r="TXD293" s="66"/>
      <c r="TXE293" s="66"/>
      <c r="TXF293" s="66"/>
      <c r="TXG293" s="66"/>
      <c r="TXH293" s="66"/>
      <c r="TXI293" s="66"/>
      <c r="TXJ293" s="66"/>
      <c r="TXK293" s="66"/>
      <c r="TXL293" s="66"/>
      <c r="TXM293" s="66"/>
      <c r="TXN293" s="66"/>
      <c r="TXO293" s="66"/>
      <c r="TXP293" s="66"/>
      <c r="TXQ293" s="66"/>
      <c r="TXR293" s="66"/>
      <c r="TXS293" s="66"/>
      <c r="TXT293" s="66"/>
      <c r="TXU293" s="66"/>
      <c r="TXV293" s="66"/>
      <c r="TXW293" s="66"/>
      <c r="TXX293" s="66"/>
      <c r="TXY293" s="66"/>
      <c r="TXZ293" s="66"/>
      <c r="TYA293" s="66"/>
      <c r="TYB293" s="66"/>
      <c r="TYC293" s="66"/>
      <c r="TYD293" s="66"/>
      <c r="TYE293" s="66"/>
      <c r="TYF293" s="66"/>
      <c r="TYG293" s="66"/>
      <c r="TYH293" s="66"/>
      <c r="TYI293" s="66"/>
      <c r="TYJ293" s="66"/>
      <c r="TYK293" s="66"/>
      <c r="TYL293" s="66"/>
      <c r="TYM293" s="66"/>
      <c r="TYN293" s="66"/>
      <c r="TYO293" s="66"/>
      <c r="TYP293" s="66"/>
      <c r="TYQ293" s="66"/>
      <c r="TYR293" s="66"/>
      <c r="TYS293" s="66"/>
      <c r="TYT293" s="66"/>
      <c r="TYU293" s="66"/>
      <c r="TYV293" s="66"/>
      <c r="TYW293" s="66"/>
      <c r="TYX293" s="66"/>
      <c r="TYY293" s="66"/>
      <c r="TYZ293" s="66"/>
      <c r="TZA293" s="66"/>
      <c r="TZB293" s="66"/>
      <c r="TZC293" s="66"/>
      <c r="TZD293" s="66"/>
      <c r="TZE293" s="66"/>
      <c r="TZF293" s="66"/>
      <c r="TZG293" s="66"/>
      <c r="TZH293" s="66"/>
      <c r="TZI293" s="66"/>
      <c r="TZJ293" s="66"/>
      <c r="TZK293" s="66"/>
      <c r="TZL293" s="66"/>
      <c r="TZM293" s="66"/>
      <c r="TZN293" s="66"/>
      <c r="TZO293" s="66"/>
      <c r="TZP293" s="66"/>
      <c r="TZQ293" s="66"/>
      <c r="TZR293" s="66"/>
      <c r="TZS293" s="66"/>
      <c r="TZT293" s="66"/>
      <c r="TZU293" s="66"/>
      <c r="TZV293" s="66"/>
      <c r="TZW293" s="66"/>
      <c r="TZX293" s="66"/>
      <c r="TZY293" s="66"/>
      <c r="TZZ293" s="66"/>
      <c r="UAA293" s="66"/>
      <c r="UAB293" s="66"/>
      <c r="UAC293" s="66"/>
      <c r="UAD293" s="66"/>
      <c r="UAE293" s="66"/>
      <c r="UAF293" s="66"/>
      <c r="UAG293" s="66"/>
      <c r="UAH293" s="66"/>
      <c r="UAI293" s="66"/>
      <c r="UAJ293" s="66"/>
      <c r="UAK293" s="66"/>
      <c r="UAL293" s="66"/>
      <c r="UAM293" s="66"/>
      <c r="UAN293" s="66"/>
      <c r="UAO293" s="66"/>
      <c r="UAP293" s="66"/>
      <c r="UAQ293" s="66"/>
      <c r="UAR293" s="66"/>
      <c r="UAS293" s="66"/>
      <c r="UAT293" s="66"/>
      <c r="UAU293" s="66"/>
      <c r="UAV293" s="66"/>
      <c r="UAW293" s="66"/>
      <c r="UAX293" s="66"/>
      <c r="UAY293" s="66"/>
      <c r="UAZ293" s="66"/>
      <c r="UBA293" s="66"/>
      <c r="UBB293" s="66"/>
      <c r="UBC293" s="66"/>
      <c r="UBD293" s="66"/>
      <c r="UBE293" s="66"/>
      <c r="UBF293" s="66"/>
      <c r="UBG293" s="66"/>
      <c r="UBH293" s="66"/>
      <c r="UBI293" s="66"/>
      <c r="UBJ293" s="66"/>
      <c r="UBK293" s="66"/>
      <c r="UBL293" s="66"/>
      <c r="UBM293" s="66"/>
      <c r="UBN293" s="66"/>
      <c r="UBO293" s="66"/>
      <c r="UBP293" s="66"/>
      <c r="UBQ293" s="66"/>
      <c r="UBR293" s="66"/>
      <c r="UBS293" s="66"/>
      <c r="UBT293" s="66"/>
      <c r="UBU293" s="66"/>
      <c r="UBV293" s="66"/>
      <c r="UBW293" s="66"/>
      <c r="UBX293" s="66"/>
      <c r="UBY293" s="66"/>
      <c r="UBZ293" s="66"/>
      <c r="UCA293" s="66"/>
      <c r="UCB293" s="66"/>
      <c r="UCC293" s="66"/>
      <c r="UCD293" s="66"/>
      <c r="UCE293" s="66"/>
      <c r="UCF293" s="66"/>
      <c r="UCG293" s="66"/>
      <c r="UCH293" s="66"/>
      <c r="UCI293" s="66"/>
      <c r="UCJ293" s="66"/>
      <c r="UCK293" s="66"/>
      <c r="UCL293" s="66"/>
      <c r="UCM293" s="66"/>
      <c r="UCN293" s="66"/>
      <c r="UCO293" s="66"/>
      <c r="UCP293" s="66"/>
      <c r="UCQ293" s="66"/>
      <c r="UCR293" s="66"/>
      <c r="UCS293" s="66"/>
      <c r="UCT293" s="66"/>
      <c r="UCU293" s="66"/>
      <c r="UCV293" s="66"/>
      <c r="UCW293" s="66"/>
      <c r="UCX293" s="66"/>
      <c r="UCY293" s="66"/>
      <c r="UCZ293" s="66"/>
      <c r="UDA293" s="66"/>
      <c r="UDB293" s="66"/>
      <c r="UDC293" s="66"/>
      <c r="UDD293" s="66"/>
      <c r="UDE293" s="66"/>
      <c r="UDF293" s="66"/>
      <c r="UDG293" s="66"/>
      <c r="UDH293" s="66"/>
      <c r="UDI293" s="66"/>
      <c r="UDJ293" s="66"/>
      <c r="UDK293" s="66"/>
      <c r="UDL293" s="66"/>
      <c r="UDM293" s="66"/>
      <c r="UDN293" s="66"/>
      <c r="UDO293" s="66"/>
      <c r="UDP293" s="66"/>
      <c r="UDQ293" s="66"/>
      <c r="UDR293" s="66"/>
      <c r="UDS293" s="66"/>
      <c r="UDT293" s="66"/>
      <c r="UDU293" s="66"/>
      <c r="UDV293" s="66"/>
      <c r="UDW293" s="66"/>
      <c r="UDX293" s="66"/>
      <c r="UDY293" s="66"/>
      <c r="UDZ293" s="66"/>
      <c r="UEA293" s="66"/>
      <c r="UEB293" s="66"/>
      <c r="UEC293" s="66"/>
      <c r="UED293" s="66"/>
      <c r="UEE293" s="66"/>
      <c r="UEF293" s="66"/>
      <c r="UEG293" s="66"/>
      <c r="UEH293" s="66"/>
      <c r="UEI293" s="66"/>
      <c r="UEJ293" s="66"/>
      <c r="UEK293" s="66"/>
      <c r="UEL293" s="66"/>
      <c r="UEM293" s="66"/>
      <c r="UEN293" s="66"/>
      <c r="UEO293" s="66"/>
      <c r="UEP293" s="66"/>
      <c r="UEQ293" s="66"/>
      <c r="UER293" s="66"/>
      <c r="UES293" s="66"/>
      <c r="UET293" s="66"/>
      <c r="UEU293" s="66"/>
      <c r="UEV293" s="66"/>
      <c r="UEW293" s="66"/>
      <c r="UEX293" s="66"/>
      <c r="UEY293" s="66"/>
      <c r="UEZ293" s="66"/>
      <c r="UFA293" s="66"/>
      <c r="UFB293" s="66"/>
      <c r="UFC293" s="66"/>
      <c r="UFD293" s="66"/>
      <c r="UFE293" s="66"/>
      <c r="UFF293" s="66"/>
      <c r="UFG293" s="66"/>
      <c r="UFH293" s="66"/>
      <c r="UFI293" s="66"/>
      <c r="UFJ293" s="66"/>
      <c r="UFK293" s="66"/>
      <c r="UFL293" s="66"/>
      <c r="UFM293" s="66"/>
      <c r="UFN293" s="66"/>
      <c r="UFO293" s="66"/>
      <c r="UFP293" s="66"/>
      <c r="UFQ293" s="66"/>
      <c r="UFR293" s="66"/>
      <c r="UFS293" s="66"/>
      <c r="UFT293" s="66"/>
      <c r="UFU293" s="66"/>
      <c r="UFV293" s="66"/>
      <c r="UFW293" s="66"/>
      <c r="UFX293" s="66"/>
      <c r="UFY293" s="66"/>
      <c r="UFZ293" s="66"/>
      <c r="UGA293" s="66"/>
      <c r="UGB293" s="66"/>
      <c r="UGC293" s="66"/>
      <c r="UGD293" s="66"/>
      <c r="UGE293" s="66"/>
      <c r="UGF293" s="66"/>
      <c r="UGG293" s="66"/>
      <c r="UGH293" s="66"/>
      <c r="UGI293" s="66"/>
      <c r="UGJ293" s="66"/>
      <c r="UGK293" s="66"/>
      <c r="UGL293" s="66"/>
      <c r="UGM293" s="66"/>
      <c r="UGN293" s="66"/>
      <c r="UGO293" s="66"/>
      <c r="UGP293" s="66"/>
      <c r="UGQ293" s="66"/>
      <c r="UGR293" s="66"/>
      <c r="UGS293" s="66"/>
      <c r="UGT293" s="66"/>
      <c r="UGU293" s="66"/>
      <c r="UGV293" s="66"/>
      <c r="UGW293" s="66"/>
      <c r="UGX293" s="66"/>
      <c r="UGY293" s="66"/>
      <c r="UGZ293" s="66"/>
      <c r="UHA293" s="66"/>
      <c r="UHB293" s="66"/>
      <c r="UHC293" s="66"/>
      <c r="UHD293" s="66"/>
      <c r="UHE293" s="66"/>
      <c r="UHF293" s="66"/>
      <c r="UHG293" s="66"/>
      <c r="UHH293" s="66"/>
      <c r="UHI293" s="66"/>
      <c r="UHJ293" s="66"/>
      <c r="UHK293" s="66"/>
      <c r="UHL293" s="66"/>
      <c r="UHM293" s="66"/>
      <c r="UHN293" s="66"/>
      <c r="UHO293" s="66"/>
      <c r="UHP293" s="66"/>
      <c r="UHQ293" s="66"/>
      <c r="UHR293" s="66"/>
      <c r="UHS293" s="66"/>
      <c r="UHT293" s="66"/>
      <c r="UHU293" s="66"/>
      <c r="UHV293" s="66"/>
      <c r="UHW293" s="66"/>
      <c r="UHX293" s="66"/>
      <c r="UHY293" s="66"/>
      <c r="UHZ293" s="66"/>
      <c r="UIA293" s="66"/>
      <c r="UIB293" s="66"/>
      <c r="UIC293" s="66"/>
      <c r="UID293" s="66"/>
      <c r="UIE293" s="66"/>
      <c r="UIF293" s="66"/>
      <c r="UIG293" s="66"/>
      <c r="UIH293" s="66"/>
      <c r="UII293" s="66"/>
      <c r="UIJ293" s="66"/>
      <c r="UIK293" s="66"/>
      <c r="UIL293" s="66"/>
      <c r="UIM293" s="66"/>
      <c r="UIN293" s="66"/>
      <c r="UIO293" s="66"/>
      <c r="UIP293" s="66"/>
      <c r="UIQ293" s="66"/>
      <c r="UIR293" s="66"/>
      <c r="UIS293" s="66"/>
      <c r="UIT293" s="66"/>
      <c r="UIU293" s="66"/>
      <c r="UIV293" s="66"/>
      <c r="UIW293" s="66"/>
      <c r="UIX293" s="66"/>
      <c r="UIY293" s="66"/>
      <c r="UIZ293" s="66"/>
      <c r="UJA293" s="66"/>
      <c r="UJB293" s="66"/>
      <c r="UJC293" s="66"/>
      <c r="UJD293" s="66"/>
      <c r="UJE293" s="66"/>
      <c r="UJF293" s="66"/>
      <c r="UJG293" s="66"/>
      <c r="UJH293" s="66"/>
      <c r="UJI293" s="66"/>
      <c r="UJJ293" s="66"/>
      <c r="UJK293" s="66"/>
      <c r="UJL293" s="66"/>
      <c r="UJM293" s="66"/>
      <c r="UJN293" s="66"/>
      <c r="UJO293" s="66"/>
      <c r="UJP293" s="66"/>
      <c r="UJQ293" s="66"/>
      <c r="UJR293" s="66"/>
      <c r="UJS293" s="66"/>
      <c r="UJT293" s="66"/>
      <c r="UJU293" s="66"/>
      <c r="UJV293" s="66"/>
      <c r="UJW293" s="66"/>
      <c r="UJX293" s="66"/>
      <c r="UJY293" s="66"/>
      <c r="UJZ293" s="66"/>
      <c r="UKA293" s="66"/>
      <c r="UKB293" s="66"/>
      <c r="UKC293" s="66"/>
      <c r="UKD293" s="66"/>
      <c r="UKE293" s="66"/>
      <c r="UKF293" s="66"/>
      <c r="UKG293" s="66"/>
      <c r="UKH293" s="66"/>
      <c r="UKI293" s="66"/>
      <c r="UKJ293" s="66"/>
      <c r="UKK293" s="66"/>
      <c r="UKL293" s="66"/>
      <c r="UKM293" s="66"/>
      <c r="UKN293" s="66"/>
      <c r="UKO293" s="66"/>
      <c r="UKP293" s="66"/>
      <c r="UKQ293" s="66"/>
      <c r="UKR293" s="66"/>
      <c r="UKS293" s="66"/>
      <c r="UKT293" s="66"/>
      <c r="UKU293" s="66"/>
      <c r="UKV293" s="66"/>
      <c r="UKW293" s="66"/>
      <c r="UKX293" s="66"/>
      <c r="UKY293" s="66"/>
      <c r="UKZ293" s="66"/>
      <c r="ULA293" s="66"/>
      <c r="ULB293" s="66"/>
      <c r="ULC293" s="66"/>
      <c r="ULD293" s="66"/>
      <c r="ULE293" s="66"/>
      <c r="ULF293" s="66"/>
      <c r="ULG293" s="66"/>
      <c r="ULH293" s="66"/>
      <c r="ULI293" s="66"/>
      <c r="ULJ293" s="66"/>
      <c r="ULK293" s="66"/>
      <c r="ULL293" s="66"/>
      <c r="ULM293" s="66"/>
      <c r="ULN293" s="66"/>
      <c r="ULO293" s="66"/>
      <c r="ULP293" s="66"/>
      <c r="ULQ293" s="66"/>
      <c r="ULR293" s="66"/>
      <c r="ULS293" s="66"/>
      <c r="ULT293" s="66"/>
      <c r="ULU293" s="66"/>
      <c r="ULV293" s="66"/>
      <c r="ULW293" s="66"/>
      <c r="ULX293" s="66"/>
      <c r="ULY293" s="66"/>
      <c r="ULZ293" s="66"/>
      <c r="UMA293" s="66"/>
      <c r="UMB293" s="66"/>
      <c r="UMC293" s="66"/>
      <c r="UMD293" s="66"/>
      <c r="UME293" s="66"/>
      <c r="UMF293" s="66"/>
      <c r="UMG293" s="66"/>
      <c r="UMH293" s="66"/>
      <c r="UMI293" s="66"/>
      <c r="UMJ293" s="66"/>
      <c r="UMK293" s="66"/>
      <c r="UML293" s="66"/>
      <c r="UMM293" s="66"/>
      <c r="UMN293" s="66"/>
      <c r="UMO293" s="66"/>
      <c r="UMP293" s="66"/>
      <c r="UMQ293" s="66"/>
      <c r="UMR293" s="66"/>
      <c r="UMS293" s="66"/>
      <c r="UMT293" s="66"/>
      <c r="UMU293" s="66"/>
      <c r="UMV293" s="66"/>
      <c r="UMW293" s="66"/>
      <c r="UMX293" s="66"/>
      <c r="UMY293" s="66"/>
      <c r="UMZ293" s="66"/>
      <c r="UNA293" s="66"/>
      <c r="UNB293" s="66"/>
      <c r="UNC293" s="66"/>
      <c r="UND293" s="66"/>
      <c r="UNE293" s="66"/>
      <c r="UNF293" s="66"/>
      <c r="UNG293" s="66"/>
      <c r="UNH293" s="66"/>
      <c r="UNI293" s="66"/>
      <c r="UNJ293" s="66"/>
      <c r="UNK293" s="66"/>
      <c r="UNL293" s="66"/>
      <c r="UNM293" s="66"/>
      <c r="UNN293" s="66"/>
      <c r="UNO293" s="66"/>
      <c r="UNP293" s="66"/>
      <c r="UNQ293" s="66"/>
      <c r="UNR293" s="66"/>
      <c r="UNS293" s="66"/>
      <c r="UNT293" s="66"/>
      <c r="UNU293" s="66"/>
      <c r="UNV293" s="66"/>
      <c r="UNW293" s="66"/>
      <c r="UNX293" s="66"/>
      <c r="UNY293" s="66"/>
      <c r="UNZ293" s="66"/>
      <c r="UOA293" s="66"/>
      <c r="UOB293" s="66"/>
      <c r="UOC293" s="66"/>
      <c r="UOD293" s="66"/>
      <c r="UOE293" s="66"/>
      <c r="UOF293" s="66"/>
      <c r="UOG293" s="66"/>
      <c r="UOH293" s="66"/>
      <c r="UOI293" s="66"/>
      <c r="UOJ293" s="66"/>
      <c r="UOK293" s="66"/>
      <c r="UOL293" s="66"/>
      <c r="UOM293" s="66"/>
      <c r="UON293" s="66"/>
      <c r="UOO293" s="66"/>
      <c r="UOP293" s="66"/>
      <c r="UOQ293" s="66"/>
      <c r="UOR293" s="66"/>
      <c r="UOS293" s="66"/>
      <c r="UOT293" s="66"/>
      <c r="UOU293" s="66"/>
      <c r="UOV293" s="66"/>
      <c r="UOW293" s="66"/>
      <c r="UOX293" s="66"/>
      <c r="UOY293" s="66"/>
      <c r="UOZ293" s="66"/>
      <c r="UPA293" s="66"/>
      <c r="UPB293" s="66"/>
      <c r="UPC293" s="66"/>
      <c r="UPD293" s="66"/>
      <c r="UPE293" s="66"/>
      <c r="UPF293" s="66"/>
      <c r="UPG293" s="66"/>
      <c r="UPH293" s="66"/>
      <c r="UPI293" s="66"/>
      <c r="UPJ293" s="66"/>
      <c r="UPK293" s="66"/>
      <c r="UPL293" s="66"/>
      <c r="UPM293" s="66"/>
      <c r="UPN293" s="66"/>
      <c r="UPO293" s="66"/>
      <c r="UPP293" s="66"/>
      <c r="UPQ293" s="66"/>
      <c r="UPR293" s="66"/>
      <c r="UPS293" s="66"/>
      <c r="UPT293" s="66"/>
      <c r="UPU293" s="66"/>
      <c r="UPV293" s="66"/>
      <c r="UPW293" s="66"/>
      <c r="UPX293" s="66"/>
      <c r="UPY293" s="66"/>
      <c r="UPZ293" s="66"/>
      <c r="UQA293" s="66"/>
      <c r="UQB293" s="66"/>
      <c r="UQC293" s="66"/>
      <c r="UQD293" s="66"/>
      <c r="UQE293" s="66"/>
      <c r="UQF293" s="66"/>
      <c r="UQG293" s="66"/>
      <c r="UQH293" s="66"/>
      <c r="UQI293" s="66"/>
      <c r="UQJ293" s="66"/>
      <c r="UQK293" s="66"/>
      <c r="UQL293" s="66"/>
      <c r="UQM293" s="66"/>
      <c r="UQN293" s="66"/>
      <c r="UQO293" s="66"/>
      <c r="UQP293" s="66"/>
      <c r="UQQ293" s="66"/>
      <c r="UQR293" s="66"/>
      <c r="UQS293" s="66"/>
      <c r="UQT293" s="66"/>
      <c r="UQU293" s="66"/>
      <c r="UQV293" s="66"/>
      <c r="UQW293" s="66"/>
      <c r="UQX293" s="66"/>
      <c r="UQY293" s="66"/>
      <c r="UQZ293" s="66"/>
      <c r="URA293" s="66"/>
      <c r="URB293" s="66"/>
      <c r="URC293" s="66"/>
      <c r="URD293" s="66"/>
      <c r="URE293" s="66"/>
      <c r="URF293" s="66"/>
      <c r="URG293" s="66"/>
      <c r="URH293" s="66"/>
      <c r="URI293" s="66"/>
      <c r="URJ293" s="66"/>
      <c r="URK293" s="66"/>
      <c r="URL293" s="66"/>
      <c r="URM293" s="66"/>
      <c r="URN293" s="66"/>
      <c r="URO293" s="66"/>
      <c r="URP293" s="66"/>
      <c r="URQ293" s="66"/>
      <c r="URR293" s="66"/>
      <c r="URS293" s="66"/>
      <c r="URT293" s="66"/>
      <c r="URU293" s="66"/>
      <c r="URV293" s="66"/>
      <c r="URW293" s="66"/>
      <c r="URX293" s="66"/>
      <c r="URY293" s="66"/>
      <c r="URZ293" s="66"/>
      <c r="USA293" s="66"/>
      <c r="USB293" s="66"/>
      <c r="USC293" s="66"/>
      <c r="USD293" s="66"/>
      <c r="USE293" s="66"/>
      <c r="USF293" s="66"/>
      <c r="USG293" s="66"/>
      <c r="USH293" s="66"/>
      <c r="USI293" s="66"/>
      <c r="USJ293" s="66"/>
      <c r="USK293" s="66"/>
      <c r="USL293" s="66"/>
      <c r="USM293" s="66"/>
      <c r="USN293" s="66"/>
      <c r="USO293" s="66"/>
      <c r="USP293" s="66"/>
      <c r="USQ293" s="66"/>
      <c r="USR293" s="66"/>
      <c r="USS293" s="66"/>
      <c r="UST293" s="66"/>
      <c r="USU293" s="66"/>
      <c r="USV293" s="66"/>
      <c r="USW293" s="66"/>
      <c r="USX293" s="66"/>
      <c r="USY293" s="66"/>
      <c r="USZ293" s="66"/>
      <c r="UTA293" s="66"/>
      <c r="UTB293" s="66"/>
      <c r="UTC293" s="66"/>
      <c r="UTD293" s="66"/>
      <c r="UTE293" s="66"/>
      <c r="UTF293" s="66"/>
      <c r="UTG293" s="66"/>
      <c r="UTH293" s="66"/>
      <c r="UTI293" s="66"/>
      <c r="UTJ293" s="66"/>
      <c r="UTK293" s="66"/>
      <c r="UTL293" s="66"/>
      <c r="UTM293" s="66"/>
      <c r="UTN293" s="66"/>
      <c r="UTO293" s="66"/>
      <c r="UTP293" s="66"/>
      <c r="UTQ293" s="66"/>
      <c r="UTR293" s="66"/>
      <c r="UTS293" s="66"/>
      <c r="UTT293" s="66"/>
      <c r="UTU293" s="66"/>
      <c r="UTV293" s="66"/>
      <c r="UTW293" s="66"/>
      <c r="UTX293" s="66"/>
      <c r="UTY293" s="66"/>
      <c r="UTZ293" s="66"/>
      <c r="UUA293" s="66"/>
      <c r="UUB293" s="66"/>
      <c r="UUC293" s="66"/>
      <c r="UUD293" s="66"/>
      <c r="UUE293" s="66"/>
      <c r="UUF293" s="66"/>
      <c r="UUG293" s="66"/>
      <c r="UUH293" s="66"/>
      <c r="UUI293" s="66"/>
      <c r="UUJ293" s="66"/>
      <c r="UUK293" s="66"/>
      <c r="UUL293" s="66"/>
      <c r="UUM293" s="66"/>
      <c r="UUN293" s="66"/>
      <c r="UUO293" s="66"/>
      <c r="UUP293" s="66"/>
      <c r="UUQ293" s="66"/>
      <c r="UUR293" s="66"/>
      <c r="UUS293" s="66"/>
      <c r="UUT293" s="66"/>
      <c r="UUU293" s="66"/>
      <c r="UUV293" s="66"/>
      <c r="UUW293" s="66"/>
      <c r="UUX293" s="66"/>
      <c r="UUY293" s="66"/>
      <c r="UUZ293" s="66"/>
      <c r="UVA293" s="66"/>
      <c r="UVB293" s="66"/>
      <c r="UVC293" s="66"/>
      <c r="UVD293" s="66"/>
      <c r="UVE293" s="66"/>
      <c r="UVF293" s="66"/>
      <c r="UVG293" s="66"/>
      <c r="UVH293" s="66"/>
      <c r="UVI293" s="66"/>
      <c r="UVJ293" s="66"/>
      <c r="UVK293" s="66"/>
      <c r="UVL293" s="66"/>
      <c r="UVM293" s="66"/>
      <c r="UVN293" s="66"/>
      <c r="UVO293" s="66"/>
      <c r="UVP293" s="66"/>
      <c r="UVQ293" s="66"/>
      <c r="UVR293" s="66"/>
      <c r="UVS293" s="66"/>
      <c r="UVT293" s="66"/>
      <c r="UVU293" s="66"/>
      <c r="UVV293" s="66"/>
      <c r="UVW293" s="66"/>
      <c r="UVX293" s="66"/>
      <c r="UVY293" s="66"/>
      <c r="UVZ293" s="66"/>
      <c r="UWA293" s="66"/>
      <c r="UWB293" s="66"/>
      <c r="UWC293" s="66"/>
      <c r="UWD293" s="66"/>
      <c r="UWE293" s="66"/>
      <c r="UWF293" s="66"/>
      <c r="UWG293" s="66"/>
      <c r="UWH293" s="66"/>
      <c r="UWI293" s="66"/>
      <c r="UWJ293" s="66"/>
      <c r="UWK293" s="66"/>
      <c r="UWL293" s="66"/>
      <c r="UWM293" s="66"/>
      <c r="UWN293" s="66"/>
      <c r="UWO293" s="66"/>
      <c r="UWP293" s="66"/>
      <c r="UWQ293" s="66"/>
      <c r="UWR293" s="66"/>
      <c r="UWS293" s="66"/>
      <c r="UWT293" s="66"/>
      <c r="UWU293" s="66"/>
      <c r="UWV293" s="66"/>
      <c r="UWW293" s="66"/>
      <c r="UWX293" s="66"/>
      <c r="UWY293" s="66"/>
      <c r="UWZ293" s="66"/>
      <c r="UXA293" s="66"/>
      <c r="UXB293" s="66"/>
      <c r="UXC293" s="66"/>
      <c r="UXD293" s="66"/>
      <c r="UXE293" s="66"/>
      <c r="UXF293" s="66"/>
      <c r="UXG293" s="66"/>
      <c r="UXH293" s="66"/>
      <c r="UXI293" s="66"/>
      <c r="UXJ293" s="66"/>
      <c r="UXK293" s="66"/>
      <c r="UXL293" s="66"/>
      <c r="UXM293" s="66"/>
      <c r="UXN293" s="66"/>
      <c r="UXO293" s="66"/>
      <c r="UXP293" s="66"/>
      <c r="UXQ293" s="66"/>
      <c r="UXR293" s="66"/>
      <c r="UXS293" s="66"/>
      <c r="UXT293" s="66"/>
      <c r="UXU293" s="66"/>
      <c r="UXV293" s="66"/>
      <c r="UXW293" s="66"/>
      <c r="UXX293" s="66"/>
      <c r="UXY293" s="66"/>
      <c r="UXZ293" s="66"/>
      <c r="UYA293" s="66"/>
      <c r="UYB293" s="66"/>
      <c r="UYC293" s="66"/>
      <c r="UYD293" s="66"/>
      <c r="UYE293" s="66"/>
      <c r="UYF293" s="66"/>
      <c r="UYG293" s="66"/>
      <c r="UYH293" s="66"/>
      <c r="UYI293" s="66"/>
      <c r="UYJ293" s="66"/>
      <c r="UYK293" s="66"/>
      <c r="UYL293" s="66"/>
      <c r="UYM293" s="66"/>
      <c r="UYN293" s="66"/>
      <c r="UYO293" s="66"/>
      <c r="UYP293" s="66"/>
      <c r="UYQ293" s="66"/>
      <c r="UYR293" s="66"/>
      <c r="UYS293" s="66"/>
      <c r="UYT293" s="66"/>
      <c r="UYU293" s="66"/>
      <c r="UYV293" s="66"/>
      <c r="UYW293" s="66"/>
      <c r="UYX293" s="66"/>
      <c r="UYY293" s="66"/>
      <c r="UYZ293" s="66"/>
      <c r="UZA293" s="66"/>
      <c r="UZB293" s="66"/>
      <c r="UZC293" s="66"/>
      <c r="UZD293" s="66"/>
      <c r="UZE293" s="66"/>
      <c r="UZF293" s="66"/>
      <c r="UZG293" s="66"/>
      <c r="UZH293" s="66"/>
      <c r="UZI293" s="66"/>
      <c r="UZJ293" s="66"/>
      <c r="UZK293" s="66"/>
      <c r="UZL293" s="66"/>
      <c r="UZM293" s="66"/>
      <c r="UZN293" s="66"/>
      <c r="UZO293" s="66"/>
      <c r="UZP293" s="66"/>
      <c r="UZQ293" s="66"/>
      <c r="UZR293" s="66"/>
      <c r="UZS293" s="66"/>
      <c r="UZT293" s="66"/>
      <c r="UZU293" s="66"/>
      <c r="UZV293" s="66"/>
      <c r="UZW293" s="66"/>
      <c r="UZX293" s="66"/>
      <c r="UZY293" s="66"/>
      <c r="UZZ293" s="66"/>
      <c r="VAA293" s="66"/>
      <c r="VAB293" s="66"/>
      <c r="VAC293" s="66"/>
      <c r="VAD293" s="66"/>
      <c r="VAE293" s="66"/>
      <c r="VAF293" s="66"/>
      <c r="VAG293" s="66"/>
      <c r="VAH293" s="66"/>
      <c r="VAI293" s="66"/>
      <c r="VAJ293" s="66"/>
      <c r="VAK293" s="66"/>
      <c r="VAL293" s="66"/>
      <c r="VAM293" s="66"/>
      <c r="VAN293" s="66"/>
      <c r="VAO293" s="66"/>
      <c r="VAP293" s="66"/>
      <c r="VAQ293" s="66"/>
      <c r="VAR293" s="66"/>
      <c r="VAS293" s="66"/>
      <c r="VAT293" s="66"/>
      <c r="VAU293" s="66"/>
      <c r="VAV293" s="66"/>
      <c r="VAW293" s="66"/>
      <c r="VAX293" s="66"/>
      <c r="VAY293" s="66"/>
      <c r="VAZ293" s="66"/>
      <c r="VBA293" s="66"/>
      <c r="VBB293" s="66"/>
      <c r="VBC293" s="66"/>
      <c r="VBD293" s="66"/>
      <c r="VBE293" s="66"/>
      <c r="VBF293" s="66"/>
      <c r="VBG293" s="66"/>
      <c r="VBH293" s="66"/>
      <c r="VBI293" s="66"/>
      <c r="VBJ293" s="66"/>
      <c r="VBK293" s="66"/>
      <c r="VBL293" s="66"/>
      <c r="VBM293" s="66"/>
      <c r="VBN293" s="66"/>
      <c r="VBO293" s="66"/>
      <c r="VBP293" s="66"/>
      <c r="VBQ293" s="66"/>
      <c r="VBR293" s="66"/>
      <c r="VBS293" s="66"/>
      <c r="VBT293" s="66"/>
      <c r="VBU293" s="66"/>
      <c r="VBV293" s="66"/>
      <c r="VBW293" s="66"/>
      <c r="VBX293" s="66"/>
      <c r="VBY293" s="66"/>
      <c r="VBZ293" s="66"/>
      <c r="VCA293" s="66"/>
      <c r="VCB293" s="66"/>
      <c r="VCC293" s="66"/>
      <c r="VCD293" s="66"/>
      <c r="VCE293" s="66"/>
      <c r="VCF293" s="66"/>
      <c r="VCG293" s="66"/>
      <c r="VCH293" s="66"/>
      <c r="VCI293" s="66"/>
      <c r="VCJ293" s="66"/>
      <c r="VCK293" s="66"/>
      <c r="VCL293" s="66"/>
      <c r="VCM293" s="66"/>
      <c r="VCN293" s="66"/>
      <c r="VCO293" s="66"/>
      <c r="VCP293" s="66"/>
      <c r="VCQ293" s="66"/>
      <c r="VCR293" s="66"/>
      <c r="VCS293" s="66"/>
      <c r="VCT293" s="66"/>
      <c r="VCU293" s="66"/>
      <c r="VCV293" s="66"/>
      <c r="VCW293" s="66"/>
      <c r="VCX293" s="66"/>
      <c r="VCY293" s="66"/>
      <c r="VCZ293" s="66"/>
      <c r="VDA293" s="66"/>
      <c r="VDB293" s="66"/>
      <c r="VDC293" s="66"/>
      <c r="VDD293" s="66"/>
      <c r="VDE293" s="66"/>
      <c r="VDF293" s="66"/>
      <c r="VDG293" s="66"/>
      <c r="VDH293" s="66"/>
      <c r="VDI293" s="66"/>
      <c r="VDJ293" s="66"/>
      <c r="VDK293" s="66"/>
      <c r="VDL293" s="66"/>
      <c r="VDM293" s="66"/>
      <c r="VDN293" s="66"/>
      <c r="VDO293" s="66"/>
      <c r="VDP293" s="66"/>
      <c r="VDQ293" s="66"/>
      <c r="VDR293" s="66"/>
      <c r="VDS293" s="66"/>
      <c r="VDT293" s="66"/>
      <c r="VDU293" s="66"/>
      <c r="VDV293" s="66"/>
      <c r="VDW293" s="66"/>
      <c r="VDX293" s="66"/>
      <c r="VDY293" s="66"/>
      <c r="VDZ293" s="66"/>
      <c r="VEA293" s="66"/>
      <c r="VEB293" s="66"/>
      <c r="VEC293" s="66"/>
      <c r="VED293" s="66"/>
      <c r="VEE293" s="66"/>
      <c r="VEF293" s="66"/>
      <c r="VEG293" s="66"/>
      <c r="VEH293" s="66"/>
      <c r="VEI293" s="66"/>
      <c r="VEJ293" s="66"/>
      <c r="VEK293" s="66"/>
      <c r="VEL293" s="66"/>
      <c r="VEM293" s="66"/>
      <c r="VEN293" s="66"/>
      <c r="VEO293" s="66"/>
      <c r="VEP293" s="66"/>
      <c r="VEQ293" s="66"/>
      <c r="VER293" s="66"/>
      <c r="VES293" s="66"/>
      <c r="VET293" s="66"/>
      <c r="VEU293" s="66"/>
      <c r="VEV293" s="66"/>
      <c r="VEW293" s="66"/>
      <c r="VEX293" s="66"/>
      <c r="VEY293" s="66"/>
      <c r="VEZ293" s="66"/>
      <c r="VFA293" s="66"/>
      <c r="VFB293" s="66"/>
      <c r="VFC293" s="66"/>
      <c r="VFD293" s="66"/>
      <c r="VFE293" s="66"/>
      <c r="VFF293" s="66"/>
      <c r="VFG293" s="66"/>
      <c r="VFH293" s="66"/>
      <c r="VFI293" s="66"/>
      <c r="VFJ293" s="66"/>
      <c r="VFK293" s="66"/>
      <c r="VFL293" s="66"/>
      <c r="VFM293" s="66"/>
      <c r="VFN293" s="66"/>
      <c r="VFO293" s="66"/>
      <c r="VFP293" s="66"/>
      <c r="VFQ293" s="66"/>
      <c r="VFR293" s="66"/>
      <c r="VFS293" s="66"/>
      <c r="VFT293" s="66"/>
      <c r="VFU293" s="66"/>
      <c r="VFV293" s="66"/>
      <c r="VFW293" s="66"/>
      <c r="VFX293" s="66"/>
      <c r="VFY293" s="66"/>
      <c r="VFZ293" s="66"/>
      <c r="VGA293" s="66"/>
      <c r="VGB293" s="66"/>
      <c r="VGC293" s="66"/>
      <c r="VGD293" s="66"/>
      <c r="VGE293" s="66"/>
      <c r="VGF293" s="66"/>
      <c r="VGG293" s="66"/>
      <c r="VGH293" s="66"/>
      <c r="VGI293" s="66"/>
      <c r="VGJ293" s="66"/>
      <c r="VGK293" s="66"/>
      <c r="VGL293" s="66"/>
      <c r="VGM293" s="66"/>
      <c r="VGN293" s="66"/>
      <c r="VGO293" s="66"/>
      <c r="VGP293" s="66"/>
      <c r="VGQ293" s="66"/>
      <c r="VGR293" s="66"/>
      <c r="VGS293" s="66"/>
      <c r="VGT293" s="66"/>
      <c r="VGU293" s="66"/>
      <c r="VGV293" s="66"/>
      <c r="VGW293" s="66"/>
      <c r="VGX293" s="66"/>
      <c r="VGY293" s="66"/>
      <c r="VGZ293" s="66"/>
      <c r="VHA293" s="66"/>
      <c r="VHB293" s="66"/>
      <c r="VHC293" s="66"/>
      <c r="VHD293" s="66"/>
      <c r="VHE293" s="66"/>
      <c r="VHF293" s="66"/>
      <c r="VHG293" s="66"/>
      <c r="VHH293" s="66"/>
      <c r="VHI293" s="66"/>
      <c r="VHJ293" s="66"/>
      <c r="VHK293" s="66"/>
      <c r="VHL293" s="66"/>
      <c r="VHM293" s="66"/>
      <c r="VHN293" s="66"/>
      <c r="VHO293" s="66"/>
      <c r="VHP293" s="66"/>
      <c r="VHQ293" s="66"/>
      <c r="VHR293" s="66"/>
      <c r="VHS293" s="66"/>
      <c r="VHT293" s="66"/>
      <c r="VHU293" s="66"/>
      <c r="VHV293" s="66"/>
      <c r="VHW293" s="66"/>
      <c r="VHX293" s="66"/>
      <c r="VHY293" s="66"/>
      <c r="VHZ293" s="66"/>
      <c r="VIA293" s="66"/>
      <c r="VIB293" s="66"/>
      <c r="VIC293" s="66"/>
      <c r="VID293" s="66"/>
      <c r="VIE293" s="66"/>
      <c r="VIF293" s="66"/>
      <c r="VIG293" s="66"/>
      <c r="VIH293" s="66"/>
      <c r="VII293" s="66"/>
      <c r="VIJ293" s="66"/>
      <c r="VIK293" s="66"/>
      <c r="VIL293" s="66"/>
      <c r="VIM293" s="66"/>
      <c r="VIN293" s="66"/>
      <c r="VIO293" s="66"/>
      <c r="VIP293" s="66"/>
      <c r="VIQ293" s="66"/>
      <c r="VIR293" s="66"/>
      <c r="VIS293" s="66"/>
      <c r="VIT293" s="66"/>
      <c r="VIU293" s="66"/>
      <c r="VIV293" s="66"/>
      <c r="VIW293" s="66"/>
      <c r="VIX293" s="66"/>
      <c r="VIY293" s="66"/>
      <c r="VIZ293" s="66"/>
      <c r="VJA293" s="66"/>
      <c r="VJB293" s="66"/>
      <c r="VJC293" s="66"/>
      <c r="VJD293" s="66"/>
      <c r="VJE293" s="66"/>
      <c r="VJF293" s="66"/>
      <c r="VJG293" s="66"/>
      <c r="VJH293" s="66"/>
      <c r="VJI293" s="66"/>
      <c r="VJJ293" s="66"/>
      <c r="VJK293" s="66"/>
      <c r="VJL293" s="66"/>
      <c r="VJM293" s="66"/>
      <c r="VJN293" s="66"/>
      <c r="VJO293" s="66"/>
      <c r="VJP293" s="66"/>
      <c r="VJQ293" s="66"/>
      <c r="VJR293" s="66"/>
      <c r="VJS293" s="66"/>
      <c r="VJT293" s="66"/>
      <c r="VJU293" s="66"/>
      <c r="VJV293" s="66"/>
      <c r="VJW293" s="66"/>
      <c r="VJX293" s="66"/>
      <c r="VJY293" s="66"/>
      <c r="VJZ293" s="66"/>
      <c r="VKA293" s="66"/>
      <c r="VKB293" s="66"/>
      <c r="VKC293" s="66"/>
      <c r="VKD293" s="66"/>
      <c r="VKE293" s="66"/>
      <c r="VKF293" s="66"/>
      <c r="VKG293" s="66"/>
      <c r="VKH293" s="66"/>
      <c r="VKI293" s="66"/>
      <c r="VKJ293" s="66"/>
      <c r="VKK293" s="66"/>
      <c r="VKL293" s="66"/>
      <c r="VKM293" s="66"/>
      <c r="VKN293" s="66"/>
      <c r="VKO293" s="66"/>
      <c r="VKP293" s="66"/>
      <c r="VKQ293" s="66"/>
      <c r="VKR293" s="66"/>
      <c r="VKS293" s="66"/>
      <c r="VKT293" s="66"/>
      <c r="VKU293" s="66"/>
      <c r="VKV293" s="66"/>
      <c r="VKW293" s="66"/>
      <c r="VKX293" s="66"/>
      <c r="VKY293" s="66"/>
      <c r="VKZ293" s="66"/>
      <c r="VLA293" s="66"/>
      <c r="VLB293" s="66"/>
      <c r="VLC293" s="66"/>
      <c r="VLD293" s="66"/>
      <c r="VLE293" s="66"/>
      <c r="VLF293" s="66"/>
      <c r="VLG293" s="66"/>
      <c r="VLH293" s="66"/>
      <c r="VLI293" s="66"/>
      <c r="VLJ293" s="66"/>
      <c r="VLK293" s="66"/>
      <c r="VLL293" s="66"/>
      <c r="VLM293" s="66"/>
      <c r="VLN293" s="66"/>
      <c r="VLO293" s="66"/>
      <c r="VLP293" s="66"/>
      <c r="VLQ293" s="66"/>
      <c r="VLR293" s="66"/>
      <c r="VLS293" s="66"/>
      <c r="VLT293" s="66"/>
      <c r="VLU293" s="66"/>
      <c r="VLV293" s="66"/>
      <c r="VLW293" s="66"/>
      <c r="VLX293" s="66"/>
      <c r="VLY293" s="66"/>
      <c r="VLZ293" s="66"/>
      <c r="VMA293" s="66"/>
      <c r="VMB293" s="66"/>
      <c r="VMC293" s="66"/>
      <c r="VMD293" s="66"/>
      <c r="VME293" s="66"/>
      <c r="VMF293" s="66"/>
      <c r="VMG293" s="66"/>
      <c r="VMH293" s="66"/>
      <c r="VMI293" s="66"/>
      <c r="VMJ293" s="66"/>
      <c r="VMK293" s="66"/>
      <c r="VML293" s="66"/>
      <c r="VMM293" s="66"/>
      <c r="VMN293" s="66"/>
      <c r="VMO293" s="66"/>
      <c r="VMP293" s="66"/>
      <c r="VMQ293" s="66"/>
      <c r="VMR293" s="66"/>
      <c r="VMS293" s="66"/>
      <c r="VMT293" s="66"/>
      <c r="VMU293" s="66"/>
      <c r="VMV293" s="66"/>
      <c r="VMW293" s="66"/>
      <c r="VMX293" s="66"/>
      <c r="VMY293" s="66"/>
      <c r="VMZ293" s="66"/>
      <c r="VNA293" s="66"/>
      <c r="VNB293" s="66"/>
      <c r="VNC293" s="66"/>
      <c r="VND293" s="66"/>
      <c r="VNE293" s="66"/>
      <c r="VNF293" s="66"/>
      <c r="VNG293" s="66"/>
      <c r="VNH293" s="66"/>
      <c r="VNI293" s="66"/>
      <c r="VNJ293" s="66"/>
      <c r="VNK293" s="66"/>
      <c r="VNL293" s="66"/>
      <c r="VNM293" s="66"/>
      <c r="VNN293" s="66"/>
      <c r="VNO293" s="66"/>
      <c r="VNP293" s="66"/>
      <c r="VNQ293" s="66"/>
      <c r="VNR293" s="66"/>
      <c r="VNS293" s="66"/>
      <c r="VNT293" s="66"/>
      <c r="VNU293" s="66"/>
      <c r="VNV293" s="66"/>
      <c r="VNW293" s="66"/>
      <c r="VNX293" s="66"/>
      <c r="VNY293" s="66"/>
      <c r="VNZ293" s="66"/>
      <c r="VOA293" s="66"/>
      <c r="VOB293" s="66"/>
      <c r="VOC293" s="66"/>
      <c r="VOD293" s="66"/>
      <c r="VOE293" s="66"/>
      <c r="VOF293" s="66"/>
      <c r="VOG293" s="66"/>
      <c r="VOH293" s="66"/>
      <c r="VOI293" s="66"/>
      <c r="VOJ293" s="66"/>
      <c r="VOK293" s="66"/>
      <c r="VOL293" s="66"/>
      <c r="VOM293" s="66"/>
      <c r="VON293" s="66"/>
      <c r="VOO293" s="66"/>
      <c r="VOP293" s="66"/>
      <c r="VOQ293" s="66"/>
      <c r="VOR293" s="66"/>
      <c r="VOS293" s="66"/>
      <c r="VOT293" s="66"/>
      <c r="VOU293" s="66"/>
      <c r="VOV293" s="66"/>
      <c r="VOW293" s="66"/>
      <c r="VOX293" s="66"/>
      <c r="VOY293" s="66"/>
      <c r="VOZ293" s="66"/>
      <c r="VPA293" s="66"/>
      <c r="VPB293" s="66"/>
      <c r="VPC293" s="66"/>
      <c r="VPD293" s="66"/>
      <c r="VPE293" s="66"/>
      <c r="VPF293" s="66"/>
      <c r="VPG293" s="66"/>
      <c r="VPH293" s="66"/>
      <c r="VPI293" s="66"/>
      <c r="VPJ293" s="66"/>
      <c r="VPK293" s="66"/>
      <c r="VPL293" s="66"/>
      <c r="VPM293" s="66"/>
      <c r="VPN293" s="66"/>
      <c r="VPO293" s="66"/>
      <c r="VPP293" s="66"/>
      <c r="VPQ293" s="66"/>
      <c r="VPR293" s="66"/>
      <c r="VPS293" s="66"/>
      <c r="VPT293" s="66"/>
      <c r="VPU293" s="66"/>
      <c r="VPV293" s="66"/>
      <c r="VPW293" s="66"/>
      <c r="VPX293" s="66"/>
      <c r="VPY293" s="66"/>
      <c r="VPZ293" s="66"/>
      <c r="VQA293" s="66"/>
      <c r="VQB293" s="66"/>
      <c r="VQC293" s="66"/>
      <c r="VQD293" s="66"/>
      <c r="VQE293" s="66"/>
      <c r="VQF293" s="66"/>
      <c r="VQG293" s="66"/>
      <c r="VQH293" s="66"/>
      <c r="VQI293" s="66"/>
      <c r="VQJ293" s="66"/>
      <c r="VQK293" s="66"/>
      <c r="VQL293" s="66"/>
      <c r="VQM293" s="66"/>
      <c r="VQN293" s="66"/>
      <c r="VQO293" s="66"/>
      <c r="VQP293" s="66"/>
      <c r="VQQ293" s="66"/>
      <c r="VQR293" s="66"/>
      <c r="VQS293" s="66"/>
      <c r="VQT293" s="66"/>
      <c r="VQU293" s="66"/>
      <c r="VQV293" s="66"/>
      <c r="VQW293" s="66"/>
      <c r="VQX293" s="66"/>
      <c r="VQY293" s="66"/>
      <c r="VQZ293" s="66"/>
      <c r="VRA293" s="66"/>
      <c r="VRB293" s="66"/>
      <c r="VRC293" s="66"/>
      <c r="VRD293" s="66"/>
      <c r="VRE293" s="66"/>
      <c r="VRF293" s="66"/>
      <c r="VRG293" s="66"/>
      <c r="VRH293" s="66"/>
      <c r="VRI293" s="66"/>
      <c r="VRJ293" s="66"/>
      <c r="VRK293" s="66"/>
      <c r="VRL293" s="66"/>
      <c r="VRM293" s="66"/>
      <c r="VRN293" s="66"/>
      <c r="VRO293" s="66"/>
      <c r="VRP293" s="66"/>
      <c r="VRQ293" s="66"/>
      <c r="VRR293" s="66"/>
      <c r="VRS293" s="66"/>
      <c r="VRT293" s="66"/>
      <c r="VRU293" s="66"/>
      <c r="VRV293" s="66"/>
      <c r="VRW293" s="66"/>
      <c r="VRX293" s="66"/>
      <c r="VRY293" s="66"/>
      <c r="VRZ293" s="66"/>
      <c r="VSA293" s="66"/>
      <c r="VSB293" s="66"/>
      <c r="VSC293" s="66"/>
      <c r="VSD293" s="66"/>
      <c r="VSE293" s="66"/>
      <c r="VSF293" s="66"/>
      <c r="VSG293" s="66"/>
      <c r="VSH293" s="66"/>
      <c r="VSI293" s="66"/>
      <c r="VSJ293" s="66"/>
      <c r="VSK293" s="66"/>
      <c r="VSL293" s="66"/>
      <c r="VSM293" s="66"/>
      <c r="VSN293" s="66"/>
      <c r="VSO293" s="66"/>
      <c r="VSP293" s="66"/>
      <c r="VSQ293" s="66"/>
      <c r="VSR293" s="66"/>
      <c r="VSS293" s="66"/>
      <c r="VST293" s="66"/>
      <c r="VSU293" s="66"/>
      <c r="VSV293" s="66"/>
      <c r="VSW293" s="66"/>
      <c r="VSX293" s="66"/>
      <c r="VSY293" s="66"/>
      <c r="VSZ293" s="66"/>
      <c r="VTA293" s="66"/>
      <c r="VTB293" s="66"/>
      <c r="VTC293" s="66"/>
      <c r="VTD293" s="66"/>
      <c r="VTE293" s="66"/>
      <c r="VTF293" s="66"/>
      <c r="VTG293" s="66"/>
      <c r="VTH293" s="66"/>
      <c r="VTI293" s="66"/>
      <c r="VTJ293" s="66"/>
      <c r="VTK293" s="66"/>
      <c r="VTL293" s="66"/>
      <c r="VTM293" s="66"/>
      <c r="VTN293" s="66"/>
      <c r="VTO293" s="66"/>
      <c r="VTP293" s="66"/>
      <c r="VTQ293" s="66"/>
      <c r="VTR293" s="66"/>
      <c r="VTS293" s="66"/>
      <c r="VTT293" s="66"/>
      <c r="VTU293" s="66"/>
      <c r="VTV293" s="66"/>
      <c r="VTW293" s="66"/>
      <c r="VTX293" s="66"/>
      <c r="VTY293" s="66"/>
      <c r="VTZ293" s="66"/>
      <c r="VUA293" s="66"/>
      <c r="VUB293" s="66"/>
      <c r="VUC293" s="66"/>
      <c r="VUD293" s="66"/>
      <c r="VUE293" s="66"/>
      <c r="VUF293" s="66"/>
      <c r="VUG293" s="66"/>
      <c r="VUH293" s="66"/>
      <c r="VUI293" s="66"/>
      <c r="VUJ293" s="66"/>
      <c r="VUK293" s="66"/>
      <c r="VUL293" s="66"/>
      <c r="VUM293" s="66"/>
      <c r="VUN293" s="66"/>
      <c r="VUO293" s="66"/>
      <c r="VUP293" s="66"/>
      <c r="VUQ293" s="66"/>
      <c r="VUR293" s="66"/>
      <c r="VUS293" s="66"/>
      <c r="VUT293" s="66"/>
      <c r="VUU293" s="66"/>
      <c r="VUV293" s="66"/>
      <c r="VUW293" s="66"/>
      <c r="VUX293" s="66"/>
      <c r="VUY293" s="66"/>
      <c r="VUZ293" s="66"/>
      <c r="VVA293" s="66"/>
      <c r="VVB293" s="66"/>
      <c r="VVC293" s="66"/>
      <c r="VVD293" s="66"/>
      <c r="VVE293" s="66"/>
      <c r="VVF293" s="66"/>
      <c r="VVG293" s="66"/>
      <c r="VVH293" s="66"/>
      <c r="VVI293" s="66"/>
      <c r="VVJ293" s="66"/>
      <c r="VVK293" s="66"/>
      <c r="VVL293" s="66"/>
      <c r="VVM293" s="66"/>
      <c r="VVN293" s="66"/>
      <c r="VVO293" s="66"/>
      <c r="VVP293" s="66"/>
      <c r="VVQ293" s="66"/>
      <c r="VVR293" s="66"/>
      <c r="VVS293" s="66"/>
      <c r="VVT293" s="66"/>
      <c r="VVU293" s="66"/>
      <c r="VVV293" s="66"/>
      <c r="VVW293" s="66"/>
      <c r="VVX293" s="66"/>
      <c r="VVY293" s="66"/>
      <c r="VVZ293" s="66"/>
      <c r="VWA293" s="66"/>
      <c r="VWB293" s="66"/>
      <c r="VWC293" s="66"/>
      <c r="VWD293" s="66"/>
      <c r="VWE293" s="66"/>
      <c r="VWF293" s="66"/>
      <c r="VWG293" s="66"/>
      <c r="VWH293" s="66"/>
      <c r="VWI293" s="66"/>
      <c r="VWJ293" s="66"/>
      <c r="VWK293" s="66"/>
      <c r="VWL293" s="66"/>
      <c r="VWM293" s="66"/>
      <c r="VWN293" s="66"/>
      <c r="VWO293" s="66"/>
      <c r="VWP293" s="66"/>
      <c r="VWQ293" s="66"/>
      <c r="VWR293" s="66"/>
      <c r="VWS293" s="66"/>
      <c r="VWT293" s="66"/>
      <c r="VWU293" s="66"/>
      <c r="VWV293" s="66"/>
      <c r="VWW293" s="66"/>
      <c r="VWX293" s="66"/>
      <c r="VWY293" s="66"/>
      <c r="VWZ293" s="66"/>
      <c r="VXA293" s="66"/>
      <c r="VXB293" s="66"/>
      <c r="VXC293" s="66"/>
      <c r="VXD293" s="66"/>
      <c r="VXE293" s="66"/>
      <c r="VXF293" s="66"/>
      <c r="VXG293" s="66"/>
      <c r="VXH293" s="66"/>
      <c r="VXI293" s="66"/>
      <c r="VXJ293" s="66"/>
      <c r="VXK293" s="66"/>
      <c r="VXL293" s="66"/>
      <c r="VXM293" s="66"/>
      <c r="VXN293" s="66"/>
      <c r="VXO293" s="66"/>
      <c r="VXP293" s="66"/>
      <c r="VXQ293" s="66"/>
      <c r="VXR293" s="66"/>
      <c r="VXS293" s="66"/>
      <c r="VXT293" s="66"/>
      <c r="VXU293" s="66"/>
      <c r="VXV293" s="66"/>
      <c r="VXW293" s="66"/>
      <c r="VXX293" s="66"/>
      <c r="VXY293" s="66"/>
      <c r="VXZ293" s="66"/>
      <c r="VYA293" s="66"/>
      <c r="VYB293" s="66"/>
      <c r="VYC293" s="66"/>
      <c r="VYD293" s="66"/>
      <c r="VYE293" s="66"/>
      <c r="VYF293" s="66"/>
      <c r="VYG293" s="66"/>
      <c r="VYH293" s="66"/>
      <c r="VYI293" s="66"/>
      <c r="VYJ293" s="66"/>
      <c r="VYK293" s="66"/>
      <c r="VYL293" s="66"/>
      <c r="VYM293" s="66"/>
      <c r="VYN293" s="66"/>
      <c r="VYO293" s="66"/>
      <c r="VYP293" s="66"/>
      <c r="VYQ293" s="66"/>
      <c r="VYR293" s="66"/>
      <c r="VYS293" s="66"/>
      <c r="VYT293" s="66"/>
      <c r="VYU293" s="66"/>
      <c r="VYV293" s="66"/>
      <c r="VYW293" s="66"/>
      <c r="VYX293" s="66"/>
      <c r="VYY293" s="66"/>
      <c r="VYZ293" s="66"/>
      <c r="VZA293" s="66"/>
      <c r="VZB293" s="66"/>
      <c r="VZC293" s="66"/>
      <c r="VZD293" s="66"/>
      <c r="VZE293" s="66"/>
      <c r="VZF293" s="66"/>
      <c r="VZG293" s="66"/>
      <c r="VZH293" s="66"/>
      <c r="VZI293" s="66"/>
      <c r="VZJ293" s="66"/>
      <c r="VZK293" s="66"/>
      <c r="VZL293" s="66"/>
      <c r="VZM293" s="66"/>
      <c r="VZN293" s="66"/>
      <c r="VZO293" s="66"/>
      <c r="VZP293" s="66"/>
      <c r="VZQ293" s="66"/>
      <c r="VZR293" s="66"/>
      <c r="VZS293" s="66"/>
      <c r="VZT293" s="66"/>
      <c r="VZU293" s="66"/>
      <c r="VZV293" s="66"/>
      <c r="VZW293" s="66"/>
      <c r="VZX293" s="66"/>
      <c r="VZY293" s="66"/>
      <c r="VZZ293" s="66"/>
      <c r="WAA293" s="66"/>
      <c r="WAB293" s="66"/>
      <c r="WAC293" s="66"/>
      <c r="WAD293" s="66"/>
      <c r="WAE293" s="66"/>
      <c r="WAF293" s="66"/>
      <c r="WAG293" s="66"/>
      <c r="WAH293" s="66"/>
      <c r="WAI293" s="66"/>
      <c r="WAJ293" s="66"/>
      <c r="WAK293" s="66"/>
      <c r="WAL293" s="66"/>
      <c r="WAM293" s="66"/>
      <c r="WAN293" s="66"/>
      <c r="WAO293" s="66"/>
      <c r="WAP293" s="66"/>
      <c r="WAQ293" s="66"/>
      <c r="WAR293" s="66"/>
      <c r="WAS293" s="66"/>
      <c r="WAT293" s="66"/>
      <c r="WAU293" s="66"/>
      <c r="WAV293" s="66"/>
      <c r="WAW293" s="66"/>
      <c r="WAX293" s="66"/>
      <c r="WAY293" s="66"/>
      <c r="WAZ293" s="66"/>
      <c r="WBA293" s="66"/>
      <c r="WBB293" s="66"/>
      <c r="WBC293" s="66"/>
      <c r="WBD293" s="66"/>
      <c r="WBE293" s="66"/>
      <c r="WBF293" s="66"/>
      <c r="WBG293" s="66"/>
      <c r="WBH293" s="66"/>
      <c r="WBI293" s="66"/>
      <c r="WBJ293" s="66"/>
      <c r="WBK293" s="66"/>
      <c r="WBL293" s="66"/>
      <c r="WBM293" s="66"/>
      <c r="WBN293" s="66"/>
      <c r="WBO293" s="66"/>
      <c r="WBP293" s="66"/>
      <c r="WBQ293" s="66"/>
      <c r="WBR293" s="66"/>
      <c r="WBS293" s="66"/>
      <c r="WBT293" s="66"/>
      <c r="WBU293" s="66"/>
      <c r="WBV293" s="66"/>
      <c r="WBW293" s="66"/>
      <c r="WBX293" s="66"/>
      <c r="WBY293" s="66"/>
      <c r="WBZ293" s="66"/>
      <c r="WCA293" s="66"/>
      <c r="WCB293" s="66"/>
      <c r="WCC293" s="66"/>
      <c r="WCD293" s="66"/>
      <c r="WCE293" s="66"/>
      <c r="WCF293" s="66"/>
      <c r="WCG293" s="66"/>
      <c r="WCH293" s="66"/>
      <c r="WCI293" s="66"/>
      <c r="WCJ293" s="66"/>
      <c r="WCK293" s="66"/>
      <c r="WCL293" s="66"/>
      <c r="WCM293" s="66"/>
      <c r="WCN293" s="66"/>
      <c r="WCO293" s="66"/>
      <c r="WCP293" s="66"/>
      <c r="WCQ293" s="66"/>
      <c r="WCR293" s="66"/>
      <c r="WCS293" s="66"/>
      <c r="WCT293" s="66"/>
      <c r="WCU293" s="66"/>
      <c r="WCV293" s="66"/>
      <c r="WCW293" s="66"/>
      <c r="WCX293" s="66"/>
      <c r="WCY293" s="66"/>
      <c r="WCZ293" s="66"/>
      <c r="WDA293" s="66"/>
      <c r="WDB293" s="66"/>
      <c r="WDC293" s="66"/>
      <c r="WDD293" s="66"/>
      <c r="WDE293" s="66"/>
      <c r="WDF293" s="66"/>
      <c r="WDG293" s="66"/>
      <c r="WDH293" s="66"/>
      <c r="WDI293" s="66"/>
      <c r="WDJ293" s="66"/>
      <c r="WDK293" s="66"/>
      <c r="WDL293" s="66"/>
      <c r="WDM293" s="66"/>
      <c r="WDN293" s="66"/>
      <c r="WDO293" s="66"/>
      <c r="WDP293" s="66"/>
      <c r="WDQ293" s="66"/>
      <c r="WDR293" s="66"/>
      <c r="WDS293" s="66"/>
      <c r="WDT293" s="66"/>
      <c r="WDU293" s="66"/>
      <c r="WDV293" s="66"/>
      <c r="WDW293" s="66"/>
      <c r="WDX293" s="66"/>
      <c r="WDY293" s="66"/>
      <c r="WDZ293" s="66"/>
      <c r="WEA293" s="66"/>
      <c r="WEB293" s="66"/>
      <c r="WEC293" s="66"/>
      <c r="WED293" s="66"/>
      <c r="WEE293" s="66"/>
      <c r="WEF293" s="66"/>
      <c r="WEG293" s="66"/>
      <c r="WEH293" s="66"/>
      <c r="WEI293" s="66"/>
      <c r="WEJ293" s="66"/>
      <c r="WEK293" s="66"/>
      <c r="WEL293" s="66"/>
      <c r="WEM293" s="66"/>
      <c r="WEN293" s="66"/>
      <c r="WEO293" s="66"/>
      <c r="WEP293" s="66"/>
      <c r="WEQ293" s="66"/>
      <c r="WER293" s="66"/>
      <c r="WES293" s="66"/>
      <c r="WET293" s="66"/>
      <c r="WEU293" s="66"/>
      <c r="WEV293" s="66"/>
      <c r="WEW293" s="66"/>
      <c r="WEX293" s="66"/>
      <c r="WEY293" s="66"/>
      <c r="WEZ293" s="66"/>
      <c r="WFA293" s="66"/>
      <c r="WFB293" s="66"/>
      <c r="WFC293" s="66"/>
      <c r="WFD293" s="66"/>
      <c r="WFE293" s="66"/>
      <c r="WFF293" s="66"/>
      <c r="WFG293" s="66"/>
      <c r="WFH293" s="66"/>
      <c r="WFI293" s="66"/>
      <c r="WFJ293" s="66"/>
      <c r="WFK293" s="66"/>
      <c r="WFL293" s="66"/>
      <c r="WFM293" s="66"/>
      <c r="WFN293" s="66"/>
      <c r="WFO293" s="66"/>
      <c r="WFP293" s="66"/>
      <c r="WFQ293" s="66"/>
      <c r="WFR293" s="66"/>
      <c r="WFS293" s="66"/>
      <c r="WFT293" s="66"/>
      <c r="WFU293" s="66"/>
      <c r="WFV293" s="66"/>
      <c r="WFW293" s="66"/>
      <c r="WFX293" s="66"/>
      <c r="WFY293" s="66"/>
      <c r="WFZ293" s="66"/>
      <c r="WGA293" s="66"/>
      <c r="WGB293" s="66"/>
      <c r="WGC293" s="66"/>
      <c r="WGD293" s="66"/>
      <c r="WGE293" s="66"/>
      <c r="WGF293" s="66"/>
      <c r="WGG293" s="66"/>
      <c r="WGH293" s="66"/>
      <c r="WGI293" s="66"/>
      <c r="WGJ293" s="66"/>
      <c r="WGK293" s="66"/>
      <c r="WGL293" s="66"/>
      <c r="WGM293" s="66"/>
      <c r="WGN293" s="66"/>
      <c r="WGO293" s="66"/>
      <c r="WGP293" s="66"/>
      <c r="WGQ293" s="66"/>
      <c r="WGR293" s="66"/>
      <c r="WGS293" s="66"/>
      <c r="WGT293" s="66"/>
      <c r="WGU293" s="66"/>
      <c r="WGV293" s="66"/>
      <c r="WGW293" s="66"/>
      <c r="WGX293" s="66"/>
      <c r="WGY293" s="66"/>
      <c r="WGZ293" s="66"/>
      <c r="WHA293" s="66"/>
      <c r="WHB293" s="66"/>
      <c r="WHC293" s="66"/>
      <c r="WHD293" s="66"/>
      <c r="WHE293" s="66"/>
      <c r="WHF293" s="66"/>
      <c r="WHG293" s="66"/>
      <c r="WHH293" s="66"/>
      <c r="WHI293" s="66"/>
      <c r="WHJ293" s="66"/>
      <c r="WHK293" s="66"/>
      <c r="WHL293" s="66"/>
      <c r="WHM293" s="66"/>
      <c r="WHN293" s="66"/>
      <c r="WHO293" s="66"/>
      <c r="WHP293" s="66"/>
      <c r="WHQ293" s="66"/>
      <c r="WHR293" s="66"/>
      <c r="WHS293" s="66"/>
      <c r="WHT293" s="66"/>
      <c r="WHU293" s="66"/>
      <c r="WHV293" s="66"/>
      <c r="WHW293" s="66"/>
      <c r="WHX293" s="66"/>
      <c r="WHY293" s="66"/>
      <c r="WHZ293" s="66"/>
      <c r="WIA293" s="66"/>
      <c r="WIB293" s="66"/>
      <c r="WIC293" s="66"/>
      <c r="WID293" s="66"/>
      <c r="WIE293" s="66"/>
      <c r="WIF293" s="66"/>
      <c r="WIG293" s="66"/>
      <c r="WIH293" s="66"/>
      <c r="WII293" s="66"/>
      <c r="WIJ293" s="66"/>
      <c r="WIK293" s="66"/>
      <c r="WIL293" s="66"/>
      <c r="WIM293" s="66"/>
      <c r="WIN293" s="66"/>
      <c r="WIO293" s="66"/>
      <c r="WIP293" s="66"/>
      <c r="WIQ293" s="66"/>
      <c r="WIR293" s="66"/>
      <c r="WIS293" s="66"/>
      <c r="WIT293" s="66"/>
      <c r="WIU293" s="66"/>
      <c r="WIV293" s="66"/>
      <c r="WIW293" s="66"/>
      <c r="WIX293" s="66"/>
      <c r="WIY293" s="66"/>
      <c r="WIZ293" s="66"/>
      <c r="WJA293" s="66"/>
      <c r="WJB293" s="66"/>
      <c r="WJC293" s="66"/>
      <c r="WJD293" s="66"/>
      <c r="WJE293" s="66"/>
      <c r="WJF293" s="66"/>
      <c r="WJG293" s="66"/>
      <c r="WJH293" s="66"/>
      <c r="WJI293" s="66"/>
      <c r="WJJ293" s="66"/>
      <c r="WJK293" s="66"/>
      <c r="WJL293" s="66"/>
      <c r="WJM293" s="66"/>
      <c r="WJN293" s="66"/>
      <c r="WJO293" s="66"/>
      <c r="WJP293" s="66"/>
      <c r="WJQ293" s="66"/>
      <c r="WJR293" s="66"/>
      <c r="WJS293" s="66"/>
      <c r="WJT293" s="66"/>
      <c r="WJU293" s="66"/>
      <c r="WJV293" s="66"/>
      <c r="WJW293" s="66"/>
      <c r="WJX293" s="66"/>
      <c r="WJY293" s="66"/>
      <c r="WJZ293" s="66"/>
      <c r="WKA293" s="66"/>
      <c r="WKB293" s="66"/>
      <c r="WKC293" s="66"/>
      <c r="WKD293" s="66"/>
      <c r="WKE293" s="66"/>
      <c r="WKF293" s="66"/>
      <c r="WKG293" s="66"/>
      <c r="WKH293" s="66"/>
      <c r="WKI293" s="66"/>
      <c r="WKJ293" s="66"/>
      <c r="WKK293" s="66"/>
      <c r="WKL293" s="66"/>
      <c r="WKM293" s="66"/>
      <c r="WKN293" s="66"/>
      <c r="WKO293" s="66"/>
      <c r="WKP293" s="66"/>
      <c r="WKQ293" s="66"/>
      <c r="WKR293" s="66"/>
      <c r="WKS293" s="66"/>
      <c r="WKT293" s="66"/>
      <c r="WKU293" s="66"/>
      <c r="WKV293" s="66"/>
      <c r="WKW293" s="66"/>
      <c r="WKX293" s="66"/>
      <c r="WKY293" s="66"/>
      <c r="WKZ293" s="66"/>
      <c r="WLA293" s="66"/>
      <c r="WLB293" s="66"/>
      <c r="WLC293" s="66"/>
      <c r="WLD293" s="66"/>
      <c r="WLE293" s="66"/>
      <c r="WLF293" s="66"/>
      <c r="WLG293" s="66"/>
      <c r="WLH293" s="66"/>
      <c r="WLI293" s="66"/>
      <c r="WLJ293" s="66"/>
      <c r="WLK293" s="66"/>
      <c r="WLL293" s="66"/>
      <c r="WLM293" s="66"/>
      <c r="WLN293" s="66"/>
      <c r="WLO293" s="66"/>
      <c r="WLP293" s="66"/>
      <c r="WLQ293" s="66"/>
      <c r="WLR293" s="66"/>
      <c r="WLS293" s="66"/>
      <c r="WLT293" s="66"/>
      <c r="WLU293" s="66"/>
      <c r="WLV293" s="66"/>
      <c r="WLW293" s="66"/>
      <c r="WLX293" s="66"/>
      <c r="WLY293" s="66"/>
      <c r="WLZ293" s="66"/>
      <c r="WMA293" s="66"/>
      <c r="WMB293" s="66"/>
      <c r="WMC293" s="66"/>
      <c r="WMD293" s="66"/>
      <c r="WME293" s="66"/>
      <c r="WMF293" s="66"/>
      <c r="WMG293" s="66"/>
      <c r="WMH293" s="66"/>
      <c r="WMI293" s="66"/>
      <c r="WMJ293" s="66"/>
      <c r="WMK293" s="66"/>
      <c r="WML293" s="66"/>
      <c r="WMM293" s="66"/>
      <c r="WMN293" s="66"/>
      <c r="WMO293" s="66"/>
      <c r="WMP293" s="66"/>
      <c r="WMQ293" s="66"/>
      <c r="WMR293" s="66"/>
      <c r="WMS293" s="66"/>
      <c r="WMT293" s="66"/>
      <c r="WMU293" s="66"/>
      <c r="WMV293" s="66"/>
      <c r="WMW293" s="66"/>
      <c r="WMX293" s="66"/>
      <c r="WMY293" s="66"/>
      <c r="WMZ293" s="66"/>
      <c r="WNA293" s="66"/>
      <c r="WNB293" s="66"/>
      <c r="WNC293" s="66"/>
      <c r="WND293" s="66"/>
      <c r="WNE293" s="66"/>
      <c r="WNF293" s="66"/>
      <c r="WNG293" s="66"/>
      <c r="WNH293" s="66"/>
      <c r="WNI293" s="66"/>
      <c r="WNJ293" s="66"/>
      <c r="WNK293" s="66"/>
      <c r="WNL293" s="66"/>
      <c r="WNM293" s="66"/>
      <c r="WNN293" s="66"/>
      <c r="WNO293" s="66"/>
      <c r="WNP293" s="66"/>
      <c r="WNQ293" s="66"/>
      <c r="WNR293" s="66"/>
      <c r="WNS293" s="66"/>
      <c r="WNT293" s="66"/>
      <c r="WNU293" s="66"/>
      <c r="WNV293" s="66"/>
      <c r="WNW293" s="66"/>
      <c r="WNX293" s="66"/>
      <c r="WNY293" s="66"/>
      <c r="WNZ293" s="66"/>
      <c r="WOA293" s="66"/>
      <c r="WOB293" s="66"/>
      <c r="WOC293" s="66"/>
      <c r="WOD293" s="66"/>
      <c r="WOE293" s="66"/>
      <c r="WOF293" s="66"/>
      <c r="WOG293" s="66"/>
      <c r="WOH293" s="66"/>
      <c r="WOI293" s="66"/>
      <c r="WOJ293" s="66"/>
      <c r="WOK293" s="66"/>
      <c r="WOL293" s="66"/>
      <c r="WOM293" s="66"/>
      <c r="WON293" s="66"/>
      <c r="WOO293" s="66"/>
      <c r="WOP293" s="66"/>
      <c r="WOQ293" s="66"/>
      <c r="WOR293" s="66"/>
      <c r="WOS293" s="66"/>
      <c r="WOT293" s="66"/>
      <c r="WOU293" s="66"/>
      <c r="WOV293" s="66"/>
      <c r="WOW293" s="66"/>
      <c r="WOX293" s="66"/>
      <c r="WOY293" s="66"/>
      <c r="WOZ293" s="66"/>
      <c r="WPA293" s="66"/>
      <c r="WPB293" s="66"/>
      <c r="WPC293" s="66"/>
      <c r="WPD293" s="66"/>
      <c r="WPE293" s="66"/>
      <c r="WPF293" s="66"/>
      <c r="WPG293" s="66"/>
      <c r="WPH293" s="66"/>
      <c r="WPI293" s="66"/>
      <c r="WPJ293" s="66"/>
      <c r="WPK293" s="66"/>
      <c r="WPL293" s="66"/>
      <c r="WPM293" s="66"/>
      <c r="WPN293" s="66"/>
      <c r="WPO293" s="66"/>
      <c r="WPP293" s="66"/>
      <c r="WPQ293" s="66"/>
      <c r="WPR293" s="66"/>
      <c r="WPS293" s="66"/>
      <c r="WPT293" s="66"/>
      <c r="WPU293" s="66"/>
      <c r="WPV293" s="66"/>
      <c r="WPW293" s="66"/>
      <c r="WPX293" s="66"/>
      <c r="WPY293" s="66"/>
      <c r="WPZ293" s="66"/>
      <c r="WQA293" s="66"/>
      <c r="WQB293" s="66"/>
      <c r="WQC293" s="66"/>
      <c r="WQD293" s="66"/>
      <c r="WQE293" s="66"/>
      <c r="WQF293" s="66"/>
      <c r="WQG293" s="66"/>
      <c r="WQH293" s="66"/>
      <c r="WQI293" s="66"/>
      <c r="WQJ293" s="66"/>
      <c r="WQK293" s="66"/>
      <c r="WQL293" s="66"/>
      <c r="WQM293" s="66"/>
      <c r="WQN293" s="66"/>
      <c r="WQO293" s="66"/>
      <c r="WQP293" s="66"/>
      <c r="WQQ293" s="66"/>
      <c r="WQR293" s="66"/>
      <c r="WQS293" s="66"/>
      <c r="WQT293" s="66"/>
      <c r="WQU293" s="66"/>
      <c r="WQV293" s="66"/>
      <c r="WQW293" s="66"/>
      <c r="WQX293" s="66"/>
      <c r="WQY293" s="66"/>
      <c r="WQZ293" s="66"/>
      <c r="WRA293" s="66"/>
      <c r="WRB293" s="66"/>
      <c r="WRC293" s="66"/>
      <c r="WRD293" s="66"/>
      <c r="WRE293" s="66"/>
      <c r="WRF293" s="66"/>
      <c r="WRG293" s="66"/>
      <c r="WRH293" s="66"/>
      <c r="WRI293" s="66"/>
      <c r="WRJ293" s="66"/>
      <c r="WRK293" s="66"/>
      <c r="WRL293" s="66"/>
      <c r="WRM293" s="66"/>
      <c r="WRN293" s="66"/>
      <c r="WRO293" s="66"/>
      <c r="WRP293" s="66"/>
      <c r="WRQ293" s="66"/>
      <c r="WRR293" s="66"/>
      <c r="WRS293" s="66"/>
      <c r="WRT293" s="66"/>
      <c r="WRU293" s="66"/>
      <c r="WRV293" s="66"/>
      <c r="WRW293" s="66"/>
      <c r="WRX293" s="66"/>
      <c r="WRY293" s="66"/>
      <c r="WRZ293" s="66"/>
      <c r="WSA293" s="66"/>
      <c r="WSB293" s="66"/>
      <c r="WSC293" s="66"/>
      <c r="WSD293" s="66"/>
      <c r="WSE293" s="66"/>
      <c r="WSF293" s="66"/>
      <c r="WSG293" s="66"/>
      <c r="WSH293" s="66"/>
      <c r="WSI293" s="66"/>
      <c r="WSJ293" s="66"/>
      <c r="WSK293" s="66"/>
      <c r="WSL293" s="66"/>
      <c r="WSM293" s="66"/>
      <c r="WSN293" s="66"/>
      <c r="WSO293" s="66"/>
      <c r="WSP293" s="66"/>
      <c r="WSQ293" s="66"/>
      <c r="WSR293" s="66"/>
      <c r="WSS293" s="66"/>
      <c r="WST293" s="66"/>
      <c r="WSU293" s="66"/>
      <c r="WSV293" s="66"/>
      <c r="WSW293" s="66"/>
      <c r="WSX293" s="66"/>
      <c r="WSY293" s="66"/>
      <c r="WSZ293" s="66"/>
      <c r="WTA293" s="66"/>
      <c r="WTB293" s="66"/>
      <c r="WTC293" s="66"/>
      <c r="WTD293" s="66"/>
      <c r="WTE293" s="66"/>
      <c r="WTF293" s="66"/>
      <c r="WTG293" s="66"/>
      <c r="WTH293" s="66"/>
      <c r="WTI293" s="66"/>
      <c r="WTJ293" s="66"/>
      <c r="WTK293" s="66"/>
      <c r="WTL293" s="66"/>
      <c r="WTM293" s="66"/>
      <c r="WTN293" s="66"/>
      <c r="WTO293" s="66"/>
      <c r="WTP293" s="66"/>
      <c r="WTQ293" s="66"/>
      <c r="WTR293" s="66"/>
      <c r="WTS293" s="66"/>
      <c r="WTT293" s="66"/>
      <c r="WTU293" s="66"/>
      <c r="WTV293" s="66"/>
      <c r="WTW293" s="66"/>
      <c r="WTX293" s="66"/>
      <c r="WTY293" s="66"/>
      <c r="WTZ293" s="66"/>
      <c r="WUA293" s="66"/>
      <c r="WUB293" s="66"/>
      <c r="WUC293" s="66"/>
      <c r="WUD293" s="66"/>
      <c r="WUE293" s="66"/>
      <c r="WUF293" s="66"/>
      <c r="WUG293" s="66"/>
      <c r="WUH293" s="66"/>
      <c r="WUI293" s="66"/>
      <c r="WUJ293" s="66"/>
      <c r="WUK293" s="66"/>
      <c r="WUL293" s="66"/>
      <c r="WUM293" s="66"/>
      <c r="WUN293" s="66"/>
      <c r="WUO293" s="66"/>
      <c r="WUP293" s="66"/>
      <c r="WUQ293" s="66"/>
      <c r="WUR293" s="66"/>
      <c r="WUS293" s="66"/>
      <c r="WUT293" s="66"/>
      <c r="WUU293" s="66"/>
      <c r="WUV293" s="66"/>
      <c r="WUW293" s="66"/>
      <c r="WUX293" s="66"/>
      <c r="WUY293" s="66"/>
      <c r="WUZ293" s="66"/>
      <c r="WVA293" s="66"/>
      <c r="WVB293" s="66"/>
      <c r="WVC293" s="66"/>
      <c r="WVD293" s="66"/>
      <c r="WVE293" s="66"/>
      <c r="WVF293" s="66"/>
      <c r="WVG293" s="66"/>
      <c r="WVH293" s="66"/>
      <c r="WVI293" s="66"/>
      <c r="WVJ293" s="66"/>
      <c r="WVK293" s="66"/>
      <c r="WVL293" s="66"/>
      <c r="WVM293" s="66"/>
      <c r="WVN293" s="66"/>
      <c r="WVO293" s="66"/>
      <c r="WVP293" s="66"/>
      <c r="WVQ293" s="66"/>
      <c r="WVR293" s="66"/>
      <c r="WVS293" s="66"/>
      <c r="WVT293" s="66"/>
      <c r="WVU293" s="66"/>
      <c r="WVV293" s="66"/>
      <c r="WVW293" s="66"/>
      <c r="WVX293" s="66"/>
      <c r="WVY293" s="66"/>
      <c r="WVZ293" s="66"/>
      <c r="WWA293" s="66"/>
      <c r="WWB293" s="66"/>
      <c r="WWC293" s="66"/>
      <c r="WWD293" s="66"/>
      <c r="WWE293" s="66"/>
      <c r="WWF293" s="66"/>
      <c r="WWG293" s="66"/>
      <c r="WWH293" s="66"/>
      <c r="WWI293" s="66"/>
      <c r="WWJ293" s="66"/>
      <c r="WWK293" s="66"/>
      <c r="WWL293" s="66"/>
      <c r="WWM293" s="66"/>
      <c r="WWN293" s="66"/>
      <c r="WWO293" s="66"/>
      <c r="WWP293" s="66"/>
      <c r="WWQ293" s="66"/>
      <c r="WWR293" s="66"/>
      <c r="WWS293" s="66"/>
      <c r="WWT293" s="66"/>
      <c r="WWU293" s="66"/>
      <c r="WWV293" s="66"/>
      <c r="WWW293" s="66"/>
      <c r="WWX293" s="66"/>
      <c r="WWY293" s="66"/>
      <c r="WWZ293" s="66"/>
      <c r="WXA293" s="66"/>
      <c r="WXB293" s="66"/>
      <c r="WXC293" s="66"/>
      <c r="WXD293" s="66"/>
      <c r="WXE293" s="66"/>
      <c r="WXF293" s="66"/>
      <c r="WXG293" s="66"/>
      <c r="WXH293" s="66"/>
      <c r="WXI293" s="66"/>
      <c r="WXJ293" s="66"/>
      <c r="WXK293" s="66"/>
      <c r="WXL293" s="66"/>
      <c r="WXM293" s="66"/>
      <c r="WXN293" s="66"/>
      <c r="WXO293" s="66"/>
      <c r="WXP293" s="66"/>
      <c r="WXQ293" s="66"/>
      <c r="WXR293" s="66"/>
      <c r="WXS293" s="66"/>
      <c r="WXT293" s="66"/>
      <c r="WXU293" s="66"/>
      <c r="WXV293" s="66"/>
      <c r="WXW293" s="66"/>
      <c r="WXX293" s="66"/>
      <c r="WXY293" s="66"/>
      <c r="WXZ293" s="66"/>
      <c r="WYA293" s="66"/>
      <c r="WYB293" s="66"/>
      <c r="WYC293" s="66"/>
      <c r="WYD293" s="66"/>
      <c r="WYE293" s="66"/>
      <c r="WYF293" s="66"/>
      <c r="WYG293" s="66"/>
      <c r="WYH293" s="66"/>
      <c r="WYI293" s="66"/>
      <c r="WYJ293" s="66"/>
      <c r="WYK293" s="66"/>
      <c r="WYL293" s="66"/>
      <c r="WYM293" s="66"/>
      <c r="WYN293" s="66"/>
      <c r="WYO293" s="66"/>
      <c r="WYP293" s="66"/>
      <c r="WYQ293" s="66"/>
      <c r="WYR293" s="66"/>
      <c r="WYS293" s="66"/>
      <c r="WYT293" s="66"/>
      <c r="WYU293" s="66"/>
      <c r="WYV293" s="66"/>
      <c r="WYW293" s="66"/>
      <c r="WYX293" s="66"/>
      <c r="WYY293" s="66"/>
      <c r="WYZ293" s="66"/>
      <c r="WZA293" s="66"/>
      <c r="WZB293" s="66"/>
      <c r="WZC293" s="66"/>
      <c r="WZD293" s="66"/>
      <c r="WZE293" s="66"/>
      <c r="WZF293" s="66"/>
      <c r="WZG293" s="66"/>
      <c r="WZH293" s="66"/>
      <c r="WZI293" s="66"/>
      <c r="WZJ293" s="66"/>
      <c r="WZK293" s="66"/>
      <c r="WZL293" s="66"/>
      <c r="WZM293" s="66"/>
      <c r="WZN293" s="66"/>
      <c r="WZO293" s="66"/>
      <c r="WZP293" s="66"/>
      <c r="WZQ293" s="66"/>
      <c r="WZR293" s="66"/>
      <c r="WZS293" s="66"/>
      <c r="WZT293" s="66"/>
      <c r="WZU293" s="66"/>
      <c r="WZV293" s="66"/>
      <c r="WZW293" s="66"/>
      <c r="WZX293" s="66"/>
      <c r="WZY293" s="66"/>
      <c r="WZZ293" s="66"/>
      <c r="XAA293" s="66"/>
      <c r="XAB293" s="66"/>
      <c r="XAC293" s="66"/>
      <c r="XAD293" s="66"/>
      <c r="XAE293" s="66"/>
      <c r="XAF293" s="66"/>
      <c r="XAG293" s="66"/>
      <c r="XAH293" s="66"/>
      <c r="XAI293" s="66"/>
      <c r="XAJ293" s="66"/>
      <c r="XAK293" s="66"/>
      <c r="XAL293" s="66"/>
      <c r="XAM293" s="66"/>
      <c r="XAN293" s="66"/>
      <c r="XAO293" s="66"/>
      <c r="XAP293" s="66"/>
      <c r="XAQ293" s="66"/>
      <c r="XAR293" s="66"/>
      <c r="XAS293" s="66"/>
      <c r="XAT293" s="66"/>
      <c r="XAU293" s="66"/>
      <c r="XAV293" s="66"/>
      <c r="XAW293" s="66"/>
      <c r="XAX293" s="66"/>
      <c r="XAY293" s="66"/>
      <c r="XAZ293" s="66"/>
      <c r="XBA293" s="66"/>
      <c r="XBB293" s="66"/>
      <c r="XBC293" s="66"/>
      <c r="XBD293" s="66"/>
      <c r="XBE293" s="66"/>
      <c r="XBF293" s="66"/>
      <c r="XBG293" s="66"/>
      <c r="XBH293" s="66"/>
      <c r="XBI293" s="66"/>
      <c r="XBJ293" s="66"/>
      <c r="XBK293" s="66"/>
      <c r="XBL293" s="66"/>
      <c r="XBM293" s="66"/>
      <c r="XBN293" s="66"/>
      <c r="XBO293" s="66"/>
      <c r="XBP293" s="66"/>
      <c r="XBQ293" s="66"/>
      <c r="XBR293" s="66"/>
      <c r="XBS293" s="66"/>
      <c r="XBT293" s="66"/>
      <c r="XBU293" s="66"/>
      <c r="XBV293" s="66"/>
      <c r="XBW293" s="66"/>
      <c r="XBX293" s="66"/>
      <c r="XBY293" s="66"/>
      <c r="XBZ293" s="66"/>
      <c r="XCA293" s="66"/>
      <c r="XCB293" s="66"/>
      <c r="XCC293" s="66"/>
      <c r="XCD293" s="66"/>
      <c r="XCE293" s="66"/>
      <c r="XCF293" s="66"/>
      <c r="XCG293" s="66"/>
      <c r="XCH293" s="66"/>
      <c r="XCI293" s="66"/>
      <c r="XCJ293" s="66"/>
      <c r="XCK293" s="66"/>
      <c r="XCL293" s="66"/>
      <c r="XCM293" s="66"/>
      <c r="XCN293" s="66"/>
      <c r="XCO293" s="66"/>
      <c r="XCP293" s="66"/>
      <c r="XCQ293" s="66"/>
      <c r="XCR293" s="66"/>
      <c r="XCS293" s="66"/>
      <c r="XCT293" s="66"/>
      <c r="XCU293" s="66"/>
      <c r="XCV293" s="66"/>
      <c r="XCW293" s="66"/>
      <c r="XCX293" s="66"/>
      <c r="XCY293" s="66"/>
      <c r="XCZ293" s="66"/>
      <c r="XDA293" s="66"/>
      <c r="XDB293" s="66"/>
      <c r="XDC293" s="66"/>
      <c r="XDD293" s="66"/>
      <c r="XDE293" s="66"/>
      <c r="XDF293" s="66"/>
      <c r="XDG293" s="66"/>
      <c r="XDH293" s="66"/>
      <c r="XDI293" s="66"/>
      <c r="XDJ293" s="66"/>
      <c r="XDK293" s="66"/>
      <c r="XDL293" s="66"/>
      <c r="XDM293" s="66"/>
      <c r="XDN293" s="66"/>
      <c r="XDO293" s="66"/>
      <c r="XDP293" s="66"/>
      <c r="XDQ293" s="66"/>
      <c r="XDR293" s="66"/>
      <c r="XDS293" s="66"/>
      <c r="XDT293" s="66"/>
      <c r="XDU293" s="66"/>
      <c r="XDV293" s="66"/>
      <c r="XDW293" s="66"/>
      <c r="XDX293" s="66"/>
      <c r="XDY293" s="66"/>
      <c r="XDZ293" s="66"/>
      <c r="XEA293" s="66"/>
      <c r="XEB293" s="66"/>
      <c r="XEC293" s="66"/>
      <c r="XED293" s="66"/>
      <c r="XEE293" s="66"/>
      <c r="XEF293" s="66"/>
      <c r="XEG293" s="66"/>
      <c r="XEH293" s="66"/>
      <c r="XEI293" s="66"/>
      <c r="XEJ293" s="66"/>
      <c r="XEK293" s="66"/>
      <c r="XEL293" s="66"/>
      <c r="XEM293" s="66"/>
      <c r="XEN293" s="66"/>
    </row>
    <row r="294" spans="1:16368" s="12" customFormat="1" ht="31.5" x14ac:dyDescent="0.25">
      <c r="A294" s="211" t="s">
        <v>140</v>
      </c>
      <c r="B294" s="223" t="s">
        <v>70</v>
      </c>
      <c r="C294" s="223" t="s">
        <v>79</v>
      </c>
      <c r="D294" s="223" t="s">
        <v>891</v>
      </c>
      <c r="E294" s="215" t="s">
        <v>141</v>
      </c>
      <c r="F294" s="27">
        <v>500</v>
      </c>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c r="BV294" s="66"/>
      <c r="BW294" s="66"/>
      <c r="BX294" s="66"/>
      <c r="BY294" s="66"/>
      <c r="BZ294" s="66"/>
      <c r="CA294" s="66"/>
      <c r="CB294" s="66"/>
      <c r="CC294" s="66"/>
      <c r="CD294" s="66"/>
      <c r="CE294" s="66"/>
      <c r="CF294" s="66"/>
      <c r="CG294" s="66"/>
      <c r="CH294" s="66"/>
      <c r="CI294" s="66"/>
      <c r="CJ294" s="66"/>
      <c r="CK294" s="66"/>
      <c r="CL294" s="66"/>
      <c r="CM294" s="66"/>
      <c r="CN294" s="66"/>
      <c r="CO294" s="66"/>
      <c r="CP294" s="66"/>
      <c r="CQ294" s="66"/>
      <c r="CR294" s="66"/>
      <c r="CS294" s="66"/>
      <c r="CT294" s="66"/>
      <c r="CU294" s="66"/>
      <c r="CV294" s="66"/>
      <c r="CW294" s="66"/>
      <c r="CX294" s="66"/>
      <c r="CY294" s="66"/>
      <c r="CZ294" s="66"/>
      <c r="DA294" s="66"/>
      <c r="DB294" s="66"/>
      <c r="DC294" s="66"/>
      <c r="DD294" s="66"/>
      <c r="DE294" s="66"/>
      <c r="DF294" s="66"/>
      <c r="DG294" s="66"/>
      <c r="DH294" s="66"/>
      <c r="DI294" s="66"/>
      <c r="DJ294" s="66"/>
      <c r="DK294" s="66"/>
      <c r="DL294" s="66"/>
      <c r="DM294" s="66"/>
      <c r="DN294" s="66"/>
      <c r="DO294" s="66"/>
      <c r="DP294" s="66"/>
      <c r="DQ294" s="66"/>
      <c r="DR294" s="66"/>
      <c r="DS294" s="66"/>
      <c r="DT294" s="66"/>
      <c r="DU294" s="66"/>
      <c r="DV294" s="66"/>
      <c r="DW294" s="66"/>
      <c r="DX294" s="66"/>
      <c r="DY294" s="66"/>
      <c r="DZ294" s="66"/>
      <c r="EA294" s="66"/>
      <c r="EB294" s="66"/>
      <c r="EC294" s="66"/>
      <c r="ED294" s="66"/>
      <c r="EE294" s="66"/>
      <c r="EF294" s="66"/>
      <c r="EG294" s="66"/>
      <c r="EH294" s="66"/>
      <c r="EI294" s="66"/>
      <c r="EJ294" s="66"/>
      <c r="EK294" s="66"/>
      <c r="EL294" s="66"/>
      <c r="EM294" s="66"/>
      <c r="EN294" s="66"/>
      <c r="EO294" s="66"/>
      <c r="EP294" s="66"/>
      <c r="EQ294" s="66"/>
      <c r="ER294" s="66"/>
      <c r="ES294" s="66"/>
      <c r="ET294" s="66"/>
      <c r="EU294" s="66"/>
      <c r="EV294" s="66"/>
      <c r="EW294" s="66"/>
      <c r="EX294" s="66"/>
      <c r="EY294" s="66"/>
      <c r="EZ294" s="66"/>
      <c r="FA294" s="66"/>
      <c r="FB294" s="66"/>
      <c r="FC294" s="66"/>
      <c r="FD294" s="66"/>
      <c r="FE294" s="66"/>
      <c r="FF294" s="66"/>
      <c r="FG294" s="66"/>
      <c r="FH294" s="66"/>
      <c r="FI294" s="66"/>
      <c r="FJ294" s="66"/>
      <c r="FK294" s="66"/>
      <c r="FL294" s="66"/>
      <c r="FM294" s="66"/>
      <c r="FN294" s="66"/>
      <c r="FO294" s="66"/>
      <c r="FP294" s="66"/>
      <c r="FQ294" s="66"/>
      <c r="FR294" s="66"/>
      <c r="FS294" s="66"/>
      <c r="FT294" s="66"/>
      <c r="FU294" s="66"/>
      <c r="FV294" s="66"/>
      <c r="FW294" s="66"/>
      <c r="FX294" s="66"/>
      <c r="FY294" s="66"/>
      <c r="FZ294" s="66"/>
      <c r="GA294" s="66"/>
      <c r="GB294" s="66"/>
      <c r="GC294" s="66"/>
      <c r="GD294" s="66"/>
      <c r="GE294" s="66"/>
      <c r="GF294" s="66"/>
      <c r="GG294" s="66"/>
      <c r="GH294" s="66"/>
      <c r="GI294" s="66"/>
      <c r="GJ294" s="66"/>
      <c r="GK294" s="66"/>
      <c r="GL294" s="66"/>
      <c r="GM294" s="66"/>
      <c r="GN294" s="66"/>
      <c r="GO294" s="66"/>
      <c r="GP294" s="66"/>
      <c r="GQ294" s="66"/>
      <c r="GR294" s="66"/>
      <c r="GS294" s="66"/>
      <c r="GT294" s="66"/>
      <c r="GU294" s="66"/>
      <c r="GV294" s="66"/>
      <c r="GW294" s="66"/>
      <c r="GX294" s="66"/>
      <c r="GY294" s="66"/>
      <c r="GZ294" s="66"/>
      <c r="HA294" s="66"/>
      <c r="HB294" s="66"/>
      <c r="HC294" s="66"/>
      <c r="HD294" s="66"/>
      <c r="HE294" s="66"/>
      <c r="HF294" s="66"/>
      <c r="HG294" s="66"/>
      <c r="HH294" s="66"/>
      <c r="HI294" s="66"/>
      <c r="HJ294" s="66"/>
      <c r="HK294" s="66"/>
      <c r="HL294" s="66"/>
      <c r="HM294" s="66"/>
      <c r="HN294" s="66"/>
      <c r="HO294" s="66"/>
      <c r="HP294" s="66"/>
      <c r="HQ294" s="66"/>
      <c r="HR294" s="66"/>
      <c r="HS294" s="66"/>
      <c r="HT294" s="66"/>
      <c r="HU294" s="66"/>
      <c r="HV294" s="66"/>
      <c r="HW294" s="66"/>
      <c r="HX294" s="66"/>
      <c r="HY294" s="66"/>
      <c r="HZ294" s="66"/>
      <c r="IA294" s="66"/>
      <c r="IB294" s="66"/>
      <c r="IC294" s="66"/>
      <c r="ID294" s="66"/>
      <c r="IE294" s="66"/>
      <c r="IF294" s="66"/>
      <c r="IG294" s="66"/>
      <c r="IH294" s="66"/>
      <c r="II294" s="66"/>
      <c r="IJ294" s="66"/>
      <c r="IK294" s="66"/>
      <c r="IL294" s="66"/>
      <c r="IM294" s="66"/>
      <c r="IN294" s="66"/>
      <c r="IO294" s="66"/>
      <c r="IP294" s="66"/>
      <c r="IQ294" s="66"/>
      <c r="IR294" s="66"/>
      <c r="IS294" s="66"/>
      <c r="IT294" s="66"/>
      <c r="IU294" s="66"/>
      <c r="IV294" s="66"/>
      <c r="IW294" s="66"/>
      <c r="IX294" s="66"/>
      <c r="IY294" s="66"/>
      <c r="IZ294" s="66"/>
      <c r="JA294" s="66"/>
      <c r="JB294" s="66"/>
      <c r="JC294" s="66"/>
      <c r="JD294" s="66"/>
      <c r="JE294" s="66"/>
      <c r="JF294" s="66"/>
      <c r="JG294" s="66"/>
      <c r="JH294" s="66"/>
      <c r="JI294" s="66"/>
      <c r="JJ294" s="66"/>
      <c r="JK294" s="66"/>
      <c r="JL294" s="66"/>
      <c r="JM294" s="66"/>
      <c r="JN294" s="66"/>
      <c r="JO294" s="66"/>
      <c r="JP294" s="66"/>
      <c r="JQ294" s="66"/>
      <c r="JR294" s="66"/>
      <c r="JS294" s="66"/>
      <c r="JT294" s="66"/>
      <c r="JU294" s="66"/>
      <c r="JV294" s="66"/>
      <c r="JW294" s="66"/>
      <c r="JX294" s="66"/>
      <c r="JY294" s="66"/>
      <c r="JZ294" s="66"/>
      <c r="KA294" s="66"/>
      <c r="KB294" s="66"/>
      <c r="KC294" s="66"/>
      <c r="KD294" s="66"/>
      <c r="KE294" s="66"/>
      <c r="KF294" s="66"/>
      <c r="KG294" s="66"/>
      <c r="KH294" s="66"/>
      <c r="KI294" s="66"/>
      <c r="KJ294" s="66"/>
      <c r="KK294" s="66"/>
      <c r="KL294" s="66"/>
      <c r="KM294" s="66"/>
      <c r="KN294" s="66"/>
      <c r="KO294" s="66"/>
      <c r="KP294" s="66"/>
      <c r="KQ294" s="66"/>
      <c r="KR294" s="66"/>
      <c r="KS294" s="66"/>
      <c r="KT294" s="66"/>
      <c r="KU294" s="66"/>
      <c r="KV294" s="66"/>
      <c r="KW294" s="66"/>
      <c r="KX294" s="66"/>
      <c r="KY294" s="66"/>
      <c r="KZ294" s="66"/>
      <c r="LA294" s="66"/>
      <c r="LB294" s="66"/>
      <c r="LC294" s="66"/>
      <c r="LD294" s="66"/>
      <c r="LE294" s="66"/>
      <c r="LF294" s="66"/>
      <c r="LG294" s="66"/>
      <c r="LH294" s="66"/>
      <c r="LI294" s="66"/>
      <c r="LJ294" s="66"/>
      <c r="LK294" s="66"/>
      <c r="LL294" s="66"/>
      <c r="LM294" s="66"/>
      <c r="LN294" s="66"/>
      <c r="LO294" s="66"/>
      <c r="LP294" s="66"/>
      <c r="LQ294" s="66"/>
      <c r="LR294" s="66"/>
      <c r="LS294" s="66"/>
      <c r="LT294" s="66"/>
      <c r="LU294" s="66"/>
      <c r="LV294" s="66"/>
      <c r="LW294" s="66"/>
      <c r="LX294" s="66"/>
      <c r="LY294" s="66"/>
      <c r="LZ294" s="66"/>
      <c r="MA294" s="66"/>
      <c r="MB294" s="66"/>
      <c r="MC294" s="66"/>
      <c r="MD294" s="66"/>
      <c r="ME294" s="66"/>
      <c r="MF294" s="66"/>
      <c r="MG294" s="66"/>
      <c r="MH294" s="66"/>
      <c r="MI294" s="66"/>
      <c r="MJ294" s="66"/>
      <c r="MK294" s="66"/>
      <c r="ML294" s="66"/>
      <c r="MM294" s="66"/>
      <c r="MN294" s="66"/>
      <c r="MO294" s="66"/>
      <c r="MP294" s="66"/>
      <c r="MQ294" s="66"/>
      <c r="MR294" s="66"/>
      <c r="MS294" s="66"/>
      <c r="MT294" s="66"/>
      <c r="MU294" s="66"/>
      <c r="MV294" s="66"/>
      <c r="MW294" s="66"/>
      <c r="MX294" s="66"/>
      <c r="MY294" s="66"/>
      <c r="MZ294" s="66"/>
      <c r="NA294" s="66"/>
      <c r="NB294" s="66"/>
      <c r="NC294" s="66"/>
      <c r="ND294" s="66"/>
      <c r="NE294" s="66"/>
      <c r="NF294" s="66"/>
      <c r="NG294" s="66"/>
      <c r="NH294" s="66"/>
      <c r="NI294" s="66"/>
      <c r="NJ294" s="66"/>
      <c r="NK294" s="66"/>
      <c r="NL294" s="66"/>
      <c r="NM294" s="66"/>
      <c r="NN294" s="66"/>
      <c r="NO294" s="66"/>
      <c r="NP294" s="66"/>
      <c r="NQ294" s="66"/>
      <c r="NR294" s="66"/>
      <c r="NS294" s="66"/>
      <c r="NT294" s="66"/>
      <c r="NU294" s="66"/>
      <c r="NV294" s="66"/>
      <c r="NW294" s="66"/>
      <c r="NX294" s="66"/>
      <c r="NY294" s="66"/>
      <c r="NZ294" s="66"/>
      <c r="OA294" s="66"/>
      <c r="OB294" s="66"/>
      <c r="OC294" s="66"/>
      <c r="OD294" s="66"/>
      <c r="OE294" s="66"/>
      <c r="OF294" s="66"/>
      <c r="OG294" s="66"/>
      <c r="OH294" s="66"/>
      <c r="OI294" s="66"/>
      <c r="OJ294" s="66"/>
      <c r="OK294" s="66"/>
      <c r="OL294" s="66"/>
      <c r="OM294" s="66"/>
      <c r="ON294" s="66"/>
      <c r="OO294" s="66"/>
      <c r="OP294" s="66"/>
      <c r="OQ294" s="66"/>
      <c r="OR294" s="66"/>
      <c r="OS294" s="66"/>
      <c r="OT294" s="66"/>
      <c r="OU294" s="66"/>
      <c r="OV294" s="66"/>
      <c r="OW294" s="66"/>
      <c r="OX294" s="66"/>
      <c r="OY294" s="66"/>
      <c r="OZ294" s="66"/>
      <c r="PA294" s="66"/>
      <c r="PB294" s="66"/>
      <c r="PC294" s="66"/>
      <c r="PD294" s="66"/>
      <c r="PE294" s="66"/>
      <c r="PF294" s="66"/>
      <c r="PG294" s="66"/>
      <c r="PH294" s="66"/>
      <c r="PI294" s="66"/>
      <c r="PJ294" s="66"/>
      <c r="PK294" s="66"/>
      <c r="PL294" s="66"/>
      <c r="PM294" s="66"/>
      <c r="PN294" s="66"/>
      <c r="PO294" s="66"/>
      <c r="PP294" s="66"/>
      <c r="PQ294" s="66"/>
      <c r="PR294" s="66"/>
      <c r="PS294" s="66"/>
      <c r="PT294" s="66"/>
      <c r="PU294" s="66"/>
      <c r="PV294" s="66"/>
      <c r="PW294" s="66"/>
      <c r="PX294" s="66"/>
      <c r="PY294" s="66"/>
      <c r="PZ294" s="66"/>
      <c r="QA294" s="66"/>
      <c r="QB294" s="66"/>
      <c r="QC294" s="66"/>
      <c r="QD294" s="66"/>
      <c r="QE294" s="66"/>
      <c r="QF294" s="66"/>
      <c r="QG294" s="66"/>
      <c r="QH294" s="66"/>
      <c r="QI294" s="66"/>
      <c r="QJ294" s="66"/>
      <c r="QK294" s="66"/>
      <c r="QL294" s="66"/>
      <c r="QM294" s="66"/>
      <c r="QN294" s="66"/>
      <c r="QO294" s="66"/>
      <c r="QP294" s="66"/>
      <c r="QQ294" s="66"/>
      <c r="QR294" s="66"/>
      <c r="QS294" s="66"/>
      <c r="QT294" s="66"/>
      <c r="QU294" s="66"/>
      <c r="QV294" s="66"/>
      <c r="QW294" s="66"/>
      <c r="QX294" s="66"/>
      <c r="QY294" s="66"/>
      <c r="QZ294" s="66"/>
      <c r="RA294" s="66"/>
      <c r="RB294" s="66"/>
      <c r="RC294" s="66"/>
      <c r="RD294" s="66"/>
      <c r="RE294" s="66"/>
      <c r="RF294" s="66"/>
      <c r="RG294" s="66"/>
      <c r="RH294" s="66"/>
      <c r="RI294" s="66"/>
      <c r="RJ294" s="66"/>
      <c r="RK294" s="66"/>
      <c r="RL294" s="66"/>
      <c r="RM294" s="66"/>
      <c r="RN294" s="66"/>
      <c r="RO294" s="66"/>
      <c r="RP294" s="66"/>
      <c r="RQ294" s="66"/>
      <c r="RR294" s="66"/>
      <c r="RS294" s="66"/>
      <c r="RT294" s="66"/>
      <c r="RU294" s="66"/>
      <c r="RV294" s="66"/>
      <c r="RW294" s="66"/>
      <c r="RX294" s="66"/>
      <c r="RY294" s="66"/>
      <c r="RZ294" s="66"/>
      <c r="SA294" s="66"/>
      <c r="SB294" s="66"/>
      <c r="SC294" s="66"/>
      <c r="SD294" s="66"/>
      <c r="SE294" s="66"/>
      <c r="SF294" s="66"/>
      <c r="SG294" s="66"/>
      <c r="SH294" s="66"/>
      <c r="SI294" s="66"/>
      <c r="SJ294" s="66"/>
      <c r="SK294" s="66"/>
      <c r="SL294" s="66"/>
      <c r="SM294" s="66"/>
      <c r="SN294" s="66"/>
      <c r="SO294" s="66"/>
      <c r="SP294" s="66"/>
      <c r="SQ294" s="66"/>
      <c r="SR294" s="66"/>
      <c r="SS294" s="66"/>
      <c r="ST294" s="66"/>
      <c r="SU294" s="66"/>
      <c r="SV294" s="66"/>
      <c r="SW294" s="66"/>
      <c r="SX294" s="66"/>
      <c r="SY294" s="66"/>
      <c r="SZ294" s="66"/>
      <c r="TA294" s="66"/>
      <c r="TB294" s="66"/>
      <c r="TC294" s="66"/>
      <c r="TD294" s="66"/>
      <c r="TE294" s="66"/>
      <c r="TF294" s="66"/>
      <c r="TG294" s="66"/>
      <c r="TH294" s="66"/>
      <c r="TI294" s="66"/>
      <c r="TJ294" s="66"/>
      <c r="TK294" s="66"/>
      <c r="TL294" s="66"/>
      <c r="TM294" s="66"/>
      <c r="TN294" s="66"/>
      <c r="TO294" s="66"/>
      <c r="TP294" s="66"/>
      <c r="TQ294" s="66"/>
      <c r="TR294" s="66"/>
      <c r="TS294" s="66"/>
      <c r="TT294" s="66"/>
      <c r="TU294" s="66"/>
      <c r="TV294" s="66"/>
      <c r="TW294" s="66"/>
      <c r="TX294" s="66"/>
      <c r="TY294" s="66"/>
      <c r="TZ294" s="66"/>
      <c r="UA294" s="66"/>
      <c r="UB294" s="66"/>
      <c r="UC294" s="66"/>
      <c r="UD294" s="66"/>
      <c r="UE294" s="66"/>
      <c r="UF294" s="66"/>
      <c r="UG294" s="66"/>
      <c r="UH294" s="66"/>
      <c r="UI294" s="66"/>
      <c r="UJ294" s="66"/>
      <c r="UK294" s="66"/>
      <c r="UL294" s="66"/>
      <c r="UM294" s="66"/>
      <c r="UN294" s="66"/>
      <c r="UO294" s="66"/>
      <c r="UP294" s="66"/>
      <c r="UQ294" s="66"/>
      <c r="UR294" s="66"/>
      <c r="US294" s="66"/>
      <c r="UT294" s="66"/>
      <c r="UU294" s="66"/>
      <c r="UV294" s="66"/>
      <c r="UW294" s="66"/>
      <c r="UX294" s="66"/>
      <c r="UY294" s="66"/>
      <c r="UZ294" s="66"/>
      <c r="VA294" s="66"/>
      <c r="VB294" s="66"/>
      <c r="VC294" s="66"/>
      <c r="VD294" s="66"/>
      <c r="VE294" s="66"/>
      <c r="VF294" s="66"/>
      <c r="VG294" s="66"/>
      <c r="VH294" s="66"/>
      <c r="VI294" s="66"/>
      <c r="VJ294" s="66"/>
      <c r="VK294" s="66"/>
      <c r="VL294" s="66"/>
      <c r="VM294" s="66"/>
      <c r="VN294" s="66"/>
      <c r="VO294" s="66"/>
      <c r="VP294" s="66"/>
      <c r="VQ294" s="66"/>
      <c r="VR294" s="66"/>
      <c r="VS294" s="66"/>
      <c r="VT294" s="66"/>
      <c r="VU294" s="66"/>
      <c r="VV294" s="66"/>
      <c r="VW294" s="66"/>
      <c r="VX294" s="66"/>
      <c r="VY294" s="66"/>
      <c r="VZ294" s="66"/>
      <c r="WA294" s="66"/>
      <c r="WB294" s="66"/>
      <c r="WC294" s="66"/>
      <c r="WD294" s="66"/>
      <c r="WE294" s="66"/>
      <c r="WF294" s="66"/>
      <c r="WG294" s="66"/>
      <c r="WH294" s="66"/>
      <c r="WI294" s="66"/>
      <c r="WJ294" s="66"/>
      <c r="WK294" s="66"/>
      <c r="WL294" s="66"/>
      <c r="WM294" s="66"/>
      <c r="WN294" s="66"/>
      <c r="WO294" s="66"/>
      <c r="WP294" s="66"/>
      <c r="WQ294" s="66"/>
      <c r="WR294" s="66"/>
      <c r="WS294" s="66"/>
      <c r="WT294" s="66"/>
      <c r="WU294" s="66"/>
      <c r="WV294" s="66"/>
      <c r="WW294" s="66"/>
      <c r="WX294" s="66"/>
      <c r="WY294" s="66"/>
      <c r="WZ294" s="66"/>
      <c r="XA294" s="66"/>
      <c r="XB294" s="66"/>
      <c r="XC294" s="66"/>
      <c r="XD294" s="66"/>
      <c r="XE294" s="66"/>
      <c r="XF294" s="66"/>
      <c r="XG294" s="66"/>
      <c r="XH294" s="66"/>
      <c r="XI294" s="66"/>
      <c r="XJ294" s="66"/>
      <c r="XK294" s="66"/>
      <c r="XL294" s="66"/>
      <c r="XM294" s="66"/>
      <c r="XN294" s="66"/>
      <c r="XO294" s="66"/>
      <c r="XP294" s="66"/>
      <c r="XQ294" s="66"/>
      <c r="XR294" s="66"/>
      <c r="XS294" s="66"/>
      <c r="XT294" s="66"/>
      <c r="XU294" s="66"/>
      <c r="XV294" s="66"/>
      <c r="XW294" s="66"/>
      <c r="XX294" s="66"/>
      <c r="XY294" s="66"/>
      <c r="XZ294" s="66"/>
      <c r="YA294" s="66"/>
      <c r="YB294" s="66"/>
      <c r="YC294" s="66"/>
      <c r="YD294" s="66"/>
      <c r="YE294" s="66"/>
      <c r="YF294" s="66"/>
      <c r="YG294" s="66"/>
      <c r="YH294" s="66"/>
      <c r="YI294" s="66"/>
      <c r="YJ294" s="66"/>
      <c r="YK294" s="66"/>
      <c r="YL294" s="66"/>
      <c r="YM294" s="66"/>
      <c r="YN294" s="66"/>
      <c r="YO294" s="66"/>
      <c r="YP294" s="66"/>
      <c r="YQ294" s="66"/>
      <c r="YR294" s="66"/>
      <c r="YS294" s="66"/>
      <c r="YT294" s="66"/>
      <c r="YU294" s="66"/>
      <c r="YV294" s="66"/>
      <c r="YW294" s="66"/>
      <c r="YX294" s="66"/>
      <c r="YY294" s="66"/>
      <c r="YZ294" s="66"/>
      <c r="ZA294" s="66"/>
      <c r="ZB294" s="66"/>
      <c r="ZC294" s="66"/>
      <c r="ZD294" s="66"/>
      <c r="ZE294" s="66"/>
      <c r="ZF294" s="66"/>
      <c r="ZG294" s="66"/>
      <c r="ZH294" s="66"/>
      <c r="ZI294" s="66"/>
      <c r="ZJ294" s="66"/>
      <c r="ZK294" s="66"/>
      <c r="ZL294" s="66"/>
      <c r="ZM294" s="66"/>
      <c r="ZN294" s="66"/>
      <c r="ZO294" s="66"/>
      <c r="ZP294" s="66"/>
      <c r="ZQ294" s="66"/>
      <c r="ZR294" s="66"/>
      <c r="ZS294" s="66"/>
      <c r="ZT294" s="66"/>
      <c r="ZU294" s="66"/>
      <c r="ZV294" s="66"/>
      <c r="ZW294" s="66"/>
      <c r="ZX294" s="66"/>
      <c r="ZY294" s="66"/>
      <c r="ZZ294" s="66"/>
      <c r="AAA294" s="66"/>
      <c r="AAB294" s="66"/>
      <c r="AAC294" s="66"/>
      <c r="AAD294" s="66"/>
      <c r="AAE294" s="66"/>
      <c r="AAF294" s="66"/>
      <c r="AAG294" s="66"/>
      <c r="AAH294" s="66"/>
      <c r="AAI294" s="66"/>
      <c r="AAJ294" s="66"/>
      <c r="AAK294" s="66"/>
      <c r="AAL294" s="66"/>
      <c r="AAM294" s="66"/>
      <c r="AAN294" s="66"/>
      <c r="AAO294" s="66"/>
      <c r="AAP294" s="66"/>
      <c r="AAQ294" s="66"/>
      <c r="AAR294" s="66"/>
      <c r="AAS294" s="66"/>
      <c r="AAT294" s="66"/>
      <c r="AAU294" s="66"/>
      <c r="AAV294" s="66"/>
      <c r="AAW294" s="66"/>
      <c r="AAX294" s="66"/>
      <c r="AAY294" s="66"/>
      <c r="AAZ294" s="66"/>
      <c r="ABA294" s="66"/>
      <c r="ABB294" s="66"/>
      <c r="ABC294" s="66"/>
      <c r="ABD294" s="66"/>
      <c r="ABE294" s="66"/>
      <c r="ABF294" s="66"/>
      <c r="ABG294" s="66"/>
      <c r="ABH294" s="66"/>
      <c r="ABI294" s="66"/>
      <c r="ABJ294" s="66"/>
      <c r="ABK294" s="66"/>
      <c r="ABL294" s="66"/>
      <c r="ABM294" s="66"/>
      <c r="ABN294" s="66"/>
      <c r="ABO294" s="66"/>
      <c r="ABP294" s="66"/>
      <c r="ABQ294" s="66"/>
      <c r="ABR294" s="66"/>
      <c r="ABS294" s="66"/>
      <c r="ABT294" s="66"/>
      <c r="ABU294" s="66"/>
      <c r="ABV294" s="66"/>
      <c r="ABW294" s="66"/>
      <c r="ABX294" s="66"/>
      <c r="ABY294" s="66"/>
      <c r="ABZ294" s="66"/>
      <c r="ACA294" s="66"/>
      <c r="ACB294" s="66"/>
      <c r="ACC294" s="66"/>
      <c r="ACD294" s="66"/>
      <c r="ACE294" s="66"/>
      <c r="ACF294" s="66"/>
      <c r="ACG294" s="66"/>
      <c r="ACH294" s="66"/>
      <c r="ACI294" s="66"/>
      <c r="ACJ294" s="66"/>
      <c r="ACK294" s="66"/>
      <c r="ACL294" s="66"/>
      <c r="ACM294" s="66"/>
      <c r="ACN294" s="66"/>
      <c r="ACO294" s="66"/>
      <c r="ACP294" s="66"/>
      <c r="ACQ294" s="66"/>
      <c r="ACR294" s="66"/>
      <c r="ACS294" s="66"/>
      <c r="ACT294" s="66"/>
      <c r="ACU294" s="66"/>
      <c r="ACV294" s="66"/>
      <c r="ACW294" s="66"/>
      <c r="ACX294" s="66"/>
      <c r="ACY294" s="66"/>
      <c r="ACZ294" s="66"/>
      <c r="ADA294" s="66"/>
      <c r="ADB294" s="66"/>
      <c r="ADC294" s="66"/>
      <c r="ADD294" s="66"/>
      <c r="ADE294" s="66"/>
      <c r="ADF294" s="66"/>
      <c r="ADG294" s="66"/>
      <c r="ADH294" s="66"/>
      <c r="ADI294" s="66"/>
      <c r="ADJ294" s="66"/>
      <c r="ADK294" s="66"/>
      <c r="ADL294" s="66"/>
      <c r="ADM294" s="66"/>
      <c r="ADN294" s="66"/>
      <c r="ADO294" s="66"/>
      <c r="ADP294" s="66"/>
      <c r="ADQ294" s="66"/>
      <c r="ADR294" s="66"/>
      <c r="ADS294" s="66"/>
      <c r="ADT294" s="66"/>
      <c r="ADU294" s="66"/>
      <c r="ADV294" s="66"/>
      <c r="ADW294" s="66"/>
      <c r="ADX294" s="66"/>
      <c r="ADY294" s="66"/>
      <c r="ADZ294" s="66"/>
      <c r="AEA294" s="66"/>
      <c r="AEB294" s="66"/>
      <c r="AEC294" s="66"/>
      <c r="AED294" s="66"/>
      <c r="AEE294" s="66"/>
      <c r="AEF294" s="66"/>
      <c r="AEG294" s="66"/>
      <c r="AEH294" s="66"/>
      <c r="AEI294" s="66"/>
      <c r="AEJ294" s="66"/>
      <c r="AEK294" s="66"/>
      <c r="AEL294" s="66"/>
      <c r="AEM294" s="66"/>
      <c r="AEN294" s="66"/>
      <c r="AEO294" s="66"/>
      <c r="AEP294" s="66"/>
      <c r="AEQ294" s="66"/>
      <c r="AER294" s="66"/>
      <c r="AES294" s="66"/>
      <c r="AET294" s="66"/>
      <c r="AEU294" s="66"/>
      <c r="AEV294" s="66"/>
      <c r="AEW294" s="66"/>
      <c r="AEX294" s="66"/>
      <c r="AEY294" s="66"/>
      <c r="AEZ294" s="66"/>
      <c r="AFA294" s="66"/>
      <c r="AFB294" s="66"/>
      <c r="AFC294" s="66"/>
      <c r="AFD294" s="66"/>
      <c r="AFE294" s="66"/>
      <c r="AFF294" s="66"/>
      <c r="AFG294" s="66"/>
      <c r="AFH294" s="66"/>
      <c r="AFI294" s="66"/>
      <c r="AFJ294" s="66"/>
      <c r="AFK294" s="66"/>
      <c r="AFL294" s="66"/>
      <c r="AFM294" s="66"/>
      <c r="AFN294" s="66"/>
      <c r="AFO294" s="66"/>
      <c r="AFP294" s="66"/>
      <c r="AFQ294" s="66"/>
      <c r="AFR294" s="66"/>
      <c r="AFS294" s="66"/>
      <c r="AFT294" s="66"/>
      <c r="AFU294" s="66"/>
      <c r="AFV294" s="66"/>
      <c r="AFW294" s="66"/>
      <c r="AFX294" s="66"/>
      <c r="AFY294" s="66"/>
      <c r="AFZ294" s="66"/>
      <c r="AGA294" s="66"/>
      <c r="AGB294" s="66"/>
      <c r="AGC294" s="66"/>
      <c r="AGD294" s="66"/>
      <c r="AGE294" s="66"/>
      <c r="AGF294" s="66"/>
      <c r="AGG294" s="66"/>
      <c r="AGH294" s="66"/>
      <c r="AGI294" s="66"/>
      <c r="AGJ294" s="66"/>
      <c r="AGK294" s="66"/>
      <c r="AGL294" s="66"/>
      <c r="AGM294" s="66"/>
      <c r="AGN294" s="66"/>
      <c r="AGO294" s="66"/>
      <c r="AGP294" s="66"/>
      <c r="AGQ294" s="66"/>
      <c r="AGR294" s="66"/>
      <c r="AGS294" s="66"/>
      <c r="AGT294" s="66"/>
      <c r="AGU294" s="66"/>
      <c r="AGV294" s="66"/>
      <c r="AGW294" s="66"/>
      <c r="AGX294" s="66"/>
      <c r="AGY294" s="66"/>
      <c r="AGZ294" s="66"/>
      <c r="AHA294" s="66"/>
      <c r="AHB294" s="66"/>
      <c r="AHC294" s="66"/>
      <c r="AHD294" s="66"/>
      <c r="AHE294" s="66"/>
      <c r="AHF294" s="66"/>
      <c r="AHG294" s="66"/>
      <c r="AHH294" s="66"/>
      <c r="AHI294" s="66"/>
      <c r="AHJ294" s="66"/>
      <c r="AHK294" s="66"/>
      <c r="AHL294" s="66"/>
      <c r="AHM294" s="66"/>
      <c r="AHN294" s="66"/>
      <c r="AHO294" s="66"/>
      <c r="AHP294" s="66"/>
      <c r="AHQ294" s="66"/>
      <c r="AHR294" s="66"/>
      <c r="AHS294" s="66"/>
      <c r="AHT294" s="66"/>
      <c r="AHU294" s="66"/>
      <c r="AHV294" s="66"/>
      <c r="AHW294" s="66"/>
      <c r="AHX294" s="66"/>
      <c r="AHY294" s="66"/>
      <c r="AHZ294" s="66"/>
      <c r="AIA294" s="66"/>
      <c r="AIB294" s="66"/>
      <c r="AIC294" s="66"/>
      <c r="AID294" s="66"/>
      <c r="AIE294" s="66"/>
      <c r="AIF294" s="66"/>
      <c r="AIG294" s="66"/>
      <c r="AIH294" s="66"/>
      <c r="AII294" s="66"/>
      <c r="AIJ294" s="66"/>
      <c r="AIK294" s="66"/>
      <c r="AIL294" s="66"/>
      <c r="AIM294" s="66"/>
      <c r="AIN294" s="66"/>
      <c r="AIO294" s="66"/>
      <c r="AIP294" s="66"/>
      <c r="AIQ294" s="66"/>
      <c r="AIR294" s="66"/>
      <c r="AIS294" s="66"/>
      <c r="AIT294" s="66"/>
      <c r="AIU294" s="66"/>
      <c r="AIV294" s="66"/>
      <c r="AIW294" s="66"/>
      <c r="AIX294" s="66"/>
      <c r="AIY294" s="66"/>
      <c r="AIZ294" s="66"/>
      <c r="AJA294" s="66"/>
      <c r="AJB294" s="66"/>
      <c r="AJC294" s="66"/>
      <c r="AJD294" s="66"/>
      <c r="AJE294" s="66"/>
      <c r="AJF294" s="66"/>
      <c r="AJG294" s="66"/>
      <c r="AJH294" s="66"/>
      <c r="AJI294" s="66"/>
      <c r="AJJ294" s="66"/>
      <c r="AJK294" s="66"/>
      <c r="AJL294" s="66"/>
      <c r="AJM294" s="66"/>
      <c r="AJN294" s="66"/>
      <c r="AJO294" s="66"/>
      <c r="AJP294" s="66"/>
      <c r="AJQ294" s="66"/>
      <c r="AJR294" s="66"/>
      <c r="AJS294" s="66"/>
      <c r="AJT294" s="66"/>
      <c r="AJU294" s="66"/>
      <c r="AJV294" s="66"/>
      <c r="AJW294" s="66"/>
      <c r="AJX294" s="66"/>
      <c r="AJY294" s="66"/>
      <c r="AJZ294" s="66"/>
      <c r="AKA294" s="66"/>
      <c r="AKB294" s="66"/>
      <c r="AKC294" s="66"/>
      <c r="AKD294" s="66"/>
      <c r="AKE294" s="66"/>
      <c r="AKF294" s="66"/>
      <c r="AKG294" s="66"/>
      <c r="AKH294" s="66"/>
      <c r="AKI294" s="66"/>
      <c r="AKJ294" s="66"/>
      <c r="AKK294" s="66"/>
      <c r="AKL294" s="66"/>
      <c r="AKM294" s="66"/>
      <c r="AKN294" s="66"/>
      <c r="AKO294" s="66"/>
      <c r="AKP294" s="66"/>
      <c r="AKQ294" s="66"/>
      <c r="AKR294" s="66"/>
      <c r="AKS294" s="66"/>
      <c r="AKT294" s="66"/>
      <c r="AKU294" s="66"/>
      <c r="AKV294" s="66"/>
      <c r="AKW294" s="66"/>
      <c r="AKX294" s="66"/>
      <c r="AKY294" s="66"/>
      <c r="AKZ294" s="66"/>
      <c r="ALA294" s="66"/>
      <c r="ALB294" s="66"/>
      <c r="ALC294" s="66"/>
      <c r="ALD294" s="66"/>
      <c r="ALE294" s="66"/>
      <c r="ALF294" s="66"/>
      <c r="ALG294" s="66"/>
      <c r="ALH294" s="66"/>
      <c r="ALI294" s="66"/>
      <c r="ALJ294" s="66"/>
      <c r="ALK294" s="66"/>
      <c r="ALL294" s="66"/>
      <c r="ALM294" s="66"/>
      <c r="ALN294" s="66"/>
      <c r="ALO294" s="66"/>
      <c r="ALP294" s="66"/>
      <c r="ALQ294" s="66"/>
      <c r="ALR294" s="66"/>
      <c r="ALS294" s="66"/>
      <c r="ALT294" s="66"/>
      <c r="ALU294" s="66"/>
      <c r="ALV294" s="66"/>
      <c r="ALW294" s="66"/>
      <c r="ALX294" s="66"/>
      <c r="ALY294" s="66"/>
      <c r="ALZ294" s="66"/>
      <c r="AMA294" s="66"/>
      <c r="AMB294" s="66"/>
      <c r="AMC294" s="66"/>
      <c r="AMD294" s="66"/>
      <c r="AME294" s="66"/>
      <c r="AMF294" s="66"/>
      <c r="AMG294" s="66"/>
      <c r="AMH294" s="66"/>
      <c r="AMI294" s="66"/>
      <c r="AMJ294" s="66"/>
      <c r="AMK294" s="66"/>
      <c r="AML294" s="66"/>
      <c r="AMM294" s="66"/>
      <c r="AMN294" s="66"/>
      <c r="AMO294" s="66"/>
      <c r="AMP294" s="66"/>
      <c r="AMQ294" s="66"/>
      <c r="AMR294" s="66"/>
      <c r="AMS294" s="66"/>
      <c r="AMT294" s="66"/>
      <c r="AMU294" s="66"/>
      <c r="AMV294" s="66"/>
      <c r="AMW294" s="66"/>
      <c r="AMX294" s="66"/>
      <c r="AMY294" s="66"/>
      <c r="AMZ294" s="66"/>
      <c r="ANA294" s="66"/>
      <c r="ANB294" s="66"/>
      <c r="ANC294" s="66"/>
      <c r="AND294" s="66"/>
      <c r="ANE294" s="66"/>
      <c r="ANF294" s="66"/>
      <c r="ANG294" s="66"/>
      <c r="ANH294" s="66"/>
      <c r="ANI294" s="66"/>
      <c r="ANJ294" s="66"/>
      <c r="ANK294" s="66"/>
      <c r="ANL294" s="66"/>
      <c r="ANM294" s="66"/>
      <c r="ANN294" s="66"/>
      <c r="ANO294" s="66"/>
      <c r="ANP294" s="66"/>
      <c r="ANQ294" s="66"/>
      <c r="ANR294" s="66"/>
      <c r="ANS294" s="66"/>
      <c r="ANT294" s="66"/>
      <c r="ANU294" s="66"/>
      <c r="ANV294" s="66"/>
      <c r="ANW294" s="66"/>
      <c r="ANX294" s="66"/>
      <c r="ANY294" s="66"/>
      <c r="ANZ294" s="66"/>
      <c r="AOA294" s="66"/>
      <c r="AOB294" s="66"/>
      <c r="AOC294" s="66"/>
      <c r="AOD294" s="66"/>
      <c r="AOE294" s="66"/>
      <c r="AOF294" s="66"/>
      <c r="AOG294" s="66"/>
      <c r="AOH294" s="66"/>
      <c r="AOI294" s="66"/>
      <c r="AOJ294" s="66"/>
      <c r="AOK294" s="66"/>
      <c r="AOL294" s="66"/>
      <c r="AOM294" s="66"/>
      <c r="AON294" s="66"/>
      <c r="AOO294" s="66"/>
      <c r="AOP294" s="66"/>
      <c r="AOQ294" s="66"/>
      <c r="AOR294" s="66"/>
      <c r="AOS294" s="66"/>
      <c r="AOT294" s="66"/>
      <c r="AOU294" s="66"/>
      <c r="AOV294" s="66"/>
      <c r="AOW294" s="66"/>
      <c r="AOX294" s="66"/>
      <c r="AOY294" s="66"/>
      <c r="AOZ294" s="66"/>
      <c r="APA294" s="66"/>
      <c r="APB294" s="66"/>
      <c r="APC294" s="66"/>
      <c r="APD294" s="66"/>
      <c r="APE294" s="66"/>
      <c r="APF294" s="66"/>
      <c r="APG294" s="66"/>
      <c r="APH294" s="66"/>
      <c r="API294" s="66"/>
      <c r="APJ294" s="66"/>
      <c r="APK294" s="66"/>
      <c r="APL294" s="66"/>
      <c r="APM294" s="66"/>
      <c r="APN294" s="66"/>
      <c r="APO294" s="66"/>
      <c r="APP294" s="66"/>
      <c r="APQ294" s="66"/>
      <c r="APR294" s="66"/>
      <c r="APS294" s="66"/>
      <c r="APT294" s="66"/>
      <c r="APU294" s="66"/>
      <c r="APV294" s="66"/>
      <c r="APW294" s="66"/>
      <c r="APX294" s="66"/>
      <c r="APY294" s="66"/>
      <c r="APZ294" s="66"/>
      <c r="AQA294" s="66"/>
      <c r="AQB294" s="66"/>
      <c r="AQC294" s="66"/>
      <c r="AQD294" s="66"/>
      <c r="AQE294" s="66"/>
      <c r="AQF294" s="66"/>
      <c r="AQG294" s="66"/>
      <c r="AQH294" s="66"/>
      <c r="AQI294" s="66"/>
      <c r="AQJ294" s="66"/>
      <c r="AQK294" s="66"/>
      <c r="AQL294" s="66"/>
      <c r="AQM294" s="66"/>
      <c r="AQN294" s="66"/>
      <c r="AQO294" s="66"/>
      <c r="AQP294" s="66"/>
      <c r="AQQ294" s="66"/>
      <c r="AQR294" s="66"/>
      <c r="AQS294" s="66"/>
      <c r="AQT294" s="66"/>
      <c r="AQU294" s="66"/>
      <c r="AQV294" s="66"/>
      <c r="AQW294" s="66"/>
      <c r="AQX294" s="66"/>
      <c r="AQY294" s="66"/>
      <c r="AQZ294" s="66"/>
      <c r="ARA294" s="66"/>
      <c r="ARB294" s="66"/>
      <c r="ARC294" s="66"/>
      <c r="ARD294" s="66"/>
      <c r="ARE294" s="66"/>
      <c r="ARF294" s="66"/>
      <c r="ARG294" s="66"/>
      <c r="ARH294" s="66"/>
      <c r="ARI294" s="66"/>
      <c r="ARJ294" s="66"/>
      <c r="ARK294" s="66"/>
      <c r="ARL294" s="66"/>
      <c r="ARM294" s="66"/>
      <c r="ARN294" s="66"/>
      <c r="ARO294" s="66"/>
      <c r="ARP294" s="66"/>
      <c r="ARQ294" s="66"/>
      <c r="ARR294" s="66"/>
      <c r="ARS294" s="66"/>
      <c r="ART294" s="66"/>
      <c r="ARU294" s="66"/>
      <c r="ARV294" s="66"/>
      <c r="ARW294" s="66"/>
      <c r="ARX294" s="66"/>
      <c r="ARY294" s="66"/>
      <c r="ARZ294" s="66"/>
      <c r="ASA294" s="66"/>
      <c r="ASB294" s="66"/>
      <c r="ASC294" s="66"/>
      <c r="ASD294" s="66"/>
      <c r="ASE294" s="66"/>
      <c r="ASF294" s="66"/>
      <c r="ASG294" s="66"/>
      <c r="ASH294" s="66"/>
      <c r="ASI294" s="66"/>
      <c r="ASJ294" s="66"/>
      <c r="ASK294" s="66"/>
      <c r="ASL294" s="66"/>
      <c r="ASM294" s="66"/>
      <c r="ASN294" s="66"/>
      <c r="ASO294" s="66"/>
      <c r="ASP294" s="66"/>
      <c r="ASQ294" s="66"/>
      <c r="ASR294" s="66"/>
      <c r="ASS294" s="66"/>
      <c r="AST294" s="66"/>
      <c r="ASU294" s="66"/>
      <c r="ASV294" s="66"/>
      <c r="ASW294" s="66"/>
      <c r="ASX294" s="66"/>
      <c r="ASY294" s="66"/>
      <c r="ASZ294" s="66"/>
      <c r="ATA294" s="66"/>
      <c r="ATB294" s="66"/>
      <c r="ATC294" s="66"/>
      <c r="ATD294" s="66"/>
      <c r="ATE294" s="66"/>
      <c r="ATF294" s="66"/>
      <c r="ATG294" s="66"/>
      <c r="ATH294" s="66"/>
      <c r="ATI294" s="66"/>
      <c r="ATJ294" s="66"/>
      <c r="ATK294" s="66"/>
      <c r="ATL294" s="66"/>
      <c r="ATM294" s="66"/>
      <c r="ATN294" s="66"/>
      <c r="ATO294" s="66"/>
      <c r="ATP294" s="66"/>
      <c r="ATQ294" s="66"/>
      <c r="ATR294" s="66"/>
      <c r="ATS294" s="66"/>
      <c r="ATT294" s="66"/>
      <c r="ATU294" s="66"/>
      <c r="ATV294" s="66"/>
      <c r="ATW294" s="66"/>
      <c r="ATX294" s="66"/>
      <c r="ATY294" s="66"/>
      <c r="ATZ294" s="66"/>
      <c r="AUA294" s="66"/>
      <c r="AUB294" s="66"/>
      <c r="AUC294" s="66"/>
      <c r="AUD294" s="66"/>
      <c r="AUE294" s="66"/>
      <c r="AUF294" s="66"/>
      <c r="AUG294" s="66"/>
      <c r="AUH294" s="66"/>
      <c r="AUI294" s="66"/>
      <c r="AUJ294" s="66"/>
      <c r="AUK294" s="66"/>
      <c r="AUL294" s="66"/>
      <c r="AUM294" s="66"/>
      <c r="AUN294" s="66"/>
      <c r="AUO294" s="66"/>
      <c r="AUP294" s="66"/>
      <c r="AUQ294" s="66"/>
      <c r="AUR294" s="66"/>
      <c r="AUS294" s="66"/>
      <c r="AUT294" s="66"/>
      <c r="AUU294" s="66"/>
      <c r="AUV294" s="66"/>
      <c r="AUW294" s="66"/>
      <c r="AUX294" s="66"/>
      <c r="AUY294" s="66"/>
      <c r="AUZ294" s="66"/>
      <c r="AVA294" s="66"/>
      <c r="AVB294" s="66"/>
      <c r="AVC294" s="66"/>
      <c r="AVD294" s="66"/>
      <c r="AVE294" s="66"/>
      <c r="AVF294" s="66"/>
      <c r="AVG294" s="66"/>
      <c r="AVH294" s="66"/>
      <c r="AVI294" s="66"/>
      <c r="AVJ294" s="66"/>
      <c r="AVK294" s="66"/>
      <c r="AVL294" s="66"/>
      <c r="AVM294" s="66"/>
      <c r="AVN294" s="66"/>
      <c r="AVO294" s="66"/>
      <c r="AVP294" s="66"/>
      <c r="AVQ294" s="66"/>
      <c r="AVR294" s="66"/>
      <c r="AVS294" s="66"/>
      <c r="AVT294" s="66"/>
      <c r="AVU294" s="66"/>
      <c r="AVV294" s="66"/>
      <c r="AVW294" s="66"/>
      <c r="AVX294" s="66"/>
      <c r="AVY294" s="66"/>
      <c r="AVZ294" s="66"/>
      <c r="AWA294" s="66"/>
      <c r="AWB294" s="66"/>
      <c r="AWC294" s="66"/>
      <c r="AWD294" s="66"/>
      <c r="AWE294" s="66"/>
      <c r="AWF294" s="66"/>
      <c r="AWG294" s="66"/>
      <c r="AWH294" s="66"/>
      <c r="AWI294" s="66"/>
      <c r="AWJ294" s="66"/>
      <c r="AWK294" s="66"/>
      <c r="AWL294" s="66"/>
      <c r="AWM294" s="66"/>
      <c r="AWN294" s="66"/>
      <c r="AWO294" s="66"/>
      <c r="AWP294" s="66"/>
      <c r="AWQ294" s="66"/>
      <c r="AWR294" s="66"/>
      <c r="AWS294" s="66"/>
      <c r="AWT294" s="66"/>
      <c r="AWU294" s="66"/>
      <c r="AWV294" s="66"/>
      <c r="AWW294" s="66"/>
      <c r="AWX294" s="66"/>
      <c r="AWY294" s="66"/>
      <c r="AWZ294" s="66"/>
      <c r="AXA294" s="66"/>
      <c r="AXB294" s="66"/>
      <c r="AXC294" s="66"/>
      <c r="AXD294" s="66"/>
      <c r="AXE294" s="66"/>
      <c r="AXF294" s="66"/>
      <c r="AXG294" s="66"/>
      <c r="AXH294" s="66"/>
      <c r="AXI294" s="66"/>
      <c r="AXJ294" s="66"/>
      <c r="AXK294" s="66"/>
      <c r="AXL294" s="66"/>
      <c r="AXM294" s="66"/>
      <c r="AXN294" s="66"/>
      <c r="AXO294" s="66"/>
      <c r="AXP294" s="66"/>
      <c r="AXQ294" s="66"/>
      <c r="AXR294" s="66"/>
      <c r="AXS294" s="66"/>
      <c r="AXT294" s="66"/>
      <c r="AXU294" s="66"/>
      <c r="AXV294" s="66"/>
      <c r="AXW294" s="66"/>
      <c r="AXX294" s="66"/>
      <c r="AXY294" s="66"/>
      <c r="AXZ294" s="66"/>
      <c r="AYA294" s="66"/>
      <c r="AYB294" s="66"/>
      <c r="AYC294" s="66"/>
      <c r="AYD294" s="66"/>
      <c r="AYE294" s="66"/>
      <c r="AYF294" s="66"/>
      <c r="AYG294" s="66"/>
      <c r="AYH294" s="66"/>
      <c r="AYI294" s="66"/>
      <c r="AYJ294" s="66"/>
      <c r="AYK294" s="66"/>
      <c r="AYL294" s="66"/>
      <c r="AYM294" s="66"/>
      <c r="AYN294" s="66"/>
      <c r="AYO294" s="66"/>
      <c r="AYP294" s="66"/>
      <c r="AYQ294" s="66"/>
      <c r="AYR294" s="66"/>
      <c r="AYS294" s="66"/>
      <c r="AYT294" s="66"/>
      <c r="AYU294" s="66"/>
      <c r="AYV294" s="66"/>
      <c r="AYW294" s="66"/>
      <c r="AYX294" s="66"/>
      <c r="AYY294" s="66"/>
      <c r="AYZ294" s="66"/>
      <c r="AZA294" s="66"/>
      <c r="AZB294" s="66"/>
      <c r="AZC294" s="66"/>
      <c r="AZD294" s="66"/>
      <c r="AZE294" s="66"/>
      <c r="AZF294" s="66"/>
      <c r="AZG294" s="66"/>
      <c r="AZH294" s="66"/>
      <c r="AZI294" s="66"/>
      <c r="AZJ294" s="66"/>
      <c r="AZK294" s="66"/>
      <c r="AZL294" s="66"/>
      <c r="AZM294" s="66"/>
      <c r="AZN294" s="66"/>
      <c r="AZO294" s="66"/>
      <c r="AZP294" s="66"/>
      <c r="AZQ294" s="66"/>
      <c r="AZR294" s="66"/>
      <c r="AZS294" s="66"/>
      <c r="AZT294" s="66"/>
      <c r="AZU294" s="66"/>
      <c r="AZV294" s="66"/>
      <c r="AZW294" s="66"/>
      <c r="AZX294" s="66"/>
      <c r="AZY294" s="66"/>
      <c r="AZZ294" s="66"/>
      <c r="BAA294" s="66"/>
      <c r="BAB294" s="66"/>
      <c r="BAC294" s="66"/>
      <c r="BAD294" s="66"/>
      <c r="BAE294" s="66"/>
      <c r="BAF294" s="66"/>
      <c r="BAG294" s="66"/>
      <c r="BAH294" s="66"/>
      <c r="BAI294" s="66"/>
      <c r="BAJ294" s="66"/>
      <c r="BAK294" s="66"/>
      <c r="BAL294" s="66"/>
      <c r="BAM294" s="66"/>
      <c r="BAN294" s="66"/>
      <c r="BAO294" s="66"/>
      <c r="BAP294" s="66"/>
      <c r="BAQ294" s="66"/>
      <c r="BAR294" s="66"/>
      <c r="BAS294" s="66"/>
      <c r="BAT294" s="66"/>
      <c r="BAU294" s="66"/>
      <c r="BAV294" s="66"/>
      <c r="BAW294" s="66"/>
      <c r="BAX294" s="66"/>
      <c r="BAY294" s="66"/>
      <c r="BAZ294" s="66"/>
      <c r="BBA294" s="66"/>
      <c r="BBB294" s="66"/>
      <c r="BBC294" s="66"/>
      <c r="BBD294" s="66"/>
      <c r="BBE294" s="66"/>
      <c r="BBF294" s="66"/>
      <c r="BBG294" s="66"/>
      <c r="BBH294" s="66"/>
      <c r="BBI294" s="66"/>
      <c r="BBJ294" s="66"/>
      <c r="BBK294" s="66"/>
      <c r="BBL294" s="66"/>
      <c r="BBM294" s="66"/>
      <c r="BBN294" s="66"/>
      <c r="BBO294" s="66"/>
      <c r="BBP294" s="66"/>
      <c r="BBQ294" s="66"/>
      <c r="BBR294" s="66"/>
      <c r="BBS294" s="66"/>
      <c r="BBT294" s="66"/>
      <c r="BBU294" s="66"/>
      <c r="BBV294" s="66"/>
      <c r="BBW294" s="66"/>
      <c r="BBX294" s="66"/>
      <c r="BBY294" s="66"/>
      <c r="BBZ294" s="66"/>
      <c r="BCA294" s="66"/>
      <c r="BCB294" s="66"/>
      <c r="BCC294" s="66"/>
      <c r="BCD294" s="66"/>
      <c r="BCE294" s="66"/>
      <c r="BCF294" s="66"/>
      <c r="BCG294" s="66"/>
      <c r="BCH294" s="66"/>
      <c r="BCI294" s="66"/>
      <c r="BCJ294" s="66"/>
      <c r="BCK294" s="66"/>
      <c r="BCL294" s="66"/>
      <c r="BCM294" s="66"/>
      <c r="BCN294" s="66"/>
      <c r="BCO294" s="66"/>
      <c r="BCP294" s="66"/>
      <c r="BCQ294" s="66"/>
      <c r="BCR294" s="66"/>
      <c r="BCS294" s="66"/>
      <c r="BCT294" s="66"/>
      <c r="BCU294" s="66"/>
      <c r="BCV294" s="66"/>
      <c r="BCW294" s="66"/>
      <c r="BCX294" s="66"/>
      <c r="BCY294" s="66"/>
      <c r="BCZ294" s="66"/>
      <c r="BDA294" s="66"/>
      <c r="BDB294" s="66"/>
      <c r="BDC294" s="66"/>
      <c r="BDD294" s="66"/>
      <c r="BDE294" s="66"/>
      <c r="BDF294" s="66"/>
      <c r="BDG294" s="66"/>
      <c r="BDH294" s="66"/>
      <c r="BDI294" s="66"/>
      <c r="BDJ294" s="66"/>
      <c r="BDK294" s="66"/>
      <c r="BDL294" s="66"/>
      <c r="BDM294" s="66"/>
      <c r="BDN294" s="66"/>
      <c r="BDO294" s="66"/>
      <c r="BDP294" s="66"/>
      <c r="BDQ294" s="66"/>
      <c r="BDR294" s="66"/>
      <c r="BDS294" s="66"/>
      <c r="BDT294" s="66"/>
      <c r="BDU294" s="66"/>
      <c r="BDV294" s="66"/>
      <c r="BDW294" s="66"/>
      <c r="BDX294" s="66"/>
      <c r="BDY294" s="66"/>
      <c r="BDZ294" s="66"/>
      <c r="BEA294" s="66"/>
      <c r="BEB294" s="66"/>
      <c r="BEC294" s="66"/>
      <c r="BED294" s="66"/>
      <c r="BEE294" s="66"/>
      <c r="BEF294" s="66"/>
      <c r="BEG294" s="66"/>
      <c r="BEH294" s="66"/>
      <c r="BEI294" s="66"/>
      <c r="BEJ294" s="66"/>
      <c r="BEK294" s="66"/>
      <c r="BEL294" s="66"/>
      <c r="BEM294" s="66"/>
      <c r="BEN294" s="66"/>
      <c r="BEO294" s="66"/>
      <c r="BEP294" s="66"/>
      <c r="BEQ294" s="66"/>
      <c r="BER294" s="66"/>
      <c r="BES294" s="66"/>
      <c r="BET294" s="66"/>
      <c r="BEU294" s="66"/>
      <c r="BEV294" s="66"/>
      <c r="BEW294" s="66"/>
      <c r="BEX294" s="66"/>
      <c r="BEY294" s="66"/>
      <c r="BEZ294" s="66"/>
      <c r="BFA294" s="66"/>
      <c r="BFB294" s="66"/>
      <c r="BFC294" s="66"/>
      <c r="BFD294" s="66"/>
      <c r="BFE294" s="66"/>
      <c r="BFF294" s="66"/>
      <c r="BFG294" s="66"/>
      <c r="BFH294" s="66"/>
      <c r="BFI294" s="66"/>
      <c r="BFJ294" s="66"/>
      <c r="BFK294" s="66"/>
      <c r="BFL294" s="66"/>
      <c r="BFM294" s="66"/>
      <c r="BFN294" s="66"/>
      <c r="BFO294" s="66"/>
      <c r="BFP294" s="66"/>
      <c r="BFQ294" s="66"/>
      <c r="BFR294" s="66"/>
      <c r="BFS294" s="66"/>
      <c r="BFT294" s="66"/>
      <c r="BFU294" s="66"/>
      <c r="BFV294" s="66"/>
      <c r="BFW294" s="66"/>
      <c r="BFX294" s="66"/>
      <c r="BFY294" s="66"/>
      <c r="BFZ294" s="66"/>
      <c r="BGA294" s="66"/>
      <c r="BGB294" s="66"/>
      <c r="BGC294" s="66"/>
      <c r="BGD294" s="66"/>
      <c r="BGE294" s="66"/>
      <c r="BGF294" s="66"/>
      <c r="BGG294" s="66"/>
      <c r="BGH294" s="66"/>
      <c r="BGI294" s="66"/>
      <c r="BGJ294" s="66"/>
      <c r="BGK294" s="66"/>
      <c r="BGL294" s="66"/>
      <c r="BGM294" s="66"/>
      <c r="BGN294" s="66"/>
      <c r="BGO294" s="66"/>
      <c r="BGP294" s="66"/>
      <c r="BGQ294" s="66"/>
      <c r="BGR294" s="66"/>
      <c r="BGS294" s="66"/>
      <c r="BGT294" s="66"/>
      <c r="BGU294" s="66"/>
      <c r="BGV294" s="66"/>
      <c r="BGW294" s="66"/>
      <c r="BGX294" s="66"/>
      <c r="BGY294" s="66"/>
      <c r="BGZ294" s="66"/>
      <c r="BHA294" s="66"/>
      <c r="BHB294" s="66"/>
      <c r="BHC294" s="66"/>
      <c r="BHD294" s="66"/>
      <c r="BHE294" s="66"/>
      <c r="BHF294" s="66"/>
      <c r="BHG294" s="66"/>
      <c r="BHH294" s="66"/>
      <c r="BHI294" s="66"/>
      <c r="BHJ294" s="66"/>
      <c r="BHK294" s="66"/>
      <c r="BHL294" s="66"/>
      <c r="BHM294" s="66"/>
      <c r="BHN294" s="66"/>
      <c r="BHO294" s="66"/>
      <c r="BHP294" s="66"/>
      <c r="BHQ294" s="66"/>
      <c r="BHR294" s="66"/>
      <c r="BHS294" s="66"/>
      <c r="BHT294" s="66"/>
      <c r="BHU294" s="66"/>
      <c r="BHV294" s="66"/>
      <c r="BHW294" s="66"/>
      <c r="BHX294" s="66"/>
      <c r="BHY294" s="66"/>
      <c r="BHZ294" s="66"/>
      <c r="BIA294" s="66"/>
      <c r="BIB294" s="66"/>
      <c r="BIC294" s="66"/>
      <c r="BID294" s="66"/>
      <c r="BIE294" s="66"/>
      <c r="BIF294" s="66"/>
      <c r="BIG294" s="66"/>
      <c r="BIH294" s="66"/>
      <c r="BII294" s="66"/>
      <c r="BIJ294" s="66"/>
      <c r="BIK294" s="66"/>
      <c r="BIL294" s="66"/>
      <c r="BIM294" s="66"/>
      <c r="BIN294" s="66"/>
      <c r="BIO294" s="66"/>
      <c r="BIP294" s="66"/>
      <c r="BIQ294" s="66"/>
      <c r="BIR294" s="66"/>
      <c r="BIS294" s="66"/>
      <c r="BIT294" s="66"/>
      <c r="BIU294" s="66"/>
      <c r="BIV294" s="66"/>
      <c r="BIW294" s="66"/>
      <c r="BIX294" s="66"/>
      <c r="BIY294" s="66"/>
      <c r="BIZ294" s="66"/>
      <c r="BJA294" s="66"/>
      <c r="BJB294" s="66"/>
      <c r="BJC294" s="66"/>
      <c r="BJD294" s="66"/>
      <c r="BJE294" s="66"/>
      <c r="BJF294" s="66"/>
      <c r="BJG294" s="66"/>
      <c r="BJH294" s="66"/>
      <c r="BJI294" s="66"/>
      <c r="BJJ294" s="66"/>
      <c r="BJK294" s="66"/>
      <c r="BJL294" s="66"/>
      <c r="BJM294" s="66"/>
      <c r="BJN294" s="66"/>
      <c r="BJO294" s="66"/>
      <c r="BJP294" s="66"/>
      <c r="BJQ294" s="66"/>
      <c r="BJR294" s="66"/>
      <c r="BJS294" s="66"/>
      <c r="BJT294" s="66"/>
      <c r="BJU294" s="66"/>
      <c r="BJV294" s="66"/>
      <c r="BJW294" s="66"/>
      <c r="BJX294" s="66"/>
      <c r="BJY294" s="66"/>
      <c r="BJZ294" s="66"/>
      <c r="BKA294" s="66"/>
      <c r="BKB294" s="66"/>
      <c r="BKC294" s="66"/>
      <c r="BKD294" s="66"/>
      <c r="BKE294" s="66"/>
      <c r="BKF294" s="66"/>
      <c r="BKG294" s="66"/>
      <c r="BKH294" s="66"/>
      <c r="BKI294" s="66"/>
      <c r="BKJ294" s="66"/>
      <c r="BKK294" s="66"/>
      <c r="BKL294" s="66"/>
      <c r="BKM294" s="66"/>
      <c r="BKN294" s="66"/>
      <c r="BKO294" s="66"/>
      <c r="BKP294" s="66"/>
      <c r="BKQ294" s="66"/>
      <c r="BKR294" s="66"/>
      <c r="BKS294" s="66"/>
      <c r="BKT294" s="66"/>
      <c r="BKU294" s="66"/>
      <c r="BKV294" s="66"/>
      <c r="BKW294" s="66"/>
      <c r="BKX294" s="66"/>
      <c r="BKY294" s="66"/>
      <c r="BKZ294" s="66"/>
      <c r="BLA294" s="66"/>
      <c r="BLB294" s="66"/>
      <c r="BLC294" s="66"/>
      <c r="BLD294" s="66"/>
      <c r="BLE294" s="66"/>
      <c r="BLF294" s="66"/>
      <c r="BLG294" s="66"/>
      <c r="BLH294" s="66"/>
      <c r="BLI294" s="66"/>
      <c r="BLJ294" s="66"/>
      <c r="BLK294" s="66"/>
      <c r="BLL294" s="66"/>
      <c r="BLM294" s="66"/>
      <c r="BLN294" s="66"/>
      <c r="BLO294" s="66"/>
      <c r="BLP294" s="66"/>
      <c r="BLQ294" s="66"/>
      <c r="BLR294" s="66"/>
      <c r="BLS294" s="66"/>
      <c r="BLT294" s="66"/>
      <c r="BLU294" s="66"/>
      <c r="BLV294" s="66"/>
      <c r="BLW294" s="66"/>
      <c r="BLX294" s="66"/>
      <c r="BLY294" s="66"/>
      <c r="BLZ294" s="66"/>
      <c r="BMA294" s="66"/>
      <c r="BMB294" s="66"/>
      <c r="BMC294" s="66"/>
      <c r="BMD294" s="66"/>
      <c r="BME294" s="66"/>
      <c r="BMF294" s="66"/>
      <c r="BMG294" s="66"/>
      <c r="BMH294" s="66"/>
      <c r="BMI294" s="66"/>
      <c r="BMJ294" s="66"/>
      <c r="BMK294" s="66"/>
      <c r="BML294" s="66"/>
      <c r="BMM294" s="66"/>
      <c r="BMN294" s="66"/>
      <c r="BMO294" s="66"/>
      <c r="BMP294" s="66"/>
      <c r="BMQ294" s="66"/>
      <c r="BMR294" s="66"/>
      <c r="BMS294" s="66"/>
      <c r="BMT294" s="66"/>
      <c r="BMU294" s="66"/>
      <c r="BMV294" s="66"/>
      <c r="BMW294" s="66"/>
      <c r="BMX294" s="66"/>
      <c r="BMY294" s="66"/>
      <c r="BMZ294" s="66"/>
      <c r="BNA294" s="66"/>
      <c r="BNB294" s="66"/>
      <c r="BNC294" s="66"/>
      <c r="BND294" s="66"/>
      <c r="BNE294" s="66"/>
      <c r="BNF294" s="66"/>
      <c r="BNG294" s="66"/>
      <c r="BNH294" s="66"/>
      <c r="BNI294" s="66"/>
      <c r="BNJ294" s="66"/>
      <c r="BNK294" s="66"/>
      <c r="BNL294" s="66"/>
      <c r="BNM294" s="66"/>
      <c r="BNN294" s="66"/>
      <c r="BNO294" s="66"/>
      <c r="BNP294" s="66"/>
      <c r="BNQ294" s="66"/>
      <c r="BNR294" s="66"/>
      <c r="BNS294" s="66"/>
      <c r="BNT294" s="66"/>
      <c r="BNU294" s="66"/>
      <c r="BNV294" s="66"/>
      <c r="BNW294" s="66"/>
      <c r="BNX294" s="66"/>
      <c r="BNY294" s="66"/>
      <c r="BNZ294" s="66"/>
      <c r="BOA294" s="66"/>
      <c r="BOB294" s="66"/>
      <c r="BOC294" s="66"/>
      <c r="BOD294" s="66"/>
      <c r="BOE294" s="66"/>
      <c r="BOF294" s="66"/>
      <c r="BOG294" s="66"/>
      <c r="BOH294" s="66"/>
      <c r="BOI294" s="66"/>
      <c r="BOJ294" s="66"/>
      <c r="BOK294" s="66"/>
      <c r="BOL294" s="66"/>
      <c r="BOM294" s="66"/>
      <c r="BON294" s="66"/>
      <c r="BOO294" s="66"/>
      <c r="BOP294" s="66"/>
      <c r="BOQ294" s="66"/>
      <c r="BOR294" s="66"/>
      <c r="BOS294" s="66"/>
      <c r="BOT294" s="66"/>
      <c r="BOU294" s="66"/>
      <c r="BOV294" s="66"/>
      <c r="BOW294" s="66"/>
      <c r="BOX294" s="66"/>
      <c r="BOY294" s="66"/>
      <c r="BOZ294" s="66"/>
      <c r="BPA294" s="66"/>
      <c r="BPB294" s="66"/>
      <c r="BPC294" s="66"/>
      <c r="BPD294" s="66"/>
      <c r="BPE294" s="66"/>
      <c r="BPF294" s="66"/>
      <c r="BPG294" s="66"/>
      <c r="BPH294" s="66"/>
      <c r="BPI294" s="66"/>
      <c r="BPJ294" s="66"/>
      <c r="BPK294" s="66"/>
      <c r="BPL294" s="66"/>
      <c r="BPM294" s="66"/>
      <c r="BPN294" s="66"/>
      <c r="BPO294" s="66"/>
      <c r="BPP294" s="66"/>
      <c r="BPQ294" s="66"/>
      <c r="BPR294" s="66"/>
      <c r="BPS294" s="66"/>
      <c r="BPT294" s="66"/>
      <c r="BPU294" s="66"/>
      <c r="BPV294" s="66"/>
      <c r="BPW294" s="66"/>
      <c r="BPX294" s="66"/>
      <c r="BPY294" s="66"/>
      <c r="BPZ294" s="66"/>
      <c r="BQA294" s="66"/>
      <c r="BQB294" s="66"/>
      <c r="BQC294" s="66"/>
      <c r="BQD294" s="66"/>
      <c r="BQE294" s="66"/>
      <c r="BQF294" s="66"/>
      <c r="BQG294" s="66"/>
      <c r="BQH294" s="66"/>
      <c r="BQI294" s="66"/>
      <c r="BQJ294" s="66"/>
      <c r="BQK294" s="66"/>
      <c r="BQL294" s="66"/>
      <c r="BQM294" s="66"/>
      <c r="BQN294" s="66"/>
      <c r="BQO294" s="66"/>
      <c r="BQP294" s="66"/>
      <c r="BQQ294" s="66"/>
      <c r="BQR294" s="66"/>
      <c r="BQS294" s="66"/>
      <c r="BQT294" s="66"/>
      <c r="BQU294" s="66"/>
      <c r="BQV294" s="66"/>
      <c r="BQW294" s="66"/>
      <c r="BQX294" s="66"/>
      <c r="BQY294" s="66"/>
      <c r="BQZ294" s="66"/>
      <c r="BRA294" s="66"/>
      <c r="BRB294" s="66"/>
      <c r="BRC294" s="66"/>
      <c r="BRD294" s="66"/>
      <c r="BRE294" s="66"/>
      <c r="BRF294" s="66"/>
      <c r="BRG294" s="66"/>
      <c r="BRH294" s="66"/>
      <c r="BRI294" s="66"/>
      <c r="BRJ294" s="66"/>
      <c r="BRK294" s="66"/>
      <c r="BRL294" s="66"/>
      <c r="BRM294" s="66"/>
      <c r="BRN294" s="66"/>
      <c r="BRO294" s="66"/>
      <c r="BRP294" s="66"/>
      <c r="BRQ294" s="66"/>
      <c r="BRR294" s="66"/>
      <c r="BRS294" s="66"/>
      <c r="BRT294" s="66"/>
      <c r="BRU294" s="66"/>
      <c r="BRV294" s="66"/>
      <c r="BRW294" s="66"/>
      <c r="BRX294" s="66"/>
      <c r="BRY294" s="66"/>
      <c r="BRZ294" s="66"/>
      <c r="BSA294" s="66"/>
      <c r="BSB294" s="66"/>
      <c r="BSC294" s="66"/>
      <c r="BSD294" s="66"/>
      <c r="BSE294" s="66"/>
      <c r="BSF294" s="66"/>
      <c r="BSG294" s="66"/>
      <c r="BSH294" s="66"/>
      <c r="BSI294" s="66"/>
      <c r="BSJ294" s="66"/>
      <c r="BSK294" s="66"/>
      <c r="BSL294" s="66"/>
      <c r="BSM294" s="66"/>
      <c r="BSN294" s="66"/>
      <c r="BSO294" s="66"/>
      <c r="BSP294" s="66"/>
      <c r="BSQ294" s="66"/>
      <c r="BSR294" s="66"/>
      <c r="BSS294" s="66"/>
      <c r="BST294" s="66"/>
      <c r="BSU294" s="66"/>
      <c r="BSV294" s="66"/>
      <c r="BSW294" s="66"/>
      <c r="BSX294" s="66"/>
      <c r="BSY294" s="66"/>
      <c r="BSZ294" s="66"/>
      <c r="BTA294" s="66"/>
      <c r="BTB294" s="66"/>
      <c r="BTC294" s="66"/>
      <c r="BTD294" s="66"/>
      <c r="BTE294" s="66"/>
      <c r="BTF294" s="66"/>
      <c r="BTG294" s="66"/>
      <c r="BTH294" s="66"/>
      <c r="BTI294" s="66"/>
      <c r="BTJ294" s="66"/>
      <c r="BTK294" s="66"/>
      <c r="BTL294" s="66"/>
      <c r="BTM294" s="66"/>
      <c r="BTN294" s="66"/>
      <c r="BTO294" s="66"/>
      <c r="BTP294" s="66"/>
      <c r="BTQ294" s="66"/>
      <c r="BTR294" s="66"/>
      <c r="BTS294" s="66"/>
      <c r="BTT294" s="66"/>
      <c r="BTU294" s="66"/>
      <c r="BTV294" s="66"/>
      <c r="BTW294" s="66"/>
      <c r="BTX294" s="66"/>
      <c r="BTY294" s="66"/>
      <c r="BTZ294" s="66"/>
      <c r="BUA294" s="66"/>
      <c r="BUB294" s="66"/>
      <c r="BUC294" s="66"/>
      <c r="BUD294" s="66"/>
      <c r="BUE294" s="66"/>
      <c r="BUF294" s="66"/>
      <c r="BUG294" s="66"/>
      <c r="BUH294" s="66"/>
      <c r="BUI294" s="66"/>
      <c r="BUJ294" s="66"/>
      <c r="BUK294" s="66"/>
      <c r="BUL294" s="66"/>
      <c r="BUM294" s="66"/>
      <c r="BUN294" s="66"/>
      <c r="BUO294" s="66"/>
      <c r="BUP294" s="66"/>
      <c r="BUQ294" s="66"/>
      <c r="BUR294" s="66"/>
      <c r="BUS294" s="66"/>
      <c r="BUT294" s="66"/>
      <c r="BUU294" s="66"/>
      <c r="BUV294" s="66"/>
      <c r="BUW294" s="66"/>
      <c r="BUX294" s="66"/>
      <c r="BUY294" s="66"/>
      <c r="BUZ294" s="66"/>
      <c r="BVA294" s="66"/>
      <c r="BVB294" s="66"/>
      <c r="BVC294" s="66"/>
      <c r="BVD294" s="66"/>
      <c r="BVE294" s="66"/>
      <c r="BVF294" s="66"/>
      <c r="BVG294" s="66"/>
      <c r="BVH294" s="66"/>
      <c r="BVI294" s="66"/>
      <c r="BVJ294" s="66"/>
      <c r="BVK294" s="66"/>
      <c r="BVL294" s="66"/>
      <c r="BVM294" s="66"/>
      <c r="BVN294" s="66"/>
      <c r="BVO294" s="66"/>
      <c r="BVP294" s="66"/>
      <c r="BVQ294" s="66"/>
      <c r="BVR294" s="66"/>
      <c r="BVS294" s="66"/>
      <c r="BVT294" s="66"/>
      <c r="BVU294" s="66"/>
      <c r="BVV294" s="66"/>
      <c r="BVW294" s="66"/>
      <c r="BVX294" s="66"/>
      <c r="BVY294" s="66"/>
      <c r="BVZ294" s="66"/>
      <c r="BWA294" s="66"/>
      <c r="BWB294" s="66"/>
      <c r="BWC294" s="66"/>
      <c r="BWD294" s="66"/>
      <c r="BWE294" s="66"/>
      <c r="BWF294" s="66"/>
      <c r="BWG294" s="66"/>
      <c r="BWH294" s="66"/>
      <c r="BWI294" s="66"/>
      <c r="BWJ294" s="66"/>
      <c r="BWK294" s="66"/>
      <c r="BWL294" s="66"/>
      <c r="BWM294" s="66"/>
      <c r="BWN294" s="66"/>
      <c r="BWO294" s="66"/>
      <c r="BWP294" s="66"/>
      <c r="BWQ294" s="66"/>
      <c r="BWR294" s="66"/>
      <c r="BWS294" s="66"/>
      <c r="BWT294" s="66"/>
      <c r="BWU294" s="66"/>
      <c r="BWV294" s="66"/>
      <c r="BWW294" s="66"/>
      <c r="BWX294" s="66"/>
      <c r="BWY294" s="66"/>
      <c r="BWZ294" s="66"/>
      <c r="BXA294" s="66"/>
      <c r="BXB294" s="66"/>
      <c r="BXC294" s="66"/>
      <c r="BXD294" s="66"/>
      <c r="BXE294" s="66"/>
      <c r="BXF294" s="66"/>
      <c r="BXG294" s="66"/>
      <c r="BXH294" s="66"/>
      <c r="BXI294" s="66"/>
      <c r="BXJ294" s="66"/>
      <c r="BXK294" s="66"/>
      <c r="BXL294" s="66"/>
      <c r="BXM294" s="66"/>
      <c r="BXN294" s="66"/>
      <c r="BXO294" s="66"/>
      <c r="BXP294" s="66"/>
      <c r="BXQ294" s="66"/>
      <c r="BXR294" s="66"/>
      <c r="BXS294" s="66"/>
      <c r="BXT294" s="66"/>
      <c r="BXU294" s="66"/>
      <c r="BXV294" s="66"/>
      <c r="BXW294" s="66"/>
      <c r="BXX294" s="66"/>
      <c r="BXY294" s="66"/>
      <c r="BXZ294" s="66"/>
      <c r="BYA294" s="66"/>
      <c r="BYB294" s="66"/>
      <c r="BYC294" s="66"/>
      <c r="BYD294" s="66"/>
      <c r="BYE294" s="66"/>
      <c r="BYF294" s="66"/>
      <c r="BYG294" s="66"/>
      <c r="BYH294" s="66"/>
      <c r="BYI294" s="66"/>
      <c r="BYJ294" s="66"/>
      <c r="BYK294" s="66"/>
      <c r="BYL294" s="66"/>
      <c r="BYM294" s="66"/>
      <c r="BYN294" s="66"/>
      <c r="BYO294" s="66"/>
      <c r="BYP294" s="66"/>
      <c r="BYQ294" s="66"/>
      <c r="BYR294" s="66"/>
      <c r="BYS294" s="66"/>
      <c r="BYT294" s="66"/>
      <c r="BYU294" s="66"/>
      <c r="BYV294" s="66"/>
      <c r="BYW294" s="66"/>
      <c r="BYX294" s="66"/>
      <c r="BYY294" s="66"/>
      <c r="BYZ294" s="66"/>
      <c r="BZA294" s="66"/>
      <c r="BZB294" s="66"/>
      <c r="BZC294" s="66"/>
      <c r="BZD294" s="66"/>
      <c r="BZE294" s="66"/>
      <c r="BZF294" s="66"/>
      <c r="BZG294" s="66"/>
      <c r="BZH294" s="66"/>
      <c r="BZI294" s="66"/>
      <c r="BZJ294" s="66"/>
      <c r="BZK294" s="66"/>
      <c r="BZL294" s="66"/>
      <c r="BZM294" s="66"/>
      <c r="BZN294" s="66"/>
      <c r="BZO294" s="66"/>
      <c r="BZP294" s="66"/>
      <c r="BZQ294" s="66"/>
      <c r="BZR294" s="66"/>
      <c r="BZS294" s="66"/>
      <c r="BZT294" s="66"/>
      <c r="BZU294" s="66"/>
      <c r="BZV294" s="66"/>
      <c r="BZW294" s="66"/>
      <c r="BZX294" s="66"/>
      <c r="BZY294" s="66"/>
      <c r="BZZ294" s="66"/>
      <c r="CAA294" s="66"/>
      <c r="CAB294" s="66"/>
      <c r="CAC294" s="66"/>
      <c r="CAD294" s="66"/>
      <c r="CAE294" s="66"/>
      <c r="CAF294" s="66"/>
      <c r="CAG294" s="66"/>
      <c r="CAH294" s="66"/>
      <c r="CAI294" s="66"/>
      <c r="CAJ294" s="66"/>
      <c r="CAK294" s="66"/>
      <c r="CAL294" s="66"/>
      <c r="CAM294" s="66"/>
      <c r="CAN294" s="66"/>
      <c r="CAO294" s="66"/>
      <c r="CAP294" s="66"/>
      <c r="CAQ294" s="66"/>
      <c r="CAR294" s="66"/>
      <c r="CAS294" s="66"/>
      <c r="CAT294" s="66"/>
      <c r="CAU294" s="66"/>
      <c r="CAV294" s="66"/>
      <c r="CAW294" s="66"/>
      <c r="CAX294" s="66"/>
      <c r="CAY294" s="66"/>
      <c r="CAZ294" s="66"/>
      <c r="CBA294" s="66"/>
      <c r="CBB294" s="66"/>
      <c r="CBC294" s="66"/>
      <c r="CBD294" s="66"/>
      <c r="CBE294" s="66"/>
      <c r="CBF294" s="66"/>
      <c r="CBG294" s="66"/>
      <c r="CBH294" s="66"/>
      <c r="CBI294" s="66"/>
      <c r="CBJ294" s="66"/>
      <c r="CBK294" s="66"/>
      <c r="CBL294" s="66"/>
      <c r="CBM294" s="66"/>
      <c r="CBN294" s="66"/>
      <c r="CBO294" s="66"/>
      <c r="CBP294" s="66"/>
      <c r="CBQ294" s="66"/>
      <c r="CBR294" s="66"/>
      <c r="CBS294" s="66"/>
      <c r="CBT294" s="66"/>
      <c r="CBU294" s="66"/>
      <c r="CBV294" s="66"/>
      <c r="CBW294" s="66"/>
      <c r="CBX294" s="66"/>
      <c r="CBY294" s="66"/>
      <c r="CBZ294" s="66"/>
      <c r="CCA294" s="66"/>
      <c r="CCB294" s="66"/>
      <c r="CCC294" s="66"/>
      <c r="CCD294" s="66"/>
      <c r="CCE294" s="66"/>
      <c r="CCF294" s="66"/>
      <c r="CCG294" s="66"/>
      <c r="CCH294" s="66"/>
      <c r="CCI294" s="66"/>
      <c r="CCJ294" s="66"/>
      <c r="CCK294" s="66"/>
      <c r="CCL294" s="66"/>
      <c r="CCM294" s="66"/>
      <c r="CCN294" s="66"/>
      <c r="CCO294" s="66"/>
      <c r="CCP294" s="66"/>
      <c r="CCQ294" s="66"/>
      <c r="CCR294" s="66"/>
      <c r="CCS294" s="66"/>
      <c r="CCT294" s="66"/>
      <c r="CCU294" s="66"/>
      <c r="CCV294" s="66"/>
      <c r="CCW294" s="66"/>
      <c r="CCX294" s="66"/>
      <c r="CCY294" s="66"/>
      <c r="CCZ294" s="66"/>
      <c r="CDA294" s="66"/>
      <c r="CDB294" s="66"/>
      <c r="CDC294" s="66"/>
      <c r="CDD294" s="66"/>
      <c r="CDE294" s="66"/>
      <c r="CDF294" s="66"/>
      <c r="CDG294" s="66"/>
      <c r="CDH294" s="66"/>
      <c r="CDI294" s="66"/>
      <c r="CDJ294" s="66"/>
      <c r="CDK294" s="66"/>
      <c r="CDL294" s="66"/>
      <c r="CDM294" s="66"/>
      <c r="CDN294" s="66"/>
      <c r="CDO294" s="66"/>
      <c r="CDP294" s="66"/>
      <c r="CDQ294" s="66"/>
      <c r="CDR294" s="66"/>
      <c r="CDS294" s="66"/>
      <c r="CDT294" s="66"/>
      <c r="CDU294" s="66"/>
      <c r="CDV294" s="66"/>
      <c r="CDW294" s="66"/>
      <c r="CDX294" s="66"/>
      <c r="CDY294" s="66"/>
      <c r="CDZ294" s="66"/>
      <c r="CEA294" s="66"/>
      <c r="CEB294" s="66"/>
      <c r="CEC294" s="66"/>
      <c r="CED294" s="66"/>
      <c r="CEE294" s="66"/>
      <c r="CEF294" s="66"/>
      <c r="CEG294" s="66"/>
      <c r="CEH294" s="66"/>
      <c r="CEI294" s="66"/>
      <c r="CEJ294" s="66"/>
      <c r="CEK294" s="66"/>
      <c r="CEL294" s="66"/>
      <c r="CEM294" s="66"/>
      <c r="CEN294" s="66"/>
      <c r="CEO294" s="66"/>
      <c r="CEP294" s="66"/>
      <c r="CEQ294" s="66"/>
      <c r="CER294" s="66"/>
      <c r="CES294" s="66"/>
      <c r="CET294" s="66"/>
      <c r="CEU294" s="66"/>
      <c r="CEV294" s="66"/>
      <c r="CEW294" s="66"/>
      <c r="CEX294" s="66"/>
      <c r="CEY294" s="66"/>
      <c r="CEZ294" s="66"/>
      <c r="CFA294" s="66"/>
      <c r="CFB294" s="66"/>
      <c r="CFC294" s="66"/>
      <c r="CFD294" s="66"/>
      <c r="CFE294" s="66"/>
      <c r="CFF294" s="66"/>
      <c r="CFG294" s="66"/>
      <c r="CFH294" s="66"/>
      <c r="CFI294" s="66"/>
      <c r="CFJ294" s="66"/>
      <c r="CFK294" s="66"/>
      <c r="CFL294" s="66"/>
      <c r="CFM294" s="66"/>
      <c r="CFN294" s="66"/>
      <c r="CFO294" s="66"/>
      <c r="CFP294" s="66"/>
      <c r="CFQ294" s="66"/>
      <c r="CFR294" s="66"/>
      <c r="CFS294" s="66"/>
      <c r="CFT294" s="66"/>
      <c r="CFU294" s="66"/>
      <c r="CFV294" s="66"/>
      <c r="CFW294" s="66"/>
      <c r="CFX294" s="66"/>
      <c r="CFY294" s="66"/>
      <c r="CFZ294" s="66"/>
      <c r="CGA294" s="66"/>
      <c r="CGB294" s="66"/>
      <c r="CGC294" s="66"/>
      <c r="CGD294" s="66"/>
      <c r="CGE294" s="66"/>
      <c r="CGF294" s="66"/>
      <c r="CGG294" s="66"/>
      <c r="CGH294" s="66"/>
      <c r="CGI294" s="66"/>
      <c r="CGJ294" s="66"/>
      <c r="CGK294" s="66"/>
      <c r="CGL294" s="66"/>
      <c r="CGM294" s="66"/>
      <c r="CGN294" s="66"/>
      <c r="CGO294" s="66"/>
      <c r="CGP294" s="66"/>
      <c r="CGQ294" s="66"/>
      <c r="CGR294" s="66"/>
      <c r="CGS294" s="66"/>
      <c r="CGT294" s="66"/>
      <c r="CGU294" s="66"/>
      <c r="CGV294" s="66"/>
      <c r="CGW294" s="66"/>
      <c r="CGX294" s="66"/>
      <c r="CGY294" s="66"/>
      <c r="CGZ294" s="66"/>
      <c r="CHA294" s="66"/>
      <c r="CHB294" s="66"/>
      <c r="CHC294" s="66"/>
      <c r="CHD294" s="66"/>
      <c r="CHE294" s="66"/>
      <c r="CHF294" s="66"/>
      <c r="CHG294" s="66"/>
      <c r="CHH294" s="66"/>
      <c r="CHI294" s="66"/>
      <c r="CHJ294" s="66"/>
      <c r="CHK294" s="66"/>
      <c r="CHL294" s="66"/>
      <c r="CHM294" s="66"/>
      <c r="CHN294" s="66"/>
      <c r="CHO294" s="66"/>
      <c r="CHP294" s="66"/>
      <c r="CHQ294" s="66"/>
      <c r="CHR294" s="66"/>
      <c r="CHS294" s="66"/>
      <c r="CHT294" s="66"/>
      <c r="CHU294" s="66"/>
      <c r="CHV294" s="66"/>
      <c r="CHW294" s="66"/>
      <c r="CHX294" s="66"/>
      <c r="CHY294" s="66"/>
      <c r="CHZ294" s="66"/>
      <c r="CIA294" s="66"/>
      <c r="CIB294" s="66"/>
      <c r="CIC294" s="66"/>
      <c r="CID294" s="66"/>
      <c r="CIE294" s="66"/>
      <c r="CIF294" s="66"/>
      <c r="CIG294" s="66"/>
      <c r="CIH294" s="66"/>
      <c r="CII294" s="66"/>
      <c r="CIJ294" s="66"/>
      <c r="CIK294" s="66"/>
      <c r="CIL294" s="66"/>
      <c r="CIM294" s="66"/>
      <c r="CIN294" s="66"/>
      <c r="CIO294" s="66"/>
      <c r="CIP294" s="66"/>
      <c r="CIQ294" s="66"/>
      <c r="CIR294" s="66"/>
      <c r="CIS294" s="66"/>
      <c r="CIT294" s="66"/>
      <c r="CIU294" s="66"/>
      <c r="CIV294" s="66"/>
      <c r="CIW294" s="66"/>
      <c r="CIX294" s="66"/>
      <c r="CIY294" s="66"/>
      <c r="CIZ294" s="66"/>
      <c r="CJA294" s="66"/>
      <c r="CJB294" s="66"/>
      <c r="CJC294" s="66"/>
      <c r="CJD294" s="66"/>
      <c r="CJE294" s="66"/>
      <c r="CJF294" s="66"/>
      <c r="CJG294" s="66"/>
      <c r="CJH294" s="66"/>
      <c r="CJI294" s="66"/>
      <c r="CJJ294" s="66"/>
      <c r="CJK294" s="66"/>
      <c r="CJL294" s="66"/>
      <c r="CJM294" s="66"/>
      <c r="CJN294" s="66"/>
      <c r="CJO294" s="66"/>
      <c r="CJP294" s="66"/>
      <c r="CJQ294" s="66"/>
      <c r="CJR294" s="66"/>
      <c r="CJS294" s="66"/>
      <c r="CJT294" s="66"/>
      <c r="CJU294" s="66"/>
      <c r="CJV294" s="66"/>
      <c r="CJW294" s="66"/>
      <c r="CJX294" s="66"/>
      <c r="CJY294" s="66"/>
      <c r="CJZ294" s="66"/>
      <c r="CKA294" s="66"/>
      <c r="CKB294" s="66"/>
      <c r="CKC294" s="66"/>
      <c r="CKD294" s="66"/>
      <c r="CKE294" s="66"/>
      <c r="CKF294" s="66"/>
      <c r="CKG294" s="66"/>
      <c r="CKH294" s="66"/>
      <c r="CKI294" s="66"/>
      <c r="CKJ294" s="66"/>
      <c r="CKK294" s="66"/>
      <c r="CKL294" s="66"/>
      <c r="CKM294" s="66"/>
      <c r="CKN294" s="66"/>
      <c r="CKO294" s="66"/>
      <c r="CKP294" s="66"/>
      <c r="CKQ294" s="66"/>
      <c r="CKR294" s="66"/>
      <c r="CKS294" s="66"/>
      <c r="CKT294" s="66"/>
      <c r="CKU294" s="66"/>
      <c r="CKV294" s="66"/>
      <c r="CKW294" s="66"/>
      <c r="CKX294" s="66"/>
      <c r="CKY294" s="66"/>
      <c r="CKZ294" s="66"/>
      <c r="CLA294" s="66"/>
      <c r="CLB294" s="66"/>
      <c r="CLC294" s="66"/>
      <c r="CLD294" s="66"/>
      <c r="CLE294" s="66"/>
      <c r="CLF294" s="66"/>
      <c r="CLG294" s="66"/>
      <c r="CLH294" s="66"/>
      <c r="CLI294" s="66"/>
      <c r="CLJ294" s="66"/>
      <c r="CLK294" s="66"/>
      <c r="CLL294" s="66"/>
      <c r="CLM294" s="66"/>
      <c r="CLN294" s="66"/>
      <c r="CLO294" s="66"/>
      <c r="CLP294" s="66"/>
      <c r="CLQ294" s="66"/>
      <c r="CLR294" s="66"/>
      <c r="CLS294" s="66"/>
      <c r="CLT294" s="66"/>
      <c r="CLU294" s="66"/>
      <c r="CLV294" s="66"/>
      <c r="CLW294" s="66"/>
      <c r="CLX294" s="66"/>
      <c r="CLY294" s="66"/>
      <c r="CLZ294" s="66"/>
      <c r="CMA294" s="66"/>
      <c r="CMB294" s="66"/>
      <c r="CMC294" s="66"/>
      <c r="CMD294" s="66"/>
      <c r="CME294" s="66"/>
      <c r="CMF294" s="66"/>
      <c r="CMG294" s="66"/>
      <c r="CMH294" s="66"/>
      <c r="CMI294" s="66"/>
      <c r="CMJ294" s="66"/>
      <c r="CMK294" s="66"/>
      <c r="CML294" s="66"/>
      <c r="CMM294" s="66"/>
      <c r="CMN294" s="66"/>
      <c r="CMO294" s="66"/>
      <c r="CMP294" s="66"/>
      <c r="CMQ294" s="66"/>
      <c r="CMR294" s="66"/>
      <c r="CMS294" s="66"/>
      <c r="CMT294" s="66"/>
      <c r="CMU294" s="66"/>
      <c r="CMV294" s="66"/>
      <c r="CMW294" s="66"/>
      <c r="CMX294" s="66"/>
      <c r="CMY294" s="66"/>
      <c r="CMZ294" s="66"/>
      <c r="CNA294" s="66"/>
      <c r="CNB294" s="66"/>
      <c r="CNC294" s="66"/>
      <c r="CND294" s="66"/>
      <c r="CNE294" s="66"/>
      <c r="CNF294" s="66"/>
      <c r="CNG294" s="66"/>
      <c r="CNH294" s="66"/>
      <c r="CNI294" s="66"/>
      <c r="CNJ294" s="66"/>
      <c r="CNK294" s="66"/>
      <c r="CNL294" s="66"/>
      <c r="CNM294" s="66"/>
      <c r="CNN294" s="66"/>
      <c r="CNO294" s="66"/>
      <c r="CNP294" s="66"/>
      <c r="CNQ294" s="66"/>
      <c r="CNR294" s="66"/>
      <c r="CNS294" s="66"/>
      <c r="CNT294" s="66"/>
      <c r="CNU294" s="66"/>
      <c r="CNV294" s="66"/>
      <c r="CNW294" s="66"/>
      <c r="CNX294" s="66"/>
      <c r="CNY294" s="66"/>
      <c r="CNZ294" s="66"/>
      <c r="COA294" s="66"/>
      <c r="COB294" s="66"/>
      <c r="COC294" s="66"/>
      <c r="COD294" s="66"/>
      <c r="COE294" s="66"/>
      <c r="COF294" s="66"/>
      <c r="COG294" s="66"/>
      <c r="COH294" s="66"/>
      <c r="COI294" s="66"/>
      <c r="COJ294" s="66"/>
      <c r="COK294" s="66"/>
      <c r="COL294" s="66"/>
      <c r="COM294" s="66"/>
      <c r="CON294" s="66"/>
      <c r="COO294" s="66"/>
      <c r="COP294" s="66"/>
      <c r="COQ294" s="66"/>
      <c r="COR294" s="66"/>
      <c r="COS294" s="66"/>
      <c r="COT294" s="66"/>
      <c r="COU294" s="66"/>
      <c r="COV294" s="66"/>
      <c r="COW294" s="66"/>
      <c r="COX294" s="66"/>
      <c r="COY294" s="66"/>
      <c r="COZ294" s="66"/>
      <c r="CPA294" s="66"/>
      <c r="CPB294" s="66"/>
      <c r="CPC294" s="66"/>
      <c r="CPD294" s="66"/>
      <c r="CPE294" s="66"/>
      <c r="CPF294" s="66"/>
      <c r="CPG294" s="66"/>
      <c r="CPH294" s="66"/>
      <c r="CPI294" s="66"/>
      <c r="CPJ294" s="66"/>
      <c r="CPK294" s="66"/>
      <c r="CPL294" s="66"/>
      <c r="CPM294" s="66"/>
      <c r="CPN294" s="66"/>
      <c r="CPO294" s="66"/>
      <c r="CPP294" s="66"/>
      <c r="CPQ294" s="66"/>
      <c r="CPR294" s="66"/>
      <c r="CPS294" s="66"/>
      <c r="CPT294" s="66"/>
      <c r="CPU294" s="66"/>
      <c r="CPV294" s="66"/>
      <c r="CPW294" s="66"/>
      <c r="CPX294" s="66"/>
      <c r="CPY294" s="66"/>
      <c r="CPZ294" s="66"/>
      <c r="CQA294" s="66"/>
      <c r="CQB294" s="66"/>
      <c r="CQC294" s="66"/>
      <c r="CQD294" s="66"/>
      <c r="CQE294" s="66"/>
      <c r="CQF294" s="66"/>
      <c r="CQG294" s="66"/>
      <c r="CQH294" s="66"/>
      <c r="CQI294" s="66"/>
      <c r="CQJ294" s="66"/>
      <c r="CQK294" s="66"/>
      <c r="CQL294" s="66"/>
      <c r="CQM294" s="66"/>
      <c r="CQN294" s="66"/>
      <c r="CQO294" s="66"/>
      <c r="CQP294" s="66"/>
      <c r="CQQ294" s="66"/>
      <c r="CQR294" s="66"/>
      <c r="CQS294" s="66"/>
      <c r="CQT294" s="66"/>
      <c r="CQU294" s="66"/>
      <c r="CQV294" s="66"/>
      <c r="CQW294" s="66"/>
      <c r="CQX294" s="66"/>
      <c r="CQY294" s="66"/>
      <c r="CQZ294" s="66"/>
      <c r="CRA294" s="66"/>
      <c r="CRB294" s="66"/>
      <c r="CRC294" s="66"/>
      <c r="CRD294" s="66"/>
      <c r="CRE294" s="66"/>
      <c r="CRF294" s="66"/>
      <c r="CRG294" s="66"/>
      <c r="CRH294" s="66"/>
      <c r="CRI294" s="66"/>
      <c r="CRJ294" s="66"/>
      <c r="CRK294" s="66"/>
      <c r="CRL294" s="66"/>
      <c r="CRM294" s="66"/>
      <c r="CRN294" s="66"/>
      <c r="CRO294" s="66"/>
      <c r="CRP294" s="66"/>
      <c r="CRQ294" s="66"/>
      <c r="CRR294" s="66"/>
      <c r="CRS294" s="66"/>
      <c r="CRT294" s="66"/>
      <c r="CRU294" s="66"/>
      <c r="CRV294" s="66"/>
      <c r="CRW294" s="66"/>
      <c r="CRX294" s="66"/>
      <c r="CRY294" s="66"/>
      <c r="CRZ294" s="66"/>
      <c r="CSA294" s="66"/>
      <c r="CSB294" s="66"/>
      <c r="CSC294" s="66"/>
      <c r="CSD294" s="66"/>
      <c r="CSE294" s="66"/>
      <c r="CSF294" s="66"/>
      <c r="CSG294" s="66"/>
      <c r="CSH294" s="66"/>
      <c r="CSI294" s="66"/>
      <c r="CSJ294" s="66"/>
      <c r="CSK294" s="66"/>
      <c r="CSL294" s="66"/>
      <c r="CSM294" s="66"/>
      <c r="CSN294" s="66"/>
      <c r="CSO294" s="66"/>
      <c r="CSP294" s="66"/>
      <c r="CSQ294" s="66"/>
      <c r="CSR294" s="66"/>
      <c r="CSS294" s="66"/>
      <c r="CST294" s="66"/>
      <c r="CSU294" s="66"/>
      <c r="CSV294" s="66"/>
      <c r="CSW294" s="66"/>
      <c r="CSX294" s="66"/>
      <c r="CSY294" s="66"/>
      <c r="CSZ294" s="66"/>
      <c r="CTA294" s="66"/>
      <c r="CTB294" s="66"/>
      <c r="CTC294" s="66"/>
      <c r="CTD294" s="66"/>
      <c r="CTE294" s="66"/>
      <c r="CTF294" s="66"/>
      <c r="CTG294" s="66"/>
      <c r="CTH294" s="66"/>
      <c r="CTI294" s="66"/>
      <c r="CTJ294" s="66"/>
      <c r="CTK294" s="66"/>
      <c r="CTL294" s="66"/>
      <c r="CTM294" s="66"/>
      <c r="CTN294" s="66"/>
      <c r="CTO294" s="66"/>
      <c r="CTP294" s="66"/>
      <c r="CTQ294" s="66"/>
      <c r="CTR294" s="66"/>
      <c r="CTS294" s="66"/>
      <c r="CTT294" s="66"/>
      <c r="CTU294" s="66"/>
      <c r="CTV294" s="66"/>
      <c r="CTW294" s="66"/>
      <c r="CTX294" s="66"/>
      <c r="CTY294" s="66"/>
      <c r="CTZ294" s="66"/>
      <c r="CUA294" s="66"/>
      <c r="CUB294" s="66"/>
      <c r="CUC294" s="66"/>
      <c r="CUD294" s="66"/>
      <c r="CUE294" s="66"/>
      <c r="CUF294" s="66"/>
      <c r="CUG294" s="66"/>
      <c r="CUH294" s="66"/>
      <c r="CUI294" s="66"/>
      <c r="CUJ294" s="66"/>
      <c r="CUK294" s="66"/>
      <c r="CUL294" s="66"/>
      <c r="CUM294" s="66"/>
      <c r="CUN294" s="66"/>
      <c r="CUO294" s="66"/>
      <c r="CUP294" s="66"/>
      <c r="CUQ294" s="66"/>
      <c r="CUR294" s="66"/>
      <c r="CUS294" s="66"/>
      <c r="CUT294" s="66"/>
      <c r="CUU294" s="66"/>
      <c r="CUV294" s="66"/>
      <c r="CUW294" s="66"/>
      <c r="CUX294" s="66"/>
      <c r="CUY294" s="66"/>
      <c r="CUZ294" s="66"/>
      <c r="CVA294" s="66"/>
      <c r="CVB294" s="66"/>
      <c r="CVC294" s="66"/>
      <c r="CVD294" s="66"/>
      <c r="CVE294" s="66"/>
      <c r="CVF294" s="66"/>
      <c r="CVG294" s="66"/>
      <c r="CVH294" s="66"/>
      <c r="CVI294" s="66"/>
      <c r="CVJ294" s="66"/>
      <c r="CVK294" s="66"/>
      <c r="CVL294" s="66"/>
      <c r="CVM294" s="66"/>
      <c r="CVN294" s="66"/>
      <c r="CVO294" s="66"/>
      <c r="CVP294" s="66"/>
      <c r="CVQ294" s="66"/>
      <c r="CVR294" s="66"/>
      <c r="CVS294" s="66"/>
      <c r="CVT294" s="66"/>
      <c r="CVU294" s="66"/>
      <c r="CVV294" s="66"/>
      <c r="CVW294" s="66"/>
      <c r="CVX294" s="66"/>
      <c r="CVY294" s="66"/>
      <c r="CVZ294" s="66"/>
      <c r="CWA294" s="66"/>
      <c r="CWB294" s="66"/>
      <c r="CWC294" s="66"/>
      <c r="CWD294" s="66"/>
      <c r="CWE294" s="66"/>
      <c r="CWF294" s="66"/>
      <c r="CWG294" s="66"/>
      <c r="CWH294" s="66"/>
      <c r="CWI294" s="66"/>
      <c r="CWJ294" s="66"/>
      <c r="CWK294" s="66"/>
      <c r="CWL294" s="66"/>
      <c r="CWM294" s="66"/>
      <c r="CWN294" s="66"/>
      <c r="CWO294" s="66"/>
      <c r="CWP294" s="66"/>
      <c r="CWQ294" s="66"/>
      <c r="CWR294" s="66"/>
      <c r="CWS294" s="66"/>
      <c r="CWT294" s="66"/>
      <c r="CWU294" s="66"/>
      <c r="CWV294" s="66"/>
      <c r="CWW294" s="66"/>
      <c r="CWX294" s="66"/>
      <c r="CWY294" s="66"/>
      <c r="CWZ294" s="66"/>
      <c r="CXA294" s="66"/>
      <c r="CXB294" s="66"/>
      <c r="CXC294" s="66"/>
      <c r="CXD294" s="66"/>
      <c r="CXE294" s="66"/>
      <c r="CXF294" s="66"/>
      <c r="CXG294" s="66"/>
      <c r="CXH294" s="66"/>
      <c r="CXI294" s="66"/>
      <c r="CXJ294" s="66"/>
      <c r="CXK294" s="66"/>
      <c r="CXL294" s="66"/>
      <c r="CXM294" s="66"/>
      <c r="CXN294" s="66"/>
      <c r="CXO294" s="66"/>
      <c r="CXP294" s="66"/>
      <c r="CXQ294" s="66"/>
      <c r="CXR294" s="66"/>
      <c r="CXS294" s="66"/>
      <c r="CXT294" s="66"/>
      <c r="CXU294" s="66"/>
      <c r="CXV294" s="66"/>
      <c r="CXW294" s="66"/>
      <c r="CXX294" s="66"/>
      <c r="CXY294" s="66"/>
      <c r="CXZ294" s="66"/>
      <c r="CYA294" s="66"/>
      <c r="CYB294" s="66"/>
      <c r="CYC294" s="66"/>
      <c r="CYD294" s="66"/>
      <c r="CYE294" s="66"/>
      <c r="CYF294" s="66"/>
      <c r="CYG294" s="66"/>
      <c r="CYH294" s="66"/>
      <c r="CYI294" s="66"/>
      <c r="CYJ294" s="66"/>
      <c r="CYK294" s="66"/>
      <c r="CYL294" s="66"/>
      <c r="CYM294" s="66"/>
      <c r="CYN294" s="66"/>
      <c r="CYO294" s="66"/>
      <c r="CYP294" s="66"/>
      <c r="CYQ294" s="66"/>
      <c r="CYR294" s="66"/>
      <c r="CYS294" s="66"/>
      <c r="CYT294" s="66"/>
      <c r="CYU294" s="66"/>
      <c r="CYV294" s="66"/>
      <c r="CYW294" s="66"/>
      <c r="CYX294" s="66"/>
      <c r="CYY294" s="66"/>
      <c r="CYZ294" s="66"/>
      <c r="CZA294" s="66"/>
      <c r="CZB294" s="66"/>
      <c r="CZC294" s="66"/>
      <c r="CZD294" s="66"/>
      <c r="CZE294" s="66"/>
      <c r="CZF294" s="66"/>
      <c r="CZG294" s="66"/>
      <c r="CZH294" s="66"/>
      <c r="CZI294" s="66"/>
      <c r="CZJ294" s="66"/>
      <c r="CZK294" s="66"/>
      <c r="CZL294" s="66"/>
      <c r="CZM294" s="66"/>
      <c r="CZN294" s="66"/>
      <c r="CZO294" s="66"/>
      <c r="CZP294" s="66"/>
      <c r="CZQ294" s="66"/>
      <c r="CZR294" s="66"/>
      <c r="CZS294" s="66"/>
      <c r="CZT294" s="66"/>
      <c r="CZU294" s="66"/>
      <c r="CZV294" s="66"/>
      <c r="CZW294" s="66"/>
      <c r="CZX294" s="66"/>
      <c r="CZY294" s="66"/>
      <c r="CZZ294" s="66"/>
      <c r="DAA294" s="66"/>
      <c r="DAB294" s="66"/>
      <c r="DAC294" s="66"/>
      <c r="DAD294" s="66"/>
      <c r="DAE294" s="66"/>
      <c r="DAF294" s="66"/>
      <c r="DAG294" s="66"/>
      <c r="DAH294" s="66"/>
      <c r="DAI294" s="66"/>
      <c r="DAJ294" s="66"/>
      <c r="DAK294" s="66"/>
      <c r="DAL294" s="66"/>
      <c r="DAM294" s="66"/>
      <c r="DAN294" s="66"/>
      <c r="DAO294" s="66"/>
      <c r="DAP294" s="66"/>
      <c r="DAQ294" s="66"/>
      <c r="DAR294" s="66"/>
      <c r="DAS294" s="66"/>
      <c r="DAT294" s="66"/>
      <c r="DAU294" s="66"/>
      <c r="DAV294" s="66"/>
      <c r="DAW294" s="66"/>
      <c r="DAX294" s="66"/>
      <c r="DAY294" s="66"/>
      <c r="DAZ294" s="66"/>
      <c r="DBA294" s="66"/>
      <c r="DBB294" s="66"/>
      <c r="DBC294" s="66"/>
      <c r="DBD294" s="66"/>
      <c r="DBE294" s="66"/>
      <c r="DBF294" s="66"/>
      <c r="DBG294" s="66"/>
      <c r="DBH294" s="66"/>
      <c r="DBI294" s="66"/>
      <c r="DBJ294" s="66"/>
      <c r="DBK294" s="66"/>
      <c r="DBL294" s="66"/>
      <c r="DBM294" s="66"/>
      <c r="DBN294" s="66"/>
      <c r="DBO294" s="66"/>
      <c r="DBP294" s="66"/>
      <c r="DBQ294" s="66"/>
      <c r="DBR294" s="66"/>
      <c r="DBS294" s="66"/>
      <c r="DBT294" s="66"/>
      <c r="DBU294" s="66"/>
      <c r="DBV294" s="66"/>
      <c r="DBW294" s="66"/>
      <c r="DBX294" s="66"/>
      <c r="DBY294" s="66"/>
      <c r="DBZ294" s="66"/>
      <c r="DCA294" s="66"/>
      <c r="DCB294" s="66"/>
      <c r="DCC294" s="66"/>
      <c r="DCD294" s="66"/>
      <c r="DCE294" s="66"/>
      <c r="DCF294" s="66"/>
      <c r="DCG294" s="66"/>
      <c r="DCH294" s="66"/>
      <c r="DCI294" s="66"/>
      <c r="DCJ294" s="66"/>
      <c r="DCK294" s="66"/>
      <c r="DCL294" s="66"/>
      <c r="DCM294" s="66"/>
      <c r="DCN294" s="66"/>
      <c r="DCO294" s="66"/>
      <c r="DCP294" s="66"/>
      <c r="DCQ294" s="66"/>
      <c r="DCR294" s="66"/>
      <c r="DCS294" s="66"/>
      <c r="DCT294" s="66"/>
      <c r="DCU294" s="66"/>
      <c r="DCV294" s="66"/>
      <c r="DCW294" s="66"/>
      <c r="DCX294" s="66"/>
      <c r="DCY294" s="66"/>
      <c r="DCZ294" s="66"/>
      <c r="DDA294" s="66"/>
      <c r="DDB294" s="66"/>
      <c r="DDC294" s="66"/>
      <c r="DDD294" s="66"/>
      <c r="DDE294" s="66"/>
      <c r="DDF294" s="66"/>
      <c r="DDG294" s="66"/>
      <c r="DDH294" s="66"/>
      <c r="DDI294" s="66"/>
      <c r="DDJ294" s="66"/>
      <c r="DDK294" s="66"/>
      <c r="DDL294" s="66"/>
      <c r="DDM294" s="66"/>
      <c r="DDN294" s="66"/>
      <c r="DDO294" s="66"/>
      <c r="DDP294" s="66"/>
      <c r="DDQ294" s="66"/>
      <c r="DDR294" s="66"/>
      <c r="DDS294" s="66"/>
      <c r="DDT294" s="66"/>
      <c r="DDU294" s="66"/>
      <c r="DDV294" s="66"/>
      <c r="DDW294" s="66"/>
      <c r="DDX294" s="66"/>
      <c r="DDY294" s="66"/>
      <c r="DDZ294" s="66"/>
      <c r="DEA294" s="66"/>
      <c r="DEB294" s="66"/>
      <c r="DEC294" s="66"/>
      <c r="DED294" s="66"/>
      <c r="DEE294" s="66"/>
      <c r="DEF294" s="66"/>
      <c r="DEG294" s="66"/>
      <c r="DEH294" s="66"/>
      <c r="DEI294" s="66"/>
      <c r="DEJ294" s="66"/>
      <c r="DEK294" s="66"/>
      <c r="DEL294" s="66"/>
      <c r="DEM294" s="66"/>
      <c r="DEN294" s="66"/>
      <c r="DEO294" s="66"/>
      <c r="DEP294" s="66"/>
      <c r="DEQ294" s="66"/>
      <c r="DER294" s="66"/>
      <c r="DES294" s="66"/>
      <c r="DET294" s="66"/>
      <c r="DEU294" s="66"/>
      <c r="DEV294" s="66"/>
      <c r="DEW294" s="66"/>
      <c r="DEX294" s="66"/>
      <c r="DEY294" s="66"/>
      <c r="DEZ294" s="66"/>
      <c r="DFA294" s="66"/>
      <c r="DFB294" s="66"/>
      <c r="DFC294" s="66"/>
      <c r="DFD294" s="66"/>
      <c r="DFE294" s="66"/>
      <c r="DFF294" s="66"/>
      <c r="DFG294" s="66"/>
      <c r="DFH294" s="66"/>
      <c r="DFI294" s="66"/>
      <c r="DFJ294" s="66"/>
      <c r="DFK294" s="66"/>
      <c r="DFL294" s="66"/>
      <c r="DFM294" s="66"/>
      <c r="DFN294" s="66"/>
      <c r="DFO294" s="66"/>
      <c r="DFP294" s="66"/>
      <c r="DFQ294" s="66"/>
      <c r="DFR294" s="66"/>
      <c r="DFS294" s="66"/>
      <c r="DFT294" s="66"/>
      <c r="DFU294" s="66"/>
      <c r="DFV294" s="66"/>
      <c r="DFW294" s="66"/>
      <c r="DFX294" s="66"/>
      <c r="DFY294" s="66"/>
      <c r="DFZ294" s="66"/>
      <c r="DGA294" s="66"/>
      <c r="DGB294" s="66"/>
      <c r="DGC294" s="66"/>
      <c r="DGD294" s="66"/>
      <c r="DGE294" s="66"/>
      <c r="DGF294" s="66"/>
      <c r="DGG294" s="66"/>
      <c r="DGH294" s="66"/>
      <c r="DGI294" s="66"/>
      <c r="DGJ294" s="66"/>
      <c r="DGK294" s="66"/>
      <c r="DGL294" s="66"/>
      <c r="DGM294" s="66"/>
      <c r="DGN294" s="66"/>
      <c r="DGO294" s="66"/>
      <c r="DGP294" s="66"/>
      <c r="DGQ294" s="66"/>
      <c r="DGR294" s="66"/>
      <c r="DGS294" s="66"/>
      <c r="DGT294" s="66"/>
      <c r="DGU294" s="66"/>
      <c r="DGV294" s="66"/>
      <c r="DGW294" s="66"/>
      <c r="DGX294" s="66"/>
      <c r="DGY294" s="66"/>
      <c r="DGZ294" s="66"/>
      <c r="DHA294" s="66"/>
      <c r="DHB294" s="66"/>
      <c r="DHC294" s="66"/>
      <c r="DHD294" s="66"/>
      <c r="DHE294" s="66"/>
      <c r="DHF294" s="66"/>
      <c r="DHG294" s="66"/>
      <c r="DHH294" s="66"/>
      <c r="DHI294" s="66"/>
      <c r="DHJ294" s="66"/>
      <c r="DHK294" s="66"/>
      <c r="DHL294" s="66"/>
      <c r="DHM294" s="66"/>
      <c r="DHN294" s="66"/>
      <c r="DHO294" s="66"/>
      <c r="DHP294" s="66"/>
      <c r="DHQ294" s="66"/>
      <c r="DHR294" s="66"/>
      <c r="DHS294" s="66"/>
      <c r="DHT294" s="66"/>
      <c r="DHU294" s="66"/>
      <c r="DHV294" s="66"/>
      <c r="DHW294" s="66"/>
      <c r="DHX294" s="66"/>
      <c r="DHY294" s="66"/>
      <c r="DHZ294" s="66"/>
      <c r="DIA294" s="66"/>
      <c r="DIB294" s="66"/>
      <c r="DIC294" s="66"/>
      <c r="DID294" s="66"/>
      <c r="DIE294" s="66"/>
      <c r="DIF294" s="66"/>
      <c r="DIG294" s="66"/>
      <c r="DIH294" s="66"/>
      <c r="DII294" s="66"/>
      <c r="DIJ294" s="66"/>
      <c r="DIK294" s="66"/>
      <c r="DIL294" s="66"/>
      <c r="DIM294" s="66"/>
      <c r="DIN294" s="66"/>
      <c r="DIO294" s="66"/>
      <c r="DIP294" s="66"/>
      <c r="DIQ294" s="66"/>
      <c r="DIR294" s="66"/>
      <c r="DIS294" s="66"/>
      <c r="DIT294" s="66"/>
      <c r="DIU294" s="66"/>
      <c r="DIV294" s="66"/>
      <c r="DIW294" s="66"/>
      <c r="DIX294" s="66"/>
      <c r="DIY294" s="66"/>
      <c r="DIZ294" s="66"/>
      <c r="DJA294" s="66"/>
      <c r="DJB294" s="66"/>
      <c r="DJC294" s="66"/>
      <c r="DJD294" s="66"/>
      <c r="DJE294" s="66"/>
      <c r="DJF294" s="66"/>
      <c r="DJG294" s="66"/>
      <c r="DJH294" s="66"/>
      <c r="DJI294" s="66"/>
      <c r="DJJ294" s="66"/>
      <c r="DJK294" s="66"/>
      <c r="DJL294" s="66"/>
      <c r="DJM294" s="66"/>
      <c r="DJN294" s="66"/>
      <c r="DJO294" s="66"/>
      <c r="DJP294" s="66"/>
      <c r="DJQ294" s="66"/>
      <c r="DJR294" s="66"/>
      <c r="DJS294" s="66"/>
      <c r="DJT294" s="66"/>
      <c r="DJU294" s="66"/>
      <c r="DJV294" s="66"/>
      <c r="DJW294" s="66"/>
      <c r="DJX294" s="66"/>
      <c r="DJY294" s="66"/>
      <c r="DJZ294" s="66"/>
      <c r="DKA294" s="66"/>
      <c r="DKB294" s="66"/>
      <c r="DKC294" s="66"/>
      <c r="DKD294" s="66"/>
      <c r="DKE294" s="66"/>
      <c r="DKF294" s="66"/>
      <c r="DKG294" s="66"/>
      <c r="DKH294" s="66"/>
      <c r="DKI294" s="66"/>
      <c r="DKJ294" s="66"/>
      <c r="DKK294" s="66"/>
      <c r="DKL294" s="66"/>
      <c r="DKM294" s="66"/>
      <c r="DKN294" s="66"/>
      <c r="DKO294" s="66"/>
      <c r="DKP294" s="66"/>
      <c r="DKQ294" s="66"/>
      <c r="DKR294" s="66"/>
      <c r="DKS294" s="66"/>
      <c r="DKT294" s="66"/>
      <c r="DKU294" s="66"/>
      <c r="DKV294" s="66"/>
      <c r="DKW294" s="66"/>
      <c r="DKX294" s="66"/>
      <c r="DKY294" s="66"/>
      <c r="DKZ294" s="66"/>
      <c r="DLA294" s="66"/>
      <c r="DLB294" s="66"/>
      <c r="DLC294" s="66"/>
      <c r="DLD294" s="66"/>
      <c r="DLE294" s="66"/>
      <c r="DLF294" s="66"/>
      <c r="DLG294" s="66"/>
      <c r="DLH294" s="66"/>
      <c r="DLI294" s="66"/>
      <c r="DLJ294" s="66"/>
      <c r="DLK294" s="66"/>
      <c r="DLL294" s="66"/>
      <c r="DLM294" s="66"/>
      <c r="DLN294" s="66"/>
      <c r="DLO294" s="66"/>
      <c r="DLP294" s="66"/>
      <c r="DLQ294" s="66"/>
      <c r="DLR294" s="66"/>
      <c r="DLS294" s="66"/>
      <c r="DLT294" s="66"/>
      <c r="DLU294" s="66"/>
      <c r="DLV294" s="66"/>
      <c r="DLW294" s="66"/>
      <c r="DLX294" s="66"/>
      <c r="DLY294" s="66"/>
      <c r="DLZ294" s="66"/>
      <c r="DMA294" s="66"/>
      <c r="DMB294" s="66"/>
      <c r="DMC294" s="66"/>
      <c r="DMD294" s="66"/>
      <c r="DME294" s="66"/>
      <c r="DMF294" s="66"/>
      <c r="DMG294" s="66"/>
      <c r="DMH294" s="66"/>
      <c r="DMI294" s="66"/>
      <c r="DMJ294" s="66"/>
      <c r="DMK294" s="66"/>
      <c r="DML294" s="66"/>
      <c r="DMM294" s="66"/>
      <c r="DMN294" s="66"/>
      <c r="DMO294" s="66"/>
      <c r="DMP294" s="66"/>
      <c r="DMQ294" s="66"/>
      <c r="DMR294" s="66"/>
      <c r="DMS294" s="66"/>
      <c r="DMT294" s="66"/>
      <c r="DMU294" s="66"/>
      <c r="DMV294" s="66"/>
      <c r="DMW294" s="66"/>
      <c r="DMX294" s="66"/>
      <c r="DMY294" s="66"/>
      <c r="DMZ294" s="66"/>
      <c r="DNA294" s="66"/>
      <c r="DNB294" s="66"/>
      <c r="DNC294" s="66"/>
      <c r="DND294" s="66"/>
      <c r="DNE294" s="66"/>
      <c r="DNF294" s="66"/>
      <c r="DNG294" s="66"/>
      <c r="DNH294" s="66"/>
      <c r="DNI294" s="66"/>
      <c r="DNJ294" s="66"/>
      <c r="DNK294" s="66"/>
      <c r="DNL294" s="66"/>
      <c r="DNM294" s="66"/>
      <c r="DNN294" s="66"/>
      <c r="DNO294" s="66"/>
      <c r="DNP294" s="66"/>
      <c r="DNQ294" s="66"/>
      <c r="DNR294" s="66"/>
      <c r="DNS294" s="66"/>
      <c r="DNT294" s="66"/>
      <c r="DNU294" s="66"/>
      <c r="DNV294" s="66"/>
      <c r="DNW294" s="66"/>
      <c r="DNX294" s="66"/>
      <c r="DNY294" s="66"/>
      <c r="DNZ294" s="66"/>
      <c r="DOA294" s="66"/>
      <c r="DOB294" s="66"/>
      <c r="DOC294" s="66"/>
      <c r="DOD294" s="66"/>
      <c r="DOE294" s="66"/>
      <c r="DOF294" s="66"/>
      <c r="DOG294" s="66"/>
      <c r="DOH294" s="66"/>
      <c r="DOI294" s="66"/>
      <c r="DOJ294" s="66"/>
      <c r="DOK294" s="66"/>
      <c r="DOL294" s="66"/>
      <c r="DOM294" s="66"/>
      <c r="DON294" s="66"/>
      <c r="DOO294" s="66"/>
      <c r="DOP294" s="66"/>
      <c r="DOQ294" s="66"/>
      <c r="DOR294" s="66"/>
      <c r="DOS294" s="66"/>
      <c r="DOT294" s="66"/>
      <c r="DOU294" s="66"/>
      <c r="DOV294" s="66"/>
      <c r="DOW294" s="66"/>
      <c r="DOX294" s="66"/>
      <c r="DOY294" s="66"/>
      <c r="DOZ294" s="66"/>
      <c r="DPA294" s="66"/>
      <c r="DPB294" s="66"/>
      <c r="DPC294" s="66"/>
      <c r="DPD294" s="66"/>
      <c r="DPE294" s="66"/>
      <c r="DPF294" s="66"/>
      <c r="DPG294" s="66"/>
      <c r="DPH294" s="66"/>
      <c r="DPI294" s="66"/>
      <c r="DPJ294" s="66"/>
      <c r="DPK294" s="66"/>
      <c r="DPL294" s="66"/>
      <c r="DPM294" s="66"/>
      <c r="DPN294" s="66"/>
      <c r="DPO294" s="66"/>
      <c r="DPP294" s="66"/>
      <c r="DPQ294" s="66"/>
      <c r="DPR294" s="66"/>
      <c r="DPS294" s="66"/>
      <c r="DPT294" s="66"/>
      <c r="DPU294" s="66"/>
      <c r="DPV294" s="66"/>
      <c r="DPW294" s="66"/>
      <c r="DPX294" s="66"/>
      <c r="DPY294" s="66"/>
      <c r="DPZ294" s="66"/>
      <c r="DQA294" s="66"/>
      <c r="DQB294" s="66"/>
      <c r="DQC294" s="66"/>
      <c r="DQD294" s="66"/>
      <c r="DQE294" s="66"/>
      <c r="DQF294" s="66"/>
      <c r="DQG294" s="66"/>
      <c r="DQH294" s="66"/>
      <c r="DQI294" s="66"/>
      <c r="DQJ294" s="66"/>
      <c r="DQK294" s="66"/>
      <c r="DQL294" s="66"/>
      <c r="DQM294" s="66"/>
      <c r="DQN294" s="66"/>
      <c r="DQO294" s="66"/>
      <c r="DQP294" s="66"/>
      <c r="DQQ294" s="66"/>
      <c r="DQR294" s="66"/>
      <c r="DQS294" s="66"/>
      <c r="DQT294" s="66"/>
      <c r="DQU294" s="66"/>
      <c r="DQV294" s="66"/>
      <c r="DQW294" s="66"/>
      <c r="DQX294" s="66"/>
      <c r="DQY294" s="66"/>
      <c r="DQZ294" s="66"/>
      <c r="DRA294" s="66"/>
      <c r="DRB294" s="66"/>
      <c r="DRC294" s="66"/>
      <c r="DRD294" s="66"/>
      <c r="DRE294" s="66"/>
      <c r="DRF294" s="66"/>
      <c r="DRG294" s="66"/>
      <c r="DRH294" s="66"/>
      <c r="DRI294" s="66"/>
      <c r="DRJ294" s="66"/>
      <c r="DRK294" s="66"/>
      <c r="DRL294" s="66"/>
      <c r="DRM294" s="66"/>
      <c r="DRN294" s="66"/>
      <c r="DRO294" s="66"/>
      <c r="DRP294" s="66"/>
      <c r="DRQ294" s="66"/>
      <c r="DRR294" s="66"/>
      <c r="DRS294" s="66"/>
      <c r="DRT294" s="66"/>
      <c r="DRU294" s="66"/>
      <c r="DRV294" s="66"/>
      <c r="DRW294" s="66"/>
      <c r="DRX294" s="66"/>
      <c r="DRY294" s="66"/>
      <c r="DRZ294" s="66"/>
      <c r="DSA294" s="66"/>
      <c r="DSB294" s="66"/>
      <c r="DSC294" s="66"/>
      <c r="DSD294" s="66"/>
      <c r="DSE294" s="66"/>
      <c r="DSF294" s="66"/>
      <c r="DSG294" s="66"/>
      <c r="DSH294" s="66"/>
      <c r="DSI294" s="66"/>
      <c r="DSJ294" s="66"/>
      <c r="DSK294" s="66"/>
      <c r="DSL294" s="66"/>
      <c r="DSM294" s="66"/>
      <c r="DSN294" s="66"/>
      <c r="DSO294" s="66"/>
      <c r="DSP294" s="66"/>
      <c r="DSQ294" s="66"/>
      <c r="DSR294" s="66"/>
      <c r="DSS294" s="66"/>
      <c r="DST294" s="66"/>
      <c r="DSU294" s="66"/>
      <c r="DSV294" s="66"/>
      <c r="DSW294" s="66"/>
      <c r="DSX294" s="66"/>
      <c r="DSY294" s="66"/>
      <c r="DSZ294" s="66"/>
      <c r="DTA294" s="66"/>
      <c r="DTB294" s="66"/>
      <c r="DTC294" s="66"/>
      <c r="DTD294" s="66"/>
      <c r="DTE294" s="66"/>
      <c r="DTF294" s="66"/>
      <c r="DTG294" s="66"/>
      <c r="DTH294" s="66"/>
      <c r="DTI294" s="66"/>
      <c r="DTJ294" s="66"/>
      <c r="DTK294" s="66"/>
      <c r="DTL294" s="66"/>
      <c r="DTM294" s="66"/>
      <c r="DTN294" s="66"/>
      <c r="DTO294" s="66"/>
      <c r="DTP294" s="66"/>
      <c r="DTQ294" s="66"/>
      <c r="DTR294" s="66"/>
      <c r="DTS294" s="66"/>
      <c r="DTT294" s="66"/>
      <c r="DTU294" s="66"/>
      <c r="DTV294" s="66"/>
      <c r="DTW294" s="66"/>
      <c r="DTX294" s="66"/>
      <c r="DTY294" s="66"/>
      <c r="DTZ294" s="66"/>
      <c r="DUA294" s="66"/>
      <c r="DUB294" s="66"/>
      <c r="DUC294" s="66"/>
      <c r="DUD294" s="66"/>
      <c r="DUE294" s="66"/>
      <c r="DUF294" s="66"/>
      <c r="DUG294" s="66"/>
      <c r="DUH294" s="66"/>
      <c r="DUI294" s="66"/>
      <c r="DUJ294" s="66"/>
      <c r="DUK294" s="66"/>
      <c r="DUL294" s="66"/>
      <c r="DUM294" s="66"/>
      <c r="DUN294" s="66"/>
      <c r="DUO294" s="66"/>
      <c r="DUP294" s="66"/>
      <c r="DUQ294" s="66"/>
      <c r="DUR294" s="66"/>
      <c r="DUS294" s="66"/>
      <c r="DUT294" s="66"/>
      <c r="DUU294" s="66"/>
      <c r="DUV294" s="66"/>
      <c r="DUW294" s="66"/>
      <c r="DUX294" s="66"/>
      <c r="DUY294" s="66"/>
      <c r="DUZ294" s="66"/>
      <c r="DVA294" s="66"/>
      <c r="DVB294" s="66"/>
      <c r="DVC294" s="66"/>
      <c r="DVD294" s="66"/>
      <c r="DVE294" s="66"/>
      <c r="DVF294" s="66"/>
      <c r="DVG294" s="66"/>
      <c r="DVH294" s="66"/>
      <c r="DVI294" s="66"/>
      <c r="DVJ294" s="66"/>
      <c r="DVK294" s="66"/>
      <c r="DVL294" s="66"/>
      <c r="DVM294" s="66"/>
      <c r="DVN294" s="66"/>
      <c r="DVO294" s="66"/>
      <c r="DVP294" s="66"/>
      <c r="DVQ294" s="66"/>
      <c r="DVR294" s="66"/>
      <c r="DVS294" s="66"/>
      <c r="DVT294" s="66"/>
      <c r="DVU294" s="66"/>
      <c r="DVV294" s="66"/>
      <c r="DVW294" s="66"/>
      <c r="DVX294" s="66"/>
      <c r="DVY294" s="66"/>
      <c r="DVZ294" s="66"/>
      <c r="DWA294" s="66"/>
      <c r="DWB294" s="66"/>
      <c r="DWC294" s="66"/>
      <c r="DWD294" s="66"/>
      <c r="DWE294" s="66"/>
      <c r="DWF294" s="66"/>
      <c r="DWG294" s="66"/>
      <c r="DWH294" s="66"/>
      <c r="DWI294" s="66"/>
      <c r="DWJ294" s="66"/>
      <c r="DWK294" s="66"/>
      <c r="DWL294" s="66"/>
      <c r="DWM294" s="66"/>
      <c r="DWN294" s="66"/>
      <c r="DWO294" s="66"/>
      <c r="DWP294" s="66"/>
      <c r="DWQ294" s="66"/>
      <c r="DWR294" s="66"/>
      <c r="DWS294" s="66"/>
      <c r="DWT294" s="66"/>
      <c r="DWU294" s="66"/>
      <c r="DWV294" s="66"/>
      <c r="DWW294" s="66"/>
      <c r="DWX294" s="66"/>
      <c r="DWY294" s="66"/>
      <c r="DWZ294" s="66"/>
      <c r="DXA294" s="66"/>
      <c r="DXB294" s="66"/>
      <c r="DXC294" s="66"/>
      <c r="DXD294" s="66"/>
      <c r="DXE294" s="66"/>
      <c r="DXF294" s="66"/>
      <c r="DXG294" s="66"/>
      <c r="DXH294" s="66"/>
      <c r="DXI294" s="66"/>
      <c r="DXJ294" s="66"/>
      <c r="DXK294" s="66"/>
      <c r="DXL294" s="66"/>
      <c r="DXM294" s="66"/>
      <c r="DXN294" s="66"/>
      <c r="DXO294" s="66"/>
      <c r="DXP294" s="66"/>
      <c r="DXQ294" s="66"/>
      <c r="DXR294" s="66"/>
      <c r="DXS294" s="66"/>
      <c r="DXT294" s="66"/>
      <c r="DXU294" s="66"/>
      <c r="DXV294" s="66"/>
      <c r="DXW294" s="66"/>
      <c r="DXX294" s="66"/>
      <c r="DXY294" s="66"/>
      <c r="DXZ294" s="66"/>
      <c r="DYA294" s="66"/>
      <c r="DYB294" s="66"/>
      <c r="DYC294" s="66"/>
      <c r="DYD294" s="66"/>
      <c r="DYE294" s="66"/>
      <c r="DYF294" s="66"/>
      <c r="DYG294" s="66"/>
      <c r="DYH294" s="66"/>
      <c r="DYI294" s="66"/>
      <c r="DYJ294" s="66"/>
      <c r="DYK294" s="66"/>
      <c r="DYL294" s="66"/>
      <c r="DYM294" s="66"/>
      <c r="DYN294" s="66"/>
      <c r="DYO294" s="66"/>
      <c r="DYP294" s="66"/>
      <c r="DYQ294" s="66"/>
      <c r="DYR294" s="66"/>
      <c r="DYS294" s="66"/>
      <c r="DYT294" s="66"/>
      <c r="DYU294" s="66"/>
      <c r="DYV294" s="66"/>
      <c r="DYW294" s="66"/>
      <c r="DYX294" s="66"/>
      <c r="DYY294" s="66"/>
      <c r="DYZ294" s="66"/>
      <c r="DZA294" s="66"/>
      <c r="DZB294" s="66"/>
      <c r="DZC294" s="66"/>
      <c r="DZD294" s="66"/>
      <c r="DZE294" s="66"/>
      <c r="DZF294" s="66"/>
      <c r="DZG294" s="66"/>
      <c r="DZH294" s="66"/>
      <c r="DZI294" s="66"/>
      <c r="DZJ294" s="66"/>
      <c r="DZK294" s="66"/>
      <c r="DZL294" s="66"/>
      <c r="DZM294" s="66"/>
      <c r="DZN294" s="66"/>
      <c r="DZO294" s="66"/>
      <c r="DZP294" s="66"/>
      <c r="DZQ294" s="66"/>
      <c r="DZR294" s="66"/>
      <c r="DZS294" s="66"/>
      <c r="DZT294" s="66"/>
      <c r="DZU294" s="66"/>
      <c r="DZV294" s="66"/>
      <c r="DZW294" s="66"/>
      <c r="DZX294" s="66"/>
      <c r="DZY294" s="66"/>
      <c r="DZZ294" s="66"/>
      <c r="EAA294" s="66"/>
      <c r="EAB294" s="66"/>
      <c r="EAC294" s="66"/>
      <c r="EAD294" s="66"/>
      <c r="EAE294" s="66"/>
      <c r="EAF294" s="66"/>
      <c r="EAG294" s="66"/>
      <c r="EAH294" s="66"/>
      <c r="EAI294" s="66"/>
      <c r="EAJ294" s="66"/>
      <c r="EAK294" s="66"/>
      <c r="EAL294" s="66"/>
      <c r="EAM294" s="66"/>
      <c r="EAN294" s="66"/>
      <c r="EAO294" s="66"/>
      <c r="EAP294" s="66"/>
      <c r="EAQ294" s="66"/>
      <c r="EAR294" s="66"/>
      <c r="EAS294" s="66"/>
      <c r="EAT294" s="66"/>
      <c r="EAU294" s="66"/>
      <c r="EAV294" s="66"/>
      <c r="EAW294" s="66"/>
      <c r="EAX294" s="66"/>
      <c r="EAY294" s="66"/>
      <c r="EAZ294" s="66"/>
      <c r="EBA294" s="66"/>
      <c r="EBB294" s="66"/>
      <c r="EBC294" s="66"/>
      <c r="EBD294" s="66"/>
      <c r="EBE294" s="66"/>
      <c r="EBF294" s="66"/>
      <c r="EBG294" s="66"/>
      <c r="EBH294" s="66"/>
      <c r="EBI294" s="66"/>
      <c r="EBJ294" s="66"/>
      <c r="EBK294" s="66"/>
      <c r="EBL294" s="66"/>
      <c r="EBM294" s="66"/>
      <c r="EBN294" s="66"/>
      <c r="EBO294" s="66"/>
      <c r="EBP294" s="66"/>
      <c r="EBQ294" s="66"/>
      <c r="EBR294" s="66"/>
      <c r="EBS294" s="66"/>
      <c r="EBT294" s="66"/>
      <c r="EBU294" s="66"/>
      <c r="EBV294" s="66"/>
      <c r="EBW294" s="66"/>
      <c r="EBX294" s="66"/>
      <c r="EBY294" s="66"/>
      <c r="EBZ294" s="66"/>
      <c r="ECA294" s="66"/>
      <c r="ECB294" s="66"/>
      <c r="ECC294" s="66"/>
      <c r="ECD294" s="66"/>
      <c r="ECE294" s="66"/>
      <c r="ECF294" s="66"/>
      <c r="ECG294" s="66"/>
      <c r="ECH294" s="66"/>
      <c r="ECI294" s="66"/>
      <c r="ECJ294" s="66"/>
      <c r="ECK294" s="66"/>
      <c r="ECL294" s="66"/>
      <c r="ECM294" s="66"/>
      <c r="ECN294" s="66"/>
      <c r="ECO294" s="66"/>
      <c r="ECP294" s="66"/>
      <c r="ECQ294" s="66"/>
      <c r="ECR294" s="66"/>
      <c r="ECS294" s="66"/>
      <c r="ECT294" s="66"/>
      <c r="ECU294" s="66"/>
      <c r="ECV294" s="66"/>
      <c r="ECW294" s="66"/>
      <c r="ECX294" s="66"/>
      <c r="ECY294" s="66"/>
      <c r="ECZ294" s="66"/>
      <c r="EDA294" s="66"/>
      <c r="EDB294" s="66"/>
      <c r="EDC294" s="66"/>
      <c r="EDD294" s="66"/>
      <c r="EDE294" s="66"/>
      <c r="EDF294" s="66"/>
      <c r="EDG294" s="66"/>
      <c r="EDH294" s="66"/>
      <c r="EDI294" s="66"/>
      <c r="EDJ294" s="66"/>
      <c r="EDK294" s="66"/>
      <c r="EDL294" s="66"/>
      <c r="EDM294" s="66"/>
      <c r="EDN294" s="66"/>
      <c r="EDO294" s="66"/>
      <c r="EDP294" s="66"/>
      <c r="EDQ294" s="66"/>
      <c r="EDR294" s="66"/>
      <c r="EDS294" s="66"/>
      <c r="EDT294" s="66"/>
      <c r="EDU294" s="66"/>
      <c r="EDV294" s="66"/>
      <c r="EDW294" s="66"/>
      <c r="EDX294" s="66"/>
      <c r="EDY294" s="66"/>
      <c r="EDZ294" s="66"/>
      <c r="EEA294" s="66"/>
      <c r="EEB294" s="66"/>
      <c r="EEC294" s="66"/>
      <c r="EED294" s="66"/>
      <c r="EEE294" s="66"/>
      <c r="EEF294" s="66"/>
      <c r="EEG294" s="66"/>
      <c r="EEH294" s="66"/>
      <c r="EEI294" s="66"/>
      <c r="EEJ294" s="66"/>
      <c r="EEK294" s="66"/>
      <c r="EEL294" s="66"/>
      <c r="EEM294" s="66"/>
      <c r="EEN294" s="66"/>
      <c r="EEO294" s="66"/>
      <c r="EEP294" s="66"/>
      <c r="EEQ294" s="66"/>
      <c r="EER294" s="66"/>
      <c r="EES294" s="66"/>
      <c r="EET294" s="66"/>
      <c r="EEU294" s="66"/>
      <c r="EEV294" s="66"/>
      <c r="EEW294" s="66"/>
      <c r="EEX294" s="66"/>
      <c r="EEY294" s="66"/>
      <c r="EEZ294" s="66"/>
      <c r="EFA294" s="66"/>
      <c r="EFB294" s="66"/>
      <c r="EFC294" s="66"/>
      <c r="EFD294" s="66"/>
      <c r="EFE294" s="66"/>
      <c r="EFF294" s="66"/>
      <c r="EFG294" s="66"/>
      <c r="EFH294" s="66"/>
      <c r="EFI294" s="66"/>
      <c r="EFJ294" s="66"/>
      <c r="EFK294" s="66"/>
      <c r="EFL294" s="66"/>
      <c r="EFM294" s="66"/>
      <c r="EFN294" s="66"/>
      <c r="EFO294" s="66"/>
      <c r="EFP294" s="66"/>
      <c r="EFQ294" s="66"/>
      <c r="EFR294" s="66"/>
      <c r="EFS294" s="66"/>
      <c r="EFT294" s="66"/>
      <c r="EFU294" s="66"/>
      <c r="EFV294" s="66"/>
      <c r="EFW294" s="66"/>
      <c r="EFX294" s="66"/>
      <c r="EFY294" s="66"/>
      <c r="EFZ294" s="66"/>
      <c r="EGA294" s="66"/>
      <c r="EGB294" s="66"/>
      <c r="EGC294" s="66"/>
      <c r="EGD294" s="66"/>
      <c r="EGE294" s="66"/>
      <c r="EGF294" s="66"/>
      <c r="EGG294" s="66"/>
      <c r="EGH294" s="66"/>
      <c r="EGI294" s="66"/>
      <c r="EGJ294" s="66"/>
      <c r="EGK294" s="66"/>
      <c r="EGL294" s="66"/>
      <c r="EGM294" s="66"/>
      <c r="EGN294" s="66"/>
      <c r="EGO294" s="66"/>
      <c r="EGP294" s="66"/>
      <c r="EGQ294" s="66"/>
      <c r="EGR294" s="66"/>
      <c r="EGS294" s="66"/>
      <c r="EGT294" s="66"/>
      <c r="EGU294" s="66"/>
      <c r="EGV294" s="66"/>
      <c r="EGW294" s="66"/>
      <c r="EGX294" s="66"/>
      <c r="EGY294" s="66"/>
      <c r="EGZ294" s="66"/>
      <c r="EHA294" s="66"/>
      <c r="EHB294" s="66"/>
      <c r="EHC294" s="66"/>
      <c r="EHD294" s="66"/>
      <c r="EHE294" s="66"/>
      <c r="EHF294" s="66"/>
      <c r="EHG294" s="66"/>
      <c r="EHH294" s="66"/>
      <c r="EHI294" s="66"/>
      <c r="EHJ294" s="66"/>
      <c r="EHK294" s="66"/>
      <c r="EHL294" s="66"/>
      <c r="EHM294" s="66"/>
      <c r="EHN294" s="66"/>
      <c r="EHO294" s="66"/>
      <c r="EHP294" s="66"/>
      <c r="EHQ294" s="66"/>
      <c r="EHR294" s="66"/>
      <c r="EHS294" s="66"/>
      <c r="EHT294" s="66"/>
      <c r="EHU294" s="66"/>
      <c r="EHV294" s="66"/>
      <c r="EHW294" s="66"/>
      <c r="EHX294" s="66"/>
      <c r="EHY294" s="66"/>
      <c r="EHZ294" s="66"/>
      <c r="EIA294" s="66"/>
      <c r="EIB294" s="66"/>
      <c r="EIC294" s="66"/>
      <c r="EID294" s="66"/>
      <c r="EIE294" s="66"/>
      <c r="EIF294" s="66"/>
      <c r="EIG294" s="66"/>
      <c r="EIH294" s="66"/>
      <c r="EII294" s="66"/>
      <c r="EIJ294" s="66"/>
      <c r="EIK294" s="66"/>
      <c r="EIL294" s="66"/>
      <c r="EIM294" s="66"/>
      <c r="EIN294" s="66"/>
      <c r="EIO294" s="66"/>
      <c r="EIP294" s="66"/>
      <c r="EIQ294" s="66"/>
      <c r="EIR294" s="66"/>
      <c r="EIS294" s="66"/>
      <c r="EIT294" s="66"/>
      <c r="EIU294" s="66"/>
      <c r="EIV294" s="66"/>
      <c r="EIW294" s="66"/>
      <c r="EIX294" s="66"/>
      <c r="EIY294" s="66"/>
      <c r="EIZ294" s="66"/>
      <c r="EJA294" s="66"/>
      <c r="EJB294" s="66"/>
      <c r="EJC294" s="66"/>
      <c r="EJD294" s="66"/>
      <c r="EJE294" s="66"/>
      <c r="EJF294" s="66"/>
      <c r="EJG294" s="66"/>
      <c r="EJH294" s="66"/>
      <c r="EJI294" s="66"/>
      <c r="EJJ294" s="66"/>
      <c r="EJK294" s="66"/>
      <c r="EJL294" s="66"/>
      <c r="EJM294" s="66"/>
      <c r="EJN294" s="66"/>
      <c r="EJO294" s="66"/>
      <c r="EJP294" s="66"/>
      <c r="EJQ294" s="66"/>
      <c r="EJR294" s="66"/>
      <c r="EJS294" s="66"/>
      <c r="EJT294" s="66"/>
      <c r="EJU294" s="66"/>
      <c r="EJV294" s="66"/>
      <c r="EJW294" s="66"/>
      <c r="EJX294" s="66"/>
      <c r="EJY294" s="66"/>
      <c r="EJZ294" s="66"/>
      <c r="EKA294" s="66"/>
      <c r="EKB294" s="66"/>
      <c r="EKC294" s="66"/>
      <c r="EKD294" s="66"/>
      <c r="EKE294" s="66"/>
      <c r="EKF294" s="66"/>
      <c r="EKG294" s="66"/>
      <c r="EKH294" s="66"/>
      <c r="EKI294" s="66"/>
      <c r="EKJ294" s="66"/>
      <c r="EKK294" s="66"/>
      <c r="EKL294" s="66"/>
      <c r="EKM294" s="66"/>
      <c r="EKN294" s="66"/>
      <c r="EKO294" s="66"/>
      <c r="EKP294" s="66"/>
      <c r="EKQ294" s="66"/>
      <c r="EKR294" s="66"/>
      <c r="EKS294" s="66"/>
      <c r="EKT294" s="66"/>
      <c r="EKU294" s="66"/>
      <c r="EKV294" s="66"/>
      <c r="EKW294" s="66"/>
      <c r="EKX294" s="66"/>
      <c r="EKY294" s="66"/>
      <c r="EKZ294" s="66"/>
      <c r="ELA294" s="66"/>
      <c r="ELB294" s="66"/>
      <c r="ELC294" s="66"/>
      <c r="ELD294" s="66"/>
      <c r="ELE294" s="66"/>
      <c r="ELF294" s="66"/>
      <c r="ELG294" s="66"/>
      <c r="ELH294" s="66"/>
      <c r="ELI294" s="66"/>
      <c r="ELJ294" s="66"/>
      <c r="ELK294" s="66"/>
      <c r="ELL294" s="66"/>
      <c r="ELM294" s="66"/>
      <c r="ELN294" s="66"/>
      <c r="ELO294" s="66"/>
      <c r="ELP294" s="66"/>
      <c r="ELQ294" s="66"/>
      <c r="ELR294" s="66"/>
      <c r="ELS294" s="66"/>
      <c r="ELT294" s="66"/>
      <c r="ELU294" s="66"/>
      <c r="ELV294" s="66"/>
      <c r="ELW294" s="66"/>
      <c r="ELX294" s="66"/>
      <c r="ELY294" s="66"/>
      <c r="ELZ294" s="66"/>
      <c r="EMA294" s="66"/>
      <c r="EMB294" s="66"/>
      <c r="EMC294" s="66"/>
      <c r="EMD294" s="66"/>
      <c r="EME294" s="66"/>
      <c r="EMF294" s="66"/>
      <c r="EMG294" s="66"/>
      <c r="EMH294" s="66"/>
      <c r="EMI294" s="66"/>
      <c r="EMJ294" s="66"/>
      <c r="EMK294" s="66"/>
      <c r="EML294" s="66"/>
      <c r="EMM294" s="66"/>
      <c r="EMN294" s="66"/>
      <c r="EMO294" s="66"/>
      <c r="EMP294" s="66"/>
      <c r="EMQ294" s="66"/>
      <c r="EMR294" s="66"/>
      <c r="EMS294" s="66"/>
      <c r="EMT294" s="66"/>
      <c r="EMU294" s="66"/>
      <c r="EMV294" s="66"/>
      <c r="EMW294" s="66"/>
      <c r="EMX294" s="66"/>
      <c r="EMY294" s="66"/>
      <c r="EMZ294" s="66"/>
      <c r="ENA294" s="66"/>
      <c r="ENB294" s="66"/>
      <c r="ENC294" s="66"/>
      <c r="END294" s="66"/>
      <c r="ENE294" s="66"/>
      <c r="ENF294" s="66"/>
      <c r="ENG294" s="66"/>
      <c r="ENH294" s="66"/>
      <c r="ENI294" s="66"/>
      <c r="ENJ294" s="66"/>
      <c r="ENK294" s="66"/>
      <c r="ENL294" s="66"/>
      <c r="ENM294" s="66"/>
      <c r="ENN294" s="66"/>
      <c r="ENO294" s="66"/>
      <c r="ENP294" s="66"/>
      <c r="ENQ294" s="66"/>
      <c r="ENR294" s="66"/>
      <c r="ENS294" s="66"/>
      <c r="ENT294" s="66"/>
      <c r="ENU294" s="66"/>
      <c r="ENV294" s="66"/>
      <c r="ENW294" s="66"/>
      <c r="ENX294" s="66"/>
      <c r="ENY294" s="66"/>
      <c r="ENZ294" s="66"/>
      <c r="EOA294" s="66"/>
      <c r="EOB294" s="66"/>
      <c r="EOC294" s="66"/>
      <c r="EOD294" s="66"/>
      <c r="EOE294" s="66"/>
      <c r="EOF294" s="66"/>
      <c r="EOG294" s="66"/>
      <c r="EOH294" s="66"/>
      <c r="EOI294" s="66"/>
      <c r="EOJ294" s="66"/>
      <c r="EOK294" s="66"/>
      <c r="EOL294" s="66"/>
      <c r="EOM294" s="66"/>
      <c r="EON294" s="66"/>
      <c r="EOO294" s="66"/>
      <c r="EOP294" s="66"/>
      <c r="EOQ294" s="66"/>
      <c r="EOR294" s="66"/>
      <c r="EOS294" s="66"/>
      <c r="EOT294" s="66"/>
      <c r="EOU294" s="66"/>
      <c r="EOV294" s="66"/>
      <c r="EOW294" s="66"/>
      <c r="EOX294" s="66"/>
      <c r="EOY294" s="66"/>
      <c r="EOZ294" s="66"/>
      <c r="EPA294" s="66"/>
      <c r="EPB294" s="66"/>
      <c r="EPC294" s="66"/>
      <c r="EPD294" s="66"/>
      <c r="EPE294" s="66"/>
      <c r="EPF294" s="66"/>
      <c r="EPG294" s="66"/>
      <c r="EPH294" s="66"/>
      <c r="EPI294" s="66"/>
      <c r="EPJ294" s="66"/>
      <c r="EPK294" s="66"/>
      <c r="EPL294" s="66"/>
      <c r="EPM294" s="66"/>
      <c r="EPN294" s="66"/>
      <c r="EPO294" s="66"/>
      <c r="EPP294" s="66"/>
      <c r="EPQ294" s="66"/>
      <c r="EPR294" s="66"/>
      <c r="EPS294" s="66"/>
      <c r="EPT294" s="66"/>
      <c r="EPU294" s="66"/>
      <c r="EPV294" s="66"/>
      <c r="EPW294" s="66"/>
      <c r="EPX294" s="66"/>
      <c r="EPY294" s="66"/>
      <c r="EPZ294" s="66"/>
      <c r="EQA294" s="66"/>
      <c r="EQB294" s="66"/>
      <c r="EQC294" s="66"/>
      <c r="EQD294" s="66"/>
      <c r="EQE294" s="66"/>
      <c r="EQF294" s="66"/>
      <c r="EQG294" s="66"/>
      <c r="EQH294" s="66"/>
      <c r="EQI294" s="66"/>
      <c r="EQJ294" s="66"/>
      <c r="EQK294" s="66"/>
      <c r="EQL294" s="66"/>
      <c r="EQM294" s="66"/>
      <c r="EQN294" s="66"/>
      <c r="EQO294" s="66"/>
      <c r="EQP294" s="66"/>
      <c r="EQQ294" s="66"/>
      <c r="EQR294" s="66"/>
      <c r="EQS294" s="66"/>
      <c r="EQT294" s="66"/>
      <c r="EQU294" s="66"/>
      <c r="EQV294" s="66"/>
      <c r="EQW294" s="66"/>
      <c r="EQX294" s="66"/>
      <c r="EQY294" s="66"/>
      <c r="EQZ294" s="66"/>
      <c r="ERA294" s="66"/>
      <c r="ERB294" s="66"/>
      <c r="ERC294" s="66"/>
      <c r="ERD294" s="66"/>
      <c r="ERE294" s="66"/>
      <c r="ERF294" s="66"/>
      <c r="ERG294" s="66"/>
      <c r="ERH294" s="66"/>
      <c r="ERI294" s="66"/>
      <c r="ERJ294" s="66"/>
      <c r="ERK294" s="66"/>
      <c r="ERL294" s="66"/>
      <c r="ERM294" s="66"/>
      <c r="ERN294" s="66"/>
      <c r="ERO294" s="66"/>
      <c r="ERP294" s="66"/>
      <c r="ERQ294" s="66"/>
      <c r="ERR294" s="66"/>
      <c r="ERS294" s="66"/>
      <c r="ERT294" s="66"/>
      <c r="ERU294" s="66"/>
      <c r="ERV294" s="66"/>
      <c r="ERW294" s="66"/>
      <c r="ERX294" s="66"/>
      <c r="ERY294" s="66"/>
      <c r="ERZ294" s="66"/>
      <c r="ESA294" s="66"/>
      <c r="ESB294" s="66"/>
      <c r="ESC294" s="66"/>
      <c r="ESD294" s="66"/>
      <c r="ESE294" s="66"/>
      <c r="ESF294" s="66"/>
      <c r="ESG294" s="66"/>
      <c r="ESH294" s="66"/>
      <c r="ESI294" s="66"/>
      <c r="ESJ294" s="66"/>
      <c r="ESK294" s="66"/>
      <c r="ESL294" s="66"/>
      <c r="ESM294" s="66"/>
      <c r="ESN294" s="66"/>
      <c r="ESO294" s="66"/>
      <c r="ESP294" s="66"/>
      <c r="ESQ294" s="66"/>
      <c r="ESR294" s="66"/>
      <c r="ESS294" s="66"/>
      <c r="EST294" s="66"/>
      <c r="ESU294" s="66"/>
      <c r="ESV294" s="66"/>
      <c r="ESW294" s="66"/>
      <c r="ESX294" s="66"/>
      <c r="ESY294" s="66"/>
      <c r="ESZ294" s="66"/>
      <c r="ETA294" s="66"/>
      <c r="ETB294" s="66"/>
      <c r="ETC294" s="66"/>
      <c r="ETD294" s="66"/>
      <c r="ETE294" s="66"/>
      <c r="ETF294" s="66"/>
      <c r="ETG294" s="66"/>
      <c r="ETH294" s="66"/>
      <c r="ETI294" s="66"/>
      <c r="ETJ294" s="66"/>
      <c r="ETK294" s="66"/>
      <c r="ETL294" s="66"/>
      <c r="ETM294" s="66"/>
      <c r="ETN294" s="66"/>
      <c r="ETO294" s="66"/>
      <c r="ETP294" s="66"/>
      <c r="ETQ294" s="66"/>
      <c r="ETR294" s="66"/>
      <c r="ETS294" s="66"/>
      <c r="ETT294" s="66"/>
      <c r="ETU294" s="66"/>
      <c r="ETV294" s="66"/>
      <c r="ETW294" s="66"/>
      <c r="ETX294" s="66"/>
      <c r="ETY294" s="66"/>
      <c r="ETZ294" s="66"/>
      <c r="EUA294" s="66"/>
      <c r="EUB294" s="66"/>
      <c r="EUC294" s="66"/>
      <c r="EUD294" s="66"/>
      <c r="EUE294" s="66"/>
      <c r="EUF294" s="66"/>
      <c r="EUG294" s="66"/>
      <c r="EUH294" s="66"/>
      <c r="EUI294" s="66"/>
      <c r="EUJ294" s="66"/>
      <c r="EUK294" s="66"/>
      <c r="EUL294" s="66"/>
      <c r="EUM294" s="66"/>
      <c r="EUN294" s="66"/>
      <c r="EUO294" s="66"/>
      <c r="EUP294" s="66"/>
      <c r="EUQ294" s="66"/>
      <c r="EUR294" s="66"/>
      <c r="EUS294" s="66"/>
      <c r="EUT294" s="66"/>
      <c r="EUU294" s="66"/>
      <c r="EUV294" s="66"/>
      <c r="EUW294" s="66"/>
      <c r="EUX294" s="66"/>
      <c r="EUY294" s="66"/>
      <c r="EUZ294" s="66"/>
      <c r="EVA294" s="66"/>
      <c r="EVB294" s="66"/>
      <c r="EVC294" s="66"/>
      <c r="EVD294" s="66"/>
      <c r="EVE294" s="66"/>
      <c r="EVF294" s="66"/>
      <c r="EVG294" s="66"/>
      <c r="EVH294" s="66"/>
      <c r="EVI294" s="66"/>
      <c r="EVJ294" s="66"/>
      <c r="EVK294" s="66"/>
      <c r="EVL294" s="66"/>
      <c r="EVM294" s="66"/>
      <c r="EVN294" s="66"/>
      <c r="EVO294" s="66"/>
      <c r="EVP294" s="66"/>
      <c r="EVQ294" s="66"/>
      <c r="EVR294" s="66"/>
      <c r="EVS294" s="66"/>
      <c r="EVT294" s="66"/>
      <c r="EVU294" s="66"/>
      <c r="EVV294" s="66"/>
      <c r="EVW294" s="66"/>
      <c r="EVX294" s="66"/>
      <c r="EVY294" s="66"/>
      <c r="EVZ294" s="66"/>
      <c r="EWA294" s="66"/>
      <c r="EWB294" s="66"/>
      <c r="EWC294" s="66"/>
      <c r="EWD294" s="66"/>
      <c r="EWE294" s="66"/>
      <c r="EWF294" s="66"/>
      <c r="EWG294" s="66"/>
      <c r="EWH294" s="66"/>
      <c r="EWI294" s="66"/>
      <c r="EWJ294" s="66"/>
      <c r="EWK294" s="66"/>
      <c r="EWL294" s="66"/>
      <c r="EWM294" s="66"/>
      <c r="EWN294" s="66"/>
      <c r="EWO294" s="66"/>
      <c r="EWP294" s="66"/>
      <c r="EWQ294" s="66"/>
      <c r="EWR294" s="66"/>
      <c r="EWS294" s="66"/>
      <c r="EWT294" s="66"/>
      <c r="EWU294" s="66"/>
      <c r="EWV294" s="66"/>
      <c r="EWW294" s="66"/>
      <c r="EWX294" s="66"/>
      <c r="EWY294" s="66"/>
      <c r="EWZ294" s="66"/>
      <c r="EXA294" s="66"/>
      <c r="EXB294" s="66"/>
      <c r="EXC294" s="66"/>
      <c r="EXD294" s="66"/>
      <c r="EXE294" s="66"/>
      <c r="EXF294" s="66"/>
      <c r="EXG294" s="66"/>
      <c r="EXH294" s="66"/>
      <c r="EXI294" s="66"/>
      <c r="EXJ294" s="66"/>
      <c r="EXK294" s="66"/>
      <c r="EXL294" s="66"/>
      <c r="EXM294" s="66"/>
      <c r="EXN294" s="66"/>
      <c r="EXO294" s="66"/>
      <c r="EXP294" s="66"/>
      <c r="EXQ294" s="66"/>
      <c r="EXR294" s="66"/>
      <c r="EXS294" s="66"/>
      <c r="EXT294" s="66"/>
      <c r="EXU294" s="66"/>
      <c r="EXV294" s="66"/>
      <c r="EXW294" s="66"/>
      <c r="EXX294" s="66"/>
      <c r="EXY294" s="66"/>
      <c r="EXZ294" s="66"/>
      <c r="EYA294" s="66"/>
      <c r="EYB294" s="66"/>
      <c r="EYC294" s="66"/>
      <c r="EYD294" s="66"/>
      <c r="EYE294" s="66"/>
      <c r="EYF294" s="66"/>
      <c r="EYG294" s="66"/>
      <c r="EYH294" s="66"/>
      <c r="EYI294" s="66"/>
      <c r="EYJ294" s="66"/>
      <c r="EYK294" s="66"/>
      <c r="EYL294" s="66"/>
      <c r="EYM294" s="66"/>
      <c r="EYN294" s="66"/>
      <c r="EYO294" s="66"/>
      <c r="EYP294" s="66"/>
      <c r="EYQ294" s="66"/>
      <c r="EYR294" s="66"/>
      <c r="EYS294" s="66"/>
      <c r="EYT294" s="66"/>
      <c r="EYU294" s="66"/>
      <c r="EYV294" s="66"/>
      <c r="EYW294" s="66"/>
      <c r="EYX294" s="66"/>
      <c r="EYY294" s="66"/>
      <c r="EYZ294" s="66"/>
      <c r="EZA294" s="66"/>
      <c r="EZB294" s="66"/>
      <c r="EZC294" s="66"/>
      <c r="EZD294" s="66"/>
      <c r="EZE294" s="66"/>
      <c r="EZF294" s="66"/>
      <c r="EZG294" s="66"/>
      <c r="EZH294" s="66"/>
      <c r="EZI294" s="66"/>
      <c r="EZJ294" s="66"/>
      <c r="EZK294" s="66"/>
      <c r="EZL294" s="66"/>
      <c r="EZM294" s="66"/>
      <c r="EZN294" s="66"/>
      <c r="EZO294" s="66"/>
      <c r="EZP294" s="66"/>
      <c r="EZQ294" s="66"/>
      <c r="EZR294" s="66"/>
      <c r="EZS294" s="66"/>
      <c r="EZT294" s="66"/>
      <c r="EZU294" s="66"/>
      <c r="EZV294" s="66"/>
      <c r="EZW294" s="66"/>
      <c r="EZX294" s="66"/>
      <c r="EZY294" s="66"/>
      <c r="EZZ294" s="66"/>
      <c r="FAA294" s="66"/>
      <c r="FAB294" s="66"/>
      <c r="FAC294" s="66"/>
      <c r="FAD294" s="66"/>
      <c r="FAE294" s="66"/>
      <c r="FAF294" s="66"/>
      <c r="FAG294" s="66"/>
      <c r="FAH294" s="66"/>
      <c r="FAI294" s="66"/>
      <c r="FAJ294" s="66"/>
      <c r="FAK294" s="66"/>
      <c r="FAL294" s="66"/>
      <c r="FAM294" s="66"/>
      <c r="FAN294" s="66"/>
      <c r="FAO294" s="66"/>
      <c r="FAP294" s="66"/>
      <c r="FAQ294" s="66"/>
      <c r="FAR294" s="66"/>
      <c r="FAS294" s="66"/>
      <c r="FAT294" s="66"/>
      <c r="FAU294" s="66"/>
      <c r="FAV294" s="66"/>
      <c r="FAW294" s="66"/>
      <c r="FAX294" s="66"/>
      <c r="FAY294" s="66"/>
      <c r="FAZ294" s="66"/>
      <c r="FBA294" s="66"/>
      <c r="FBB294" s="66"/>
      <c r="FBC294" s="66"/>
      <c r="FBD294" s="66"/>
      <c r="FBE294" s="66"/>
      <c r="FBF294" s="66"/>
      <c r="FBG294" s="66"/>
      <c r="FBH294" s="66"/>
      <c r="FBI294" s="66"/>
      <c r="FBJ294" s="66"/>
      <c r="FBK294" s="66"/>
      <c r="FBL294" s="66"/>
      <c r="FBM294" s="66"/>
      <c r="FBN294" s="66"/>
      <c r="FBO294" s="66"/>
      <c r="FBP294" s="66"/>
      <c r="FBQ294" s="66"/>
      <c r="FBR294" s="66"/>
      <c r="FBS294" s="66"/>
      <c r="FBT294" s="66"/>
      <c r="FBU294" s="66"/>
      <c r="FBV294" s="66"/>
      <c r="FBW294" s="66"/>
      <c r="FBX294" s="66"/>
      <c r="FBY294" s="66"/>
      <c r="FBZ294" s="66"/>
      <c r="FCA294" s="66"/>
      <c r="FCB294" s="66"/>
      <c r="FCC294" s="66"/>
      <c r="FCD294" s="66"/>
      <c r="FCE294" s="66"/>
      <c r="FCF294" s="66"/>
      <c r="FCG294" s="66"/>
      <c r="FCH294" s="66"/>
      <c r="FCI294" s="66"/>
      <c r="FCJ294" s="66"/>
      <c r="FCK294" s="66"/>
      <c r="FCL294" s="66"/>
      <c r="FCM294" s="66"/>
      <c r="FCN294" s="66"/>
      <c r="FCO294" s="66"/>
      <c r="FCP294" s="66"/>
      <c r="FCQ294" s="66"/>
      <c r="FCR294" s="66"/>
      <c r="FCS294" s="66"/>
      <c r="FCT294" s="66"/>
      <c r="FCU294" s="66"/>
      <c r="FCV294" s="66"/>
      <c r="FCW294" s="66"/>
      <c r="FCX294" s="66"/>
      <c r="FCY294" s="66"/>
      <c r="FCZ294" s="66"/>
      <c r="FDA294" s="66"/>
      <c r="FDB294" s="66"/>
      <c r="FDC294" s="66"/>
      <c r="FDD294" s="66"/>
      <c r="FDE294" s="66"/>
      <c r="FDF294" s="66"/>
      <c r="FDG294" s="66"/>
      <c r="FDH294" s="66"/>
      <c r="FDI294" s="66"/>
      <c r="FDJ294" s="66"/>
      <c r="FDK294" s="66"/>
      <c r="FDL294" s="66"/>
      <c r="FDM294" s="66"/>
      <c r="FDN294" s="66"/>
      <c r="FDO294" s="66"/>
      <c r="FDP294" s="66"/>
      <c r="FDQ294" s="66"/>
      <c r="FDR294" s="66"/>
      <c r="FDS294" s="66"/>
      <c r="FDT294" s="66"/>
      <c r="FDU294" s="66"/>
      <c r="FDV294" s="66"/>
      <c r="FDW294" s="66"/>
      <c r="FDX294" s="66"/>
      <c r="FDY294" s="66"/>
      <c r="FDZ294" s="66"/>
      <c r="FEA294" s="66"/>
      <c r="FEB294" s="66"/>
      <c r="FEC294" s="66"/>
      <c r="FED294" s="66"/>
      <c r="FEE294" s="66"/>
      <c r="FEF294" s="66"/>
      <c r="FEG294" s="66"/>
      <c r="FEH294" s="66"/>
      <c r="FEI294" s="66"/>
      <c r="FEJ294" s="66"/>
      <c r="FEK294" s="66"/>
      <c r="FEL294" s="66"/>
      <c r="FEM294" s="66"/>
      <c r="FEN294" s="66"/>
      <c r="FEO294" s="66"/>
      <c r="FEP294" s="66"/>
      <c r="FEQ294" s="66"/>
      <c r="FER294" s="66"/>
      <c r="FES294" s="66"/>
      <c r="FET294" s="66"/>
      <c r="FEU294" s="66"/>
      <c r="FEV294" s="66"/>
      <c r="FEW294" s="66"/>
      <c r="FEX294" s="66"/>
      <c r="FEY294" s="66"/>
      <c r="FEZ294" s="66"/>
      <c r="FFA294" s="66"/>
      <c r="FFB294" s="66"/>
      <c r="FFC294" s="66"/>
      <c r="FFD294" s="66"/>
      <c r="FFE294" s="66"/>
      <c r="FFF294" s="66"/>
      <c r="FFG294" s="66"/>
      <c r="FFH294" s="66"/>
      <c r="FFI294" s="66"/>
      <c r="FFJ294" s="66"/>
      <c r="FFK294" s="66"/>
      <c r="FFL294" s="66"/>
      <c r="FFM294" s="66"/>
      <c r="FFN294" s="66"/>
      <c r="FFO294" s="66"/>
      <c r="FFP294" s="66"/>
      <c r="FFQ294" s="66"/>
      <c r="FFR294" s="66"/>
      <c r="FFS294" s="66"/>
      <c r="FFT294" s="66"/>
      <c r="FFU294" s="66"/>
      <c r="FFV294" s="66"/>
      <c r="FFW294" s="66"/>
      <c r="FFX294" s="66"/>
      <c r="FFY294" s="66"/>
      <c r="FFZ294" s="66"/>
      <c r="FGA294" s="66"/>
      <c r="FGB294" s="66"/>
      <c r="FGC294" s="66"/>
      <c r="FGD294" s="66"/>
      <c r="FGE294" s="66"/>
      <c r="FGF294" s="66"/>
      <c r="FGG294" s="66"/>
      <c r="FGH294" s="66"/>
      <c r="FGI294" s="66"/>
      <c r="FGJ294" s="66"/>
      <c r="FGK294" s="66"/>
      <c r="FGL294" s="66"/>
      <c r="FGM294" s="66"/>
      <c r="FGN294" s="66"/>
      <c r="FGO294" s="66"/>
      <c r="FGP294" s="66"/>
      <c r="FGQ294" s="66"/>
      <c r="FGR294" s="66"/>
      <c r="FGS294" s="66"/>
      <c r="FGT294" s="66"/>
      <c r="FGU294" s="66"/>
      <c r="FGV294" s="66"/>
      <c r="FGW294" s="66"/>
      <c r="FGX294" s="66"/>
      <c r="FGY294" s="66"/>
      <c r="FGZ294" s="66"/>
      <c r="FHA294" s="66"/>
      <c r="FHB294" s="66"/>
      <c r="FHC294" s="66"/>
      <c r="FHD294" s="66"/>
      <c r="FHE294" s="66"/>
      <c r="FHF294" s="66"/>
      <c r="FHG294" s="66"/>
      <c r="FHH294" s="66"/>
      <c r="FHI294" s="66"/>
      <c r="FHJ294" s="66"/>
      <c r="FHK294" s="66"/>
      <c r="FHL294" s="66"/>
      <c r="FHM294" s="66"/>
      <c r="FHN294" s="66"/>
      <c r="FHO294" s="66"/>
      <c r="FHP294" s="66"/>
      <c r="FHQ294" s="66"/>
      <c r="FHR294" s="66"/>
      <c r="FHS294" s="66"/>
      <c r="FHT294" s="66"/>
      <c r="FHU294" s="66"/>
      <c r="FHV294" s="66"/>
      <c r="FHW294" s="66"/>
      <c r="FHX294" s="66"/>
      <c r="FHY294" s="66"/>
      <c r="FHZ294" s="66"/>
      <c r="FIA294" s="66"/>
      <c r="FIB294" s="66"/>
      <c r="FIC294" s="66"/>
      <c r="FID294" s="66"/>
      <c r="FIE294" s="66"/>
      <c r="FIF294" s="66"/>
      <c r="FIG294" s="66"/>
      <c r="FIH294" s="66"/>
      <c r="FII294" s="66"/>
      <c r="FIJ294" s="66"/>
      <c r="FIK294" s="66"/>
      <c r="FIL294" s="66"/>
      <c r="FIM294" s="66"/>
      <c r="FIN294" s="66"/>
      <c r="FIO294" s="66"/>
      <c r="FIP294" s="66"/>
      <c r="FIQ294" s="66"/>
      <c r="FIR294" s="66"/>
      <c r="FIS294" s="66"/>
      <c r="FIT294" s="66"/>
      <c r="FIU294" s="66"/>
      <c r="FIV294" s="66"/>
      <c r="FIW294" s="66"/>
      <c r="FIX294" s="66"/>
      <c r="FIY294" s="66"/>
      <c r="FIZ294" s="66"/>
      <c r="FJA294" s="66"/>
      <c r="FJB294" s="66"/>
      <c r="FJC294" s="66"/>
      <c r="FJD294" s="66"/>
      <c r="FJE294" s="66"/>
      <c r="FJF294" s="66"/>
      <c r="FJG294" s="66"/>
      <c r="FJH294" s="66"/>
      <c r="FJI294" s="66"/>
      <c r="FJJ294" s="66"/>
      <c r="FJK294" s="66"/>
      <c r="FJL294" s="66"/>
      <c r="FJM294" s="66"/>
      <c r="FJN294" s="66"/>
      <c r="FJO294" s="66"/>
      <c r="FJP294" s="66"/>
      <c r="FJQ294" s="66"/>
      <c r="FJR294" s="66"/>
      <c r="FJS294" s="66"/>
      <c r="FJT294" s="66"/>
      <c r="FJU294" s="66"/>
      <c r="FJV294" s="66"/>
      <c r="FJW294" s="66"/>
      <c r="FJX294" s="66"/>
      <c r="FJY294" s="66"/>
      <c r="FJZ294" s="66"/>
      <c r="FKA294" s="66"/>
      <c r="FKB294" s="66"/>
      <c r="FKC294" s="66"/>
      <c r="FKD294" s="66"/>
      <c r="FKE294" s="66"/>
      <c r="FKF294" s="66"/>
      <c r="FKG294" s="66"/>
      <c r="FKH294" s="66"/>
      <c r="FKI294" s="66"/>
      <c r="FKJ294" s="66"/>
      <c r="FKK294" s="66"/>
      <c r="FKL294" s="66"/>
      <c r="FKM294" s="66"/>
      <c r="FKN294" s="66"/>
      <c r="FKO294" s="66"/>
      <c r="FKP294" s="66"/>
      <c r="FKQ294" s="66"/>
      <c r="FKR294" s="66"/>
      <c r="FKS294" s="66"/>
      <c r="FKT294" s="66"/>
      <c r="FKU294" s="66"/>
      <c r="FKV294" s="66"/>
      <c r="FKW294" s="66"/>
      <c r="FKX294" s="66"/>
      <c r="FKY294" s="66"/>
      <c r="FKZ294" s="66"/>
      <c r="FLA294" s="66"/>
      <c r="FLB294" s="66"/>
      <c r="FLC294" s="66"/>
      <c r="FLD294" s="66"/>
      <c r="FLE294" s="66"/>
      <c r="FLF294" s="66"/>
      <c r="FLG294" s="66"/>
      <c r="FLH294" s="66"/>
      <c r="FLI294" s="66"/>
      <c r="FLJ294" s="66"/>
      <c r="FLK294" s="66"/>
      <c r="FLL294" s="66"/>
      <c r="FLM294" s="66"/>
      <c r="FLN294" s="66"/>
      <c r="FLO294" s="66"/>
      <c r="FLP294" s="66"/>
      <c r="FLQ294" s="66"/>
      <c r="FLR294" s="66"/>
      <c r="FLS294" s="66"/>
      <c r="FLT294" s="66"/>
      <c r="FLU294" s="66"/>
      <c r="FLV294" s="66"/>
      <c r="FLW294" s="66"/>
      <c r="FLX294" s="66"/>
      <c r="FLY294" s="66"/>
      <c r="FLZ294" s="66"/>
      <c r="FMA294" s="66"/>
      <c r="FMB294" s="66"/>
      <c r="FMC294" s="66"/>
      <c r="FMD294" s="66"/>
      <c r="FME294" s="66"/>
      <c r="FMF294" s="66"/>
      <c r="FMG294" s="66"/>
      <c r="FMH294" s="66"/>
      <c r="FMI294" s="66"/>
      <c r="FMJ294" s="66"/>
      <c r="FMK294" s="66"/>
      <c r="FML294" s="66"/>
      <c r="FMM294" s="66"/>
      <c r="FMN294" s="66"/>
      <c r="FMO294" s="66"/>
      <c r="FMP294" s="66"/>
      <c r="FMQ294" s="66"/>
      <c r="FMR294" s="66"/>
      <c r="FMS294" s="66"/>
      <c r="FMT294" s="66"/>
      <c r="FMU294" s="66"/>
      <c r="FMV294" s="66"/>
      <c r="FMW294" s="66"/>
      <c r="FMX294" s="66"/>
      <c r="FMY294" s="66"/>
      <c r="FMZ294" s="66"/>
      <c r="FNA294" s="66"/>
      <c r="FNB294" s="66"/>
      <c r="FNC294" s="66"/>
      <c r="FND294" s="66"/>
      <c r="FNE294" s="66"/>
      <c r="FNF294" s="66"/>
      <c r="FNG294" s="66"/>
      <c r="FNH294" s="66"/>
      <c r="FNI294" s="66"/>
      <c r="FNJ294" s="66"/>
      <c r="FNK294" s="66"/>
      <c r="FNL294" s="66"/>
      <c r="FNM294" s="66"/>
      <c r="FNN294" s="66"/>
      <c r="FNO294" s="66"/>
      <c r="FNP294" s="66"/>
      <c r="FNQ294" s="66"/>
      <c r="FNR294" s="66"/>
      <c r="FNS294" s="66"/>
      <c r="FNT294" s="66"/>
      <c r="FNU294" s="66"/>
      <c r="FNV294" s="66"/>
      <c r="FNW294" s="66"/>
      <c r="FNX294" s="66"/>
      <c r="FNY294" s="66"/>
      <c r="FNZ294" s="66"/>
      <c r="FOA294" s="66"/>
      <c r="FOB294" s="66"/>
      <c r="FOC294" s="66"/>
      <c r="FOD294" s="66"/>
      <c r="FOE294" s="66"/>
      <c r="FOF294" s="66"/>
      <c r="FOG294" s="66"/>
      <c r="FOH294" s="66"/>
      <c r="FOI294" s="66"/>
      <c r="FOJ294" s="66"/>
      <c r="FOK294" s="66"/>
      <c r="FOL294" s="66"/>
      <c r="FOM294" s="66"/>
      <c r="FON294" s="66"/>
      <c r="FOO294" s="66"/>
      <c r="FOP294" s="66"/>
      <c r="FOQ294" s="66"/>
      <c r="FOR294" s="66"/>
      <c r="FOS294" s="66"/>
      <c r="FOT294" s="66"/>
      <c r="FOU294" s="66"/>
      <c r="FOV294" s="66"/>
      <c r="FOW294" s="66"/>
      <c r="FOX294" s="66"/>
      <c r="FOY294" s="66"/>
      <c r="FOZ294" s="66"/>
      <c r="FPA294" s="66"/>
      <c r="FPB294" s="66"/>
      <c r="FPC294" s="66"/>
      <c r="FPD294" s="66"/>
      <c r="FPE294" s="66"/>
      <c r="FPF294" s="66"/>
      <c r="FPG294" s="66"/>
      <c r="FPH294" s="66"/>
      <c r="FPI294" s="66"/>
      <c r="FPJ294" s="66"/>
      <c r="FPK294" s="66"/>
      <c r="FPL294" s="66"/>
      <c r="FPM294" s="66"/>
      <c r="FPN294" s="66"/>
      <c r="FPO294" s="66"/>
      <c r="FPP294" s="66"/>
      <c r="FPQ294" s="66"/>
      <c r="FPR294" s="66"/>
      <c r="FPS294" s="66"/>
      <c r="FPT294" s="66"/>
      <c r="FPU294" s="66"/>
      <c r="FPV294" s="66"/>
      <c r="FPW294" s="66"/>
      <c r="FPX294" s="66"/>
      <c r="FPY294" s="66"/>
      <c r="FPZ294" s="66"/>
      <c r="FQA294" s="66"/>
      <c r="FQB294" s="66"/>
      <c r="FQC294" s="66"/>
      <c r="FQD294" s="66"/>
      <c r="FQE294" s="66"/>
      <c r="FQF294" s="66"/>
      <c r="FQG294" s="66"/>
      <c r="FQH294" s="66"/>
      <c r="FQI294" s="66"/>
      <c r="FQJ294" s="66"/>
      <c r="FQK294" s="66"/>
      <c r="FQL294" s="66"/>
      <c r="FQM294" s="66"/>
      <c r="FQN294" s="66"/>
      <c r="FQO294" s="66"/>
      <c r="FQP294" s="66"/>
      <c r="FQQ294" s="66"/>
      <c r="FQR294" s="66"/>
      <c r="FQS294" s="66"/>
      <c r="FQT294" s="66"/>
      <c r="FQU294" s="66"/>
      <c r="FQV294" s="66"/>
      <c r="FQW294" s="66"/>
      <c r="FQX294" s="66"/>
      <c r="FQY294" s="66"/>
      <c r="FQZ294" s="66"/>
      <c r="FRA294" s="66"/>
      <c r="FRB294" s="66"/>
      <c r="FRC294" s="66"/>
      <c r="FRD294" s="66"/>
      <c r="FRE294" s="66"/>
      <c r="FRF294" s="66"/>
      <c r="FRG294" s="66"/>
      <c r="FRH294" s="66"/>
      <c r="FRI294" s="66"/>
      <c r="FRJ294" s="66"/>
      <c r="FRK294" s="66"/>
      <c r="FRL294" s="66"/>
      <c r="FRM294" s="66"/>
      <c r="FRN294" s="66"/>
      <c r="FRO294" s="66"/>
      <c r="FRP294" s="66"/>
      <c r="FRQ294" s="66"/>
      <c r="FRR294" s="66"/>
      <c r="FRS294" s="66"/>
      <c r="FRT294" s="66"/>
      <c r="FRU294" s="66"/>
      <c r="FRV294" s="66"/>
      <c r="FRW294" s="66"/>
      <c r="FRX294" s="66"/>
      <c r="FRY294" s="66"/>
      <c r="FRZ294" s="66"/>
      <c r="FSA294" s="66"/>
      <c r="FSB294" s="66"/>
      <c r="FSC294" s="66"/>
      <c r="FSD294" s="66"/>
      <c r="FSE294" s="66"/>
      <c r="FSF294" s="66"/>
      <c r="FSG294" s="66"/>
      <c r="FSH294" s="66"/>
      <c r="FSI294" s="66"/>
      <c r="FSJ294" s="66"/>
      <c r="FSK294" s="66"/>
      <c r="FSL294" s="66"/>
      <c r="FSM294" s="66"/>
      <c r="FSN294" s="66"/>
      <c r="FSO294" s="66"/>
      <c r="FSP294" s="66"/>
      <c r="FSQ294" s="66"/>
      <c r="FSR294" s="66"/>
      <c r="FSS294" s="66"/>
      <c r="FST294" s="66"/>
      <c r="FSU294" s="66"/>
      <c r="FSV294" s="66"/>
      <c r="FSW294" s="66"/>
      <c r="FSX294" s="66"/>
      <c r="FSY294" s="66"/>
      <c r="FSZ294" s="66"/>
      <c r="FTA294" s="66"/>
      <c r="FTB294" s="66"/>
      <c r="FTC294" s="66"/>
      <c r="FTD294" s="66"/>
      <c r="FTE294" s="66"/>
      <c r="FTF294" s="66"/>
      <c r="FTG294" s="66"/>
      <c r="FTH294" s="66"/>
      <c r="FTI294" s="66"/>
      <c r="FTJ294" s="66"/>
      <c r="FTK294" s="66"/>
      <c r="FTL294" s="66"/>
      <c r="FTM294" s="66"/>
      <c r="FTN294" s="66"/>
      <c r="FTO294" s="66"/>
      <c r="FTP294" s="66"/>
      <c r="FTQ294" s="66"/>
      <c r="FTR294" s="66"/>
      <c r="FTS294" s="66"/>
      <c r="FTT294" s="66"/>
      <c r="FTU294" s="66"/>
      <c r="FTV294" s="66"/>
      <c r="FTW294" s="66"/>
      <c r="FTX294" s="66"/>
      <c r="FTY294" s="66"/>
      <c r="FTZ294" s="66"/>
      <c r="FUA294" s="66"/>
      <c r="FUB294" s="66"/>
      <c r="FUC294" s="66"/>
      <c r="FUD294" s="66"/>
      <c r="FUE294" s="66"/>
      <c r="FUF294" s="66"/>
      <c r="FUG294" s="66"/>
      <c r="FUH294" s="66"/>
      <c r="FUI294" s="66"/>
      <c r="FUJ294" s="66"/>
      <c r="FUK294" s="66"/>
      <c r="FUL294" s="66"/>
      <c r="FUM294" s="66"/>
      <c r="FUN294" s="66"/>
      <c r="FUO294" s="66"/>
      <c r="FUP294" s="66"/>
      <c r="FUQ294" s="66"/>
      <c r="FUR294" s="66"/>
      <c r="FUS294" s="66"/>
      <c r="FUT294" s="66"/>
      <c r="FUU294" s="66"/>
      <c r="FUV294" s="66"/>
      <c r="FUW294" s="66"/>
      <c r="FUX294" s="66"/>
      <c r="FUY294" s="66"/>
      <c r="FUZ294" s="66"/>
      <c r="FVA294" s="66"/>
      <c r="FVB294" s="66"/>
      <c r="FVC294" s="66"/>
      <c r="FVD294" s="66"/>
      <c r="FVE294" s="66"/>
      <c r="FVF294" s="66"/>
      <c r="FVG294" s="66"/>
      <c r="FVH294" s="66"/>
      <c r="FVI294" s="66"/>
      <c r="FVJ294" s="66"/>
      <c r="FVK294" s="66"/>
      <c r="FVL294" s="66"/>
      <c r="FVM294" s="66"/>
      <c r="FVN294" s="66"/>
      <c r="FVO294" s="66"/>
      <c r="FVP294" s="66"/>
      <c r="FVQ294" s="66"/>
      <c r="FVR294" s="66"/>
      <c r="FVS294" s="66"/>
      <c r="FVT294" s="66"/>
      <c r="FVU294" s="66"/>
      <c r="FVV294" s="66"/>
      <c r="FVW294" s="66"/>
      <c r="FVX294" s="66"/>
      <c r="FVY294" s="66"/>
      <c r="FVZ294" s="66"/>
      <c r="FWA294" s="66"/>
      <c r="FWB294" s="66"/>
      <c r="FWC294" s="66"/>
      <c r="FWD294" s="66"/>
      <c r="FWE294" s="66"/>
      <c r="FWF294" s="66"/>
      <c r="FWG294" s="66"/>
      <c r="FWH294" s="66"/>
      <c r="FWI294" s="66"/>
      <c r="FWJ294" s="66"/>
      <c r="FWK294" s="66"/>
      <c r="FWL294" s="66"/>
      <c r="FWM294" s="66"/>
      <c r="FWN294" s="66"/>
      <c r="FWO294" s="66"/>
      <c r="FWP294" s="66"/>
      <c r="FWQ294" s="66"/>
      <c r="FWR294" s="66"/>
      <c r="FWS294" s="66"/>
      <c r="FWT294" s="66"/>
      <c r="FWU294" s="66"/>
      <c r="FWV294" s="66"/>
      <c r="FWW294" s="66"/>
      <c r="FWX294" s="66"/>
      <c r="FWY294" s="66"/>
      <c r="FWZ294" s="66"/>
      <c r="FXA294" s="66"/>
      <c r="FXB294" s="66"/>
      <c r="FXC294" s="66"/>
      <c r="FXD294" s="66"/>
      <c r="FXE294" s="66"/>
      <c r="FXF294" s="66"/>
      <c r="FXG294" s="66"/>
      <c r="FXH294" s="66"/>
      <c r="FXI294" s="66"/>
      <c r="FXJ294" s="66"/>
      <c r="FXK294" s="66"/>
      <c r="FXL294" s="66"/>
      <c r="FXM294" s="66"/>
      <c r="FXN294" s="66"/>
      <c r="FXO294" s="66"/>
      <c r="FXP294" s="66"/>
      <c r="FXQ294" s="66"/>
      <c r="FXR294" s="66"/>
      <c r="FXS294" s="66"/>
      <c r="FXT294" s="66"/>
      <c r="FXU294" s="66"/>
      <c r="FXV294" s="66"/>
      <c r="FXW294" s="66"/>
      <c r="FXX294" s="66"/>
      <c r="FXY294" s="66"/>
      <c r="FXZ294" s="66"/>
      <c r="FYA294" s="66"/>
      <c r="FYB294" s="66"/>
      <c r="FYC294" s="66"/>
      <c r="FYD294" s="66"/>
      <c r="FYE294" s="66"/>
      <c r="FYF294" s="66"/>
      <c r="FYG294" s="66"/>
      <c r="FYH294" s="66"/>
      <c r="FYI294" s="66"/>
      <c r="FYJ294" s="66"/>
      <c r="FYK294" s="66"/>
      <c r="FYL294" s="66"/>
      <c r="FYM294" s="66"/>
      <c r="FYN294" s="66"/>
      <c r="FYO294" s="66"/>
      <c r="FYP294" s="66"/>
      <c r="FYQ294" s="66"/>
      <c r="FYR294" s="66"/>
      <c r="FYS294" s="66"/>
      <c r="FYT294" s="66"/>
      <c r="FYU294" s="66"/>
      <c r="FYV294" s="66"/>
      <c r="FYW294" s="66"/>
      <c r="FYX294" s="66"/>
      <c r="FYY294" s="66"/>
      <c r="FYZ294" s="66"/>
      <c r="FZA294" s="66"/>
      <c r="FZB294" s="66"/>
      <c r="FZC294" s="66"/>
      <c r="FZD294" s="66"/>
      <c r="FZE294" s="66"/>
      <c r="FZF294" s="66"/>
      <c r="FZG294" s="66"/>
      <c r="FZH294" s="66"/>
      <c r="FZI294" s="66"/>
      <c r="FZJ294" s="66"/>
      <c r="FZK294" s="66"/>
      <c r="FZL294" s="66"/>
      <c r="FZM294" s="66"/>
      <c r="FZN294" s="66"/>
      <c r="FZO294" s="66"/>
      <c r="FZP294" s="66"/>
      <c r="FZQ294" s="66"/>
      <c r="FZR294" s="66"/>
      <c r="FZS294" s="66"/>
      <c r="FZT294" s="66"/>
      <c r="FZU294" s="66"/>
      <c r="FZV294" s="66"/>
      <c r="FZW294" s="66"/>
      <c r="FZX294" s="66"/>
      <c r="FZY294" s="66"/>
      <c r="FZZ294" s="66"/>
      <c r="GAA294" s="66"/>
      <c r="GAB294" s="66"/>
      <c r="GAC294" s="66"/>
      <c r="GAD294" s="66"/>
      <c r="GAE294" s="66"/>
      <c r="GAF294" s="66"/>
      <c r="GAG294" s="66"/>
      <c r="GAH294" s="66"/>
      <c r="GAI294" s="66"/>
      <c r="GAJ294" s="66"/>
      <c r="GAK294" s="66"/>
      <c r="GAL294" s="66"/>
      <c r="GAM294" s="66"/>
      <c r="GAN294" s="66"/>
      <c r="GAO294" s="66"/>
      <c r="GAP294" s="66"/>
      <c r="GAQ294" s="66"/>
      <c r="GAR294" s="66"/>
      <c r="GAS294" s="66"/>
      <c r="GAT294" s="66"/>
      <c r="GAU294" s="66"/>
      <c r="GAV294" s="66"/>
      <c r="GAW294" s="66"/>
      <c r="GAX294" s="66"/>
      <c r="GAY294" s="66"/>
      <c r="GAZ294" s="66"/>
      <c r="GBA294" s="66"/>
      <c r="GBB294" s="66"/>
      <c r="GBC294" s="66"/>
      <c r="GBD294" s="66"/>
      <c r="GBE294" s="66"/>
      <c r="GBF294" s="66"/>
      <c r="GBG294" s="66"/>
      <c r="GBH294" s="66"/>
      <c r="GBI294" s="66"/>
      <c r="GBJ294" s="66"/>
      <c r="GBK294" s="66"/>
      <c r="GBL294" s="66"/>
      <c r="GBM294" s="66"/>
      <c r="GBN294" s="66"/>
      <c r="GBO294" s="66"/>
      <c r="GBP294" s="66"/>
      <c r="GBQ294" s="66"/>
      <c r="GBR294" s="66"/>
      <c r="GBS294" s="66"/>
      <c r="GBT294" s="66"/>
      <c r="GBU294" s="66"/>
      <c r="GBV294" s="66"/>
      <c r="GBW294" s="66"/>
      <c r="GBX294" s="66"/>
      <c r="GBY294" s="66"/>
      <c r="GBZ294" s="66"/>
      <c r="GCA294" s="66"/>
      <c r="GCB294" s="66"/>
      <c r="GCC294" s="66"/>
      <c r="GCD294" s="66"/>
      <c r="GCE294" s="66"/>
      <c r="GCF294" s="66"/>
      <c r="GCG294" s="66"/>
      <c r="GCH294" s="66"/>
      <c r="GCI294" s="66"/>
      <c r="GCJ294" s="66"/>
      <c r="GCK294" s="66"/>
      <c r="GCL294" s="66"/>
      <c r="GCM294" s="66"/>
      <c r="GCN294" s="66"/>
      <c r="GCO294" s="66"/>
      <c r="GCP294" s="66"/>
      <c r="GCQ294" s="66"/>
      <c r="GCR294" s="66"/>
      <c r="GCS294" s="66"/>
      <c r="GCT294" s="66"/>
      <c r="GCU294" s="66"/>
      <c r="GCV294" s="66"/>
      <c r="GCW294" s="66"/>
      <c r="GCX294" s="66"/>
      <c r="GCY294" s="66"/>
      <c r="GCZ294" s="66"/>
      <c r="GDA294" s="66"/>
      <c r="GDB294" s="66"/>
      <c r="GDC294" s="66"/>
      <c r="GDD294" s="66"/>
      <c r="GDE294" s="66"/>
      <c r="GDF294" s="66"/>
      <c r="GDG294" s="66"/>
      <c r="GDH294" s="66"/>
      <c r="GDI294" s="66"/>
      <c r="GDJ294" s="66"/>
      <c r="GDK294" s="66"/>
      <c r="GDL294" s="66"/>
      <c r="GDM294" s="66"/>
      <c r="GDN294" s="66"/>
      <c r="GDO294" s="66"/>
      <c r="GDP294" s="66"/>
      <c r="GDQ294" s="66"/>
      <c r="GDR294" s="66"/>
      <c r="GDS294" s="66"/>
      <c r="GDT294" s="66"/>
      <c r="GDU294" s="66"/>
      <c r="GDV294" s="66"/>
      <c r="GDW294" s="66"/>
      <c r="GDX294" s="66"/>
      <c r="GDY294" s="66"/>
      <c r="GDZ294" s="66"/>
      <c r="GEA294" s="66"/>
      <c r="GEB294" s="66"/>
      <c r="GEC294" s="66"/>
      <c r="GED294" s="66"/>
      <c r="GEE294" s="66"/>
      <c r="GEF294" s="66"/>
      <c r="GEG294" s="66"/>
      <c r="GEH294" s="66"/>
      <c r="GEI294" s="66"/>
      <c r="GEJ294" s="66"/>
      <c r="GEK294" s="66"/>
      <c r="GEL294" s="66"/>
      <c r="GEM294" s="66"/>
      <c r="GEN294" s="66"/>
      <c r="GEO294" s="66"/>
      <c r="GEP294" s="66"/>
      <c r="GEQ294" s="66"/>
      <c r="GER294" s="66"/>
      <c r="GES294" s="66"/>
      <c r="GET294" s="66"/>
      <c r="GEU294" s="66"/>
      <c r="GEV294" s="66"/>
      <c r="GEW294" s="66"/>
      <c r="GEX294" s="66"/>
      <c r="GEY294" s="66"/>
      <c r="GEZ294" s="66"/>
      <c r="GFA294" s="66"/>
      <c r="GFB294" s="66"/>
      <c r="GFC294" s="66"/>
      <c r="GFD294" s="66"/>
      <c r="GFE294" s="66"/>
      <c r="GFF294" s="66"/>
      <c r="GFG294" s="66"/>
      <c r="GFH294" s="66"/>
      <c r="GFI294" s="66"/>
      <c r="GFJ294" s="66"/>
      <c r="GFK294" s="66"/>
      <c r="GFL294" s="66"/>
      <c r="GFM294" s="66"/>
      <c r="GFN294" s="66"/>
      <c r="GFO294" s="66"/>
      <c r="GFP294" s="66"/>
      <c r="GFQ294" s="66"/>
      <c r="GFR294" s="66"/>
      <c r="GFS294" s="66"/>
      <c r="GFT294" s="66"/>
      <c r="GFU294" s="66"/>
      <c r="GFV294" s="66"/>
      <c r="GFW294" s="66"/>
      <c r="GFX294" s="66"/>
      <c r="GFY294" s="66"/>
      <c r="GFZ294" s="66"/>
      <c r="GGA294" s="66"/>
      <c r="GGB294" s="66"/>
      <c r="GGC294" s="66"/>
      <c r="GGD294" s="66"/>
      <c r="GGE294" s="66"/>
      <c r="GGF294" s="66"/>
      <c r="GGG294" s="66"/>
      <c r="GGH294" s="66"/>
      <c r="GGI294" s="66"/>
      <c r="GGJ294" s="66"/>
      <c r="GGK294" s="66"/>
      <c r="GGL294" s="66"/>
      <c r="GGM294" s="66"/>
      <c r="GGN294" s="66"/>
      <c r="GGO294" s="66"/>
      <c r="GGP294" s="66"/>
      <c r="GGQ294" s="66"/>
      <c r="GGR294" s="66"/>
      <c r="GGS294" s="66"/>
      <c r="GGT294" s="66"/>
      <c r="GGU294" s="66"/>
      <c r="GGV294" s="66"/>
      <c r="GGW294" s="66"/>
      <c r="GGX294" s="66"/>
      <c r="GGY294" s="66"/>
      <c r="GGZ294" s="66"/>
      <c r="GHA294" s="66"/>
      <c r="GHB294" s="66"/>
      <c r="GHC294" s="66"/>
      <c r="GHD294" s="66"/>
      <c r="GHE294" s="66"/>
      <c r="GHF294" s="66"/>
      <c r="GHG294" s="66"/>
      <c r="GHH294" s="66"/>
      <c r="GHI294" s="66"/>
      <c r="GHJ294" s="66"/>
      <c r="GHK294" s="66"/>
      <c r="GHL294" s="66"/>
      <c r="GHM294" s="66"/>
      <c r="GHN294" s="66"/>
      <c r="GHO294" s="66"/>
      <c r="GHP294" s="66"/>
      <c r="GHQ294" s="66"/>
      <c r="GHR294" s="66"/>
      <c r="GHS294" s="66"/>
      <c r="GHT294" s="66"/>
      <c r="GHU294" s="66"/>
      <c r="GHV294" s="66"/>
      <c r="GHW294" s="66"/>
      <c r="GHX294" s="66"/>
      <c r="GHY294" s="66"/>
      <c r="GHZ294" s="66"/>
      <c r="GIA294" s="66"/>
      <c r="GIB294" s="66"/>
      <c r="GIC294" s="66"/>
      <c r="GID294" s="66"/>
      <c r="GIE294" s="66"/>
      <c r="GIF294" s="66"/>
      <c r="GIG294" s="66"/>
      <c r="GIH294" s="66"/>
      <c r="GII294" s="66"/>
      <c r="GIJ294" s="66"/>
      <c r="GIK294" s="66"/>
      <c r="GIL294" s="66"/>
      <c r="GIM294" s="66"/>
      <c r="GIN294" s="66"/>
      <c r="GIO294" s="66"/>
      <c r="GIP294" s="66"/>
      <c r="GIQ294" s="66"/>
      <c r="GIR294" s="66"/>
      <c r="GIS294" s="66"/>
      <c r="GIT294" s="66"/>
      <c r="GIU294" s="66"/>
      <c r="GIV294" s="66"/>
      <c r="GIW294" s="66"/>
      <c r="GIX294" s="66"/>
      <c r="GIY294" s="66"/>
      <c r="GIZ294" s="66"/>
      <c r="GJA294" s="66"/>
      <c r="GJB294" s="66"/>
      <c r="GJC294" s="66"/>
      <c r="GJD294" s="66"/>
      <c r="GJE294" s="66"/>
      <c r="GJF294" s="66"/>
      <c r="GJG294" s="66"/>
      <c r="GJH294" s="66"/>
      <c r="GJI294" s="66"/>
      <c r="GJJ294" s="66"/>
      <c r="GJK294" s="66"/>
      <c r="GJL294" s="66"/>
      <c r="GJM294" s="66"/>
      <c r="GJN294" s="66"/>
      <c r="GJO294" s="66"/>
      <c r="GJP294" s="66"/>
      <c r="GJQ294" s="66"/>
      <c r="GJR294" s="66"/>
      <c r="GJS294" s="66"/>
      <c r="GJT294" s="66"/>
      <c r="GJU294" s="66"/>
      <c r="GJV294" s="66"/>
      <c r="GJW294" s="66"/>
      <c r="GJX294" s="66"/>
      <c r="GJY294" s="66"/>
      <c r="GJZ294" s="66"/>
      <c r="GKA294" s="66"/>
      <c r="GKB294" s="66"/>
      <c r="GKC294" s="66"/>
      <c r="GKD294" s="66"/>
      <c r="GKE294" s="66"/>
      <c r="GKF294" s="66"/>
      <c r="GKG294" s="66"/>
      <c r="GKH294" s="66"/>
      <c r="GKI294" s="66"/>
      <c r="GKJ294" s="66"/>
      <c r="GKK294" s="66"/>
      <c r="GKL294" s="66"/>
      <c r="GKM294" s="66"/>
      <c r="GKN294" s="66"/>
      <c r="GKO294" s="66"/>
      <c r="GKP294" s="66"/>
      <c r="GKQ294" s="66"/>
      <c r="GKR294" s="66"/>
      <c r="GKS294" s="66"/>
      <c r="GKT294" s="66"/>
      <c r="GKU294" s="66"/>
      <c r="GKV294" s="66"/>
      <c r="GKW294" s="66"/>
      <c r="GKX294" s="66"/>
      <c r="GKY294" s="66"/>
      <c r="GKZ294" s="66"/>
      <c r="GLA294" s="66"/>
      <c r="GLB294" s="66"/>
      <c r="GLC294" s="66"/>
      <c r="GLD294" s="66"/>
      <c r="GLE294" s="66"/>
      <c r="GLF294" s="66"/>
      <c r="GLG294" s="66"/>
      <c r="GLH294" s="66"/>
      <c r="GLI294" s="66"/>
      <c r="GLJ294" s="66"/>
      <c r="GLK294" s="66"/>
      <c r="GLL294" s="66"/>
      <c r="GLM294" s="66"/>
      <c r="GLN294" s="66"/>
      <c r="GLO294" s="66"/>
      <c r="GLP294" s="66"/>
      <c r="GLQ294" s="66"/>
      <c r="GLR294" s="66"/>
      <c r="GLS294" s="66"/>
      <c r="GLT294" s="66"/>
      <c r="GLU294" s="66"/>
      <c r="GLV294" s="66"/>
      <c r="GLW294" s="66"/>
      <c r="GLX294" s="66"/>
      <c r="GLY294" s="66"/>
      <c r="GLZ294" s="66"/>
      <c r="GMA294" s="66"/>
      <c r="GMB294" s="66"/>
      <c r="GMC294" s="66"/>
      <c r="GMD294" s="66"/>
      <c r="GME294" s="66"/>
      <c r="GMF294" s="66"/>
      <c r="GMG294" s="66"/>
      <c r="GMH294" s="66"/>
      <c r="GMI294" s="66"/>
      <c r="GMJ294" s="66"/>
      <c r="GMK294" s="66"/>
      <c r="GML294" s="66"/>
      <c r="GMM294" s="66"/>
      <c r="GMN294" s="66"/>
      <c r="GMO294" s="66"/>
      <c r="GMP294" s="66"/>
      <c r="GMQ294" s="66"/>
      <c r="GMR294" s="66"/>
      <c r="GMS294" s="66"/>
      <c r="GMT294" s="66"/>
      <c r="GMU294" s="66"/>
      <c r="GMV294" s="66"/>
      <c r="GMW294" s="66"/>
      <c r="GMX294" s="66"/>
      <c r="GMY294" s="66"/>
      <c r="GMZ294" s="66"/>
      <c r="GNA294" s="66"/>
      <c r="GNB294" s="66"/>
      <c r="GNC294" s="66"/>
      <c r="GND294" s="66"/>
      <c r="GNE294" s="66"/>
      <c r="GNF294" s="66"/>
      <c r="GNG294" s="66"/>
      <c r="GNH294" s="66"/>
      <c r="GNI294" s="66"/>
      <c r="GNJ294" s="66"/>
      <c r="GNK294" s="66"/>
      <c r="GNL294" s="66"/>
      <c r="GNM294" s="66"/>
      <c r="GNN294" s="66"/>
      <c r="GNO294" s="66"/>
      <c r="GNP294" s="66"/>
      <c r="GNQ294" s="66"/>
      <c r="GNR294" s="66"/>
      <c r="GNS294" s="66"/>
      <c r="GNT294" s="66"/>
      <c r="GNU294" s="66"/>
      <c r="GNV294" s="66"/>
      <c r="GNW294" s="66"/>
      <c r="GNX294" s="66"/>
      <c r="GNY294" s="66"/>
      <c r="GNZ294" s="66"/>
      <c r="GOA294" s="66"/>
      <c r="GOB294" s="66"/>
      <c r="GOC294" s="66"/>
      <c r="GOD294" s="66"/>
      <c r="GOE294" s="66"/>
      <c r="GOF294" s="66"/>
      <c r="GOG294" s="66"/>
      <c r="GOH294" s="66"/>
      <c r="GOI294" s="66"/>
      <c r="GOJ294" s="66"/>
      <c r="GOK294" s="66"/>
      <c r="GOL294" s="66"/>
      <c r="GOM294" s="66"/>
      <c r="GON294" s="66"/>
      <c r="GOO294" s="66"/>
      <c r="GOP294" s="66"/>
      <c r="GOQ294" s="66"/>
      <c r="GOR294" s="66"/>
      <c r="GOS294" s="66"/>
      <c r="GOT294" s="66"/>
      <c r="GOU294" s="66"/>
      <c r="GOV294" s="66"/>
      <c r="GOW294" s="66"/>
      <c r="GOX294" s="66"/>
      <c r="GOY294" s="66"/>
      <c r="GOZ294" s="66"/>
      <c r="GPA294" s="66"/>
      <c r="GPB294" s="66"/>
      <c r="GPC294" s="66"/>
      <c r="GPD294" s="66"/>
      <c r="GPE294" s="66"/>
      <c r="GPF294" s="66"/>
      <c r="GPG294" s="66"/>
      <c r="GPH294" s="66"/>
      <c r="GPI294" s="66"/>
      <c r="GPJ294" s="66"/>
      <c r="GPK294" s="66"/>
      <c r="GPL294" s="66"/>
      <c r="GPM294" s="66"/>
      <c r="GPN294" s="66"/>
      <c r="GPO294" s="66"/>
      <c r="GPP294" s="66"/>
      <c r="GPQ294" s="66"/>
      <c r="GPR294" s="66"/>
      <c r="GPS294" s="66"/>
      <c r="GPT294" s="66"/>
      <c r="GPU294" s="66"/>
      <c r="GPV294" s="66"/>
      <c r="GPW294" s="66"/>
      <c r="GPX294" s="66"/>
      <c r="GPY294" s="66"/>
      <c r="GPZ294" s="66"/>
      <c r="GQA294" s="66"/>
      <c r="GQB294" s="66"/>
      <c r="GQC294" s="66"/>
      <c r="GQD294" s="66"/>
      <c r="GQE294" s="66"/>
      <c r="GQF294" s="66"/>
      <c r="GQG294" s="66"/>
      <c r="GQH294" s="66"/>
      <c r="GQI294" s="66"/>
      <c r="GQJ294" s="66"/>
      <c r="GQK294" s="66"/>
      <c r="GQL294" s="66"/>
      <c r="GQM294" s="66"/>
      <c r="GQN294" s="66"/>
      <c r="GQO294" s="66"/>
      <c r="GQP294" s="66"/>
      <c r="GQQ294" s="66"/>
      <c r="GQR294" s="66"/>
      <c r="GQS294" s="66"/>
      <c r="GQT294" s="66"/>
      <c r="GQU294" s="66"/>
      <c r="GQV294" s="66"/>
      <c r="GQW294" s="66"/>
      <c r="GQX294" s="66"/>
      <c r="GQY294" s="66"/>
      <c r="GQZ294" s="66"/>
      <c r="GRA294" s="66"/>
      <c r="GRB294" s="66"/>
      <c r="GRC294" s="66"/>
      <c r="GRD294" s="66"/>
      <c r="GRE294" s="66"/>
      <c r="GRF294" s="66"/>
      <c r="GRG294" s="66"/>
      <c r="GRH294" s="66"/>
      <c r="GRI294" s="66"/>
      <c r="GRJ294" s="66"/>
      <c r="GRK294" s="66"/>
      <c r="GRL294" s="66"/>
      <c r="GRM294" s="66"/>
      <c r="GRN294" s="66"/>
      <c r="GRO294" s="66"/>
      <c r="GRP294" s="66"/>
      <c r="GRQ294" s="66"/>
      <c r="GRR294" s="66"/>
      <c r="GRS294" s="66"/>
      <c r="GRT294" s="66"/>
      <c r="GRU294" s="66"/>
      <c r="GRV294" s="66"/>
      <c r="GRW294" s="66"/>
      <c r="GRX294" s="66"/>
      <c r="GRY294" s="66"/>
      <c r="GRZ294" s="66"/>
      <c r="GSA294" s="66"/>
      <c r="GSB294" s="66"/>
      <c r="GSC294" s="66"/>
      <c r="GSD294" s="66"/>
      <c r="GSE294" s="66"/>
      <c r="GSF294" s="66"/>
      <c r="GSG294" s="66"/>
      <c r="GSH294" s="66"/>
      <c r="GSI294" s="66"/>
      <c r="GSJ294" s="66"/>
      <c r="GSK294" s="66"/>
      <c r="GSL294" s="66"/>
      <c r="GSM294" s="66"/>
      <c r="GSN294" s="66"/>
      <c r="GSO294" s="66"/>
      <c r="GSP294" s="66"/>
      <c r="GSQ294" s="66"/>
      <c r="GSR294" s="66"/>
      <c r="GSS294" s="66"/>
      <c r="GST294" s="66"/>
      <c r="GSU294" s="66"/>
      <c r="GSV294" s="66"/>
      <c r="GSW294" s="66"/>
      <c r="GSX294" s="66"/>
      <c r="GSY294" s="66"/>
      <c r="GSZ294" s="66"/>
      <c r="GTA294" s="66"/>
      <c r="GTB294" s="66"/>
      <c r="GTC294" s="66"/>
      <c r="GTD294" s="66"/>
      <c r="GTE294" s="66"/>
      <c r="GTF294" s="66"/>
      <c r="GTG294" s="66"/>
      <c r="GTH294" s="66"/>
      <c r="GTI294" s="66"/>
      <c r="GTJ294" s="66"/>
      <c r="GTK294" s="66"/>
      <c r="GTL294" s="66"/>
      <c r="GTM294" s="66"/>
      <c r="GTN294" s="66"/>
      <c r="GTO294" s="66"/>
      <c r="GTP294" s="66"/>
      <c r="GTQ294" s="66"/>
      <c r="GTR294" s="66"/>
      <c r="GTS294" s="66"/>
      <c r="GTT294" s="66"/>
      <c r="GTU294" s="66"/>
      <c r="GTV294" s="66"/>
      <c r="GTW294" s="66"/>
      <c r="GTX294" s="66"/>
      <c r="GTY294" s="66"/>
      <c r="GTZ294" s="66"/>
      <c r="GUA294" s="66"/>
      <c r="GUB294" s="66"/>
      <c r="GUC294" s="66"/>
      <c r="GUD294" s="66"/>
      <c r="GUE294" s="66"/>
      <c r="GUF294" s="66"/>
      <c r="GUG294" s="66"/>
      <c r="GUH294" s="66"/>
      <c r="GUI294" s="66"/>
      <c r="GUJ294" s="66"/>
      <c r="GUK294" s="66"/>
      <c r="GUL294" s="66"/>
      <c r="GUM294" s="66"/>
      <c r="GUN294" s="66"/>
      <c r="GUO294" s="66"/>
      <c r="GUP294" s="66"/>
      <c r="GUQ294" s="66"/>
      <c r="GUR294" s="66"/>
      <c r="GUS294" s="66"/>
      <c r="GUT294" s="66"/>
      <c r="GUU294" s="66"/>
      <c r="GUV294" s="66"/>
      <c r="GUW294" s="66"/>
      <c r="GUX294" s="66"/>
      <c r="GUY294" s="66"/>
      <c r="GUZ294" s="66"/>
      <c r="GVA294" s="66"/>
      <c r="GVB294" s="66"/>
      <c r="GVC294" s="66"/>
      <c r="GVD294" s="66"/>
      <c r="GVE294" s="66"/>
      <c r="GVF294" s="66"/>
      <c r="GVG294" s="66"/>
      <c r="GVH294" s="66"/>
      <c r="GVI294" s="66"/>
      <c r="GVJ294" s="66"/>
      <c r="GVK294" s="66"/>
      <c r="GVL294" s="66"/>
      <c r="GVM294" s="66"/>
      <c r="GVN294" s="66"/>
      <c r="GVO294" s="66"/>
      <c r="GVP294" s="66"/>
      <c r="GVQ294" s="66"/>
      <c r="GVR294" s="66"/>
      <c r="GVS294" s="66"/>
      <c r="GVT294" s="66"/>
      <c r="GVU294" s="66"/>
      <c r="GVV294" s="66"/>
      <c r="GVW294" s="66"/>
      <c r="GVX294" s="66"/>
      <c r="GVY294" s="66"/>
      <c r="GVZ294" s="66"/>
      <c r="GWA294" s="66"/>
      <c r="GWB294" s="66"/>
      <c r="GWC294" s="66"/>
      <c r="GWD294" s="66"/>
      <c r="GWE294" s="66"/>
      <c r="GWF294" s="66"/>
      <c r="GWG294" s="66"/>
      <c r="GWH294" s="66"/>
      <c r="GWI294" s="66"/>
      <c r="GWJ294" s="66"/>
      <c r="GWK294" s="66"/>
      <c r="GWL294" s="66"/>
      <c r="GWM294" s="66"/>
      <c r="GWN294" s="66"/>
      <c r="GWO294" s="66"/>
      <c r="GWP294" s="66"/>
      <c r="GWQ294" s="66"/>
      <c r="GWR294" s="66"/>
      <c r="GWS294" s="66"/>
      <c r="GWT294" s="66"/>
      <c r="GWU294" s="66"/>
      <c r="GWV294" s="66"/>
      <c r="GWW294" s="66"/>
      <c r="GWX294" s="66"/>
      <c r="GWY294" s="66"/>
      <c r="GWZ294" s="66"/>
      <c r="GXA294" s="66"/>
      <c r="GXB294" s="66"/>
      <c r="GXC294" s="66"/>
      <c r="GXD294" s="66"/>
      <c r="GXE294" s="66"/>
      <c r="GXF294" s="66"/>
      <c r="GXG294" s="66"/>
      <c r="GXH294" s="66"/>
      <c r="GXI294" s="66"/>
      <c r="GXJ294" s="66"/>
      <c r="GXK294" s="66"/>
      <c r="GXL294" s="66"/>
      <c r="GXM294" s="66"/>
      <c r="GXN294" s="66"/>
      <c r="GXO294" s="66"/>
      <c r="GXP294" s="66"/>
      <c r="GXQ294" s="66"/>
      <c r="GXR294" s="66"/>
      <c r="GXS294" s="66"/>
      <c r="GXT294" s="66"/>
      <c r="GXU294" s="66"/>
      <c r="GXV294" s="66"/>
      <c r="GXW294" s="66"/>
      <c r="GXX294" s="66"/>
      <c r="GXY294" s="66"/>
      <c r="GXZ294" s="66"/>
      <c r="GYA294" s="66"/>
      <c r="GYB294" s="66"/>
      <c r="GYC294" s="66"/>
      <c r="GYD294" s="66"/>
      <c r="GYE294" s="66"/>
      <c r="GYF294" s="66"/>
      <c r="GYG294" s="66"/>
      <c r="GYH294" s="66"/>
      <c r="GYI294" s="66"/>
      <c r="GYJ294" s="66"/>
      <c r="GYK294" s="66"/>
      <c r="GYL294" s="66"/>
      <c r="GYM294" s="66"/>
      <c r="GYN294" s="66"/>
      <c r="GYO294" s="66"/>
      <c r="GYP294" s="66"/>
      <c r="GYQ294" s="66"/>
      <c r="GYR294" s="66"/>
      <c r="GYS294" s="66"/>
      <c r="GYT294" s="66"/>
      <c r="GYU294" s="66"/>
      <c r="GYV294" s="66"/>
      <c r="GYW294" s="66"/>
      <c r="GYX294" s="66"/>
      <c r="GYY294" s="66"/>
      <c r="GYZ294" s="66"/>
      <c r="GZA294" s="66"/>
      <c r="GZB294" s="66"/>
      <c r="GZC294" s="66"/>
      <c r="GZD294" s="66"/>
      <c r="GZE294" s="66"/>
      <c r="GZF294" s="66"/>
      <c r="GZG294" s="66"/>
      <c r="GZH294" s="66"/>
      <c r="GZI294" s="66"/>
      <c r="GZJ294" s="66"/>
      <c r="GZK294" s="66"/>
      <c r="GZL294" s="66"/>
      <c r="GZM294" s="66"/>
      <c r="GZN294" s="66"/>
      <c r="GZO294" s="66"/>
      <c r="GZP294" s="66"/>
      <c r="GZQ294" s="66"/>
      <c r="GZR294" s="66"/>
      <c r="GZS294" s="66"/>
      <c r="GZT294" s="66"/>
      <c r="GZU294" s="66"/>
      <c r="GZV294" s="66"/>
      <c r="GZW294" s="66"/>
      <c r="GZX294" s="66"/>
      <c r="GZY294" s="66"/>
      <c r="GZZ294" s="66"/>
      <c r="HAA294" s="66"/>
      <c r="HAB294" s="66"/>
      <c r="HAC294" s="66"/>
      <c r="HAD294" s="66"/>
      <c r="HAE294" s="66"/>
      <c r="HAF294" s="66"/>
      <c r="HAG294" s="66"/>
      <c r="HAH294" s="66"/>
      <c r="HAI294" s="66"/>
      <c r="HAJ294" s="66"/>
      <c r="HAK294" s="66"/>
      <c r="HAL294" s="66"/>
      <c r="HAM294" s="66"/>
      <c r="HAN294" s="66"/>
      <c r="HAO294" s="66"/>
      <c r="HAP294" s="66"/>
      <c r="HAQ294" s="66"/>
      <c r="HAR294" s="66"/>
      <c r="HAS294" s="66"/>
      <c r="HAT294" s="66"/>
      <c r="HAU294" s="66"/>
      <c r="HAV294" s="66"/>
      <c r="HAW294" s="66"/>
      <c r="HAX294" s="66"/>
      <c r="HAY294" s="66"/>
      <c r="HAZ294" s="66"/>
      <c r="HBA294" s="66"/>
      <c r="HBB294" s="66"/>
      <c r="HBC294" s="66"/>
      <c r="HBD294" s="66"/>
      <c r="HBE294" s="66"/>
      <c r="HBF294" s="66"/>
      <c r="HBG294" s="66"/>
      <c r="HBH294" s="66"/>
      <c r="HBI294" s="66"/>
      <c r="HBJ294" s="66"/>
      <c r="HBK294" s="66"/>
      <c r="HBL294" s="66"/>
      <c r="HBM294" s="66"/>
      <c r="HBN294" s="66"/>
      <c r="HBO294" s="66"/>
      <c r="HBP294" s="66"/>
      <c r="HBQ294" s="66"/>
      <c r="HBR294" s="66"/>
      <c r="HBS294" s="66"/>
      <c r="HBT294" s="66"/>
      <c r="HBU294" s="66"/>
      <c r="HBV294" s="66"/>
      <c r="HBW294" s="66"/>
      <c r="HBX294" s="66"/>
      <c r="HBY294" s="66"/>
      <c r="HBZ294" s="66"/>
      <c r="HCA294" s="66"/>
      <c r="HCB294" s="66"/>
      <c r="HCC294" s="66"/>
      <c r="HCD294" s="66"/>
      <c r="HCE294" s="66"/>
      <c r="HCF294" s="66"/>
      <c r="HCG294" s="66"/>
      <c r="HCH294" s="66"/>
      <c r="HCI294" s="66"/>
      <c r="HCJ294" s="66"/>
      <c r="HCK294" s="66"/>
      <c r="HCL294" s="66"/>
      <c r="HCM294" s="66"/>
      <c r="HCN294" s="66"/>
      <c r="HCO294" s="66"/>
      <c r="HCP294" s="66"/>
      <c r="HCQ294" s="66"/>
      <c r="HCR294" s="66"/>
      <c r="HCS294" s="66"/>
      <c r="HCT294" s="66"/>
      <c r="HCU294" s="66"/>
      <c r="HCV294" s="66"/>
      <c r="HCW294" s="66"/>
      <c r="HCX294" s="66"/>
      <c r="HCY294" s="66"/>
      <c r="HCZ294" s="66"/>
      <c r="HDA294" s="66"/>
      <c r="HDB294" s="66"/>
      <c r="HDC294" s="66"/>
      <c r="HDD294" s="66"/>
      <c r="HDE294" s="66"/>
      <c r="HDF294" s="66"/>
      <c r="HDG294" s="66"/>
      <c r="HDH294" s="66"/>
      <c r="HDI294" s="66"/>
      <c r="HDJ294" s="66"/>
      <c r="HDK294" s="66"/>
      <c r="HDL294" s="66"/>
      <c r="HDM294" s="66"/>
      <c r="HDN294" s="66"/>
      <c r="HDO294" s="66"/>
      <c r="HDP294" s="66"/>
      <c r="HDQ294" s="66"/>
      <c r="HDR294" s="66"/>
      <c r="HDS294" s="66"/>
      <c r="HDT294" s="66"/>
      <c r="HDU294" s="66"/>
      <c r="HDV294" s="66"/>
      <c r="HDW294" s="66"/>
      <c r="HDX294" s="66"/>
      <c r="HDY294" s="66"/>
      <c r="HDZ294" s="66"/>
      <c r="HEA294" s="66"/>
      <c r="HEB294" s="66"/>
      <c r="HEC294" s="66"/>
      <c r="HED294" s="66"/>
      <c r="HEE294" s="66"/>
      <c r="HEF294" s="66"/>
      <c r="HEG294" s="66"/>
      <c r="HEH294" s="66"/>
      <c r="HEI294" s="66"/>
      <c r="HEJ294" s="66"/>
      <c r="HEK294" s="66"/>
      <c r="HEL294" s="66"/>
      <c r="HEM294" s="66"/>
      <c r="HEN294" s="66"/>
      <c r="HEO294" s="66"/>
      <c r="HEP294" s="66"/>
      <c r="HEQ294" s="66"/>
      <c r="HER294" s="66"/>
      <c r="HES294" s="66"/>
      <c r="HET294" s="66"/>
      <c r="HEU294" s="66"/>
      <c r="HEV294" s="66"/>
      <c r="HEW294" s="66"/>
      <c r="HEX294" s="66"/>
      <c r="HEY294" s="66"/>
      <c r="HEZ294" s="66"/>
      <c r="HFA294" s="66"/>
      <c r="HFB294" s="66"/>
      <c r="HFC294" s="66"/>
      <c r="HFD294" s="66"/>
      <c r="HFE294" s="66"/>
      <c r="HFF294" s="66"/>
      <c r="HFG294" s="66"/>
      <c r="HFH294" s="66"/>
      <c r="HFI294" s="66"/>
      <c r="HFJ294" s="66"/>
      <c r="HFK294" s="66"/>
      <c r="HFL294" s="66"/>
      <c r="HFM294" s="66"/>
      <c r="HFN294" s="66"/>
      <c r="HFO294" s="66"/>
      <c r="HFP294" s="66"/>
      <c r="HFQ294" s="66"/>
      <c r="HFR294" s="66"/>
      <c r="HFS294" s="66"/>
      <c r="HFT294" s="66"/>
      <c r="HFU294" s="66"/>
      <c r="HFV294" s="66"/>
      <c r="HFW294" s="66"/>
      <c r="HFX294" s="66"/>
      <c r="HFY294" s="66"/>
      <c r="HFZ294" s="66"/>
      <c r="HGA294" s="66"/>
      <c r="HGB294" s="66"/>
      <c r="HGC294" s="66"/>
      <c r="HGD294" s="66"/>
      <c r="HGE294" s="66"/>
      <c r="HGF294" s="66"/>
      <c r="HGG294" s="66"/>
      <c r="HGH294" s="66"/>
      <c r="HGI294" s="66"/>
      <c r="HGJ294" s="66"/>
      <c r="HGK294" s="66"/>
      <c r="HGL294" s="66"/>
      <c r="HGM294" s="66"/>
      <c r="HGN294" s="66"/>
      <c r="HGO294" s="66"/>
      <c r="HGP294" s="66"/>
      <c r="HGQ294" s="66"/>
      <c r="HGR294" s="66"/>
      <c r="HGS294" s="66"/>
      <c r="HGT294" s="66"/>
      <c r="HGU294" s="66"/>
      <c r="HGV294" s="66"/>
      <c r="HGW294" s="66"/>
      <c r="HGX294" s="66"/>
      <c r="HGY294" s="66"/>
      <c r="HGZ294" s="66"/>
      <c r="HHA294" s="66"/>
      <c r="HHB294" s="66"/>
      <c r="HHC294" s="66"/>
      <c r="HHD294" s="66"/>
      <c r="HHE294" s="66"/>
      <c r="HHF294" s="66"/>
      <c r="HHG294" s="66"/>
      <c r="HHH294" s="66"/>
      <c r="HHI294" s="66"/>
      <c r="HHJ294" s="66"/>
      <c r="HHK294" s="66"/>
      <c r="HHL294" s="66"/>
      <c r="HHM294" s="66"/>
      <c r="HHN294" s="66"/>
      <c r="HHO294" s="66"/>
      <c r="HHP294" s="66"/>
      <c r="HHQ294" s="66"/>
      <c r="HHR294" s="66"/>
      <c r="HHS294" s="66"/>
      <c r="HHT294" s="66"/>
      <c r="HHU294" s="66"/>
      <c r="HHV294" s="66"/>
      <c r="HHW294" s="66"/>
      <c r="HHX294" s="66"/>
      <c r="HHY294" s="66"/>
      <c r="HHZ294" s="66"/>
      <c r="HIA294" s="66"/>
      <c r="HIB294" s="66"/>
      <c r="HIC294" s="66"/>
      <c r="HID294" s="66"/>
      <c r="HIE294" s="66"/>
      <c r="HIF294" s="66"/>
      <c r="HIG294" s="66"/>
      <c r="HIH294" s="66"/>
      <c r="HII294" s="66"/>
      <c r="HIJ294" s="66"/>
      <c r="HIK294" s="66"/>
      <c r="HIL294" s="66"/>
      <c r="HIM294" s="66"/>
      <c r="HIN294" s="66"/>
      <c r="HIO294" s="66"/>
      <c r="HIP294" s="66"/>
      <c r="HIQ294" s="66"/>
      <c r="HIR294" s="66"/>
      <c r="HIS294" s="66"/>
      <c r="HIT294" s="66"/>
      <c r="HIU294" s="66"/>
      <c r="HIV294" s="66"/>
      <c r="HIW294" s="66"/>
      <c r="HIX294" s="66"/>
      <c r="HIY294" s="66"/>
      <c r="HIZ294" s="66"/>
      <c r="HJA294" s="66"/>
      <c r="HJB294" s="66"/>
      <c r="HJC294" s="66"/>
      <c r="HJD294" s="66"/>
      <c r="HJE294" s="66"/>
      <c r="HJF294" s="66"/>
      <c r="HJG294" s="66"/>
      <c r="HJH294" s="66"/>
      <c r="HJI294" s="66"/>
      <c r="HJJ294" s="66"/>
      <c r="HJK294" s="66"/>
      <c r="HJL294" s="66"/>
      <c r="HJM294" s="66"/>
      <c r="HJN294" s="66"/>
      <c r="HJO294" s="66"/>
      <c r="HJP294" s="66"/>
      <c r="HJQ294" s="66"/>
      <c r="HJR294" s="66"/>
      <c r="HJS294" s="66"/>
      <c r="HJT294" s="66"/>
      <c r="HJU294" s="66"/>
      <c r="HJV294" s="66"/>
      <c r="HJW294" s="66"/>
      <c r="HJX294" s="66"/>
      <c r="HJY294" s="66"/>
      <c r="HJZ294" s="66"/>
      <c r="HKA294" s="66"/>
      <c r="HKB294" s="66"/>
      <c r="HKC294" s="66"/>
      <c r="HKD294" s="66"/>
      <c r="HKE294" s="66"/>
      <c r="HKF294" s="66"/>
      <c r="HKG294" s="66"/>
      <c r="HKH294" s="66"/>
      <c r="HKI294" s="66"/>
      <c r="HKJ294" s="66"/>
      <c r="HKK294" s="66"/>
      <c r="HKL294" s="66"/>
      <c r="HKM294" s="66"/>
      <c r="HKN294" s="66"/>
      <c r="HKO294" s="66"/>
      <c r="HKP294" s="66"/>
      <c r="HKQ294" s="66"/>
      <c r="HKR294" s="66"/>
      <c r="HKS294" s="66"/>
      <c r="HKT294" s="66"/>
      <c r="HKU294" s="66"/>
      <c r="HKV294" s="66"/>
      <c r="HKW294" s="66"/>
      <c r="HKX294" s="66"/>
      <c r="HKY294" s="66"/>
      <c r="HKZ294" s="66"/>
      <c r="HLA294" s="66"/>
      <c r="HLB294" s="66"/>
      <c r="HLC294" s="66"/>
      <c r="HLD294" s="66"/>
      <c r="HLE294" s="66"/>
      <c r="HLF294" s="66"/>
      <c r="HLG294" s="66"/>
      <c r="HLH294" s="66"/>
      <c r="HLI294" s="66"/>
      <c r="HLJ294" s="66"/>
      <c r="HLK294" s="66"/>
      <c r="HLL294" s="66"/>
      <c r="HLM294" s="66"/>
      <c r="HLN294" s="66"/>
      <c r="HLO294" s="66"/>
      <c r="HLP294" s="66"/>
      <c r="HLQ294" s="66"/>
      <c r="HLR294" s="66"/>
      <c r="HLS294" s="66"/>
      <c r="HLT294" s="66"/>
      <c r="HLU294" s="66"/>
      <c r="HLV294" s="66"/>
      <c r="HLW294" s="66"/>
      <c r="HLX294" s="66"/>
      <c r="HLY294" s="66"/>
      <c r="HLZ294" s="66"/>
      <c r="HMA294" s="66"/>
      <c r="HMB294" s="66"/>
      <c r="HMC294" s="66"/>
      <c r="HMD294" s="66"/>
      <c r="HME294" s="66"/>
      <c r="HMF294" s="66"/>
      <c r="HMG294" s="66"/>
      <c r="HMH294" s="66"/>
      <c r="HMI294" s="66"/>
      <c r="HMJ294" s="66"/>
      <c r="HMK294" s="66"/>
      <c r="HML294" s="66"/>
      <c r="HMM294" s="66"/>
      <c r="HMN294" s="66"/>
      <c r="HMO294" s="66"/>
      <c r="HMP294" s="66"/>
      <c r="HMQ294" s="66"/>
      <c r="HMR294" s="66"/>
      <c r="HMS294" s="66"/>
      <c r="HMT294" s="66"/>
      <c r="HMU294" s="66"/>
      <c r="HMV294" s="66"/>
      <c r="HMW294" s="66"/>
      <c r="HMX294" s="66"/>
      <c r="HMY294" s="66"/>
      <c r="HMZ294" s="66"/>
      <c r="HNA294" s="66"/>
      <c r="HNB294" s="66"/>
      <c r="HNC294" s="66"/>
      <c r="HND294" s="66"/>
      <c r="HNE294" s="66"/>
      <c r="HNF294" s="66"/>
      <c r="HNG294" s="66"/>
      <c r="HNH294" s="66"/>
      <c r="HNI294" s="66"/>
      <c r="HNJ294" s="66"/>
      <c r="HNK294" s="66"/>
      <c r="HNL294" s="66"/>
      <c r="HNM294" s="66"/>
      <c r="HNN294" s="66"/>
      <c r="HNO294" s="66"/>
      <c r="HNP294" s="66"/>
      <c r="HNQ294" s="66"/>
      <c r="HNR294" s="66"/>
      <c r="HNS294" s="66"/>
      <c r="HNT294" s="66"/>
      <c r="HNU294" s="66"/>
      <c r="HNV294" s="66"/>
      <c r="HNW294" s="66"/>
      <c r="HNX294" s="66"/>
      <c r="HNY294" s="66"/>
      <c r="HNZ294" s="66"/>
      <c r="HOA294" s="66"/>
      <c r="HOB294" s="66"/>
      <c r="HOC294" s="66"/>
      <c r="HOD294" s="66"/>
      <c r="HOE294" s="66"/>
      <c r="HOF294" s="66"/>
      <c r="HOG294" s="66"/>
      <c r="HOH294" s="66"/>
      <c r="HOI294" s="66"/>
      <c r="HOJ294" s="66"/>
      <c r="HOK294" s="66"/>
      <c r="HOL294" s="66"/>
      <c r="HOM294" s="66"/>
      <c r="HON294" s="66"/>
      <c r="HOO294" s="66"/>
      <c r="HOP294" s="66"/>
      <c r="HOQ294" s="66"/>
      <c r="HOR294" s="66"/>
      <c r="HOS294" s="66"/>
      <c r="HOT294" s="66"/>
      <c r="HOU294" s="66"/>
      <c r="HOV294" s="66"/>
      <c r="HOW294" s="66"/>
      <c r="HOX294" s="66"/>
      <c r="HOY294" s="66"/>
      <c r="HOZ294" s="66"/>
      <c r="HPA294" s="66"/>
      <c r="HPB294" s="66"/>
      <c r="HPC294" s="66"/>
      <c r="HPD294" s="66"/>
      <c r="HPE294" s="66"/>
      <c r="HPF294" s="66"/>
      <c r="HPG294" s="66"/>
      <c r="HPH294" s="66"/>
      <c r="HPI294" s="66"/>
      <c r="HPJ294" s="66"/>
      <c r="HPK294" s="66"/>
      <c r="HPL294" s="66"/>
      <c r="HPM294" s="66"/>
      <c r="HPN294" s="66"/>
      <c r="HPO294" s="66"/>
      <c r="HPP294" s="66"/>
      <c r="HPQ294" s="66"/>
      <c r="HPR294" s="66"/>
      <c r="HPS294" s="66"/>
      <c r="HPT294" s="66"/>
      <c r="HPU294" s="66"/>
      <c r="HPV294" s="66"/>
      <c r="HPW294" s="66"/>
      <c r="HPX294" s="66"/>
      <c r="HPY294" s="66"/>
      <c r="HPZ294" s="66"/>
      <c r="HQA294" s="66"/>
      <c r="HQB294" s="66"/>
      <c r="HQC294" s="66"/>
      <c r="HQD294" s="66"/>
      <c r="HQE294" s="66"/>
      <c r="HQF294" s="66"/>
      <c r="HQG294" s="66"/>
      <c r="HQH294" s="66"/>
      <c r="HQI294" s="66"/>
      <c r="HQJ294" s="66"/>
      <c r="HQK294" s="66"/>
      <c r="HQL294" s="66"/>
      <c r="HQM294" s="66"/>
      <c r="HQN294" s="66"/>
      <c r="HQO294" s="66"/>
      <c r="HQP294" s="66"/>
      <c r="HQQ294" s="66"/>
      <c r="HQR294" s="66"/>
      <c r="HQS294" s="66"/>
      <c r="HQT294" s="66"/>
      <c r="HQU294" s="66"/>
      <c r="HQV294" s="66"/>
      <c r="HQW294" s="66"/>
      <c r="HQX294" s="66"/>
      <c r="HQY294" s="66"/>
      <c r="HQZ294" s="66"/>
      <c r="HRA294" s="66"/>
      <c r="HRB294" s="66"/>
      <c r="HRC294" s="66"/>
      <c r="HRD294" s="66"/>
      <c r="HRE294" s="66"/>
      <c r="HRF294" s="66"/>
      <c r="HRG294" s="66"/>
      <c r="HRH294" s="66"/>
      <c r="HRI294" s="66"/>
      <c r="HRJ294" s="66"/>
      <c r="HRK294" s="66"/>
      <c r="HRL294" s="66"/>
      <c r="HRM294" s="66"/>
      <c r="HRN294" s="66"/>
      <c r="HRO294" s="66"/>
      <c r="HRP294" s="66"/>
      <c r="HRQ294" s="66"/>
      <c r="HRR294" s="66"/>
      <c r="HRS294" s="66"/>
      <c r="HRT294" s="66"/>
      <c r="HRU294" s="66"/>
      <c r="HRV294" s="66"/>
      <c r="HRW294" s="66"/>
      <c r="HRX294" s="66"/>
      <c r="HRY294" s="66"/>
      <c r="HRZ294" s="66"/>
      <c r="HSA294" s="66"/>
      <c r="HSB294" s="66"/>
      <c r="HSC294" s="66"/>
      <c r="HSD294" s="66"/>
      <c r="HSE294" s="66"/>
      <c r="HSF294" s="66"/>
      <c r="HSG294" s="66"/>
      <c r="HSH294" s="66"/>
      <c r="HSI294" s="66"/>
      <c r="HSJ294" s="66"/>
      <c r="HSK294" s="66"/>
      <c r="HSL294" s="66"/>
      <c r="HSM294" s="66"/>
      <c r="HSN294" s="66"/>
      <c r="HSO294" s="66"/>
      <c r="HSP294" s="66"/>
      <c r="HSQ294" s="66"/>
      <c r="HSR294" s="66"/>
      <c r="HSS294" s="66"/>
      <c r="HST294" s="66"/>
      <c r="HSU294" s="66"/>
      <c r="HSV294" s="66"/>
      <c r="HSW294" s="66"/>
      <c r="HSX294" s="66"/>
      <c r="HSY294" s="66"/>
      <c r="HSZ294" s="66"/>
      <c r="HTA294" s="66"/>
      <c r="HTB294" s="66"/>
      <c r="HTC294" s="66"/>
      <c r="HTD294" s="66"/>
      <c r="HTE294" s="66"/>
      <c r="HTF294" s="66"/>
      <c r="HTG294" s="66"/>
      <c r="HTH294" s="66"/>
      <c r="HTI294" s="66"/>
      <c r="HTJ294" s="66"/>
      <c r="HTK294" s="66"/>
      <c r="HTL294" s="66"/>
      <c r="HTM294" s="66"/>
      <c r="HTN294" s="66"/>
      <c r="HTO294" s="66"/>
      <c r="HTP294" s="66"/>
      <c r="HTQ294" s="66"/>
      <c r="HTR294" s="66"/>
      <c r="HTS294" s="66"/>
      <c r="HTT294" s="66"/>
      <c r="HTU294" s="66"/>
      <c r="HTV294" s="66"/>
      <c r="HTW294" s="66"/>
      <c r="HTX294" s="66"/>
      <c r="HTY294" s="66"/>
      <c r="HTZ294" s="66"/>
      <c r="HUA294" s="66"/>
      <c r="HUB294" s="66"/>
      <c r="HUC294" s="66"/>
      <c r="HUD294" s="66"/>
      <c r="HUE294" s="66"/>
      <c r="HUF294" s="66"/>
      <c r="HUG294" s="66"/>
      <c r="HUH294" s="66"/>
      <c r="HUI294" s="66"/>
      <c r="HUJ294" s="66"/>
      <c r="HUK294" s="66"/>
      <c r="HUL294" s="66"/>
      <c r="HUM294" s="66"/>
      <c r="HUN294" s="66"/>
      <c r="HUO294" s="66"/>
      <c r="HUP294" s="66"/>
      <c r="HUQ294" s="66"/>
      <c r="HUR294" s="66"/>
      <c r="HUS294" s="66"/>
      <c r="HUT294" s="66"/>
      <c r="HUU294" s="66"/>
      <c r="HUV294" s="66"/>
      <c r="HUW294" s="66"/>
      <c r="HUX294" s="66"/>
      <c r="HUY294" s="66"/>
      <c r="HUZ294" s="66"/>
      <c r="HVA294" s="66"/>
      <c r="HVB294" s="66"/>
      <c r="HVC294" s="66"/>
      <c r="HVD294" s="66"/>
      <c r="HVE294" s="66"/>
      <c r="HVF294" s="66"/>
      <c r="HVG294" s="66"/>
      <c r="HVH294" s="66"/>
      <c r="HVI294" s="66"/>
      <c r="HVJ294" s="66"/>
      <c r="HVK294" s="66"/>
      <c r="HVL294" s="66"/>
      <c r="HVM294" s="66"/>
      <c r="HVN294" s="66"/>
      <c r="HVO294" s="66"/>
      <c r="HVP294" s="66"/>
      <c r="HVQ294" s="66"/>
      <c r="HVR294" s="66"/>
      <c r="HVS294" s="66"/>
      <c r="HVT294" s="66"/>
      <c r="HVU294" s="66"/>
      <c r="HVV294" s="66"/>
      <c r="HVW294" s="66"/>
      <c r="HVX294" s="66"/>
      <c r="HVY294" s="66"/>
      <c r="HVZ294" s="66"/>
      <c r="HWA294" s="66"/>
      <c r="HWB294" s="66"/>
      <c r="HWC294" s="66"/>
      <c r="HWD294" s="66"/>
      <c r="HWE294" s="66"/>
      <c r="HWF294" s="66"/>
      <c r="HWG294" s="66"/>
      <c r="HWH294" s="66"/>
      <c r="HWI294" s="66"/>
      <c r="HWJ294" s="66"/>
      <c r="HWK294" s="66"/>
      <c r="HWL294" s="66"/>
      <c r="HWM294" s="66"/>
      <c r="HWN294" s="66"/>
      <c r="HWO294" s="66"/>
      <c r="HWP294" s="66"/>
      <c r="HWQ294" s="66"/>
      <c r="HWR294" s="66"/>
      <c r="HWS294" s="66"/>
      <c r="HWT294" s="66"/>
      <c r="HWU294" s="66"/>
      <c r="HWV294" s="66"/>
      <c r="HWW294" s="66"/>
      <c r="HWX294" s="66"/>
      <c r="HWY294" s="66"/>
      <c r="HWZ294" s="66"/>
      <c r="HXA294" s="66"/>
      <c r="HXB294" s="66"/>
      <c r="HXC294" s="66"/>
      <c r="HXD294" s="66"/>
      <c r="HXE294" s="66"/>
      <c r="HXF294" s="66"/>
      <c r="HXG294" s="66"/>
      <c r="HXH294" s="66"/>
      <c r="HXI294" s="66"/>
      <c r="HXJ294" s="66"/>
      <c r="HXK294" s="66"/>
      <c r="HXL294" s="66"/>
      <c r="HXM294" s="66"/>
      <c r="HXN294" s="66"/>
      <c r="HXO294" s="66"/>
      <c r="HXP294" s="66"/>
      <c r="HXQ294" s="66"/>
      <c r="HXR294" s="66"/>
      <c r="HXS294" s="66"/>
      <c r="HXT294" s="66"/>
      <c r="HXU294" s="66"/>
      <c r="HXV294" s="66"/>
      <c r="HXW294" s="66"/>
      <c r="HXX294" s="66"/>
      <c r="HXY294" s="66"/>
      <c r="HXZ294" s="66"/>
      <c r="HYA294" s="66"/>
      <c r="HYB294" s="66"/>
      <c r="HYC294" s="66"/>
      <c r="HYD294" s="66"/>
      <c r="HYE294" s="66"/>
      <c r="HYF294" s="66"/>
      <c r="HYG294" s="66"/>
      <c r="HYH294" s="66"/>
      <c r="HYI294" s="66"/>
      <c r="HYJ294" s="66"/>
      <c r="HYK294" s="66"/>
      <c r="HYL294" s="66"/>
      <c r="HYM294" s="66"/>
      <c r="HYN294" s="66"/>
      <c r="HYO294" s="66"/>
      <c r="HYP294" s="66"/>
      <c r="HYQ294" s="66"/>
      <c r="HYR294" s="66"/>
      <c r="HYS294" s="66"/>
      <c r="HYT294" s="66"/>
      <c r="HYU294" s="66"/>
      <c r="HYV294" s="66"/>
      <c r="HYW294" s="66"/>
      <c r="HYX294" s="66"/>
      <c r="HYY294" s="66"/>
      <c r="HYZ294" s="66"/>
      <c r="HZA294" s="66"/>
      <c r="HZB294" s="66"/>
      <c r="HZC294" s="66"/>
      <c r="HZD294" s="66"/>
      <c r="HZE294" s="66"/>
      <c r="HZF294" s="66"/>
      <c r="HZG294" s="66"/>
      <c r="HZH294" s="66"/>
      <c r="HZI294" s="66"/>
      <c r="HZJ294" s="66"/>
      <c r="HZK294" s="66"/>
      <c r="HZL294" s="66"/>
      <c r="HZM294" s="66"/>
      <c r="HZN294" s="66"/>
      <c r="HZO294" s="66"/>
      <c r="HZP294" s="66"/>
      <c r="HZQ294" s="66"/>
      <c r="HZR294" s="66"/>
      <c r="HZS294" s="66"/>
      <c r="HZT294" s="66"/>
      <c r="HZU294" s="66"/>
      <c r="HZV294" s="66"/>
      <c r="HZW294" s="66"/>
      <c r="HZX294" s="66"/>
      <c r="HZY294" s="66"/>
      <c r="HZZ294" s="66"/>
      <c r="IAA294" s="66"/>
      <c r="IAB294" s="66"/>
      <c r="IAC294" s="66"/>
      <c r="IAD294" s="66"/>
      <c r="IAE294" s="66"/>
      <c r="IAF294" s="66"/>
      <c r="IAG294" s="66"/>
      <c r="IAH294" s="66"/>
      <c r="IAI294" s="66"/>
      <c r="IAJ294" s="66"/>
      <c r="IAK294" s="66"/>
      <c r="IAL294" s="66"/>
      <c r="IAM294" s="66"/>
      <c r="IAN294" s="66"/>
      <c r="IAO294" s="66"/>
      <c r="IAP294" s="66"/>
      <c r="IAQ294" s="66"/>
      <c r="IAR294" s="66"/>
      <c r="IAS294" s="66"/>
      <c r="IAT294" s="66"/>
      <c r="IAU294" s="66"/>
      <c r="IAV294" s="66"/>
      <c r="IAW294" s="66"/>
      <c r="IAX294" s="66"/>
      <c r="IAY294" s="66"/>
      <c r="IAZ294" s="66"/>
      <c r="IBA294" s="66"/>
      <c r="IBB294" s="66"/>
      <c r="IBC294" s="66"/>
      <c r="IBD294" s="66"/>
      <c r="IBE294" s="66"/>
      <c r="IBF294" s="66"/>
      <c r="IBG294" s="66"/>
      <c r="IBH294" s="66"/>
      <c r="IBI294" s="66"/>
      <c r="IBJ294" s="66"/>
      <c r="IBK294" s="66"/>
      <c r="IBL294" s="66"/>
      <c r="IBM294" s="66"/>
      <c r="IBN294" s="66"/>
      <c r="IBO294" s="66"/>
      <c r="IBP294" s="66"/>
      <c r="IBQ294" s="66"/>
      <c r="IBR294" s="66"/>
      <c r="IBS294" s="66"/>
      <c r="IBT294" s="66"/>
      <c r="IBU294" s="66"/>
      <c r="IBV294" s="66"/>
      <c r="IBW294" s="66"/>
      <c r="IBX294" s="66"/>
      <c r="IBY294" s="66"/>
      <c r="IBZ294" s="66"/>
      <c r="ICA294" s="66"/>
      <c r="ICB294" s="66"/>
      <c r="ICC294" s="66"/>
      <c r="ICD294" s="66"/>
      <c r="ICE294" s="66"/>
      <c r="ICF294" s="66"/>
      <c r="ICG294" s="66"/>
      <c r="ICH294" s="66"/>
      <c r="ICI294" s="66"/>
      <c r="ICJ294" s="66"/>
      <c r="ICK294" s="66"/>
      <c r="ICL294" s="66"/>
      <c r="ICM294" s="66"/>
      <c r="ICN294" s="66"/>
      <c r="ICO294" s="66"/>
      <c r="ICP294" s="66"/>
      <c r="ICQ294" s="66"/>
      <c r="ICR294" s="66"/>
      <c r="ICS294" s="66"/>
      <c r="ICT294" s="66"/>
      <c r="ICU294" s="66"/>
      <c r="ICV294" s="66"/>
      <c r="ICW294" s="66"/>
      <c r="ICX294" s="66"/>
      <c r="ICY294" s="66"/>
      <c r="ICZ294" s="66"/>
      <c r="IDA294" s="66"/>
      <c r="IDB294" s="66"/>
      <c r="IDC294" s="66"/>
      <c r="IDD294" s="66"/>
      <c r="IDE294" s="66"/>
      <c r="IDF294" s="66"/>
      <c r="IDG294" s="66"/>
      <c r="IDH294" s="66"/>
      <c r="IDI294" s="66"/>
      <c r="IDJ294" s="66"/>
      <c r="IDK294" s="66"/>
      <c r="IDL294" s="66"/>
      <c r="IDM294" s="66"/>
      <c r="IDN294" s="66"/>
      <c r="IDO294" s="66"/>
      <c r="IDP294" s="66"/>
      <c r="IDQ294" s="66"/>
      <c r="IDR294" s="66"/>
      <c r="IDS294" s="66"/>
      <c r="IDT294" s="66"/>
      <c r="IDU294" s="66"/>
      <c r="IDV294" s="66"/>
      <c r="IDW294" s="66"/>
      <c r="IDX294" s="66"/>
      <c r="IDY294" s="66"/>
      <c r="IDZ294" s="66"/>
      <c r="IEA294" s="66"/>
      <c r="IEB294" s="66"/>
      <c r="IEC294" s="66"/>
      <c r="IED294" s="66"/>
      <c r="IEE294" s="66"/>
      <c r="IEF294" s="66"/>
      <c r="IEG294" s="66"/>
      <c r="IEH294" s="66"/>
      <c r="IEI294" s="66"/>
      <c r="IEJ294" s="66"/>
      <c r="IEK294" s="66"/>
      <c r="IEL294" s="66"/>
      <c r="IEM294" s="66"/>
      <c r="IEN294" s="66"/>
      <c r="IEO294" s="66"/>
      <c r="IEP294" s="66"/>
      <c r="IEQ294" s="66"/>
      <c r="IER294" s="66"/>
      <c r="IES294" s="66"/>
      <c r="IET294" s="66"/>
      <c r="IEU294" s="66"/>
      <c r="IEV294" s="66"/>
      <c r="IEW294" s="66"/>
      <c r="IEX294" s="66"/>
      <c r="IEY294" s="66"/>
      <c r="IEZ294" s="66"/>
      <c r="IFA294" s="66"/>
      <c r="IFB294" s="66"/>
      <c r="IFC294" s="66"/>
      <c r="IFD294" s="66"/>
      <c r="IFE294" s="66"/>
      <c r="IFF294" s="66"/>
      <c r="IFG294" s="66"/>
      <c r="IFH294" s="66"/>
      <c r="IFI294" s="66"/>
      <c r="IFJ294" s="66"/>
      <c r="IFK294" s="66"/>
      <c r="IFL294" s="66"/>
      <c r="IFM294" s="66"/>
      <c r="IFN294" s="66"/>
      <c r="IFO294" s="66"/>
      <c r="IFP294" s="66"/>
      <c r="IFQ294" s="66"/>
      <c r="IFR294" s="66"/>
      <c r="IFS294" s="66"/>
      <c r="IFT294" s="66"/>
      <c r="IFU294" s="66"/>
      <c r="IFV294" s="66"/>
      <c r="IFW294" s="66"/>
      <c r="IFX294" s="66"/>
      <c r="IFY294" s="66"/>
      <c r="IFZ294" s="66"/>
      <c r="IGA294" s="66"/>
      <c r="IGB294" s="66"/>
      <c r="IGC294" s="66"/>
      <c r="IGD294" s="66"/>
      <c r="IGE294" s="66"/>
      <c r="IGF294" s="66"/>
      <c r="IGG294" s="66"/>
      <c r="IGH294" s="66"/>
      <c r="IGI294" s="66"/>
      <c r="IGJ294" s="66"/>
      <c r="IGK294" s="66"/>
      <c r="IGL294" s="66"/>
      <c r="IGM294" s="66"/>
      <c r="IGN294" s="66"/>
      <c r="IGO294" s="66"/>
      <c r="IGP294" s="66"/>
      <c r="IGQ294" s="66"/>
      <c r="IGR294" s="66"/>
      <c r="IGS294" s="66"/>
      <c r="IGT294" s="66"/>
      <c r="IGU294" s="66"/>
      <c r="IGV294" s="66"/>
      <c r="IGW294" s="66"/>
      <c r="IGX294" s="66"/>
      <c r="IGY294" s="66"/>
      <c r="IGZ294" s="66"/>
      <c r="IHA294" s="66"/>
      <c r="IHB294" s="66"/>
      <c r="IHC294" s="66"/>
      <c r="IHD294" s="66"/>
      <c r="IHE294" s="66"/>
      <c r="IHF294" s="66"/>
      <c r="IHG294" s="66"/>
      <c r="IHH294" s="66"/>
      <c r="IHI294" s="66"/>
      <c r="IHJ294" s="66"/>
      <c r="IHK294" s="66"/>
      <c r="IHL294" s="66"/>
      <c r="IHM294" s="66"/>
      <c r="IHN294" s="66"/>
      <c r="IHO294" s="66"/>
      <c r="IHP294" s="66"/>
      <c r="IHQ294" s="66"/>
      <c r="IHR294" s="66"/>
      <c r="IHS294" s="66"/>
      <c r="IHT294" s="66"/>
      <c r="IHU294" s="66"/>
      <c r="IHV294" s="66"/>
      <c r="IHW294" s="66"/>
      <c r="IHX294" s="66"/>
      <c r="IHY294" s="66"/>
      <c r="IHZ294" s="66"/>
      <c r="IIA294" s="66"/>
      <c r="IIB294" s="66"/>
      <c r="IIC294" s="66"/>
      <c r="IID294" s="66"/>
      <c r="IIE294" s="66"/>
      <c r="IIF294" s="66"/>
      <c r="IIG294" s="66"/>
      <c r="IIH294" s="66"/>
      <c r="III294" s="66"/>
      <c r="IIJ294" s="66"/>
      <c r="IIK294" s="66"/>
      <c r="IIL294" s="66"/>
      <c r="IIM294" s="66"/>
      <c r="IIN294" s="66"/>
      <c r="IIO294" s="66"/>
      <c r="IIP294" s="66"/>
      <c r="IIQ294" s="66"/>
      <c r="IIR294" s="66"/>
      <c r="IIS294" s="66"/>
      <c r="IIT294" s="66"/>
      <c r="IIU294" s="66"/>
      <c r="IIV294" s="66"/>
      <c r="IIW294" s="66"/>
      <c r="IIX294" s="66"/>
      <c r="IIY294" s="66"/>
      <c r="IIZ294" s="66"/>
      <c r="IJA294" s="66"/>
      <c r="IJB294" s="66"/>
      <c r="IJC294" s="66"/>
      <c r="IJD294" s="66"/>
      <c r="IJE294" s="66"/>
      <c r="IJF294" s="66"/>
      <c r="IJG294" s="66"/>
      <c r="IJH294" s="66"/>
      <c r="IJI294" s="66"/>
      <c r="IJJ294" s="66"/>
      <c r="IJK294" s="66"/>
      <c r="IJL294" s="66"/>
      <c r="IJM294" s="66"/>
      <c r="IJN294" s="66"/>
      <c r="IJO294" s="66"/>
      <c r="IJP294" s="66"/>
      <c r="IJQ294" s="66"/>
      <c r="IJR294" s="66"/>
      <c r="IJS294" s="66"/>
      <c r="IJT294" s="66"/>
      <c r="IJU294" s="66"/>
      <c r="IJV294" s="66"/>
      <c r="IJW294" s="66"/>
      <c r="IJX294" s="66"/>
      <c r="IJY294" s="66"/>
      <c r="IJZ294" s="66"/>
      <c r="IKA294" s="66"/>
      <c r="IKB294" s="66"/>
      <c r="IKC294" s="66"/>
      <c r="IKD294" s="66"/>
      <c r="IKE294" s="66"/>
      <c r="IKF294" s="66"/>
      <c r="IKG294" s="66"/>
      <c r="IKH294" s="66"/>
      <c r="IKI294" s="66"/>
      <c r="IKJ294" s="66"/>
      <c r="IKK294" s="66"/>
      <c r="IKL294" s="66"/>
      <c r="IKM294" s="66"/>
      <c r="IKN294" s="66"/>
      <c r="IKO294" s="66"/>
      <c r="IKP294" s="66"/>
      <c r="IKQ294" s="66"/>
      <c r="IKR294" s="66"/>
      <c r="IKS294" s="66"/>
      <c r="IKT294" s="66"/>
      <c r="IKU294" s="66"/>
      <c r="IKV294" s="66"/>
      <c r="IKW294" s="66"/>
      <c r="IKX294" s="66"/>
      <c r="IKY294" s="66"/>
      <c r="IKZ294" s="66"/>
      <c r="ILA294" s="66"/>
      <c r="ILB294" s="66"/>
      <c r="ILC294" s="66"/>
      <c r="ILD294" s="66"/>
      <c r="ILE294" s="66"/>
      <c r="ILF294" s="66"/>
      <c r="ILG294" s="66"/>
      <c r="ILH294" s="66"/>
      <c r="ILI294" s="66"/>
      <c r="ILJ294" s="66"/>
      <c r="ILK294" s="66"/>
      <c r="ILL294" s="66"/>
      <c r="ILM294" s="66"/>
      <c r="ILN294" s="66"/>
      <c r="ILO294" s="66"/>
      <c r="ILP294" s="66"/>
      <c r="ILQ294" s="66"/>
      <c r="ILR294" s="66"/>
      <c r="ILS294" s="66"/>
      <c r="ILT294" s="66"/>
      <c r="ILU294" s="66"/>
      <c r="ILV294" s="66"/>
      <c r="ILW294" s="66"/>
      <c r="ILX294" s="66"/>
      <c r="ILY294" s="66"/>
      <c r="ILZ294" s="66"/>
      <c r="IMA294" s="66"/>
      <c r="IMB294" s="66"/>
      <c r="IMC294" s="66"/>
      <c r="IMD294" s="66"/>
      <c r="IME294" s="66"/>
      <c r="IMF294" s="66"/>
      <c r="IMG294" s="66"/>
      <c r="IMH294" s="66"/>
      <c r="IMI294" s="66"/>
      <c r="IMJ294" s="66"/>
      <c r="IMK294" s="66"/>
      <c r="IML294" s="66"/>
      <c r="IMM294" s="66"/>
      <c r="IMN294" s="66"/>
      <c r="IMO294" s="66"/>
      <c r="IMP294" s="66"/>
      <c r="IMQ294" s="66"/>
      <c r="IMR294" s="66"/>
      <c r="IMS294" s="66"/>
      <c r="IMT294" s="66"/>
      <c r="IMU294" s="66"/>
      <c r="IMV294" s="66"/>
      <c r="IMW294" s="66"/>
      <c r="IMX294" s="66"/>
      <c r="IMY294" s="66"/>
      <c r="IMZ294" s="66"/>
      <c r="INA294" s="66"/>
      <c r="INB294" s="66"/>
      <c r="INC294" s="66"/>
      <c r="IND294" s="66"/>
      <c r="INE294" s="66"/>
      <c r="INF294" s="66"/>
      <c r="ING294" s="66"/>
      <c r="INH294" s="66"/>
      <c r="INI294" s="66"/>
      <c r="INJ294" s="66"/>
      <c r="INK294" s="66"/>
      <c r="INL294" s="66"/>
      <c r="INM294" s="66"/>
      <c r="INN294" s="66"/>
      <c r="INO294" s="66"/>
      <c r="INP294" s="66"/>
      <c r="INQ294" s="66"/>
      <c r="INR294" s="66"/>
      <c r="INS294" s="66"/>
      <c r="INT294" s="66"/>
      <c r="INU294" s="66"/>
      <c r="INV294" s="66"/>
      <c r="INW294" s="66"/>
      <c r="INX294" s="66"/>
      <c r="INY294" s="66"/>
      <c r="INZ294" s="66"/>
      <c r="IOA294" s="66"/>
      <c r="IOB294" s="66"/>
      <c r="IOC294" s="66"/>
      <c r="IOD294" s="66"/>
      <c r="IOE294" s="66"/>
      <c r="IOF294" s="66"/>
      <c r="IOG294" s="66"/>
      <c r="IOH294" s="66"/>
      <c r="IOI294" s="66"/>
      <c r="IOJ294" s="66"/>
      <c r="IOK294" s="66"/>
      <c r="IOL294" s="66"/>
      <c r="IOM294" s="66"/>
      <c r="ION294" s="66"/>
      <c r="IOO294" s="66"/>
      <c r="IOP294" s="66"/>
      <c r="IOQ294" s="66"/>
      <c r="IOR294" s="66"/>
      <c r="IOS294" s="66"/>
      <c r="IOT294" s="66"/>
      <c r="IOU294" s="66"/>
      <c r="IOV294" s="66"/>
      <c r="IOW294" s="66"/>
      <c r="IOX294" s="66"/>
      <c r="IOY294" s="66"/>
      <c r="IOZ294" s="66"/>
      <c r="IPA294" s="66"/>
      <c r="IPB294" s="66"/>
      <c r="IPC294" s="66"/>
      <c r="IPD294" s="66"/>
      <c r="IPE294" s="66"/>
      <c r="IPF294" s="66"/>
      <c r="IPG294" s="66"/>
      <c r="IPH294" s="66"/>
      <c r="IPI294" s="66"/>
      <c r="IPJ294" s="66"/>
      <c r="IPK294" s="66"/>
      <c r="IPL294" s="66"/>
      <c r="IPM294" s="66"/>
      <c r="IPN294" s="66"/>
      <c r="IPO294" s="66"/>
      <c r="IPP294" s="66"/>
      <c r="IPQ294" s="66"/>
      <c r="IPR294" s="66"/>
      <c r="IPS294" s="66"/>
      <c r="IPT294" s="66"/>
      <c r="IPU294" s="66"/>
      <c r="IPV294" s="66"/>
      <c r="IPW294" s="66"/>
      <c r="IPX294" s="66"/>
      <c r="IPY294" s="66"/>
      <c r="IPZ294" s="66"/>
      <c r="IQA294" s="66"/>
      <c r="IQB294" s="66"/>
      <c r="IQC294" s="66"/>
      <c r="IQD294" s="66"/>
      <c r="IQE294" s="66"/>
      <c r="IQF294" s="66"/>
      <c r="IQG294" s="66"/>
      <c r="IQH294" s="66"/>
      <c r="IQI294" s="66"/>
      <c r="IQJ294" s="66"/>
      <c r="IQK294" s="66"/>
      <c r="IQL294" s="66"/>
      <c r="IQM294" s="66"/>
      <c r="IQN294" s="66"/>
      <c r="IQO294" s="66"/>
      <c r="IQP294" s="66"/>
      <c r="IQQ294" s="66"/>
      <c r="IQR294" s="66"/>
      <c r="IQS294" s="66"/>
      <c r="IQT294" s="66"/>
      <c r="IQU294" s="66"/>
      <c r="IQV294" s="66"/>
      <c r="IQW294" s="66"/>
      <c r="IQX294" s="66"/>
      <c r="IQY294" s="66"/>
      <c r="IQZ294" s="66"/>
      <c r="IRA294" s="66"/>
      <c r="IRB294" s="66"/>
      <c r="IRC294" s="66"/>
      <c r="IRD294" s="66"/>
      <c r="IRE294" s="66"/>
      <c r="IRF294" s="66"/>
      <c r="IRG294" s="66"/>
      <c r="IRH294" s="66"/>
      <c r="IRI294" s="66"/>
      <c r="IRJ294" s="66"/>
      <c r="IRK294" s="66"/>
      <c r="IRL294" s="66"/>
      <c r="IRM294" s="66"/>
      <c r="IRN294" s="66"/>
      <c r="IRO294" s="66"/>
      <c r="IRP294" s="66"/>
      <c r="IRQ294" s="66"/>
      <c r="IRR294" s="66"/>
      <c r="IRS294" s="66"/>
      <c r="IRT294" s="66"/>
      <c r="IRU294" s="66"/>
      <c r="IRV294" s="66"/>
      <c r="IRW294" s="66"/>
      <c r="IRX294" s="66"/>
      <c r="IRY294" s="66"/>
      <c r="IRZ294" s="66"/>
      <c r="ISA294" s="66"/>
      <c r="ISB294" s="66"/>
      <c r="ISC294" s="66"/>
      <c r="ISD294" s="66"/>
      <c r="ISE294" s="66"/>
      <c r="ISF294" s="66"/>
      <c r="ISG294" s="66"/>
      <c r="ISH294" s="66"/>
      <c r="ISI294" s="66"/>
      <c r="ISJ294" s="66"/>
      <c r="ISK294" s="66"/>
      <c r="ISL294" s="66"/>
      <c r="ISM294" s="66"/>
      <c r="ISN294" s="66"/>
      <c r="ISO294" s="66"/>
      <c r="ISP294" s="66"/>
      <c r="ISQ294" s="66"/>
      <c r="ISR294" s="66"/>
      <c r="ISS294" s="66"/>
      <c r="IST294" s="66"/>
      <c r="ISU294" s="66"/>
      <c r="ISV294" s="66"/>
      <c r="ISW294" s="66"/>
      <c r="ISX294" s="66"/>
      <c r="ISY294" s="66"/>
      <c r="ISZ294" s="66"/>
      <c r="ITA294" s="66"/>
      <c r="ITB294" s="66"/>
      <c r="ITC294" s="66"/>
      <c r="ITD294" s="66"/>
      <c r="ITE294" s="66"/>
      <c r="ITF294" s="66"/>
      <c r="ITG294" s="66"/>
      <c r="ITH294" s="66"/>
      <c r="ITI294" s="66"/>
      <c r="ITJ294" s="66"/>
      <c r="ITK294" s="66"/>
      <c r="ITL294" s="66"/>
      <c r="ITM294" s="66"/>
      <c r="ITN294" s="66"/>
      <c r="ITO294" s="66"/>
      <c r="ITP294" s="66"/>
      <c r="ITQ294" s="66"/>
      <c r="ITR294" s="66"/>
      <c r="ITS294" s="66"/>
      <c r="ITT294" s="66"/>
      <c r="ITU294" s="66"/>
      <c r="ITV294" s="66"/>
      <c r="ITW294" s="66"/>
      <c r="ITX294" s="66"/>
      <c r="ITY294" s="66"/>
      <c r="ITZ294" s="66"/>
      <c r="IUA294" s="66"/>
      <c r="IUB294" s="66"/>
      <c r="IUC294" s="66"/>
      <c r="IUD294" s="66"/>
      <c r="IUE294" s="66"/>
      <c r="IUF294" s="66"/>
      <c r="IUG294" s="66"/>
      <c r="IUH294" s="66"/>
      <c r="IUI294" s="66"/>
      <c r="IUJ294" s="66"/>
      <c r="IUK294" s="66"/>
      <c r="IUL294" s="66"/>
      <c r="IUM294" s="66"/>
      <c r="IUN294" s="66"/>
      <c r="IUO294" s="66"/>
      <c r="IUP294" s="66"/>
      <c r="IUQ294" s="66"/>
      <c r="IUR294" s="66"/>
      <c r="IUS294" s="66"/>
      <c r="IUT294" s="66"/>
      <c r="IUU294" s="66"/>
      <c r="IUV294" s="66"/>
      <c r="IUW294" s="66"/>
      <c r="IUX294" s="66"/>
      <c r="IUY294" s="66"/>
      <c r="IUZ294" s="66"/>
      <c r="IVA294" s="66"/>
      <c r="IVB294" s="66"/>
      <c r="IVC294" s="66"/>
      <c r="IVD294" s="66"/>
      <c r="IVE294" s="66"/>
      <c r="IVF294" s="66"/>
      <c r="IVG294" s="66"/>
      <c r="IVH294" s="66"/>
      <c r="IVI294" s="66"/>
      <c r="IVJ294" s="66"/>
      <c r="IVK294" s="66"/>
      <c r="IVL294" s="66"/>
      <c r="IVM294" s="66"/>
      <c r="IVN294" s="66"/>
      <c r="IVO294" s="66"/>
      <c r="IVP294" s="66"/>
      <c r="IVQ294" s="66"/>
      <c r="IVR294" s="66"/>
      <c r="IVS294" s="66"/>
      <c r="IVT294" s="66"/>
      <c r="IVU294" s="66"/>
      <c r="IVV294" s="66"/>
      <c r="IVW294" s="66"/>
      <c r="IVX294" s="66"/>
      <c r="IVY294" s="66"/>
      <c r="IVZ294" s="66"/>
      <c r="IWA294" s="66"/>
      <c r="IWB294" s="66"/>
      <c r="IWC294" s="66"/>
      <c r="IWD294" s="66"/>
      <c r="IWE294" s="66"/>
      <c r="IWF294" s="66"/>
      <c r="IWG294" s="66"/>
      <c r="IWH294" s="66"/>
      <c r="IWI294" s="66"/>
      <c r="IWJ294" s="66"/>
      <c r="IWK294" s="66"/>
      <c r="IWL294" s="66"/>
      <c r="IWM294" s="66"/>
      <c r="IWN294" s="66"/>
      <c r="IWO294" s="66"/>
      <c r="IWP294" s="66"/>
      <c r="IWQ294" s="66"/>
      <c r="IWR294" s="66"/>
      <c r="IWS294" s="66"/>
      <c r="IWT294" s="66"/>
      <c r="IWU294" s="66"/>
      <c r="IWV294" s="66"/>
      <c r="IWW294" s="66"/>
      <c r="IWX294" s="66"/>
      <c r="IWY294" s="66"/>
      <c r="IWZ294" s="66"/>
      <c r="IXA294" s="66"/>
      <c r="IXB294" s="66"/>
      <c r="IXC294" s="66"/>
      <c r="IXD294" s="66"/>
      <c r="IXE294" s="66"/>
      <c r="IXF294" s="66"/>
      <c r="IXG294" s="66"/>
      <c r="IXH294" s="66"/>
      <c r="IXI294" s="66"/>
      <c r="IXJ294" s="66"/>
      <c r="IXK294" s="66"/>
      <c r="IXL294" s="66"/>
      <c r="IXM294" s="66"/>
      <c r="IXN294" s="66"/>
      <c r="IXO294" s="66"/>
      <c r="IXP294" s="66"/>
      <c r="IXQ294" s="66"/>
      <c r="IXR294" s="66"/>
      <c r="IXS294" s="66"/>
      <c r="IXT294" s="66"/>
      <c r="IXU294" s="66"/>
      <c r="IXV294" s="66"/>
      <c r="IXW294" s="66"/>
      <c r="IXX294" s="66"/>
      <c r="IXY294" s="66"/>
      <c r="IXZ294" s="66"/>
      <c r="IYA294" s="66"/>
      <c r="IYB294" s="66"/>
      <c r="IYC294" s="66"/>
      <c r="IYD294" s="66"/>
      <c r="IYE294" s="66"/>
      <c r="IYF294" s="66"/>
      <c r="IYG294" s="66"/>
      <c r="IYH294" s="66"/>
      <c r="IYI294" s="66"/>
      <c r="IYJ294" s="66"/>
      <c r="IYK294" s="66"/>
      <c r="IYL294" s="66"/>
      <c r="IYM294" s="66"/>
      <c r="IYN294" s="66"/>
      <c r="IYO294" s="66"/>
      <c r="IYP294" s="66"/>
      <c r="IYQ294" s="66"/>
      <c r="IYR294" s="66"/>
      <c r="IYS294" s="66"/>
      <c r="IYT294" s="66"/>
      <c r="IYU294" s="66"/>
      <c r="IYV294" s="66"/>
      <c r="IYW294" s="66"/>
      <c r="IYX294" s="66"/>
      <c r="IYY294" s="66"/>
      <c r="IYZ294" s="66"/>
      <c r="IZA294" s="66"/>
      <c r="IZB294" s="66"/>
      <c r="IZC294" s="66"/>
      <c r="IZD294" s="66"/>
      <c r="IZE294" s="66"/>
      <c r="IZF294" s="66"/>
      <c r="IZG294" s="66"/>
      <c r="IZH294" s="66"/>
      <c r="IZI294" s="66"/>
      <c r="IZJ294" s="66"/>
      <c r="IZK294" s="66"/>
      <c r="IZL294" s="66"/>
      <c r="IZM294" s="66"/>
      <c r="IZN294" s="66"/>
      <c r="IZO294" s="66"/>
      <c r="IZP294" s="66"/>
      <c r="IZQ294" s="66"/>
      <c r="IZR294" s="66"/>
      <c r="IZS294" s="66"/>
      <c r="IZT294" s="66"/>
      <c r="IZU294" s="66"/>
      <c r="IZV294" s="66"/>
      <c r="IZW294" s="66"/>
      <c r="IZX294" s="66"/>
      <c r="IZY294" s="66"/>
      <c r="IZZ294" s="66"/>
      <c r="JAA294" s="66"/>
      <c r="JAB294" s="66"/>
      <c r="JAC294" s="66"/>
      <c r="JAD294" s="66"/>
      <c r="JAE294" s="66"/>
      <c r="JAF294" s="66"/>
      <c r="JAG294" s="66"/>
      <c r="JAH294" s="66"/>
      <c r="JAI294" s="66"/>
      <c r="JAJ294" s="66"/>
      <c r="JAK294" s="66"/>
      <c r="JAL294" s="66"/>
      <c r="JAM294" s="66"/>
      <c r="JAN294" s="66"/>
      <c r="JAO294" s="66"/>
      <c r="JAP294" s="66"/>
      <c r="JAQ294" s="66"/>
      <c r="JAR294" s="66"/>
      <c r="JAS294" s="66"/>
      <c r="JAT294" s="66"/>
      <c r="JAU294" s="66"/>
      <c r="JAV294" s="66"/>
      <c r="JAW294" s="66"/>
      <c r="JAX294" s="66"/>
      <c r="JAY294" s="66"/>
      <c r="JAZ294" s="66"/>
      <c r="JBA294" s="66"/>
      <c r="JBB294" s="66"/>
      <c r="JBC294" s="66"/>
      <c r="JBD294" s="66"/>
      <c r="JBE294" s="66"/>
      <c r="JBF294" s="66"/>
      <c r="JBG294" s="66"/>
      <c r="JBH294" s="66"/>
      <c r="JBI294" s="66"/>
      <c r="JBJ294" s="66"/>
      <c r="JBK294" s="66"/>
      <c r="JBL294" s="66"/>
      <c r="JBM294" s="66"/>
      <c r="JBN294" s="66"/>
      <c r="JBO294" s="66"/>
      <c r="JBP294" s="66"/>
      <c r="JBQ294" s="66"/>
      <c r="JBR294" s="66"/>
      <c r="JBS294" s="66"/>
      <c r="JBT294" s="66"/>
      <c r="JBU294" s="66"/>
      <c r="JBV294" s="66"/>
      <c r="JBW294" s="66"/>
      <c r="JBX294" s="66"/>
      <c r="JBY294" s="66"/>
      <c r="JBZ294" s="66"/>
      <c r="JCA294" s="66"/>
      <c r="JCB294" s="66"/>
      <c r="JCC294" s="66"/>
      <c r="JCD294" s="66"/>
      <c r="JCE294" s="66"/>
      <c r="JCF294" s="66"/>
      <c r="JCG294" s="66"/>
      <c r="JCH294" s="66"/>
      <c r="JCI294" s="66"/>
      <c r="JCJ294" s="66"/>
      <c r="JCK294" s="66"/>
      <c r="JCL294" s="66"/>
      <c r="JCM294" s="66"/>
      <c r="JCN294" s="66"/>
      <c r="JCO294" s="66"/>
      <c r="JCP294" s="66"/>
      <c r="JCQ294" s="66"/>
      <c r="JCR294" s="66"/>
      <c r="JCS294" s="66"/>
      <c r="JCT294" s="66"/>
      <c r="JCU294" s="66"/>
      <c r="JCV294" s="66"/>
      <c r="JCW294" s="66"/>
      <c r="JCX294" s="66"/>
      <c r="JCY294" s="66"/>
      <c r="JCZ294" s="66"/>
      <c r="JDA294" s="66"/>
      <c r="JDB294" s="66"/>
      <c r="JDC294" s="66"/>
      <c r="JDD294" s="66"/>
      <c r="JDE294" s="66"/>
      <c r="JDF294" s="66"/>
      <c r="JDG294" s="66"/>
      <c r="JDH294" s="66"/>
      <c r="JDI294" s="66"/>
      <c r="JDJ294" s="66"/>
      <c r="JDK294" s="66"/>
      <c r="JDL294" s="66"/>
      <c r="JDM294" s="66"/>
      <c r="JDN294" s="66"/>
      <c r="JDO294" s="66"/>
      <c r="JDP294" s="66"/>
      <c r="JDQ294" s="66"/>
      <c r="JDR294" s="66"/>
      <c r="JDS294" s="66"/>
      <c r="JDT294" s="66"/>
      <c r="JDU294" s="66"/>
      <c r="JDV294" s="66"/>
      <c r="JDW294" s="66"/>
      <c r="JDX294" s="66"/>
      <c r="JDY294" s="66"/>
      <c r="JDZ294" s="66"/>
      <c r="JEA294" s="66"/>
      <c r="JEB294" s="66"/>
      <c r="JEC294" s="66"/>
      <c r="JED294" s="66"/>
      <c r="JEE294" s="66"/>
      <c r="JEF294" s="66"/>
      <c r="JEG294" s="66"/>
      <c r="JEH294" s="66"/>
      <c r="JEI294" s="66"/>
      <c r="JEJ294" s="66"/>
      <c r="JEK294" s="66"/>
      <c r="JEL294" s="66"/>
      <c r="JEM294" s="66"/>
      <c r="JEN294" s="66"/>
      <c r="JEO294" s="66"/>
      <c r="JEP294" s="66"/>
      <c r="JEQ294" s="66"/>
      <c r="JER294" s="66"/>
      <c r="JES294" s="66"/>
      <c r="JET294" s="66"/>
      <c r="JEU294" s="66"/>
      <c r="JEV294" s="66"/>
      <c r="JEW294" s="66"/>
      <c r="JEX294" s="66"/>
      <c r="JEY294" s="66"/>
      <c r="JEZ294" s="66"/>
      <c r="JFA294" s="66"/>
      <c r="JFB294" s="66"/>
      <c r="JFC294" s="66"/>
      <c r="JFD294" s="66"/>
      <c r="JFE294" s="66"/>
      <c r="JFF294" s="66"/>
      <c r="JFG294" s="66"/>
      <c r="JFH294" s="66"/>
      <c r="JFI294" s="66"/>
      <c r="JFJ294" s="66"/>
      <c r="JFK294" s="66"/>
      <c r="JFL294" s="66"/>
      <c r="JFM294" s="66"/>
      <c r="JFN294" s="66"/>
      <c r="JFO294" s="66"/>
      <c r="JFP294" s="66"/>
      <c r="JFQ294" s="66"/>
      <c r="JFR294" s="66"/>
      <c r="JFS294" s="66"/>
      <c r="JFT294" s="66"/>
      <c r="JFU294" s="66"/>
      <c r="JFV294" s="66"/>
      <c r="JFW294" s="66"/>
      <c r="JFX294" s="66"/>
      <c r="JFY294" s="66"/>
      <c r="JFZ294" s="66"/>
      <c r="JGA294" s="66"/>
      <c r="JGB294" s="66"/>
      <c r="JGC294" s="66"/>
      <c r="JGD294" s="66"/>
      <c r="JGE294" s="66"/>
      <c r="JGF294" s="66"/>
      <c r="JGG294" s="66"/>
      <c r="JGH294" s="66"/>
      <c r="JGI294" s="66"/>
      <c r="JGJ294" s="66"/>
      <c r="JGK294" s="66"/>
      <c r="JGL294" s="66"/>
      <c r="JGM294" s="66"/>
      <c r="JGN294" s="66"/>
      <c r="JGO294" s="66"/>
      <c r="JGP294" s="66"/>
      <c r="JGQ294" s="66"/>
      <c r="JGR294" s="66"/>
      <c r="JGS294" s="66"/>
      <c r="JGT294" s="66"/>
      <c r="JGU294" s="66"/>
      <c r="JGV294" s="66"/>
      <c r="JGW294" s="66"/>
      <c r="JGX294" s="66"/>
      <c r="JGY294" s="66"/>
      <c r="JGZ294" s="66"/>
      <c r="JHA294" s="66"/>
      <c r="JHB294" s="66"/>
      <c r="JHC294" s="66"/>
      <c r="JHD294" s="66"/>
      <c r="JHE294" s="66"/>
      <c r="JHF294" s="66"/>
      <c r="JHG294" s="66"/>
      <c r="JHH294" s="66"/>
      <c r="JHI294" s="66"/>
      <c r="JHJ294" s="66"/>
      <c r="JHK294" s="66"/>
      <c r="JHL294" s="66"/>
      <c r="JHM294" s="66"/>
      <c r="JHN294" s="66"/>
      <c r="JHO294" s="66"/>
      <c r="JHP294" s="66"/>
      <c r="JHQ294" s="66"/>
      <c r="JHR294" s="66"/>
      <c r="JHS294" s="66"/>
      <c r="JHT294" s="66"/>
      <c r="JHU294" s="66"/>
      <c r="JHV294" s="66"/>
      <c r="JHW294" s="66"/>
      <c r="JHX294" s="66"/>
      <c r="JHY294" s="66"/>
      <c r="JHZ294" s="66"/>
      <c r="JIA294" s="66"/>
      <c r="JIB294" s="66"/>
      <c r="JIC294" s="66"/>
      <c r="JID294" s="66"/>
      <c r="JIE294" s="66"/>
      <c r="JIF294" s="66"/>
      <c r="JIG294" s="66"/>
      <c r="JIH294" s="66"/>
      <c r="JII294" s="66"/>
      <c r="JIJ294" s="66"/>
      <c r="JIK294" s="66"/>
      <c r="JIL294" s="66"/>
      <c r="JIM294" s="66"/>
      <c r="JIN294" s="66"/>
      <c r="JIO294" s="66"/>
      <c r="JIP294" s="66"/>
      <c r="JIQ294" s="66"/>
      <c r="JIR294" s="66"/>
      <c r="JIS294" s="66"/>
      <c r="JIT294" s="66"/>
      <c r="JIU294" s="66"/>
      <c r="JIV294" s="66"/>
      <c r="JIW294" s="66"/>
      <c r="JIX294" s="66"/>
      <c r="JIY294" s="66"/>
      <c r="JIZ294" s="66"/>
      <c r="JJA294" s="66"/>
      <c r="JJB294" s="66"/>
      <c r="JJC294" s="66"/>
      <c r="JJD294" s="66"/>
      <c r="JJE294" s="66"/>
      <c r="JJF294" s="66"/>
      <c r="JJG294" s="66"/>
      <c r="JJH294" s="66"/>
      <c r="JJI294" s="66"/>
      <c r="JJJ294" s="66"/>
      <c r="JJK294" s="66"/>
      <c r="JJL294" s="66"/>
      <c r="JJM294" s="66"/>
      <c r="JJN294" s="66"/>
      <c r="JJO294" s="66"/>
      <c r="JJP294" s="66"/>
      <c r="JJQ294" s="66"/>
      <c r="JJR294" s="66"/>
      <c r="JJS294" s="66"/>
      <c r="JJT294" s="66"/>
      <c r="JJU294" s="66"/>
      <c r="JJV294" s="66"/>
      <c r="JJW294" s="66"/>
      <c r="JJX294" s="66"/>
      <c r="JJY294" s="66"/>
      <c r="JJZ294" s="66"/>
      <c r="JKA294" s="66"/>
      <c r="JKB294" s="66"/>
      <c r="JKC294" s="66"/>
      <c r="JKD294" s="66"/>
      <c r="JKE294" s="66"/>
      <c r="JKF294" s="66"/>
      <c r="JKG294" s="66"/>
      <c r="JKH294" s="66"/>
      <c r="JKI294" s="66"/>
      <c r="JKJ294" s="66"/>
      <c r="JKK294" s="66"/>
      <c r="JKL294" s="66"/>
      <c r="JKM294" s="66"/>
      <c r="JKN294" s="66"/>
      <c r="JKO294" s="66"/>
      <c r="JKP294" s="66"/>
      <c r="JKQ294" s="66"/>
      <c r="JKR294" s="66"/>
      <c r="JKS294" s="66"/>
      <c r="JKT294" s="66"/>
      <c r="JKU294" s="66"/>
      <c r="JKV294" s="66"/>
      <c r="JKW294" s="66"/>
      <c r="JKX294" s="66"/>
      <c r="JKY294" s="66"/>
      <c r="JKZ294" s="66"/>
      <c r="JLA294" s="66"/>
      <c r="JLB294" s="66"/>
      <c r="JLC294" s="66"/>
      <c r="JLD294" s="66"/>
      <c r="JLE294" s="66"/>
      <c r="JLF294" s="66"/>
      <c r="JLG294" s="66"/>
      <c r="JLH294" s="66"/>
      <c r="JLI294" s="66"/>
      <c r="JLJ294" s="66"/>
      <c r="JLK294" s="66"/>
      <c r="JLL294" s="66"/>
      <c r="JLM294" s="66"/>
      <c r="JLN294" s="66"/>
      <c r="JLO294" s="66"/>
      <c r="JLP294" s="66"/>
      <c r="JLQ294" s="66"/>
      <c r="JLR294" s="66"/>
      <c r="JLS294" s="66"/>
      <c r="JLT294" s="66"/>
      <c r="JLU294" s="66"/>
      <c r="JLV294" s="66"/>
      <c r="JLW294" s="66"/>
      <c r="JLX294" s="66"/>
      <c r="JLY294" s="66"/>
      <c r="JLZ294" s="66"/>
      <c r="JMA294" s="66"/>
      <c r="JMB294" s="66"/>
      <c r="JMC294" s="66"/>
      <c r="JMD294" s="66"/>
      <c r="JME294" s="66"/>
      <c r="JMF294" s="66"/>
      <c r="JMG294" s="66"/>
      <c r="JMH294" s="66"/>
      <c r="JMI294" s="66"/>
      <c r="JMJ294" s="66"/>
      <c r="JMK294" s="66"/>
      <c r="JML294" s="66"/>
      <c r="JMM294" s="66"/>
      <c r="JMN294" s="66"/>
      <c r="JMO294" s="66"/>
      <c r="JMP294" s="66"/>
      <c r="JMQ294" s="66"/>
      <c r="JMR294" s="66"/>
      <c r="JMS294" s="66"/>
      <c r="JMT294" s="66"/>
      <c r="JMU294" s="66"/>
      <c r="JMV294" s="66"/>
      <c r="JMW294" s="66"/>
      <c r="JMX294" s="66"/>
      <c r="JMY294" s="66"/>
      <c r="JMZ294" s="66"/>
      <c r="JNA294" s="66"/>
      <c r="JNB294" s="66"/>
      <c r="JNC294" s="66"/>
      <c r="JND294" s="66"/>
      <c r="JNE294" s="66"/>
      <c r="JNF294" s="66"/>
      <c r="JNG294" s="66"/>
      <c r="JNH294" s="66"/>
      <c r="JNI294" s="66"/>
      <c r="JNJ294" s="66"/>
      <c r="JNK294" s="66"/>
      <c r="JNL294" s="66"/>
      <c r="JNM294" s="66"/>
      <c r="JNN294" s="66"/>
      <c r="JNO294" s="66"/>
      <c r="JNP294" s="66"/>
      <c r="JNQ294" s="66"/>
      <c r="JNR294" s="66"/>
      <c r="JNS294" s="66"/>
      <c r="JNT294" s="66"/>
      <c r="JNU294" s="66"/>
      <c r="JNV294" s="66"/>
      <c r="JNW294" s="66"/>
      <c r="JNX294" s="66"/>
      <c r="JNY294" s="66"/>
      <c r="JNZ294" s="66"/>
      <c r="JOA294" s="66"/>
      <c r="JOB294" s="66"/>
      <c r="JOC294" s="66"/>
      <c r="JOD294" s="66"/>
      <c r="JOE294" s="66"/>
      <c r="JOF294" s="66"/>
      <c r="JOG294" s="66"/>
      <c r="JOH294" s="66"/>
      <c r="JOI294" s="66"/>
      <c r="JOJ294" s="66"/>
      <c r="JOK294" s="66"/>
      <c r="JOL294" s="66"/>
      <c r="JOM294" s="66"/>
      <c r="JON294" s="66"/>
      <c r="JOO294" s="66"/>
      <c r="JOP294" s="66"/>
      <c r="JOQ294" s="66"/>
      <c r="JOR294" s="66"/>
      <c r="JOS294" s="66"/>
      <c r="JOT294" s="66"/>
      <c r="JOU294" s="66"/>
      <c r="JOV294" s="66"/>
      <c r="JOW294" s="66"/>
      <c r="JOX294" s="66"/>
      <c r="JOY294" s="66"/>
      <c r="JOZ294" s="66"/>
      <c r="JPA294" s="66"/>
      <c r="JPB294" s="66"/>
      <c r="JPC294" s="66"/>
      <c r="JPD294" s="66"/>
      <c r="JPE294" s="66"/>
      <c r="JPF294" s="66"/>
      <c r="JPG294" s="66"/>
      <c r="JPH294" s="66"/>
      <c r="JPI294" s="66"/>
      <c r="JPJ294" s="66"/>
      <c r="JPK294" s="66"/>
      <c r="JPL294" s="66"/>
      <c r="JPM294" s="66"/>
      <c r="JPN294" s="66"/>
      <c r="JPO294" s="66"/>
      <c r="JPP294" s="66"/>
      <c r="JPQ294" s="66"/>
      <c r="JPR294" s="66"/>
      <c r="JPS294" s="66"/>
      <c r="JPT294" s="66"/>
      <c r="JPU294" s="66"/>
      <c r="JPV294" s="66"/>
      <c r="JPW294" s="66"/>
      <c r="JPX294" s="66"/>
      <c r="JPY294" s="66"/>
      <c r="JPZ294" s="66"/>
      <c r="JQA294" s="66"/>
      <c r="JQB294" s="66"/>
      <c r="JQC294" s="66"/>
      <c r="JQD294" s="66"/>
      <c r="JQE294" s="66"/>
      <c r="JQF294" s="66"/>
      <c r="JQG294" s="66"/>
      <c r="JQH294" s="66"/>
      <c r="JQI294" s="66"/>
      <c r="JQJ294" s="66"/>
      <c r="JQK294" s="66"/>
      <c r="JQL294" s="66"/>
      <c r="JQM294" s="66"/>
      <c r="JQN294" s="66"/>
      <c r="JQO294" s="66"/>
      <c r="JQP294" s="66"/>
      <c r="JQQ294" s="66"/>
      <c r="JQR294" s="66"/>
      <c r="JQS294" s="66"/>
      <c r="JQT294" s="66"/>
      <c r="JQU294" s="66"/>
      <c r="JQV294" s="66"/>
      <c r="JQW294" s="66"/>
      <c r="JQX294" s="66"/>
      <c r="JQY294" s="66"/>
      <c r="JQZ294" s="66"/>
      <c r="JRA294" s="66"/>
      <c r="JRB294" s="66"/>
      <c r="JRC294" s="66"/>
      <c r="JRD294" s="66"/>
      <c r="JRE294" s="66"/>
      <c r="JRF294" s="66"/>
      <c r="JRG294" s="66"/>
      <c r="JRH294" s="66"/>
      <c r="JRI294" s="66"/>
      <c r="JRJ294" s="66"/>
      <c r="JRK294" s="66"/>
      <c r="JRL294" s="66"/>
      <c r="JRM294" s="66"/>
      <c r="JRN294" s="66"/>
      <c r="JRO294" s="66"/>
      <c r="JRP294" s="66"/>
      <c r="JRQ294" s="66"/>
      <c r="JRR294" s="66"/>
      <c r="JRS294" s="66"/>
      <c r="JRT294" s="66"/>
      <c r="JRU294" s="66"/>
      <c r="JRV294" s="66"/>
      <c r="JRW294" s="66"/>
      <c r="JRX294" s="66"/>
      <c r="JRY294" s="66"/>
      <c r="JRZ294" s="66"/>
      <c r="JSA294" s="66"/>
      <c r="JSB294" s="66"/>
      <c r="JSC294" s="66"/>
      <c r="JSD294" s="66"/>
      <c r="JSE294" s="66"/>
      <c r="JSF294" s="66"/>
      <c r="JSG294" s="66"/>
      <c r="JSH294" s="66"/>
      <c r="JSI294" s="66"/>
      <c r="JSJ294" s="66"/>
      <c r="JSK294" s="66"/>
      <c r="JSL294" s="66"/>
      <c r="JSM294" s="66"/>
      <c r="JSN294" s="66"/>
      <c r="JSO294" s="66"/>
      <c r="JSP294" s="66"/>
      <c r="JSQ294" s="66"/>
      <c r="JSR294" s="66"/>
      <c r="JSS294" s="66"/>
      <c r="JST294" s="66"/>
      <c r="JSU294" s="66"/>
      <c r="JSV294" s="66"/>
      <c r="JSW294" s="66"/>
      <c r="JSX294" s="66"/>
      <c r="JSY294" s="66"/>
      <c r="JSZ294" s="66"/>
      <c r="JTA294" s="66"/>
      <c r="JTB294" s="66"/>
      <c r="JTC294" s="66"/>
      <c r="JTD294" s="66"/>
      <c r="JTE294" s="66"/>
      <c r="JTF294" s="66"/>
      <c r="JTG294" s="66"/>
      <c r="JTH294" s="66"/>
      <c r="JTI294" s="66"/>
      <c r="JTJ294" s="66"/>
      <c r="JTK294" s="66"/>
      <c r="JTL294" s="66"/>
      <c r="JTM294" s="66"/>
      <c r="JTN294" s="66"/>
      <c r="JTO294" s="66"/>
      <c r="JTP294" s="66"/>
      <c r="JTQ294" s="66"/>
      <c r="JTR294" s="66"/>
      <c r="JTS294" s="66"/>
      <c r="JTT294" s="66"/>
      <c r="JTU294" s="66"/>
      <c r="JTV294" s="66"/>
      <c r="JTW294" s="66"/>
      <c r="JTX294" s="66"/>
      <c r="JTY294" s="66"/>
      <c r="JTZ294" s="66"/>
      <c r="JUA294" s="66"/>
      <c r="JUB294" s="66"/>
      <c r="JUC294" s="66"/>
      <c r="JUD294" s="66"/>
      <c r="JUE294" s="66"/>
      <c r="JUF294" s="66"/>
      <c r="JUG294" s="66"/>
      <c r="JUH294" s="66"/>
      <c r="JUI294" s="66"/>
      <c r="JUJ294" s="66"/>
      <c r="JUK294" s="66"/>
      <c r="JUL294" s="66"/>
      <c r="JUM294" s="66"/>
      <c r="JUN294" s="66"/>
      <c r="JUO294" s="66"/>
      <c r="JUP294" s="66"/>
      <c r="JUQ294" s="66"/>
      <c r="JUR294" s="66"/>
      <c r="JUS294" s="66"/>
      <c r="JUT294" s="66"/>
      <c r="JUU294" s="66"/>
      <c r="JUV294" s="66"/>
      <c r="JUW294" s="66"/>
      <c r="JUX294" s="66"/>
      <c r="JUY294" s="66"/>
      <c r="JUZ294" s="66"/>
      <c r="JVA294" s="66"/>
      <c r="JVB294" s="66"/>
      <c r="JVC294" s="66"/>
      <c r="JVD294" s="66"/>
      <c r="JVE294" s="66"/>
      <c r="JVF294" s="66"/>
      <c r="JVG294" s="66"/>
      <c r="JVH294" s="66"/>
      <c r="JVI294" s="66"/>
      <c r="JVJ294" s="66"/>
      <c r="JVK294" s="66"/>
      <c r="JVL294" s="66"/>
      <c r="JVM294" s="66"/>
      <c r="JVN294" s="66"/>
      <c r="JVO294" s="66"/>
      <c r="JVP294" s="66"/>
      <c r="JVQ294" s="66"/>
      <c r="JVR294" s="66"/>
      <c r="JVS294" s="66"/>
      <c r="JVT294" s="66"/>
      <c r="JVU294" s="66"/>
      <c r="JVV294" s="66"/>
      <c r="JVW294" s="66"/>
      <c r="JVX294" s="66"/>
      <c r="JVY294" s="66"/>
      <c r="JVZ294" s="66"/>
      <c r="JWA294" s="66"/>
      <c r="JWB294" s="66"/>
      <c r="JWC294" s="66"/>
      <c r="JWD294" s="66"/>
      <c r="JWE294" s="66"/>
      <c r="JWF294" s="66"/>
      <c r="JWG294" s="66"/>
      <c r="JWH294" s="66"/>
      <c r="JWI294" s="66"/>
      <c r="JWJ294" s="66"/>
      <c r="JWK294" s="66"/>
      <c r="JWL294" s="66"/>
      <c r="JWM294" s="66"/>
      <c r="JWN294" s="66"/>
      <c r="JWO294" s="66"/>
      <c r="JWP294" s="66"/>
      <c r="JWQ294" s="66"/>
      <c r="JWR294" s="66"/>
      <c r="JWS294" s="66"/>
      <c r="JWT294" s="66"/>
      <c r="JWU294" s="66"/>
      <c r="JWV294" s="66"/>
      <c r="JWW294" s="66"/>
      <c r="JWX294" s="66"/>
      <c r="JWY294" s="66"/>
      <c r="JWZ294" s="66"/>
      <c r="JXA294" s="66"/>
      <c r="JXB294" s="66"/>
      <c r="JXC294" s="66"/>
      <c r="JXD294" s="66"/>
      <c r="JXE294" s="66"/>
      <c r="JXF294" s="66"/>
      <c r="JXG294" s="66"/>
      <c r="JXH294" s="66"/>
      <c r="JXI294" s="66"/>
      <c r="JXJ294" s="66"/>
      <c r="JXK294" s="66"/>
      <c r="JXL294" s="66"/>
      <c r="JXM294" s="66"/>
      <c r="JXN294" s="66"/>
      <c r="JXO294" s="66"/>
      <c r="JXP294" s="66"/>
      <c r="JXQ294" s="66"/>
      <c r="JXR294" s="66"/>
      <c r="JXS294" s="66"/>
      <c r="JXT294" s="66"/>
      <c r="JXU294" s="66"/>
      <c r="JXV294" s="66"/>
      <c r="JXW294" s="66"/>
      <c r="JXX294" s="66"/>
      <c r="JXY294" s="66"/>
      <c r="JXZ294" s="66"/>
      <c r="JYA294" s="66"/>
      <c r="JYB294" s="66"/>
      <c r="JYC294" s="66"/>
      <c r="JYD294" s="66"/>
      <c r="JYE294" s="66"/>
      <c r="JYF294" s="66"/>
      <c r="JYG294" s="66"/>
      <c r="JYH294" s="66"/>
      <c r="JYI294" s="66"/>
      <c r="JYJ294" s="66"/>
      <c r="JYK294" s="66"/>
      <c r="JYL294" s="66"/>
      <c r="JYM294" s="66"/>
      <c r="JYN294" s="66"/>
      <c r="JYO294" s="66"/>
      <c r="JYP294" s="66"/>
      <c r="JYQ294" s="66"/>
      <c r="JYR294" s="66"/>
      <c r="JYS294" s="66"/>
      <c r="JYT294" s="66"/>
      <c r="JYU294" s="66"/>
      <c r="JYV294" s="66"/>
      <c r="JYW294" s="66"/>
      <c r="JYX294" s="66"/>
      <c r="JYY294" s="66"/>
      <c r="JYZ294" s="66"/>
      <c r="JZA294" s="66"/>
      <c r="JZB294" s="66"/>
      <c r="JZC294" s="66"/>
      <c r="JZD294" s="66"/>
      <c r="JZE294" s="66"/>
      <c r="JZF294" s="66"/>
      <c r="JZG294" s="66"/>
      <c r="JZH294" s="66"/>
      <c r="JZI294" s="66"/>
      <c r="JZJ294" s="66"/>
      <c r="JZK294" s="66"/>
      <c r="JZL294" s="66"/>
      <c r="JZM294" s="66"/>
      <c r="JZN294" s="66"/>
      <c r="JZO294" s="66"/>
      <c r="JZP294" s="66"/>
      <c r="JZQ294" s="66"/>
      <c r="JZR294" s="66"/>
      <c r="JZS294" s="66"/>
      <c r="JZT294" s="66"/>
      <c r="JZU294" s="66"/>
      <c r="JZV294" s="66"/>
      <c r="JZW294" s="66"/>
      <c r="JZX294" s="66"/>
      <c r="JZY294" s="66"/>
      <c r="JZZ294" s="66"/>
      <c r="KAA294" s="66"/>
      <c r="KAB294" s="66"/>
      <c r="KAC294" s="66"/>
      <c r="KAD294" s="66"/>
      <c r="KAE294" s="66"/>
      <c r="KAF294" s="66"/>
      <c r="KAG294" s="66"/>
      <c r="KAH294" s="66"/>
      <c r="KAI294" s="66"/>
      <c r="KAJ294" s="66"/>
      <c r="KAK294" s="66"/>
      <c r="KAL294" s="66"/>
      <c r="KAM294" s="66"/>
      <c r="KAN294" s="66"/>
      <c r="KAO294" s="66"/>
      <c r="KAP294" s="66"/>
      <c r="KAQ294" s="66"/>
      <c r="KAR294" s="66"/>
      <c r="KAS294" s="66"/>
      <c r="KAT294" s="66"/>
      <c r="KAU294" s="66"/>
      <c r="KAV294" s="66"/>
      <c r="KAW294" s="66"/>
      <c r="KAX294" s="66"/>
      <c r="KAY294" s="66"/>
      <c r="KAZ294" s="66"/>
      <c r="KBA294" s="66"/>
      <c r="KBB294" s="66"/>
      <c r="KBC294" s="66"/>
      <c r="KBD294" s="66"/>
      <c r="KBE294" s="66"/>
      <c r="KBF294" s="66"/>
      <c r="KBG294" s="66"/>
      <c r="KBH294" s="66"/>
      <c r="KBI294" s="66"/>
      <c r="KBJ294" s="66"/>
      <c r="KBK294" s="66"/>
      <c r="KBL294" s="66"/>
      <c r="KBM294" s="66"/>
      <c r="KBN294" s="66"/>
      <c r="KBO294" s="66"/>
      <c r="KBP294" s="66"/>
      <c r="KBQ294" s="66"/>
      <c r="KBR294" s="66"/>
      <c r="KBS294" s="66"/>
      <c r="KBT294" s="66"/>
      <c r="KBU294" s="66"/>
      <c r="KBV294" s="66"/>
      <c r="KBW294" s="66"/>
      <c r="KBX294" s="66"/>
      <c r="KBY294" s="66"/>
      <c r="KBZ294" s="66"/>
      <c r="KCA294" s="66"/>
      <c r="KCB294" s="66"/>
      <c r="KCC294" s="66"/>
      <c r="KCD294" s="66"/>
      <c r="KCE294" s="66"/>
      <c r="KCF294" s="66"/>
      <c r="KCG294" s="66"/>
      <c r="KCH294" s="66"/>
      <c r="KCI294" s="66"/>
      <c r="KCJ294" s="66"/>
      <c r="KCK294" s="66"/>
      <c r="KCL294" s="66"/>
      <c r="KCM294" s="66"/>
      <c r="KCN294" s="66"/>
      <c r="KCO294" s="66"/>
      <c r="KCP294" s="66"/>
      <c r="KCQ294" s="66"/>
      <c r="KCR294" s="66"/>
      <c r="KCS294" s="66"/>
      <c r="KCT294" s="66"/>
      <c r="KCU294" s="66"/>
      <c r="KCV294" s="66"/>
      <c r="KCW294" s="66"/>
      <c r="KCX294" s="66"/>
      <c r="KCY294" s="66"/>
      <c r="KCZ294" s="66"/>
      <c r="KDA294" s="66"/>
      <c r="KDB294" s="66"/>
      <c r="KDC294" s="66"/>
      <c r="KDD294" s="66"/>
      <c r="KDE294" s="66"/>
      <c r="KDF294" s="66"/>
      <c r="KDG294" s="66"/>
      <c r="KDH294" s="66"/>
      <c r="KDI294" s="66"/>
      <c r="KDJ294" s="66"/>
      <c r="KDK294" s="66"/>
      <c r="KDL294" s="66"/>
      <c r="KDM294" s="66"/>
      <c r="KDN294" s="66"/>
      <c r="KDO294" s="66"/>
      <c r="KDP294" s="66"/>
      <c r="KDQ294" s="66"/>
      <c r="KDR294" s="66"/>
      <c r="KDS294" s="66"/>
      <c r="KDT294" s="66"/>
      <c r="KDU294" s="66"/>
      <c r="KDV294" s="66"/>
      <c r="KDW294" s="66"/>
      <c r="KDX294" s="66"/>
      <c r="KDY294" s="66"/>
      <c r="KDZ294" s="66"/>
      <c r="KEA294" s="66"/>
      <c r="KEB294" s="66"/>
      <c r="KEC294" s="66"/>
      <c r="KED294" s="66"/>
      <c r="KEE294" s="66"/>
      <c r="KEF294" s="66"/>
      <c r="KEG294" s="66"/>
      <c r="KEH294" s="66"/>
      <c r="KEI294" s="66"/>
      <c r="KEJ294" s="66"/>
      <c r="KEK294" s="66"/>
      <c r="KEL294" s="66"/>
      <c r="KEM294" s="66"/>
      <c r="KEN294" s="66"/>
      <c r="KEO294" s="66"/>
      <c r="KEP294" s="66"/>
      <c r="KEQ294" s="66"/>
      <c r="KER294" s="66"/>
      <c r="KES294" s="66"/>
      <c r="KET294" s="66"/>
      <c r="KEU294" s="66"/>
      <c r="KEV294" s="66"/>
      <c r="KEW294" s="66"/>
      <c r="KEX294" s="66"/>
      <c r="KEY294" s="66"/>
      <c r="KEZ294" s="66"/>
      <c r="KFA294" s="66"/>
      <c r="KFB294" s="66"/>
      <c r="KFC294" s="66"/>
      <c r="KFD294" s="66"/>
      <c r="KFE294" s="66"/>
      <c r="KFF294" s="66"/>
      <c r="KFG294" s="66"/>
      <c r="KFH294" s="66"/>
      <c r="KFI294" s="66"/>
      <c r="KFJ294" s="66"/>
      <c r="KFK294" s="66"/>
      <c r="KFL294" s="66"/>
      <c r="KFM294" s="66"/>
      <c r="KFN294" s="66"/>
      <c r="KFO294" s="66"/>
      <c r="KFP294" s="66"/>
      <c r="KFQ294" s="66"/>
      <c r="KFR294" s="66"/>
      <c r="KFS294" s="66"/>
      <c r="KFT294" s="66"/>
      <c r="KFU294" s="66"/>
      <c r="KFV294" s="66"/>
      <c r="KFW294" s="66"/>
      <c r="KFX294" s="66"/>
      <c r="KFY294" s="66"/>
      <c r="KFZ294" s="66"/>
      <c r="KGA294" s="66"/>
      <c r="KGB294" s="66"/>
      <c r="KGC294" s="66"/>
      <c r="KGD294" s="66"/>
      <c r="KGE294" s="66"/>
      <c r="KGF294" s="66"/>
      <c r="KGG294" s="66"/>
      <c r="KGH294" s="66"/>
      <c r="KGI294" s="66"/>
      <c r="KGJ294" s="66"/>
      <c r="KGK294" s="66"/>
      <c r="KGL294" s="66"/>
      <c r="KGM294" s="66"/>
      <c r="KGN294" s="66"/>
      <c r="KGO294" s="66"/>
      <c r="KGP294" s="66"/>
      <c r="KGQ294" s="66"/>
      <c r="KGR294" s="66"/>
      <c r="KGS294" s="66"/>
      <c r="KGT294" s="66"/>
      <c r="KGU294" s="66"/>
      <c r="KGV294" s="66"/>
      <c r="KGW294" s="66"/>
      <c r="KGX294" s="66"/>
      <c r="KGY294" s="66"/>
      <c r="KGZ294" s="66"/>
      <c r="KHA294" s="66"/>
      <c r="KHB294" s="66"/>
      <c r="KHC294" s="66"/>
      <c r="KHD294" s="66"/>
      <c r="KHE294" s="66"/>
      <c r="KHF294" s="66"/>
      <c r="KHG294" s="66"/>
      <c r="KHH294" s="66"/>
      <c r="KHI294" s="66"/>
      <c r="KHJ294" s="66"/>
      <c r="KHK294" s="66"/>
      <c r="KHL294" s="66"/>
      <c r="KHM294" s="66"/>
      <c r="KHN294" s="66"/>
      <c r="KHO294" s="66"/>
      <c r="KHP294" s="66"/>
      <c r="KHQ294" s="66"/>
      <c r="KHR294" s="66"/>
      <c r="KHS294" s="66"/>
      <c r="KHT294" s="66"/>
      <c r="KHU294" s="66"/>
      <c r="KHV294" s="66"/>
      <c r="KHW294" s="66"/>
      <c r="KHX294" s="66"/>
      <c r="KHY294" s="66"/>
      <c r="KHZ294" s="66"/>
      <c r="KIA294" s="66"/>
      <c r="KIB294" s="66"/>
      <c r="KIC294" s="66"/>
      <c r="KID294" s="66"/>
      <c r="KIE294" s="66"/>
      <c r="KIF294" s="66"/>
      <c r="KIG294" s="66"/>
      <c r="KIH294" s="66"/>
      <c r="KII294" s="66"/>
      <c r="KIJ294" s="66"/>
      <c r="KIK294" s="66"/>
      <c r="KIL294" s="66"/>
      <c r="KIM294" s="66"/>
      <c r="KIN294" s="66"/>
      <c r="KIO294" s="66"/>
      <c r="KIP294" s="66"/>
      <c r="KIQ294" s="66"/>
      <c r="KIR294" s="66"/>
      <c r="KIS294" s="66"/>
      <c r="KIT294" s="66"/>
      <c r="KIU294" s="66"/>
      <c r="KIV294" s="66"/>
      <c r="KIW294" s="66"/>
      <c r="KIX294" s="66"/>
      <c r="KIY294" s="66"/>
      <c r="KIZ294" s="66"/>
      <c r="KJA294" s="66"/>
      <c r="KJB294" s="66"/>
      <c r="KJC294" s="66"/>
      <c r="KJD294" s="66"/>
      <c r="KJE294" s="66"/>
      <c r="KJF294" s="66"/>
      <c r="KJG294" s="66"/>
      <c r="KJH294" s="66"/>
      <c r="KJI294" s="66"/>
      <c r="KJJ294" s="66"/>
      <c r="KJK294" s="66"/>
      <c r="KJL294" s="66"/>
      <c r="KJM294" s="66"/>
      <c r="KJN294" s="66"/>
      <c r="KJO294" s="66"/>
      <c r="KJP294" s="66"/>
      <c r="KJQ294" s="66"/>
      <c r="KJR294" s="66"/>
      <c r="KJS294" s="66"/>
      <c r="KJT294" s="66"/>
      <c r="KJU294" s="66"/>
      <c r="KJV294" s="66"/>
      <c r="KJW294" s="66"/>
      <c r="KJX294" s="66"/>
      <c r="KJY294" s="66"/>
      <c r="KJZ294" s="66"/>
      <c r="KKA294" s="66"/>
      <c r="KKB294" s="66"/>
      <c r="KKC294" s="66"/>
      <c r="KKD294" s="66"/>
      <c r="KKE294" s="66"/>
      <c r="KKF294" s="66"/>
      <c r="KKG294" s="66"/>
      <c r="KKH294" s="66"/>
      <c r="KKI294" s="66"/>
      <c r="KKJ294" s="66"/>
      <c r="KKK294" s="66"/>
      <c r="KKL294" s="66"/>
      <c r="KKM294" s="66"/>
      <c r="KKN294" s="66"/>
      <c r="KKO294" s="66"/>
      <c r="KKP294" s="66"/>
      <c r="KKQ294" s="66"/>
      <c r="KKR294" s="66"/>
      <c r="KKS294" s="66"/>
      <c r="KKT294" s="66"/>
      <c r="KKU294" s="66"/>
      <c r="KKV294" s="66"/>
      <c r="KKW294" s="66"/>
      <c r="KKX294" s="66"/>
      <c r="KKY294" s="66"/>
      <c r="KKZ294" s="66"/>
      <c r="KLA294" s="66"/>
      <c r="KLB294" s="66"/>
      <c r="KLC294" s="66"/>
      <c r="KLD294" s="66"/>
      <c r="KLE294" s="66"/>
      <c r="KLF294" s="66"/>
      <c r="KLG294" s="66"/>
      <c r="KLH294" s="66"/>
      <c r="KLI294" s="66"/>
      <c r="KLJ294" s="66"/>
      <c r="KLK294" s="66"/>
      <c r="KLL294" s="66"/>
      <c r="KLM294" s="66"/>
      <c r="KLN294" s="66"/>
      <c r="KLO294" s="66"/>
      <c r="KLP294" s="66"/>
      <c r="KLQ294" s="66"/>
      <c r="KLR294" s="66"/>
      <c r="KLS294" s="66"/>
      <c r="KLT294" s="66"/>
      <c r="KLU294" s="66"/>
      <c r="KLV294" s="66"/>
      <c r="KLW294" s="66"/>
      <c r="KLX294" s="66"/>
      <c r="KLY294" s="66"/>
      <c r="KLZ294" s="66"/>
      <c r="KMA294" s="66"/>
      <c r="KMB294" s="66"/>
      <c r="KMC294" s="66"/>
      <c r="KMD294" s="66"/>
      <c r="KME294" s="66"/>
      <c r="KMF294" s="66"/>
      <c r="KMG294" s="66"/>
      <c r="KMH294" s="66"/>
      <c r="KMI294" s="66"/>
      <c r="KMJ294" s="66"/>
      <c r="KMK294" s="66"/>
      <c r="KML294" s="66"/>
      <c r="KMM294" s="66"/>
      <c r="KMN294" s="66"/>
      <c r="KMO294" s="66"/>
      <c r="KMP294" s="66"/>
      <c r="KMQ294" s="66"/>
      <c r="KMR294" s="66"/>
      <c r="KMS294" s="66"/>
      <c r="KMT294" s="66"/>
      <c r="KMU294" s="66"/>
      <c r="KMV294" s="66"/>
      <c r="KMW294" s="66"/>
      <c r="KMX294" s="66"/>
      <c r="KMY294" s="66"/>
      <c r="KMZ294" s="66"/>
      <c r="KNA294" s="66"/>
      <c r="KNB294" s="66"/>
      <c r="KNC294" s="66"/>
      <c r="KND294" s="66"/>
      <c r="KNE294" s="66"/>
      <c r="KNF294" s="66"/>
      <c r="KNG294" s="66"/>
      <c r="KNH294" s="66"/>
      <c r="KNI294" s="66"/>
      <c r="KNJ294" s="66"/>
      <c r="KNK294" s="66"/>
      <c r="KNL294" s="66"/>
      <c r="KNM294" s="66"/>
      <c r="KNN294" s="66"/>
      <c r="KNO294" s="66"/>
      <c r="KNP294" s="66"/>
      <c r="KNQ294" s="66"/>
      <c r="KNR294" s="66"/>
      <c r="KNS294" s="66"/>
      <c r="KNT294" s="66"/>
      <c r="KNU294" s="66"/>
      <c r="KNV294" s="66"/>
      <c r="KNW294" s="66"/>
      <c r="KNX294" s="66"/>
      <c r="KNY294" s="66"/>
      <c r="KNZ294" s="66"/>
      <c r="KOA294" s="66"/>
      <c r="KOB294" s="66"/>
      <c r="KOC294" s="66"/>
      <c r="KOD294" s="66"/>
      <c r="KOE294" s="66"/>
      <c r="KOF294" s="66"/>
      <c r="KOG294" s="66"/>
      <c r="KOH294" s="66"/>
      <c r="KOI294" s="66"/>
      <c r="KOJ294" s="66"/>
      <c r="KOK294" s="66"/>
      <c r="KOL294" s="66"/>
      <c r="KOM294" s="66"/>
      <c r="KON294" s="66"/>
      <c r="KOO294" s="66"/>
      <c r="KOP294" s="66"/>
      <c r="KOQ294" s="66"/>
      <c r="KOR294" s="66"/>
      <c r="KOS294" s="66"/>
      <c r="KOT294" s="66"/>
      <c r="KOU294" s="66"/>
      <c r="KOV294" s="66"/>
      <c r="KOW294" s="66"/>
      <c r="KOX294" s="66"/>
      <c r="KOY294" s="66"/>
      <c r="KOZ294" s="66"/>
      <c r="KPA294" s="66"/>
      <c r="KPB294" s="66"/>
      <c r="KPC294" s="66"/>
      <c r="KPD294" s="66"/>
      <c r="KPE294" s="66"/>
      <c r="KPF294" s="66"/>
      <c r="KPG294" s="66"/>
      <c r="KPH294" s="66"/>
      <c r="KPI294" s="66"/>
      <c r="KPJ294" s="66"/>
      <c r="KPK294" s="66"/>
      <c r="KPL294" s="66"/>
      <c r="KPM294" s="66"/>
      <c r="KPN294" s="66"/>
      <c r="KPO294" s="66"/>
      <c r="KPP294" s="66"/>
      <c r="KPQ294" s="66"/>
      <c r="KPR294" s="66"/>
      <c r="KPS294" s="66"/>
      <c r="KPT294" s="66"/>
      <c r="KPU294" s="66"/>
      <c r="KPV294" s="66"/>
      <c r="KPW294" s="66"/>
      <c r="KPX294" s="66"/>
      <c r="KPY294" s="66"/>
      <c r="KPZ294" s="66"/>
      <c r="KQA294" s="66"/>
      <c r="KQB294" s="66"/>
      <c r="KQC294" s="66"/>
      <c r="KQD294" s="66"/>
      <c r="KQE294" s="66"/>
      <c r="KQF294" s="66"/>
      <c r="KQG294" s="66"/>
      <c r="KQH294" s="66"/>
      <c r="KQI294" s="66"/>
      <c r="KQJ294" s="66"/>
      <c r="KQK294" s="66"/>
      <c r="KQL294" s="66"/>
      <c r="KQM294" s="66"/>
      <c r="KQN294" s="66"/>
      <c r="KQO294" s="66"/>
      <c r="KQP294" s="66"/>
      <c r="KQQ294" s="66"/>
      <c r="KQR294" s="66"/>
      <c r="KQS294" s="66"/>
      <c r="KQT294" s="66"/>
      <c r="KQU294" s="66"/>
      <c r="KQV294" s="66"/>
      <c r="KQW294" s="66"/>
      <c r="KQX294" s="66"/>
      <c r="KQY294" s="66"/>
      <c r="KQZ294" s="66"/>
      <c r="KRA294" s="66"/>
      <c r="KRB294" s="66"/>
      <c r="KRC294" s="66"/>
      <c r="KRD294" s="66"/>
      <c r="KRE294" s="66"/>
      <c r="KRF294" s="66"/>
      <c r="KRG294" s="66"/>
      <c r="KRH294" s="66"/>
      <c r="KRI294" s="66"/>
      <c r="KRJ294" s="66"/>
      <c r="KRK294" s="66"/>
      <c r="KRL294" s="66"/>
      <c r="KRM294" s="66"/>
      <c r="KRN294" s="66"/>
      <c r="KRO294" s="66"/>
      <c r="KRP294" s="66"/>
      <c r="KRQ294" s="66"/>
      <c r="KRR294" s="66"/>
      <c r="KRS294" s="66"/>
      <c r="KRT294" s="66"/>
      <c r="KRU294" s="66"/>
      <c r="KRV294" s="66"/>
      <c r="KRW294" s="66"/>
      <c r="KRX294" s="66"/>
      <c r="KRY294" s="66"/>
      <c r="KRZ294" s="66"/>
      <c r="KSA294" s="66"/>
      <c r="KSB294" s="66"/>
      <c r="KSC294" s="66"/>
      <c r="KSD294" s="66"/>
      <c r="KSE294" s="66"/>
      <c r="KSF294" s="66"/>
      <c r="KSG294" s="66"/>
      <c r="KSH294" s="66"/>
      <c r="KSI294" s="66"/>
      <c r="KSJ294" s="66"/>
      <c r="KSK294" s="66"/>
      <c r="KSL294" s="66"/>
      <c r="KSM294" s="66"/>
      <c r="KSN294" s="66"/>
      <c r="KSO294" s="66"/>
      <c r="KSP294" s="66"/>
      <c r="KSQ294" s="66"/>
      <c r="KSR294" s="66"/>
      <c r="KSS294" s="66"/>
      <c r="KST294" s="66"/>
      <c r="KSU294" s="66"/>
      <c r="KSV294" s="66"/>
      <c r="KSW294" s="66"/>
      <c r="KSX294" s="66"/>
      <c r="KSY294" s="66"/>
      <c r="KSZ294" s="66"/>
      <c r="KTA294" s="66"/>
      <c r="KTB294" s="66"/>
      <c r="KTC294" s="66"/>
      <c r="KTD294" s="66"/>
      <c r="KTE294" s="66"/>
      <c r="KTF294" s="66"/>
      <c r="KTG294" s="66"/>
      <c r="KTH294" s="66"/>
      <c r="KTI294" s="66"/>
      <c r="KTJ294" s="66"/>
      <c r="KTK294" s="66"/>
      <c r="KTL294" s="66"/>
      <c r="KTM294" s="66"/>
      <c r="KTN294" s="66"/>
      <c r="KTO294" s="66"/>
      <c r="KTP294" s="66"/>
      <c r="KTQ294" s="66"/>
      <c r="KTR294" s="66"/>
      <c r="KTS294" s="66"/>
      <c r="KTT294" s="66"/>
      <c r="KTU294" s="66"/>
      <c r="KTV294" s="66"/>
      <c r="KTW294" s="66"/>
      <c r="KTX294" s="66"/>
      <c r="KTY294" s="66"/>
      <c r="KTZ294" s="66"/>
      <c r="KUA294" s="66"/>
      <c r="KUB294" s="66"/>
      <c r="KUC294" s="66"/>
      <c r="KUD294" s="66"/>
      <c r="KUE294" s="66"/>
      <c r="KUF294" s="66"/>
      <c r="KUG294" s="66"/>
      <c r="KUH294" s="66"/>
      <c r="KUI294" s="66"/>
      <c r="KUJ294" s="66"/>
      <c r="KUK294" s="66"/>
      <c r="KUL294" s="66"/>
      <c r="KUM294" s="66"/>
      <c r="KUN294" s="66"/>
      <c r="KUO294" s="66"/>
      <c r="KUP294" s="66"/>
      <c r="KUQ294" s="66"/>
      <c r="KUR294" s="66"/>
      <c r="KUS294" s="66"/>
      <c r="KUT294" s="66"/>
      <c r="KUU294" s="66"/>
      <c r="KUV294" s="66"/>
      <c r="KUW294" s="66"/>
      <c r="KUX294" s="66"/>
      <c r="KUY294" s="66"/>
      <c r="KUZ294" s="66"/>
      <c r="KVA294" s="66"/>
      <c r="KVB294" s="66"/>
      <c r="KVC294" s="66"/>
      <c r="KVD294" s="66"/>
      <c r="KVE294" s="66"/>
      <c r="KVF294" s="66"/>
      <c r="KVG294" s="66"/>
      <c r="KVH294" s="66"/>
      <c r="KVI294" s="66"/>
      <c r="KVJ294" s="66"/>
      <c r="KVK294" s="66"/>
      <c r="KVL294" s="66"/>
      <c r="KVM294" s="66"/>
      <c r="KVN294" s="66"/>
      <c r="KVO294" s="66"/>
      <c r="KVP294" s="66"/>
      <c r="KVQ294" s="66"/>
      <c r="KVR294" s="66"/>
      <c r="KVS294" s="66"/>
      <c r="KVT294" s="66"/>
      <c r="KVU294" s="66"/>
      <c r="KVV294" s="66"/>
      <c r="KVW294" s="66"/>
      <c r="KVX294" s="66"/>
      <c r="KVY294" s="66"/>
      <c r="KVZ294" s="66"/>
      <c r="KWA294" s="66"/>
      <c r="KWB294" s="66"/>
      <c r="KWC294" s="66"/>
      <c r="KWD294" s="66"/>
      <c r="KWE294" s="66"/>
      <c r="KWF294" s="66"/>
      <c r="KWG294" s="66"/>
      <c r="KWH294" s="66"/>
      <c r="KWI294" s="66"/>
      <c r="KWJ294" s="66"/>
      <c r="KWK294" s="66"/>
      <c r="KWL294" s="66"/>
      <c r="KWM294" s="66"/>
      <c r="KWN294" s="66"/>
      <c r="KWO294" s="66"/>
      <c r="KWP294" s="66"/>
      <c r="KWQ294" s="66"/>
      <c r="KWR294" s="66"/>
      <c r="KWS294" s="66"/>
      <c r="KWT294" s="66"/>
      <c r="KWU294" s="66"/>
      <c r="KWV294" s="66"/>
      <c r="KWW294" s="66"/>
      <c r="KWX294" s="66"/>
      <c r="KWY294" s="66"/>
      <c r="KWZ294" s="66"/>
      <c r="KXA294" s="66"/>
      <c r="KXB294" s="66"/>
      <c r="KXC294" s="66"/>
      <c r="KXD294" s="66"/>
      <c r="KXE294" s="66"/>
      <c r="KXF294" s="66"/>
      <c r="KXG294" s="66"/>
      <c r="KXH294" s="66"/>
      <c r="KXI294" s="66"/>
      <c r="KXJ294" s="66"/>
      <c r="KXK294" s="66"/>
      <c r="KXL294" s="66"/>
      <c r="KXM294" s="66"/>
      <c r="KXN294" s="66"/>
      <c r="KXO294" s="66"/>
      <c r="KXP294" s="66"/>
      <c r="KXQ294" s="66"/>
      <c r="KXR294" s="66"/>
      <c r="KXS294" s="66"/>
      <c r="KXT294" s="66"/>
      <c r="KXU294" s="66"/>
      <c r="KXV294" s="66"/>
      <c r="KXW294" s="66"/>
      <c r="KXX294" s="66"/>
      <c r="KXY294" s="66"/>
      <c r="KXZ294" s="66"/>
      <c r="KYA294" s="66"/>
      <c r="KYB294" s="66"/>
      <c r="KYC294" s="66"/>
      <c r="KYD294" s="66"/>
      <c r="KYE294" s="66"/>
      <c r="KYF294" s="66"/>
      <c r="KYG294" s="66"/>
      <c r="KYH294" s="66"/>
      <c r="KYI294" s="66"/>
      <c r="KYJ294" s="66"/>
      <c r="KYK294" s="66"/>
      <c r="KYL294" s="66"/>
      <c r="KYM294" s="66"/>
      <c r="KYN294" s="66"/>
      <c r="KYO294" s="66"/>
      <c r="KYP294" s="66"/>
      <c r="KYQ294" s="66"/>
      <c r="KYR294" s="66"/>
      <c r="KYS294" s="66"/>
      <c r="KYT294" s="66"/>
      <c r="KYU294" s="66"/>
      <c r="KYV294" s="66"/>
      <c r="KYW294" s="66"/>
      <c r="KYX294" s="66"/>
      <c r="KYY294" s="66"/>
      <c r="KYZ294" s="66"/>
      <c r="KZA294" s="66"/>
      <c r="KZB294" s="66"/>
      <c r="KZC294" s="66"/>
      <c r="KZD294" s="66"/>
      <c r="KZE294" s="66"/>
      <c r="KZF294" s="66"/>
      <c r="KZG294" s="66"/>
      <c r="KZH294" s="66"/>
      <c r="KZI294" s="66"/>
      <c r="KZJ294" s="66"/>
      <c r="KZK294" s="66"/>
      <c r="KZL294" s="66"/>
      <c r="KZM294" s="66"/>
      <c r="KZN294" s="66"/>
      <c r="KZO294" s="66"/>
      <c r="KZP294" s="66"/>
      <c r="KZQ294" s="66"/>
      <c r="KZR294" s="66"/>
      <c r="KZS294" s="66"/>
      <c r="KZT294" s="66"/>
      <c r="KZU294" s="66"/>
      <c r="KZV294" s="66"/>
      <c r="KZW294" s="66"/>
      <c r="KZX294" s="66"/>
      <c r="KZY294" s="66"/>
      <c r="KZZ294" s="66"/>
      <c r="LAA294" s="66"/>
      <c r="LAB294" s="66"/>
      <c r="LAC294" s="66"/>
      <c r="LAD294" s="66"/>
      <c r="LAE294" s="66"/>
      <c r="LAF294" s="66"/>
      <c r="LAG294" s="66"/>
      <c r="LAH294" s="66"/>
      <c r="LAI294" s="66"/>
      <c r="LAJ294" s="66"/>
      <c r="LAK294" s="66"/>
      <c r="LAL294" s="66"/>
      <c r="LAM294" s="66"/>
      <c r="LAN294" s="66"/>
      <c r="LAO294" s="66"/>
      <c r="LAP294" s="66"/>
      <c r="LAQ294" s="66"/>
      <c r="LAR294" s="66"/>
      <c r="LAS294" s="66"/>
      <c r="LAT294" s="66"/>
      <c r="LAU294" s="66"/>
      <c r="LAV294" s="66"/>
      <c r="LAW294" s="66"/>
      <c r="LAX294" s="66"/>
      <c r="LAY294" s="66"/>
      <c r="LAZ294" s="66"/>
      <c r="LBA294" s="66"/>
      <c r="LBB294" s="66"/>
      <c r="LBC294" s="66"/>
      <c r="LBD294" s="66"/>
      <c r="LBE294" s="66"/>
      <c r="LBF294" s="66"/>
      <c r="LBG294" s="66"/>
      <c r="LBH294" s="66"/>
      <c r="LBI294" s="66"/>
      <c r="LBJ294" s="66"/>
      <c r="LBK294" s="66"/>
      <c r="LBL294" s="66"/>
      <c r="LBM294" s="66"/>
      <c r="LBN294" s="66"/>
      <c r="LBO294" s="66"/>
      <c r="LBP294" s="66"/>
      <c r="LBQ294" s="66"/>
      <c r="LBR294" s="66"/>
      <c r="LBS294" s="66"/>
      <c r="LBT294" s="66"/>
      <c r="LBU294" s="66"/>
      <c r="LBV294" s="66"/>
      <c r="LBW294" s="66"/>
      <c r="LBX294" s="66"/>
      <c r="LBY294" s="66"/>
      <c r="LBZ294" s="66"/>
      <c r="LCA294" s="66"/>
      <c r="LCB294" s="66"/>
      <c r="LCC294" s="66"/>
      <c r="LCD294" s="66"/>
      <c r="LCE294" s="66"/>
      <c r="LCF294" s="66"/>
      <c r="LCG294" s="66"/>
      <c r="LCH294" s="66"/>
      <c r="LCI294" s="66"/>
      <c r="LCJ294" s="66"/>
      <c r="LCK294" s="66"/>
      <c r="LCL294" s="66"/>
      <c r="LCM294" s="66"/>
      <c r="LCN294" s="66"/>
      <c r="LCO294" s="66"/>
      <c r="LCP294" s="66"/>
      <c r="LCQ294" s="66"/>
      <c r="LCR294" s="66"/>
      <c r="LCS294" s="66"/>
      <c r="LCT294" s="66"/>
      <c r="LCU294" s="66"/>
      <c r="LCV294" s="66"/>
      <c r="LCW294" s="66"/>
      <c r="LCX294" s="66"/>
      <c r="LCY294" s="66"/>
      <c r="LCZ294" s="66"/>
      <c r="LDA294" s="66"/>
      <c r="LDB294" s="66"/>
      <c r="LDC294" s="66"/>
      <c r="LDD294" s="66"/>
      <c r="LDE294" s="66"/>
      <c r="LDF294" s="66"/>
      <c r="LDG294" s="66"/>
      <c r="LDH294" s="66"/>
      <c r="LDI294" s="66"/>
      <c r="LDJ294" s="66"/>
      <c r="LDK294" s="66"/>
      <c r="LDL294" s="66"/>
      <c r="LDM294" s="66"/>
      <c r="LDN294" s="66"/>
      <c r="LDO294" s="66"/>
      <c r="LDP294" s="66"/>
      <c r="LDQ294" s="66"/>
      <c r="LDR294" s="66"/>
      <c r="LDS294" s="66"/>
      <c r="LDT294" s="66"/>
      <c r="LDU294" s="66"/>
      <c r="LDV294" s="66"/>
      <c r="LDW294" s="66"/>
      <c r="LDX294" s="66"/>
      <c r="LDY294" s="66"/>
      <c r="LDZ294" s="66"/>
      <c r="LEA294" s="66"/>
      <c r="LEB294" s="66"/>
      <c r="LEC294" s="66"/>
      <c r="LED294" s="66"/>
      <c r="LEE294" s="66"/>
      <c r="LEF294" s="66"/>
      <c r="LEG294" s="66"/>
      <c r="LEH294" s="66"/>
      <c r="LEI294" s="66"/>
      <c r="LEJ294" s="66"/>
      <c r="LEK294" s="66"/>
      <c r="LEL294" s="66"/>
      <c r="LEM294" s="66"/>
      <c r="LEN294" s="66"/>
      <c r="LEO294" s="66"/>
      <c r="LEP294" s="66"/>
      <c r="LEQ294" s="66"/>
      <c r="LER294" s="66"/>
      <c r="LES294" s="66"/>
      <c r="LET294" s="66"/>
      <c r="LEU294" s="66"/>
      <c r="LEV294" s="66"/>
      <c r="LEW294" s="66"/>
      <c r="LEX294" s="66"/>
      <c r="LEY294" s="66"/>
      <c r="LEZ294" s="66"/>
      <c r="LFA294" s="66"/>
      <c r="LFB294" s="66"/>
      <c r="LFC294" s="66"/>
      <c r="LFD294" s="66"/>
      <c r="LFE294" s="66"/>
      <c r="LFF294" s="66"/>
      <c r="LFG294" s="66"/>
      <c r="LFH294" s="66"/>
      <c r="LFI294" s="66"/>
      <c r="LFJ294" s="66"/>
      <c r="LFK294" s="66"/>
      <c r="LFL294" s="66"/>
      <c r="LFM294" s="66"/>
      <c r="LFN294" s="66"/>
      <c r="LFO294" s="66"/>
      <c r="LFP294" s="66"/>
      <c r="LFQ294" s="66"/>
      <c r="LFR294" s="66"/>
      <c r="LFS294" s="66"/>
      <c r="LFT294" s="66"/>
      <c r="LFU294" s="66"/>
      <c r="LFV294" s="66"/>
      <c r="LFW294" s="66"/>
      <c r="LFX294" s="66"/>
      <c r="LFY294" s="66"/>
      <c r="LFZ294" s="66"/>
      <c r="LGA294" s="66"/>
      <c r="LGB294" s="66"/>
      <c r="LGC294" s="66"/>
      <c r="LGD294" s="66"/>
      <c r="LGE294" s="66"/>
      <c r="LGF294" s="66"/>
      <c r="LGG294" s="66"/>
      <c r="LGH294" s="66"/>
      <c r="LGI294" s="66"/>
      <c r="LGJ294" s="66"/>
      <c r="LGK294" s="66"/>
      <c r="LGL294" s="66"/>
      <c r="LGM294" s="66"/>
      <c r="LGN294" s="66"/>
      <c r="LGO294" s="66"/>
      <c r="LGP294" s="66"/>
      <c r="LGQ294" s="66"/>
      <c r="LGR294" s="66"/>
      <c r="LGS294" s="66"/>
      <c r="LGT294" s="66"/>
      <c r="LGU294" s="66"/>
      <c r="LGV294" s="66"/>
      <c r="LGW294" s="66"/>
      <c r="LGX294" s="66"/>
      <c r="LGY294" s="66"/>
      <c r="LGZ294" s="66"/>
      <c r="LHA294" s="66"/>
      <c r="LHB294" s="66"/>
      <c r="LHC294" s="66"/>
      <c r="LHD294" s="66"/>
      <c r="LHE294" s="66"/>
      <c r="LHF294" s="66"/>
      <c r="LHG294" s="66"/>
      <c r="LHH294" s="66"/>
      <c r="LHI294" s="66"/>
      <c r="LHJ294" s="66"/>
      <c r="LHK294" s="66"/>
      <c r="LHL294" s="66"/>
      <c r="LHM294" s="66"/>
      <c r="LHN294" s="66"/>
      <c r="LHO294" s="66"/>
      <c r="LHP294" s="66"/>
      <c r="LHQ294" s="66"/>
      <c r="LHR294" s="66"/>
      <c r="LHS294" s="66"/>
      <c r="LHT294" s="66"/>
      <c r="LHU294" s="66"/>
      <c r="LHV294" s="66"/>
      <c r="LHW294" s="66"/>
      <c r="LHX294" s="66"/>
      <c r="LHY294" s="66"/>
      <c r="LHZ294" s="66"/>
      <c r="LIA294" s="66"/>
      <c r="LIB294" s="66"/>
      <c r="LIC294" s="66"/>
      <c r="LID294" s="66"/>
      <c r="LIE294" s="66"/>
      <c r="LIF294" s="66"/>
      <c r="LIG294" s="66"/>
      <c r="LIH294" s="66"/>
      <c r="LII294" s="66"/>
      <c r="LIJ294" s="66"/>
      <c r="LIK294" s="66"/>
      <c r="LIL294" s="66"/>
      <c r="LIM294" s="66"/>
      <c r="LIN294" s="66"/>
      <c r="LIO294" s="66"/>
      <c r="LIP294" s="66"/>
      <c r="LIQ294" s="66"/>
      <c r="LIR294" s="66"/>
      <c r="LIS294" s="66"/>
      <c r="LIT294" s="66"/>
      <c r="LIU294" s="66"/>
      <c r="LIV294" s="66"/>
      <c r="LIW294" s="66"/>
      <c r="LIX294" s="66"/>
      <c r="LIY294" s="66"/>
      <c r="LIZ294" s="66"/>
      <c r="LJA294" s="66"/>
      <c r="LJB294" s="66"/>
      <c r="LJC294" s="66"/>
      <c r="LJD294" s="66"/>
      <c r="LJE294" s="66"/>
      <c r="LJF294" s="66"/>
      <c r="LJG294" s="66"/>
      <c r="LJH294" s="66"/>
      <c r="LJI294" s="66"/>
      <c r="LJJ294" s="66"/>
      <c r="LJK294" s="66"/>
      <c r="LJL294" s="66"/>
      <c r="LJM294" s="66"/>
      <c r="LJN294" s="66"/>
      <c r="LJO294" s="66"/>
      <c r="LJP294" s="66"/>
      <c r="LJQ294" s="66"/>
      <c r="LJR294" s="66"/>
      <c r="LJS294" s="66"/>
      <c r="LJT294" s="66"/>
      <c r="LJU294" s="66"/>
      <c r="LJV294" s="66"/>
      <c r="LJW294" s="66"/>
      <c r="LJX294" s="66"/>
      <c r="LJY294" s="66"/>
      <c r="LJZ294" s="66"/>
      <c r="LKA294" s="66"/>
      <c r="LKB294" s="66"/>
      <c r="LKC294" s="66"/>
      <c r="LKD294" s="66"/>
      <c r="LKE294" s="66"/>
      <c r="LKF294" s="66"/>
      <c r="LKG294" s="66"/>
      <c r="LKH294" s="66"/>
      <c r="LKI294" s="66"/>
      <c r="LKJ294" s="66"/>
      <c r="LKK294" s="66"/>
      <c r="LKL294" s="66"/>
      <c r="LKM294" s="66"/>
      <c r="LKN294" s="66"/>
      <c r="LKO294" s="66"/>
      <c r="LKP294" s="66"/>
      <c r="LKQ294" s="66"/>
      <c r="LKR294" s="66"/>
      <c r="LKS294" s="66"/>
      <c r="LKT294" s="66"/>
      <c r="LKU294" s="66"/>
      <c r="LKV294" s="66"/>
      <c r="LKW294" s="66"/>
      <c r="LKX294" s="66"/>
      <c r="LKY294" s="66"/>
      <c r="LKZ294" s="66"/>
      <c r="LLA294" s="66"/>
      <c r="LLB294" s="66"/>
      <c r="LLC294" s="66"/>
      <c r="LLD294" s="66"/>
      <c r="LLE294" s="66"/>
      <c r="LLF294" s="66"/>
      <c r="LLG294" s="66"/>
      <c r="LLH294" s="66"/>
      <c r="LLI294" s="66"/>
      <c r="LLJ294" s="66"/>
      <c r="LLK294" s="66"/>
      <c r="LLL294" s="66"/>
      <c r="LLM294" s="66"/>
      <c r="LLN294" s="66"/>
      <c r="LLO294" s="66"/>
      <c r="LLP294" s="66"/>
      <c r="LLQ294" s="66"/>
      <c r="LLR294" s="66"/>
      <c r="LLS294" s="66"/>
      <c r="LLT294" s="66"/>
      <c r="LLU294" s="66"/>
      <c r="LLV294" s="66"/>
      <c r="LLW294" s="66"/>
      <c r="LLX294" s="66"/>
      <c r="LLY294" s="66"/>
      <c r="LLZ294" s="66"/>
      <c r="LMA294" s="66"/>
      <c r="LMB294" s="66"/>
      <c r="LMC294" s="66"/>
      <c r="LMD294" s="66"/>
      <c r="LME294" s="66"/>
      <c r="LMF294" s="66"/>
      <c r="LMG294" s="66"/>
      <c r="LMH294" s="66"/>
      <c r="LMI294" s="66"/>
      <c r="LMJ294" s="66"/>
      <c r="LMK294" s="66"/>
      <c r="LML294" s="66"/>
      <c r="LMM294" s="66"/>
      <c r="LMN294" s="66"/>
      <c r="LMO294" s="66"/>
      <c r="LMP294" s="66"/>
      <c r="LMQ294" s="66"/>
      <c r="LMR294" s="66"/>
      <c r="LMS294" s="66"/>
      <c r="LMT294" s="66"/>
      <c r="LMU294" s="66"/>
      <c r="LMV294" s="66"/>
      <c r="LMW294" s="66"/>
      <c r="LMX294" s="66"/>
      <c r="LMY294" s="66"/>
      <c r="LMZ294" s="66"/>
      <c r="LNA294" s="66"/>
      <c r="LNB294" s="66"/>
      <c r="LNC294" s="66"/>
      <c r="LND294" s="66"/>
      <c r="LNE294" s="66"/>
      <c r="LNF294" s="66"/>
      <c r="LNG294" s="66"/>
      <c r="LNH294" s="66"/>
      <c r="LNI294" s="66"/>
      <c r="LNJ294" s="66"/>
      <c r="LNK294" s="66"/>
      <c r="LNL294" s="66"/>
      <c r="LNM294" s="66"/>
      <c r="LNN294" s="66"/>
      <c r="LNO294" s="66"/>
      <c r="LNP294" s="66"/>
      <c r="LNQ294" s="66"/>
      <c r="LNR294" s="66"/>
      <c r="LNS294" s="66"/>
      <c r="LNT294" s="66"/>
      <c r="LNU294" s="66"/>
      <c r="LNV294" s="66"/>
      <c r="LNW294" s="66"/>
      <c r="LNX294" s="66"/>
      <c r="LNY294" s="66"/>
      <c r="LNZ294" s="66"/>
      <c r="LOA294" s="66"/>
      <c r="LOB294" s="66"/>
      <c r="LOC294" s="66"/>
      <c r="LOD294" s="66"/>
      <c r="LOE294" s="66"/>
      <c r="LOF294" s="66"/>
      <c r="LOG294" s="66"/>
      <c r="LOH294" s="66"/>
      <c r="LOI294" s="66"/>
      <c r="LOJ294" s="66"/>
      <c r="LOK294" s="66"/>
      <c r="LOL294" s="66"/>
      <c r="LOM294" s="66"/>
      <c r="LON294" s="66"/>
      <c r="LOO294" s="66"/>
      <c r="LOP294" s="66"/>
      <c r="LOQ294" s="66"/>
      <c r="LOR294" s="66"/>
      <c r="LOS294" s="66"/>
      <c r="LOT294" s="66"/>
      <c r="LOU294" s="66"/>
      <c r="LOV294" s="66"/>
      <c r="LOW294" s="66"/>
      <c r="LOX294" s="66"/>
      <c r="LOY294" s="66"/>
      <c r="LOZ294" s="66"/>
      <c r="LPA294" s="66"/>
      <c r="LPB294" s="66"/>
      <c r="LPC294" s="66"/>
      <c r="LPD294" s="66"/>
      <c r="LPE294" s="66"/>
      <c r="LPF294" s="66"/>
      <c r="LPG294" s="66"/>
      <c r="LPH294" s="66"/>
      <c r="LPI294" s="66"/>
      <c r="LPJ294" s="66"/>
      <c r="LPK294" s="66"/>
      <c r="LPL294" s="66"/>
      <c r="LPM294" s="66"/>
      <c r="LPN294" s="66"/>
      <c r="LPO294" s="66"/>
      <c r="LPP294" s="66"/>
      <c r="LPQ294" s="66"/>
      <c r="LPR294" s="66"/>
      <c r="LPS294" s="66"/>
      <c r="LPT294" s="66"/>
      <c r="LPU294" s="66"/>
      <c r="LPV294" s="66"/>
      <c r="LPW294" s="66"/>
      <c r="LPX294" s="66"/>
      <c r="LPY294" s="66"/>
      <c r="LPZ294" s="66"/>
      <c r="LQA294" s="66"/>
      <c r="LQB294" s="66"/>
      <c r="LQC294" s="66"/>
      <c r="LQD294" s="66"/>
      <c r="LQE294" s="66"/>
      <c r="LQF294" s="66"/>
      <c r="LQG294" s="66"/>
      <c r="LQH294" s="66"/>
      <c r="LQI294" s="66"/>
      <c r="LQJ294" s="66"/>
      <c r="LQK294" s="66"/>
      <c r="LQL294" s="66"/>
      <c r="LQM294" s="66"/>
      <c r="LQN294" s="66"/>
      <c r="LQO294" s="66"/>
      <c r="LQP294" s="66"/>
      <c r="LQQ294" s="66"/>
      <c r="LQR294" s="66"/>
      <c r="LQS294" s="66"/>
      <c r="LQT294" s="66"/>
      <c r="LQU294" s="66"/>
      <c r="LQV294" s="66"/>
      <c r="LQW294" s="66"/>
      <c r="LQX294" s="66"/>
      <c r="LQY294" s="66"/>
      <c r="LQZ294" s="66"/>
      <c r="LRA294" s="66"/>
      <c r="LRB294" s="66"/>
      <c r="LRC294" s="66"/>
      <c r="LRD294" s="66"/>
      <c r="LRE294" s="66"/>
      <c r="LRF294" s="66"/>
      <c r="LRG294" s="66"/>
      <c r="LRH294" s="66"/>
      <c r="LRI294" s="66"/>
      <c r="LRJ294" s="66"/>
      <c r="LRK294" s="66"/>
      <c r="LRL294" s="66"/>
      <c r="LRM294" s="66"/>
      <c r="LRN294" s="66"/>
      <c r="LRO294" s="66"/>
      <c r="LRP294" s="66"/>
      <c r="LRQ294" s="66"/>
      <c r="LRR294" s="66"/>
      <c r="LRS294" s="66"/>
      <c r="LRT294" s="66"/>
      <c r="LRU294" s="66"/>
      <c r="LRV294" s="66"/>
      <c r="LRW294" s="66"/>
      <c r="LRX294" s="66"/>
      <c r="LRY294" s="66"/>
      <c r="LRZ294" s="66"/>
      <c r="LSA294" s="66"/>
      <c r="LSB294" s="66"/>
      <c r="LSC294" s="66"/>
      <c r="LSD294" s="66"/>
      <c r="LSE294" s="66"/>
      <c r="LSF294" s="66"/>
      <c r="LSG294" s="66"/>
      <c r="LSH294" s="66"/>
      <c r="LSI294" s="66"/>
      <c r="LSJ294" s="66"/>
      <c r="LSK294" s="66"/>
      <c r="LSL294" s="66"/>
      <c r="LSM294" s="66"/>
      <c r="LSN294" s="66"/>
      <c r="LSO294" s="66"/>
      <c r="LSP294" s="66"/>
      <c r="LSQ294" s="66"/>
      <c r="LSR294" s="66"/>
      <c r="LSS294" s="66"/>
      <c r="LST294" s="66"/>
      <c r="LSU294" s="66"/>
      <c r="LSV294" s="66"/>
      <c r="LSW294" s="66"/>
      <c r="LSX294" s="66"/>
      <c r="LSY294" s="66"/>
      <c r="LSZ294" s="66"/>
      <c r="LTA294" s="66"/>
      <c r="LTB294" s="66"/>
      <c r="LTC294" s="66"/>
      <c r="LTD294" s="66"/>
      <c r="LTE294" s="66"/>
      <c r="LTF294" s="66"/>
      <c r="LTG294" s="66"/>
      <c r="LTH294" s="66"/>
      <c r="LTI294" s="66"/>
      <c r="LTJ294" s="66"/>
      <c r="LTK294" s="66"/>
      <c r="LTL294" s="66"/>
      <c r="LTM294" s="66"/>
      <c r="LTN294" s="66"/>
      <c r="LTO294" s="66"/>
      <c r="LTP294" s="66"/>
      <c r="LTQ294" s="66"/>
      <c r="LTR294" s="66"/>
      <c r="LTS294" s="66"/>
      <c r="LTT294" s="66"/>
      <c r="LTU294" s="66"/>
      <c r="LTV294" s="66"/>
      <c r="LTW294" s="66"/>
      <c r="LTX294" s="66"/>
      <c r="LTY294" s="66"/>
      <c r="LTZ294" s="66"/>
      <c r="LUA294" s="66"/>
      <c r="LUB294" s="66"/>
      <c r="LUC294" s="66"/>
      <c r="LUD294" s="66"/>
      <c r="LUE294" s="66"/>
      <c r="LUF294" s="66"/>
      <c r="LUG294" s="66"/>
      <c r="LUH294" s="66"/>
      <c r="LUI294" s="66"/>
      <c r="LUJ294" s="66"/>
      <c r="LUK294" s="66"/>
      <c r="LUL294" s="66"/>
      <c r="LUM294" s="66"/>
      <c r="LUN294" s="66"/>
      <c r="LUO294" s="66"/>
      <c r="LUP294" s="66"/>
      <c r="LUQ294" s="66"/>
      <c r="LUR294" s="66"/>
      <c r="LUS294" s="66"/>
      <c r="LUT294" s="66"/>
      <c r="LUU294" s="66"/>
      <c r="LUV294" s="66"/>
      <c r="LUW294" s="66"/>
      <c r="LUX294" s="66"/>
      <c r="LUY294" s="66"/>
      <c r="LUZ294" s="66"/>
      <c r="LVA294" s="66"/>
      <c r="LVB294" s="66"/>
      <c r="LVC294" s="66"/>
      <c r="LVD294" s="66"/>
      <c r="LVE294" s="66"/>
      <c r="LVF294" s="66"/>
      <c r="LVG294" s="66"/>
      <c r="LVH294" s="66"/>
      <c r="LVI294" s="66"/>
      <c r="LVJ294" s="66"/>
      <c r="LVK294" s="66"/>
      <c r="LVL294" s="66"/>
      <c r="LVM294" s="66"/>
      <c r="LVN294" s="66"/>
      <c r="LVO294" s="66"/>
      <c r="LVP294" s="66"/>
      <c r="LVQ294" s="66"/>
      <c r="LVR294" s="66"/>
      <c r="LVS294" s="66"/>
      <c r="LVT294" s="66"/>
      <c r="LVU294" s="66"/>
      <c r="LVV294" s="66"/>
      <c r="LVW294" s="66"/>
      <c r="LVX294" s="66"/>
      <c r="LVY294" s="66"/>
      <c r="LVZ294" s="66"/>
      <c r="LWA294" s="66"/>
      <c r="LWB294" s="66"/>
      <c r="LWC294" s="66"/>
      <c r="LWD294" s="66"/>
      <c r="LWE294" s="66"/>
      <c r="LWF294" s="66"/>
      <c r="LWG294" s="66"/>
      <c r="LWH294" s="66"/>
      <c r="LWI294" s="66"/>
      <c r="LWJ294" s="66"/>
      <c r="LWK294" s="66"/>
      <c r="LWL294" s="66"/>
      <c r="LWM294" s="66"/>
      <c r="LWN294" s="66"/>
      <c r="LWO294" s="66"/>
      <c r="LWP294" s="66"/>
      <c r="LWQ294" s="66"/>
      <c r="LWR294" s="66"/>
      <c r="LWS294" s="66"/>
      <c r="LWT294" s="66"/>
      <c r="LWU294" s="66"/>
      <c r="LWV294" s="66"/>
      <c r="LWW294" s="66"/>
      <c r="LWX294" s="66"/>
      <c r="LWY294" s="66"/>
      <c r="LWZ294" s="66"/>
      <c r="LXA294" s="66"/>
      <c r="LXB294" s="66"/>
      <c r="LXC294" s="66"/>
      <c r="LXD294" s="66"/>
      <c r="LXE294" s="66"/>
      <c r="LXF294" s="66"/>
      <c r="LXG294" s="66"/>
      <c r="LXH294" s="66"/>
      <c r="LXI294" s="66"/>
      <c r="LXJ294" s="66"/>
      <c r="LXK294" s="66"/>
      <c r="LXL294" s="66"/>
      <c r="LXM294" s="66"/>
      <c r="LXN294" s="66"/>
      <c r="LXO294" s="66"/>
      <c r="LXP294" s="66"/>
      <c r="LXQ294" s="66"/>
      <c r="LXR294" s="66"/>
      <c r="LXS294" s="66"/>
      <c r="LXT294" s="66"/>
      <c r="LXU294" s="66"/>
      <c r="LXV294" s="66"/>
      <c r="LXW294" s="66"/>
      <c r="LXX294" s="66"/>
      <c r="LXY294" s="66"/>
      <c r="LXZ294" s="66"/>
      <c r="LYA294" s="66"/>
      <c r="LYB294" s="66"/>
      <c r="LYC294" s="66"/>
      <c r="LYD294" s="66"/>
      <c r="LYE294" s="66"/>
      <c r="LYF294" s="66"/>
      <c r="LYG294" s="66"/>
      <c r="LYH294" s="66"/>
      <c r="LYI294" s="66"/>
      <c r="LYJ294" s="66"/>
      <c r="LYK294" s="66"/>
      <c r="LYL294" s="66"/>
      <c r="LYM294" s="66"/>
      <c r="LYN294" s="66"/>
      <c r="LYO294" s="66"/>
      <c r="LYP294" s="66"/>
      <c r="LYQ294" s="66"/>
      <c r="LYR294" s="66"/>
      <c r="LYS294" s="66"/>
      <c r="LYT294" s="66"/>
      <c r="LYU294" s="66"/>
      <c r="LYV294" s="66"/>
      <c r="LYW294" s="66"/>
      <c r="LYX294" s="66"/>
      <c r="LYY294" s="66"/>
      <c r="LYZ294" s="66"/>
      <c r="LZA294" s="66"/>
      <c r="LZB294" s="66"/>
      <c r="LZC294" s="66"/>
      <c r="LZD294" s="66"/>
      <c r="LZE294" s="66"/>
      <c r="LZF294" s="66"/>
      <c r="LZG294" s="66"/>
      <c r="LZH294" s="66"/>
      <c r="LZI294" s="66"/>
      <c r="LZJ294" s="66"/>
      <c r="LZK294" s="66"/>
      <c r="LZL294" s="66"/>
      <c r="LZM294" s="66"/>
      <c r="LZN294" s="66"/>
      <c r="LZO294" s="66"/>
      <c r="LZP294" s="66"/>
      <c r="LZQ294" s="66"/>
      <c r="LZR294" s="66"/>
      <c r="LZS294" s="66"/>
      <c r="LZT294" s="66"/>
      <c r="LZU294" s="66"/>
      <c r="LZV294" s="66"/>
      <c r="LZW294" s="66"/>
      <c r="LZX294" s="66"/>
      <c r="LZY294" s="66"/>
      <c r="LZZ294" s="66"/>
      <c r="MAA294" s="66"/>
      <c r="MAB294" s="66"/>
      <c r="MAC294" s="66"/>
      <c r="MAD294" s="66"/>
      <c r="MAE294" s="66"/>
      <c r="MAF294" s="66"/>
      <c r="MAG294" s="66"/>
      <c r="MAH294" s="66"/>
      <c r="MAI294" s="66"/>
      <c r="MAJ294" s="66"/>
      <c r="MAK294" s="66"/>
      <c r="MAL294" s="66"/>
      <c r="MAM294" s="66"/>
      <c r="MAN294" s="66"/>
      <c r="MAO294" s="66"/>
      <c r="MAP294" s="66"/>
      <c r="MAQ294" s="66"/>
      <c r="MAR294" s="66"/>
      <c r="MAS294" s="66"/>
      <c r="MAT294" s="66"/>
      <c r="MAU294" s="66"/>
      <c r="MAV294" s="66"/>
      <c r="MAW294" s="66"/>
      <c r="MAX294" s="66"/>
      <c r="MAY294" s="66"/>
      <c r="MAZ294" s="66"/>
      <c r="MBA294" s="66"/>
      <c r="MBB294" s="66"/>
      <c r="MBC294" s="66"/>
      <c r="MBD294" s="66"/>
      <c r="MBE294" s="66"/>
      <c r="MBF294" s="66"/>
      <c r="MBG294" s="66"/>
      <c r="MBH294" s="66"/>
      <c r="MBI294" s="66"/>
      <c r="MBJ294" s="66"/>
      <c r="MBK294" s="66"/>
      <c r="MBL294" s="66"/>
      <c r="MBM294" s="66"/>
      <c r="MBN294" s="66"/>
      <c r="MBO294" s="66"/>
      <c r="MBP294" s="66"/>
      <c r="MBQ294" s="66"/>
      <c r="MBR294" s="66"/>
      <c r="MBS294" s="66"/>
      <c r="MBT294" s="66"/>
      <c r="MBU294" s="66"/>
      <c r="MBV294" s="66"/>
      <c r="MBW294" s="66"/>
      <c r="MBX294" s="66"/>
      <c r="MBY294" s="66"/>
      <c r="MBZ294" s="66"/>
      <c r="MCA294" s="66"/>
      <c r="MCB294" s="66"/>
      <c r="MCC294" s="66"/>
      <c r="MCD294" s="66"/>
      <c r="MCE294" s="66"/>
      <c r="MCF294" s="66"/>
      <c r="MCG294" s="66"/>
      <c r="MCH294" s="66"/>
      <c r="MCI294" s="66"/>
      <c r="MCJ294" s="66"/>
      <c r="MCK294" s="66"/>
      <c r="MCL294" s="66"/>
      <c r="MCM294" s="66"/>
      <c r="MCN294" s="66"/>
      <c r="MCO294" s="66"/>
      <c r="MCP294" s="66"/>
      <c r="MCQ294" s="66"/>
      <c r="MCR294" s="66"/>
      <c r="MCS294" s="66"/>
      <c r="MCT294" s="66"/>
      <c r="MCU294" s="66"/>
      <c r="MCV294" s="66"/>
      <c r="MCW294" s="66"/>
      <c r="MCX294" s="66"/>
      <c r="MCY294" s="66"/>
      <c r="MCZ294" s="66"/>
      <c r="MDA294" s="66"/>
      <c r="MDB294" s="66"/>
      <c r="MDC294" s="66"/>
      <c r="MDD294" s="66"/>
      <c r="MDE294" s="66"/>
      <c r="MDF294" s="66"/>
      <c r="MDG294" s="66"/>
      <c r="MDH294" s="66"/>
      <c r="MDI294" s="66"/>
      <c r="MDJ294" s="66"/>
      <c r="MDK294" s="66"/>
      <c r="MDL294" s="66"/>
      <c r="MDM294" s="66"/>
      <c r="MDN294" s="66"/>
      <c r="MDO294" s="66"/>
      <c r="MDP294" s="66"/>
      <c r="MDQ294" s="66"/>
      <c r="MDR294" s="66"/>
      <c r="MDS294" s="66"/>
      <c r="MDT294" s="66"/>
      <c r="MDU294" s="66"/>
      <c r="MDV294" s="66"/>
      <c r="MDW294" s="66"/>
      <c r="MDX294" s="66"/>
      <c r="MDY294" s="66"/>
      <c r="MDZ294" s="66"/>
      <c r="MEA294" s="66"/>
      <c r="MEB294" s="66"/>
      <c r="MEC294" s="66"/>
      <c r="MED294" s="66"/>
      <c r="MEE294" s="66"/>
      <c r="MEF294" s="66"/>
      <c r="MEG294" s="66"/>
      <c r="MEH294" s="66"/>
      <c r="MEI294" s="66"/>
      <c r="MEJ294" s="66"/>
      <c r="MEK294" s="66"/>
      <c r="MEL294" s="66"/>
      <c r="MEM294" s="66"/>
      <c r="MEN294" s="66"/>
      <c r="MEO294" s="66"/>
      <c r="MEP294" s="66"/>
      <c r="MEQ294" s="66"/>
      <c r="MER294" s="66"/>
      <c r="MES294" s="66"/>
      <c r="MET294" s="66"/>
      <c r="MEU294" s="66"/>
      <c r="MEV294" s="66"/>
      <c r="MEW294" s="66"/>
      <c r="MEX294" s="66"/>
      <c r="MEY294" s="66"/>
      <c r="MEZ294" s="66"/>
      <c r="MFA294" s="66"/>
      <c r="MFB294" s="66"/>
      <c r="MFC294" s="66"/>
      <c r="MFD294" s="66"/>
      <c r="MFE294" s="66"/>
      <c r="MFF294" s="66"/>
      <c r="MFG294" s="66"/>
      <c r="MFH294" s="66"/>
      <c r="MFI294" s="66"/>
      <c r="MFJ294" s="66"/>
      <c r="MFK294" s="66"/>
      <c r="MFL294" s="66"/>
      <c r="MFM294" s="66"/>
      <c r="MFN294" s="66"/>
      <c r="MFO294" s="66"/>
      <c r="MFP294" s="66"/>
      <c r="MFQ294" s="66"/>
      <c r="MFR294" s="66"/>
      <c r="MFS294" s="66"/>
      <c r="MFT294" s="66"/>
      <c r="MFU294" s="66"/>
      <c r="MFV294" s="66"/>
      <c r="MFW294" s="66"/>
      <c r="MFX294" s="66"/>
      <c r="MFY294" s="66"/>
      <c r="MFZ294" s="66"/>
      <c r="MGA294" s="66"/>
      <c r="MGB294" s="66"/>
      <c r="MGC294" s="66"/>
      <c r="MGD294" s="66"/>
      <c r="MGE294" s="66"/>
      <c r="MGF294" s="66"/>
      <c r="MGG294" s="66"/>
      <c r="MGH294" s="66"/>
      <c r="MGI294" s="66"/>
      <c r="MGJ294" s="66"/>
      <c r="MGK294" s="66"/>
      <c r="MGL294" s="66"/>
      <c r="MGM294" s="66"/>
      <c r="MGN294" s="66"/>
      <c r="MGO294" s="66"/>
      <c r="MGP294" s="66"/>
      <c r="MGQ294" s="66"/>
      <c r="MGR294" s="66"/>
      <c r="MGS294" s="66"/>
      <c r="MGT294" s="66"/>
      <c r="MGU294" s="66"/>
      <c r="MGV294" s="66"/>
      <c r="MGW294" s="66"/>
      <c r="MGX294" s="66"/>
      <c r="MGY294" s="66"/>
      <c r="MGZ294" s="66"/>
      <c r="MHA294" s="66"/>
      <c r="MHB294" s="66"/>
      <c r="MHC294" s="66"/>
      <c r="MHD294" s="66"/>
      <c r="MHE294" s="66"/>
      <c r="MHF294" s="66"/>
      <c r="MHG294" s="66"/>
      <c r="MHH294" s="66"/>
      <c r="MHI294" s="66"/>
      <c r="MHJ294" s="66"/>
      <c r="MHK294" s="66"/>
      <c r="MHL294" s="66"/>
      <c r="MHM294" s="66"/>
      <c r="MHN294" s="66"/>
      <c r="MHO294" s="66"/>
      <c r="MHP294" s="66"/>
      <c r="MHQ294" s="66"/>
      <c r="MHR294" s="66"/>
      <c r="MHS294" s="66"/>
      <c r="MHT294" s="66"/>
      <c r="MHU294" s="66"/>
      <c r="MHV294" s="66"/>
      <c r="MHW294" s="66"/>
      <c r="MHX294" s="66"/>
      <c r="MHY294" s="66"/>
      <c r="MHZ294" s="66"/>
      <c r="MIA294" s="66"/>
      <c r="MIB294" s="66"/>
      <c r="MIC294" s="66"/>
      <c r="MID294" s="66"/>
      <c r="MIE294" s="66"/>
      <c r="MIF294" s="66"/>
      <c r="MIG294" s="66"/>
      <c r="MIH294" s="66"/>
      <c r="MII294" s="66"/>
      <c r="MIJ294" s="66"/>
      <c r="MIK294" s="66"/>
      <c r="MIL294" s="66"/>
      <c r="MIM294" s="66"/>
      <c r="MIN294" s="66"/>
      <c r="MIO294" s="66"/>
      <c r="MIP294" s="66"/>
      <c r="MIQ294" s="66"/>
      <c r="MIR294" s="66"/>
      <c r="MIS294" s="66"/>
      <c r="MIT294" s="66"/>
      <c r="MIU294" s="66"/>
      <c r="MIV294" s="66"/>
      <c r="MIW294" s="66"/>
      <c r="MIX294" s="66"/>
      <c r="MIY294" s="66"/>
      <c r="MIZ294" s="66"/>
      <c r="MJA294" s="66"/>
      <c r="MJB294" s="66"/>
      <c r="MJC294" s="66"/>
      <c r="MJD294" s="66"/>
      <c r="MJE294" s="66"/>
      <c r="MJF294" s="66"/>
      <c r="MJG294" s="66"/>
      <c r="MJH294" s="66"/>
      <c r="MJI294" s="66"/>
      <c r="MJJ294" s="66"/>
      <c r="MJK294" s="66"/>
      <c r="MJL294" s="66"/>
      <c r="MJM294" s="66"/>
      <c r="MJN294" s="66"/>
      <c r="MJO294" s="66"/>
      <c r="MJP294" s="66"/>
      <c r="MJQ294" s="66"/>
      <c r="MJR294" s="66"/>
      <c r="MJS294" s="66"/>
      <c r="MJT294" s="66"/>
      <c r="MJU294" s="66"/>
      <c r="MJV294" s="66"/>
      <c r="MJW294" s="66"/>
      <c r="MJX294" s="66"/>
      <c r="MJY294" s="66"/>
      <c r="MJZ294" s="66"/>
      <c r="MKA294" s="66"/>
      <c r="MKB294" s="66"/>
      <c r="MKC294" s="66"/>
      <c r="MKD294" s="66"/>
      <c r="MKE294" s="66"/>
      <c r="MKF294" s="66"/>
      <c r="MKG294" s="66"/>
      <c r="MKH294" s="66"/>
      <c r="MKI294" s="66"/>
      <c r="MKJ294" s="66"/>
      <c r="MKK294" s="66"/>
      <c r="MKL294" s="66"/>
      <c r="MKM294" s="66"/>
      <c r="MKN294" s="66"/>
      <c r="MKO294" s="66"/>
      <c r="MKP294" s="66"/>
      <c r="MKQ294" s="66"/>
      <c r="MKR294" s="66"/>
      <c r="MKS294" s="66"/>
      <c r="MKT294" s="66"/>
      <c r="MKU294" s="66"/>
      <c r="MKV294" s="66"/>
      <c r="MKW294" s="66"/>
      <c r="MKX294" s="66"/>
      <c r="MKY294" s="66"/>
      <c r="MKZ294" s="66"/>
      <c r="MLA294" s="66"/>
      <c r="MLB294" s="66"/>
      <c r="MLC294" s="66"/>
      <c r="MLD294" s="66"/>
      <c r="MLE294" s="66"/>
      <c r="MLF294" s="66"/>
      <c r="MLG294" s="66"/>
      <c r="MLH294" s="66"/>
      <c r="MLI294" s="66"/>
      <c r="MLJ294" s="66"/>
      <c r="MLK294" s="66"/>
      <c r="MLL294" s="66"/>
      <c r="MLM294" s="66"/>
      <c r="MLN294" s="66"/>
      <c r="MLO294" s="66"/>
      <c r="MLP294" s="66"/>
      <c r="MLQ294" s="66"/>
      <c r="MLR294" s="66"/>
      <c r="MLS294" s="66"/>
      <c r="MLT294" s="66"/>
      <c r="MLU294" s="66"/>
      <c r="MLV294" s="66"/>
      <c r="MLW294" s="66"/>
      <c r="MLX294" s="66"/>
      <c r="MLY294" s="66"/>
      <c r="MLZ294" s="66"/>
      <c r="MMA294" s="66"/>
      <c r="MMB294" s="66"/>
      <c r="MMC294" s="66"/>
      <c r="MMD294" s="66"/>
      <c r="MME294" s="66"/>
      <c r="MMF294" s="66"/>
      <c r="MMG294" s="66"/>
      <c r="MMH294" s="66"/>
      <c r="MMI294" s="66"/>
      <c r="MMJ294" s="66"/>
      <c r="MMK294" s="66"/>
      <c r="MML294" s="66"/>
      <c r="MMM294" s="66"/>
      <c r="MMN294" s="66"/>
      <c r="MMO294" s="66"/>
      <c r="MMP294" s="66"/>
      <c r="MMQ294" s="66"/>
      <c r="MMR294" s="66"/>
      <c r="MMS294" s="66"/>
      <c r="MMT294" s="66"/>
      <c r="MMU294" s="66"/>
      <c r="MMV294" s="66"/>
      <c r="MMW294" s="66"/>
      <c r="MMX294" s="66"/>
      <c r="MMY294" s="66"/>
      <c r="MMZ294" s="66"/>
      <c r="MNA294" s="66"/>
      <c r="MNB294" s="66"/>
      <c r="MNC294" s="66"/>
      <c r="MND294" s="66"/>
      <c r="MNE294" s="66"/>
      <c r="MNF294" s="66"/>
      <c r="MNG294" s="66"/>
      <c r="MNH294" s="66"/>
      <c r="MNI294" s="66"/>
      <c r="MNJ294" s="66"/>
      <c r="MNK294" s="66"/>
      <c r="MNL294" s="66"/>
      <c r="MNM294" s="66"/>
      <c r="MNN294" s="66"/>
      <c r="MNO294" s="66"/>
      <c r="MNP294" s="66"/>
      <c r="MNQ294" s="66"/>
      <c r="MNR294" s="66"/>
      <c r="MNS294" s="66"/>
      <c r="MNT294" s="66"/>
      <c r="MNU294" s="66"/>
      <c r="MNV294" s="66"/>
      <c r="MNW294" s="66"/>
      <c r="MNX294" s="66"/>
      <c r="MNY294" s="66"/>
      <c r="MNZ294" s="66"/>
      <c r="MOA294" s="66"/>
      <c r="MOB294" s="66"/>
      <c r="MOC294" s="66"/>
      <c r="MOD294" s="66"/>
      <c r="MOE294" s="66"/>
      <c r="MOF294" s="66"/>
      <c r="MOG294" s="66"/>
      <c r="MOH294" s="66"/>
      <c r="MOI294" s="66"/>
      <c r="MOJ294" s="66"/>
      <c r="MOK294" s="66"/>
      <c r="MOL294" s="66"/>
      <c r="MOM294" s="66"/>
      <c r="MON294" s="66"/>
      <c r="MOO294" s="66"/>
      <c r="MOP294" s="66"/>
      <c r="MOQ294" s="66"/>
      <c r="MOR294" s="66"/>
      <c r="MOS294" s="66"/>
      <c r="MOT294" s="66"/>
      <c r="MOU294" s="66"/>
      <c r="MOV294" s="66"/>
      <c r="MOW294" s="66"/>
      <c r="MOX294" s="66"/>
      <c r="MOY294" s="66"/>
      <c r="MOZ294" s="66"/>
      <c r="MPA294" s="66"/>
      <c r="MPB294" s="66"/>
      <c r="MPC294" s="66"/>
      <c r="MPD294" s="66"/>
      <c r="MPE294" s="66"/>
      <c r="MPF294" s="66"/>
      <c r="MPG294" s="66"/>
      <c r="MPH294" s="66"/>
      <c r="MPI294" s="66"/>
      <c r="MPJ294" s="66"/>
      <c r="MPK294" s="66"/>
      <c r="MPL294" s="66"/>
      <c r="MPM294" s="66"/>
      <c r="MPN294" s="66"/>
      <c r="MPO294" s="66"/>
      <c r="MPP294" s="66"/>
      <c r="MPQ294" s="66"/>
      <c r="MPR294" s="66"/>
      <c r="MPS294" s="66"/>
      <c r="MPT294" s="66"/>
      <c r="MPU294" s="66"/>
      <c r="MPV294" s="66"/>
      <c r="MPW294" s="66"/>
      <c r="MPX294" s="66"/>
      <c r="MPY294" s="66"/>
      <c r="MPZ294" s="66"/>
      <c r="MQA294" s="66"/>
      <c r="MQB294" s="66"/>
      <c r="MQC294" s="66"/>
      <c r="MQD294" s="66"/>
      <c r="MQE294" s="66"/>
      <c r="MQF294" s="66"/>
      <c r="MQG294" s="66"/>
      <c r="MQH294" s="66"/>
      <c r="MQI294" s="66"/>
      <c r="MQJ294" s="66"/>
      <c r="MQK294" s="66"/>
      <c r="MQL294" s="66"/>
      <c r="MQM294" s="66"/>
      <c r="MQN294" s="66"/>
      <c r="MQO294" s="66"/>
      <c r="MQP294" s="66"/>
      <c r="MQQ294" s="66"/>
      <c r="MQR294" s="66"/>
      <c r="MQS294" s="66"/>
      <c r="MQT294" s="66"/>
      <c r="MQU294" s="66"/>
      <c r="MQV294" s="66"/>
      <c r="MQW294" s="66"/>
      <c r="MQX294" s="66"/>
      <c r="MQY294" s="66"/>
      <c r="MQZ294" s="66"/>
      <c r="MRA294" s="66"/>
      <c r="MRB294" s="66"/>
      <c r="MRC294" s="66"/>
      <c r="MRD294" s="66"/>
      <c r="MRE294" s="66"/>
      <c r="MRF294" s="66"/>
      <c r="MRG294" s="66"/>
      <c r="MRH294" s="66"/>
      <c r="MRI294" s="66"/>
      <c r="MRJ294" s="66"/>
      <c r="MRK294" s="66"/>
      <c r="MRL294" s="66"/>
      <c r="MRM294" s="66"/>
      <c r="MRN294" s="66"/>
      <c r="MRO294" s="66"/>
      <c r="MRP294" s="66"/>
      <c r="MRQ294" s="66"/>
      <c r="MRR294" s="66"/>
      <c r="MRS294" s="66"/>
      <c r="MRT294" s="66"/>
      <c r="MRU294" s="66"/>
      <c r="MRV294" s="66"/>
      <c r="MRW294" s="66"/>
      <c r="MRX294" s="66"/>
      <c r="MRY294" s="66"/>
      <c r="MRZ294" s="66"/>
      <c r="MSA294" s="66"/>
      <c r="MSB294" s="66"/>
      <c r="MSC294" s="66"/>
      <c r="MSD294" s="66"/>
      <c r="MSE294" s="66"/>
      <c r="MSF294" s="66"/>
      <c r="MSG294" s="66"/>
      <c r="MSH294" s="66"/>
      <c r="MSI294" s="66"/>
      <c r="MSJ294" s="66"/>
      <c r="MSK294" s="66"/>
      <c r="MSL294" s="66"/>
      <c r="MSM294" s="66"/>
      <c r="MSN294" s="66"/>
      <c r="MSO294" s="66"/>
      <c r="MSP294" s="66"/>
      <c r="MSQ294" s="66"/>
      <c r="MSR294" s="66"/>
      <c r="MSS294" s="66"/>
      <c r="MST294" s="66"/>
      <c r="MSU294" s="66"/>
      <c r="MSV294" s="66"/>
      <c r="MSW294" s="66"/>
      <c r="MSX294" s="66"/>
      <c r="MSY294" s="66"/>
      <c r="MSZ294" s="66"/>
      <c r="MTA294" s="66"/>
      <c r="MTB294" s="66"/>
      <c r="MTC294" s="66"/>
      <c r="MTD294" s="66"/>
      <c r="MTE294" s="66"/>
      <c r="MTF294" s="66"/>
      <c r="MTG294" s="66"/>
      <c r="MTH294" s="66"/>
      <c r="MTI294" s="66"/>
      <c r="MTJ294" s="66"/>
      <c r="MTK294" s="66"/>
      <c r="MTL294" s="66"/>
      <c r="MTM294" s="66"/>
      <c r="MTN294" s="66"/>
      <c r="MTO294" s="66"/>
      <c r="MTP294" s="66"/>
      <c r="MTQ294" s="66"/>
      <c r="MTR294" s="66"/>
      <c r="MTS294" s="66"/>
      <c r="MTT294" s="66"/>
      <c r="MTU294" s="66"/>
      <c r="MTV294" s="66"/>
      <c r="MTW294" s="66"/>
      <c r="MTX294" s="66"/>
      <c r="MTY294" s="66"/>
      <c r="MTZ294" s="66"/>
      <c r="MUA294" s="66"/>
      <c r="MUB294" s="66"/>
      <c r="MUC294" s="66"/>
      <c r="MUD294" s="66"/>
      <c r="MUE294" s="66"/>
      <c r="MUF294" s="66"/>
      <c r="MUG294" s="66"/>
      <c r="MUH294" s="66"/>
      <c r="MUI294" s="66"/>
      <c r="MUJ294" s="66"/>
      <c r="MUK294" s="66"/>
      <c r="MUL294" s="66"/>
      <c r="MUM294" s="66"/>
      <c r="MUN294" s="66"/>
      <c r="MUO294" s="66"/>
      <c r="MUP294" s="66"/>
      <c r="MUQ294" s="66"/>
      <c r="MUR294" s="66"/>
      <c r="MUS294" s="66"/>
      <c r="MUT294" s="66"/>
      <c r="MUU294" s="66"/>
      <c r="MUV294" s="66"/>
      <c r="MUW294" s="66"/>
      <c r="MUX294" s="66"/>
      <c r="MUY294" s="66"/>
      <c r="MUZ294" s="66"/>
      <c r="MVA294" s="66"/>
      <c r="MVB294" s="66"/>
      <c r="MVC294" s="66"/>
      <c r="MVD294" s="66"/>
      <c r="MVE294" s="66"/>
      <c r="MVF294" s="66"/>
      <c r="MVG294" s="66"/>
      <c r="MVH294" s="66"/>
      <c r="MVI294" s="66"/>
      <c r="MVJ294" s="66"/>
      <c r="MVK294" s="66"/>
      <c r="MVL294" s="66"/>
      <c r="MVM294" s="66"/>
      <c r="MVN294" s="66"/>
      <c r="MVO294" s="66"/>
      <c r="MVP294" s="66"/>
      <c r="MVQ294" s="66"/>
      <c r="MVR294" s="66"/>
      <c r="MVS294" s="66"/>
      <c r="MVT294" s="66"/>
      <c r="MVU294" s="66"/>
      <c r="MVV294" s="66"/>
      <c r="MVW294" s="66"/>
      <c r="MVX294" s="66"/>
      <c r="MVY294" s="66"/>
      <c r="MVZ294" s="66"/>
      <c r="MWA294" s="66"/>
      <c r="MWB294" s="66"/>
      <c r="MWC294" s="66"/>
      <c r="MWD294" s="66"/>
      <c r="MWE294" s="66"/>
      <c r="MWF294" s="66"/>
      <c r="MWG294" s="66"/>
      <c r="MWH294" s="66"/>
      <c r="MWI294" s="66"/>
      <c r="MWJ294" s="66"/>
      <c r="MWK294" s="66"/>
      <c r="MWL294" s="66"/>
      <c r="MWM294" s="66"/>
      <c r="MWN294" s="66"/>
      <c r="MWO294" s="66"/>
      <c r="MWP294" s="66"/>
      <c r="MWQ294" s="66"/>
      <c r="MWR294" s="66"/>
      <c r="MWS294" s="66"/>
      <c r="MWT294" s="66"/>
      <c r="MWU294" s="66"/>
      <c r="MWV294" s="66"/>
      <c r="MWW294" s="66"/>
      <c r="MWX294" s="66"/>
      <c r="MWY294" s="66"/>
      <c r="MWZ294" s="66"/>
      <c r="MXA294" s="66"/>
      <c r="MXB294" s="66"/>
      <c r="MXC294" s="66"/>
      <c r="MXD294" s="66"/>
      <c r="MXE294" s="66"/>
      <c r="MXF294" s="66"/>
      <c r="MXG294" s="66"/>
      <c r="MXH294" s="66"/>
      <c r="MXI294" s="66"/>
      <c r="MXJ294" s="66"/>
      <c r="MXK294" s="66"/>
      <c r="MXL294" s="66"/>
      <c r="MXM294" s="66"/>
      <c r="MXN294" s="66"/>
      <c r="MXO294" s="66"/>
      <c r="MXP294" s="66"/>
      <c r="MXQ294" s="66"/>
      <c r="MXR294" s="66"/>
      <c r="MXS294" s="66"/>
      <c r="MXT294" s="66"/>
      <c r="MXU294" s="66"/>
      <c r="MXV294" s="66"/>
      <c r="MXW294" s="66"/>
      <c r="MXX294" s="66"/>
      <c r="MXY294" s="66"/>
      <c r="MXZ294" s="66"/>
      <c r="MYA294" s="66"/>
      <c r="MYB294" s="66"/>
      <c r="MYC294" s="66"/>
      <c r="MYD294" s="66"/>
      <c r="MYE294" s="66"/>
      <c r="MYF294" s="66"/>
      <c r="MYG294" s="66"/>
      <c r="MYH294" s="66"/>
      <c r="MYI294" s="66"/>
      <c r="MYJ294" s="66"/>
      <c r="MYK294" s="66"/>
      <c r="MYL294" s="66"/>
      <c r="MYM294" s="66"/>
      <c r="MYN294" s="66"/>
      <c r="MYO294" s="66"/>
      <c r="MYP294" s="66"/>
      <c r="MYQ294" s="66"/>
      <c r="MYR294" s="66"/>
      <c r="MYS294" s="66"/>
      <c r="MYT294" s="66"/>
      <c r="MYU294" s="66"/>
      <c r="MYV294" s="66"/>
      <c r="MYW294" s="66"/>
      <c r="MYX294" s="66"/>
      <c r="MYY294" s="66"/>
      <c r="MYZ294" s="66"/>
      <c r="MZA294" s="66"/>
      <c r="MZB294" s="66"/>
      <c r="MZC294" s="66"/>
      <c r="MZD294" s="66"/>
      <c r="MZE294" s="66"/>
      <c r="MZF294" s="66"/>
      <c r="MZG294" s="66"/>
      <c r="MZH294" s="66"/>
      <c r="MZI294" s="66"/>
      <c r="MZJ294" s="66"/>
      <c r="MZK294" s="66"/>
      <c r="MZL294" s="66"/>
      <c r="MZM294" s="66"/>
      <c r="MZN294" s="66"/>
      <c r="MZO294" s="66"/>
      <c r="MZP294" s="66"/>
      <c r="MZQ294" s="66"/>
      <c r="MZR294" s="66"/>
      <c r="MZS294" s="66"/>
      <c r="MZT294" s="66"/>
      <c r="MZU294" s="66"/>
      <c r="MZV294" s="66"/>
      <c r="MZW294" s="66"/>
      <c r="MZX294" s="66"/>
      <c r="MZY294" s="66"/>
      <c r="MZZ294" s="66"/>
      <c r="NAA294" s="66"/>
      <c r="NAB294" s="66"/>
      <c r="NAC294" s="66"/>
      <c r="NAD294" s="66"/>
      <c r="NAE294" s="66"/>
      <c r="NAF294" s="66"/>
      <c r="NAG294" s="66"/>
      <c r="NAH294" s="66"/>
      <c r="NAI294" s="66"/>
      <c r="NAJ294" s="66"/>
      <c r="NAK294" s="66"/>
      <c r="NAL294" s="66"/>
      <c r="NAM294" s="66"/>
      <c r="NAN294" s="66"/>
      <c r="NAO294" s="66"/>
      <c r="NAP294" s="66"/>
      <c r="NAQ294" s="66"/>
      <c r="NAR294" s="66"/>
      <c r="NAS294" s="66"/>
      <c r="NAT294" s="66"/>
      <c r="NAU294" s="66"/>
      <c r="NAV294" s="66"/>
      <c r="NAW294" s="66"/>
      <c r="NAX294" s="66"/>
      <c r="NAY294" s="66"/>
      <c r="NAZ294" s="66"/>
      <c r="NBA294" s="66"/>
      <c r="NBB294" s="66"/>
      <c r="NBC294" s="66"/>
      <c r="NBD294" s="66"/>
      <c r="NBE294" s="66"/>
      <c r="NBF294" s="66"/>
      <c r="NBG294" s="66"/>
      <c r="NBH294" s="66"/>
      <c r="NBI294" s="66"/>
      <c r="NBJ294" s="66"/>
      <c r="NBK294" s="66"/>
      <c r="NBL294" s="66"/>
      <c r="NBM294" s="66"/>
      <c r="NBN294" s="66"/>
      <c r="NBO294" s="66"/>
      <c r="NBP294" s="66"/>
      <c r="NBQ294" s="66"/>
      <c r="NBR294" s="66"/>
      <c r="NBS294" s="66"/>
      <c r="NBT294" s="66"/>
      <c r="NBU294" s="66"/>
      <c r="NBV294" s="66"/>
      <c r="NBW294" s="66"/>
      <c r="NBX294" s="66"/>
      <c r="NBY294" s="66"/>
      <c r="NBZ294" s="66"/>
      <c r="NCA294" s="66"/>
      <c r="NCB294" s="66"/>
      <c r="NCC294" s="66"/>
      <c r="NCD294" s="66"/>
      <c r="NCE294" s="66"/>
      <c r="NCF294" s="66"/>
      <c r="NCG294" s="66"/>
      <c r="NCH294" s="66"/>
      <c r="NCI294" s="66"/>
      <c r="NCJ294" s="66"/>
      <c r="NCK294" s="66"/>
      <c r="NCL294" s="66"/>
      <c r="NCM294" s="66"/>
      <c r="NCN294" s="66"/>
      <c r="NCO294" s="66"/>
      <c r="NCP294" s="66"/>
      <c r="NCQ294" s="66"/>
      <c r="NCR294" s="66"/>
      <c r="NCS294" s="66"/>
      <c r="NCT294" s="66"/>
      <c r="NCU294" s="66"/>
      <c r="NCV294" s="66"/>
      <c r="NCW294" s="66"/>
      <c r="NCX294" s="66"/>
      <c r="NCY294" s="66"/>
      <c r="NCZ294" s="66"/>
      <c r="NDA294" s="66"/>
      <c r="NDB294" s="66"/>
      <c r="NDC294" s="66"/>
      <c r="NDD294" s="66"/>
      <c r="NDE294" s="66"/>
      <c r="NDF294" s="66"/>
      <c r="NDG294" s="66"/>
      <c r="NDH294" s="66"/>
      <c r="NDI294" s="66"/>
      <c r="NDJ294" s="66"/>
      <c r="NDK294" s="66"/>
      <c r="NDL294" s="66"/>
      <c r="NDM294" s="66"/>
      <c r="NDN294" s="66"/>
      <c r="NDO294" s="66"/>
      <c r="NDP294" s="66"/>
      <c r="NDQ294" s="66"/>
      <c r="NDR294" s="66"/>
      <c r="NDS294" s="66"/>
      <c r="NDT294" s="66"/>
      <c r="NDU294" s="66"/>
      <c r="NDV294" s="66"/>
      <c r="NDW294" s="66"/>
      <c r="NDX294" s="66"/>
      <c r="NDY294" s="66"/>
      <c r="NDZ294" s="66"/>
      <c r="NEA294" s="66"/>
      <c r="NEB294" s="66"/>
      <c r="NEC294" s="66"/>
      <c r="NED294" s="66"/>
      <c r="NEE294" s="66"/>
      <c r="NEF294" s="66"/>
      <c r="NEG294" s="66"/>
      <c r="NEH294" s="66"/>
      <c r="NEI294" s="66"/>
      <c r="NEJ294" s="66"/>
      <c r="NEK294" s="66"/>
      <c r="NEL294" s="66"/>
      <c r="NEM294" s="66"/>
      <c r="NEN294" s="66"/>
      <c r="NEO294" s="66"/>
      <c r="NEP294" s="66"/>
      <c r="NEQ294" s="66"/>
      <c r="NER294" s="66"/>
      <c r="NES294" s="66"/>
      <c r="NET294" s="66"/>
      <c r="NEU294" s="66"/>
      <c r="NEV294" s="66"/>
      <c r="NEW294" s="66"/>
      <c r="NEX294" s="66"/>
      <c r="NEY294" s="66"/>
      <c r="NEZ294" s="66"/>
      <c r="NFA294" s="66"/>
      <c r="NFB294" s="66"/>
      <c r="NFC294" s="66"/>
      <c r="NFD294" s="66"/>
      <c r="NFE294" s="66"/>
      <c r="NFF294" s="66"/>
      <c r="NFG294" s="66"/>
      <c r="NFH294" s="66"/>
      <c r="NFI294" s="66"/>
      <c r="NFJ294" s="66"/>
      <c r="NFK294" s="66"/>
      <c r="NFL294" s="66"/>
      <c r="NFM294" s="66"/>
      <c r="NFN294" s="66"/>
      <c r="NFO294" s="66"/>
      <c r="NFP294" s="66"/>
      <c r="NFQ294" s="66"/>
      <c r="NFR294" s="66"/>
      <c r="NFS294" s="66"/>
      <c r="NFT294" s="66"/>
      <c r="NFU294" s="66"/>
      <c r="NFV294" s="66"/>
      <c r="NFW294" s="66"/>
      <c r="NFX294" s="66"/>
      <c r="NFY294" s="66"/>
      <c r="NFZ294" s="66"/>
      <c r="NGA294" s="66"/>
      <c r="NGB294" s="66"/>
      <c r="NGC294" s="66"/>
      <c r="NGD294" s="66"/>
      <c r="NGE294" s="66"/>
      <c r="NGF294" s="66"/>
      <c r="NGG294" s="66"/>
      <c r="NGH294" s="66"/>
      <c r="NGI294" s="66"/>
      <c r="NGJ294" s="66"/>
      <c r="NGK294" s="66"/>
      <c r="NGL294" s="66"/>
      <c r="NGM294" s="66"/>
      <c r="NGN294" s="66"/>
      <c r="NGO294" s="66"/>
      <c r="NGP294" s="66"/>
      <c r="NGQ294" s="66"/>
      <c r="NGR294" s="66"/>
      <c r="NGS294" s="66"/>
      <c r="NGT294" s="66"/>
      <c r="NGU294" s="66"/>
      <c r="NGV294" s="66"/>
      <c r="NGW294" s="66"/>
      <c r="NGX294" s="66"/>
      <c r="NGY294" s="66"/>
      <c r="NGZ294" s="66"/>
      <c r="NHA294" s="66"/>
      <c r="NHB294" s="66"/>
      <c r="NHC294" s="66"/>
      <c r="NHD294" s="66"/>
      <c r="NHE294" s="66"/>
      <c r="NHF294" s="66"/>
      <c r="NHG294" s="66"/>
      <c r="NHH294" s="66"/>
      <c r="NHI294" s="66"/>
      <c r="NHJ294" s="66"/>
      <c r="NHK294" s="66"/>
      <c r="NHL294" s="66"/>
      <c r="NHM294" s="66"/>
      <c r="NHN294" s="66"/>
      <c r="NHO294" s="66"/>
      <c r="NHP294" s="66"/>
      <c r="NHQ294" s="66"/>
      <c r="NHR294" s="66"/>
      <c r="NHS294" s="66"/>
      <c r="NHT294" s="66"/>
      <c r="NHU294" s="66"/>
      <c r="NHV294" s="66"/>
      <c r="NHW294" s="66"/>
      <c r="NHX294" s="66"/>
      <c r="NHY294" s="66"/>
      <c r="NHZ294" s="66"/>
      <c r="NIA294" s="66"/>
      <c r="NIB294" s="66"/>
      <c r="NIC294" s="66"/>
      <c r="NID294" s="66"/>
      <c r="NIE294" s="66"/>
      <c r="NIF294" s="66"/>
      <c r="NIG294" s="66"/>
      <c r="NIH294" s="66"/>
      <c r="NII294" s="66"/>
      <c r="NIJ294" s="66"/>
      <c r="NIK294" s="66"/>
      <c r="NIL294" s="66"/>
      <c r="NIM294" s="66"/>
      <c r="NIN294" s="66"/>
      <c r="NIO294" s="66"/>
      <c r="NIP294" s="66"/>
      <c r="NIQ294" s="66"/>
      <c r="NIR294" s="66"/>
      <c r="NIS294" s="66"/>
      <c r="NIT294" s="66"/>
      <c r="NIU294" s="66"/>
      <c r="NIV294" s="66"/>
      <c r="NIW294" s="66"/>
      <c r="NIX294" s="66"/>
      <c r="NIY294" s="66"/>
      <c r="NIZ294" s="66"/>
      <c r="NJA294" s="66"/>
      <c r="NJB294" s="66"/>
      <c r="NJC294" s="66"/>
      <c r="NJD294" s="66"/>
      <c r="NJE294" s="66"/>
      <c r="NJF294" s="66"/>
      <c r="NJG294" s="66"/>
      <c r="NJH294" s="66"/>
      <c r="NJI294" s="66"/>
      <c r="NJJ294" s="66"/>
      <c r="NJK294" s="66"/>
      <c r="NJL294" s="66"/>
      <c r="NJM294" s="66"/>
      <c r="NJN294" s="66"/>
      <c r="NJO294" s="66"/>
      <c r="NJP294" s="66"/>
      <c r="NJQ294" s="66"/>
      <c r="NJR294" s="66"/>
      <c r="NJS294" s="66"/>
      <c r="NJT294" s="66"/>
      <c r="NJU294" s="66"/>
      <c r="NJV294" s="66"/>
      <c r="NJW294" s="66"/>
      <c r="NJX294" s="66"/>
      <c r="NJY294" s="66"/>
      <c r="NJZ294" s="66"/>
      <c r="NKA294" s="66"/>
      <c r="NKB294" s="66"/>
      <c r="NKC294" s="66"/>
      <c r="NKD294" s="66"/>
      <c r="NKE294" s="66"/>
      <c r="NKF294" s="66"/>
      <c r="NKG294" s="66"/>
      <c r="NKH294" s="66"/>
      <c r="NKI294" s="66"/>
      <c r="NKJ294" s="66"/>
      <c r="NKK294" s="66"/>
      <c r="NKL294" s="66"/>
      <c r="NKM294" s="66"/>
      <c r="NKN294" s="66"/>
      <c r="NKO294" s="66"/>
      <c r="NKP294" s="66"/>
      <c r="NKQ294" s="66"/>
      <c r="NKR294" s="66"/>
      <c r="NKS294" s="66"/>
      <c r="NKT294" s="66"/>
      <c r="NKU294" s="66"/>
      <c r="NKV294" s="66"/>
      <c r="NKW294" s="66"/>
      <c r="NKX294" s="66"/>
      <c r="NKY294" s="66"/>
      <c r="NKZ294" s="66"/>
      <c r="NLA294" s="66"/>
      <c r="NLB294" s="66"/>
      <c r="NLC294" s="66"/>
      <c r="NLD294" s="66"/>
      <c r="NLE294" s="66"/>
      <c r="NLF294" s="66"/>
      <c r="NLG294" s="66"/>
      <c r="NLH294" s="66"/>
      <c r="NLI294" s="66"/>
      <c r="NLJ294" s="66"/>
      <c r="NLK294" s="66"/>
      <c r="NLL294" s="66"/>
      <c r="NLM294" s="66"/>
      <c r="NLN294" s="66"/>
      <c r="NLO294" s="66"/>
      <c r="NLP294" s="66"/>
      <c r="NLQ294" s="66"/>
      <c r="NLR294" s="66"/>
      <c r="NLS294" s="66"/>
      <c r="NLT294" s="66"/>
      <c r="NLU294" s="66"/>
      <c r="NLV294" s="66"/>
      <c r="NLW294" s="66"/>
      <c r="NLX294" s="66"/>
      <c r="NLY294" s="66"/>
      <c r="NLZ294" s="66"/>
      <c r="NMA294" s="66"/>
      <c r="NMB294" s="66"/>
      <c r="NMC294" s="66"/>
      <c r="NMD294" s="66"/>
      <c r="NME294" s="66"/>
      <c r="NMF294" s="66"/>
      <c r="NMG294" s="66"/>
      <c r="NMH294" s="66"/>
      <c r="NMI294" s="66"/>
      <c r="NMJ294" s="66"/>
      <c r="NMK294" s="66"/>
      <c r="NML294" s="66"/>
      <c r="NMM294" s="66"/>
      <c r="NMN294" s="66"/>
      <c r="NMO294" s="66"/>
      <c r="NMP294" s="66"/>
      <c r="NMQ294" s="66"/>
      <c r="NMR294" s="66"/>
      <c r="NMS294" s="66"/>
      <c r="NMT294" s="66"/>
      <c r="NMU294" s="66"/>
      <c r="NMV294" s="66"/>
      <c r="NMW294" s="66"/>
      <c r="NMX294" s="66"/>
      <c r="NMY294" s="66"/>
      <c r="NMZ294" s="66"/>
      <c r="NNA294" s="66"/>
      <c r="NNB294" s="66"/>
      <c r="NNC294" s="66"/>
      <c r="NND294" s="66"/>
      <c r="NNE294" s="66"/>
      <c r="NNF294" s="66"/>
      <c r="NNG294" s="66"/>
      <c r="NNH294" s="66"/>
      <c r="NNI294" s="66"/>
      <c r="NNJ294" s="66"/>
      <c r="NNK294" s="66"/>
      <c r="NNL294" s="66"/>
      <c r="NNM294" s="66"/>
      <c r="NNN294" s="66"/>
      <c r="NNO294" s="66"/>
      <c r="NNP294" s="66"/>
      <c r="NNQ294" s="66"/>
      <c r="NNR294" s="66"/>
      <c r="NNS294" s="66"/>
      <c r="NNT294" s="66"/>
      <c r="NNU294" s="66"/>
      <c r="NNV294" s="66"/>
      <c r="NNW294" s="66"/>
      <c r="NNX294" s="66"/>
      <c r="NNY294" s="66"/>
      <c r="NNZ294" s="66"/>
      <c r="NOA294" s="66"/>
      <c r="NOB294" s="66"/>
      <c r="NOC294" s="66"/>
      <c r="NOD294" s="66"/>
      <c r="NOE294" s="66"/>
      <c r="NOF294" s="66"/>
      <c r="NOG294" s="66"/>
      <c r="NOH294" s="66"/>
      <c r="NOI294" s="66"/>
      <c r="NOJ294" s="66"/>
      <c r="NOK294" s="66"/>
      <c r="NOL294" s="66"/>
      <c r="NOM294" s="66"/>
      <c r="NON294" s="66"/>
      <c r="NOO294" s="66"/>
      <c r="NOP294" s="66"/>
      <c r="NOQ294" s="66"/>
      <c r="NOR294" s="66"/>
      <c r="NOS294" s="66"/>
      <c r="NOT294" s="66"/>
      <c r="NOU294" s="66"/>
      <c r="NOV294" s="66"/>
      <c r="NOW294" s="66"/>
      <c r="NOX294" s="66"/>
      <c r="NOY294" s="66"/>
      <c r="NOZ294" s="66"/>
      <c r="NPA294" s="66"/>
      <c r="NPB294" s="66"/>
      <c r="NPC294" s="66"/>
      <c r="NPD294" s="66"/>
      <c r="NPE294" s="66"/>
      <c r="NPF294" s="66"/>
      <c r="NPG294" s="66"/>
      <c r="NPH294" s="66"/>
      <c r="NPI294" s="66"/>
      <c r="NPJ294" s="66"/>
      <c r="NPK294" s="66"/>
      <c r="NPL294" s="66"/>
      <c r="NPM294" s="66"/>
      <c r="NPN294" s="66"/>
      <c r="NPO294" s="66"/>
      <c r="NPP294" s="66"/>
      <c r="NPQ294" s="66"/>
      <c r="NPR294" s="66"/>
      <c r="NPS294" s="66"/>
      <c r="NPT294" s="66"/>
      <c r="NPU294" s="66"/>
      <c r="NPV294" s="66"/>
      <c r="NPW294" s="66"/>
      <c r="NPX294" s="66"/>
      <c r="NPY294" s="66"/>
      <c r="NPZ294" s="66"/>
      <c r="NQA294" s="66"/>
      <c r="NQB294" s="66"/>
      <c r="NQC294" s="66"/>
      <c r="NQD294" s="66"/>
      <c r="NQE294" s="66"/>
      <c r="NQF294" s="66"/>
      <c r="NQG294" s="66"/>
      <c r="NQH294" s="66"/>
      <c r="NQI294" s="66"/>
      <c r="NQJ294" s="66"/>
      <c r="NQK294" s="66"/>
      <c r="NQL294" s="66"/>
      <c r="NQM294" s="66"/>
      <c r="NQN294" s="66"/>
      <c r="NQO294" s="66"/>
      <c r="NQP294" s="66"/>
      <c r="NQQ294" s="66"/>
      <c r="NQR294" s="66"/>
      <c r="NQS294" s="66"/>
      <c r="NQT294" s="66"/>
      <c r="NQU294" s="66"/>
      <c r="NQV294" s="66"/>
      <c r="NQW294" s="66"/>
      <c r="NQX294" s="66"/>
      <c r="NQY294" s="66"/>
      <c r="NQZ294" s="66"/>
      <c r="NRA294" s="66"/>
      <c r="NRB294" s="66"/>
      <c r="NRC294" s="66"/>
      <c r="NRD294" s="66"/>
      <c r="NRE294" s="66"/>
      <c r="NRF294" s="66"/>
      <c r="NRG294" s="66"/>
      <c r="NRH294" s="66"/>
      <c r="NRI294" s="66"/>
      <c r="NRJ294" s="66"/>
      <c r="NRK294" s="66"/>
      <c r="NRL294" s="66"/>
      <c r="NRM294" s="66"/>
      <c r="NRN294" s="66"/>
      <c r="NRO294" s="66"/>
      <c r="NRP294" s="66"/>
      <c r="NRQ294" s="66"/>
      <c r="NRR294" s="66"/>
      <c r="NRS294" s="66"/>
      <c r="NRT294" s="66"/>
      <c r="NRU294" s="66"/>
      <c r="NRV294" s="66"/>
      <c r="NRW294" s="66"/>
      <c r="NRX294" s="66"/>
      <c r="NRY294" s="66"/>
      <c r="NRZ294" s="66"/>
      <c r="NSA294" s="66"/>
      <c r="NSB294" s="66"/>
      <c r="NSC294" s="66"/>
      <c r="NSD294" s="66"/>
      <c r="NSE294" s="66"/>
      <c r="NSF294" s="66"/>
      <c r="NSG294" s="66"/>
      <c r="NSH294" s="66"/>
      <c r="NSI294" s="66"/>
      <c r="NSJ294" s="66"/>
      <c r="NSK294" s="66"/>
      <c r="NSL294" s="66"/>
      <c r="NSM294" s="66"/>
      <c r="NSN294" s="66"/>
      <c r="NSO294" s="66"/>
      <c r="NSP294" s="66"/>
      <c r="NSQ294" s="66"/>
      <c r="NSR294" s="66"/>
      <c r="NSS294" s="66"/>
      <c r="NST294" s="66"/>
      <c r="NSU294" s="66"/>
      <c r="NSV294" s="66"/>
      <c r="NSW294" s="66"/>
      <c r="NSX294" s="66"/>
      <c r="NSY294" s="66"/>
      <c r="NSZ294" s="66"/>
      <c r="NTA294" s="66"/>
      <c r="NTB294" s="66"/>
      <c r="NTC294" s="66"/>
      <c r="NTD294" s="66"/>
      <c r="NTE294" s="66"/>
      <c r="NTF294" s="66"/>
      <c r="NTG294" s="66"/>
      <c r="NTH294" s="66"/>
      <c r="NTI294" s="66"/>
      <c r="NTJ294" s="66"/>
      <c r="NTK294" s="66"/>
      <c r="NTL294" s="66"/>
      <c r="NTM294" s="66"/>
      <c r="NTN294" s="66"/>
      <c r="NTO294" s="66"/>
      <c r="NTP294" s="66"/>
      <c r="NTQ294" s="66"/>
      <c r="NTR294" s="66"/>
      <c r="NTS294" s="66"/>
      <c r="NTT294" s="66"/>
      <c r="NTU294" s="66"/>
      <c r="NTV294" s="66"/>
      <c r="NTW294" s="66"/>
      <c r="NTX294" s="66"/>
      <c r="NTY294" s="66"/>
      <c r="NTZ294" s="66"/>
      <c r="NUA294" s="66"/>
      <c r="NUB294" s="66"/>
      <c r="NUC294" s="66"/>
      <c r="NUD294" s="66"/>
      <c r="NUE294" s="66"/>
      <c r="NUF294" s="66"/>
      <c r="NUG294" s="66"/>
      <c r="NUH294" s="66"/>
      <c r="NUI294" s="66"/>
      <c r="NUJ294" s="66"/>
      <c r="NUK294" s="66"/>
      <c r="NUL294" s="66"/>
      <c r="NUM294" s="66"/>
      <c r="NUN294" s="66"/>
      <c r="NUO294" s="66"/>
      <c r="NUP294" s="66"/>
      <c r="NUQ294" s="66"/>
      <c r="NUR294" s="66"/>
      <c r="NUS294" s="66"/>
      <c r="NUT294" s="66"/>
      <c r="NUU294" s="66"/>
      <c r="NUV294" s="66"/>
      <c r="NUW294" s="66"/>
      <c r="NUX294" s="66"/>
      <c r="NUY294" s="66"/>
      <c r="NUZ294" s="66"/>
      <c r="NVA294" s="66"/>
      <c r="NVB294" s="66"/>
      <c r="NVC294" s="66"/>
      <c r="NVD294" s="66"/>
      <c r="NVE294" s="66"/>
      <c r="NVF294" s="66"/>
      <c r="NVG294" s="66"/>
      <c r="NVH294" s="66"/>
      <c r="NVI294" s="66"/>
      <c r="NVJ294" s="66"/>
      <c r="NVK294" s="66"/>
      <c r="NVL294" s="66"/>
      <c r="NVM294" s="66"/>
      <c r="NVN294" s="66"/>
      <c r="NVO294" s="66"/>
      <c r="NVP294" s="66"/>
      <c r="NVQ294" s="66"/>
      <c r="NVR294" s="66"/>
      <c r="NVS294" s="66"/>
      <c r="NVT294" s="66"/>
      <c r="NVU294" s="66"/>
      <c r="NVV294" s="66"/>
      <c r="NVW294" s="66"/>
      <c r="NVX294" s="66"/>
      <c r="NVY294" s="66"/>
      <c r="NVZ294" s="66"/>
      <c r="NWA294" s="66"/>
      <c r="NWB294" s="66"/>
      <c r="NWC294" s="66"/>
      <c r="NWD294" s="66"/>
      <c r="NWE294" s="66"/>
      <c r="NWF294" s="66"/>
      <c r="NWG294" s="66"/>
      <c r="NWH294" s="66"/>
      <c r="NWI294" s="66"/>
      <c r="NWJ294" s="66"/>
      <c r="NWK294" s="66"/>
      <c r="NWL294" s="66"/>
      <c r="NWM294" s="66"/>
      <c r="NWN294" s="66"/>
      <c r="NWO294" s="66"/>
      <c r="NWP294" s="66"/>
      <c r="NWQ294" s="66"/>
      <c r="NWR294" s="66"/>
      <c r="NWS294" s="66"/>
      <c r="NWT294" s="66"/>
      <c r="NWU294" s="66"/>
      <c r="NWV294" s="66"/>
      <c r="NWW294" s="66"/>
      <c r="NWX294" s="66"/>
      <c r="NWY294" s="66"/>
      <c r="NWZ294" s="66"/>
      <c r="NXA294" s="66"/>
      <c r="NXB294" s="66"/>
      <c r="NXC294" s="66"/>
      <c r="NXD294" s="66"/>
      <c r="NXE294" s="66"/>
      <c r="NXF294" s="66"/>
      <c r="NXG294" s="66"/>
      <c r="NXH294" s="66"/>
      <c r="NXI294" s="66"/>
      <c r="NXJ294" s="66"/>
      <c r="NXK294" s="66"/>
      <c r="NXL294" s="66"/>
      <c r="NXM294" s="66"/>
      <c r="NXN294" s="66"/>
      <c r="NXO294" s="66"/>
      <c r="NXP294" s="66"/>
      <c r="NXQ294" s="66"/>
      <c r="NXR294" s="66"/>
      <c r="NXS294" s="66"/>
      <c r="NXT294" s="66"/>
      <c r="NXU294" s="66"/>
      <c r="NXV294" s="66"/>
      <c r="NXW294" s="66"/>
      <c r="NXX294" s="66"/>
      <c r="NXY294" s="66"/>
      <c r="NXZ294" s="66"/>
      <c r="NYA294" s="66"/>
      <c r="NYB294" s="66"/>
      <c r="NYC294" s="66"/>
      <c r="NYD294" s="66"/>
      <c r="NYE294" s="66"/>
      <c r="NYF294" s="66"/>
      <c r="NYG294" s="66"/>
      <c r="NYH294" s="66"/>
      <c r="NYI294" s="66"/>
      <c r="NYJ294" s="66"/>
      <c r="NYK294" s="66"/>
      <c r="NYL294" s="66"/>
      <c r="NYM294" s="66"/>
      <c r="NYN294" s="66"/>
      <c r="NYO294" s="66"/>
      <c r="NYP294" s="66"/>
      <c r="NYQ294" s="66"/>
      <c r="NYR294" s="66"/>
      <c r="NYS294" s="66"/>
      <c r="NYT294" s="66"/>
      <c r="NYU294" s="66"/>
      <c r="NYV294" s="66"/>
      <c r="NYW294" s="66"/>
      <c r="NYX294" s="66"/>
      <c r="NYY294" s="66"/>
      <c r="NYZ294" s="66"/>
      <c r="NZA294" s="66"/>
      <c r="NZB294" s="66"/>
      <c r="NZC294" s="66"/>
      <c r="NZD294" s="66"/>
      <c r="NZE294" s="66"/>
      <c r="NZF294" s="66"/>
      <c r="NZG294" s="66"/>
      <c r="NZH294" s="66"/>
      <c r="NZI294" s="66"/>
      <c r="NZJ294" s="66"/>
      <c r="NZK294" s="66"/>
      <c r="NZL294" s="66"/>
      <c r="NZM294" s="66"/>
      <c r="NZN294" s="66"/>
      <c r="NZO294" s="66"/>
      <c r="NZP294" s="66"/>
      <c r="NZQ294" s="66"/>
      <c r="NZR294" s="66"/>
      <c r="NZS294" s="66"/>
      <c r="NZT294" s="66"/>
      <c r="NZU294" s="66"/>
      <c r="NZV294" s="66"/>
      <c r="NZW294" s="66"/>
      <c r="NZX294" s="66"/>
      <c r="NZY294" s="66"/>
      <c r="NZZ294" s="66"/>
      <c r="OAA294" s="66"/>
      <c r="OAB294" s="66"/>
      <c r="OAC294" s="66"/>
      <c r="OAD294" s="66"/>
      <c r="OAE294" s="66"/>
      <c r="OAF294" s="66"/>
      <c r="OAG294" s="66"/>
      <c r="OAH294" s="66"/>
      <c r="OAI294" s="66"/>
      <c r="OAJ294" s="66"/>
      <c r="OAK294" s="66"/>
      <c r="OAL294" s="66"/>
      <c r="OAM294" s="66"/>
      <c r="OAN294" s="66"/>
      <c r="OAO294" s="66"/>
      <c r="OAP294" s="66"/>
      <c r="OAQ294" s="66"/>
      <c r="OAR294" s="66"/>
      <c r="OAS294" s="66"/>
      <c r="OAT294" s="66"/>
      <c r="OAU294" s="66"/>
      <c r="OAV294" s="66"/>
      <c r="OAW294" s="66"/>
      <c r="OAX294" s="66"/>
      <c r="OAY294" s="66"/>
      <c r="OAZ294" s="66"/>
      <c r="OBA294" s="66"/>
      <c r="OBB294" s="66"/>
      <c r="OBC294" s="66"/>
      <c r="OBD294" s="66"/>
      <c r="OBE294" s="66"/>
      <c r="OBF294" s="66"/>
      <c r="OBG294" s="66"/>
      <c r="OBH294" s="66"/>
      <c r="OBI294" s="66"/>
      <c r="OBJ294" s="66"/>
      <c r="OBK294" s="66"/>
      <c r="OBL294" s="66"/>
      <c r="OBM294" s="66"/>
      <c r="OBN294" s="66"/>
      <c r="OBO294" s="66"/>
      <c r="OBP294" s="66"/>
      <c r="OBQ294" s="66"/>
      <c r="OBR294" s="66"/>
      <c r="OBS294" s="66"/>
      <c r="OBT294" s="66"/>
      <c r="OBU294" s="66"/>
      <c r="OBV294" s="66"/>
      <c r="OBW294" s="66"/>
      <c r="OBX294" s="66"/>
      <c r="OBY294" s="66"/>
      <c r="OBZ294" s="66"/>
      <c r="OCA294" s="66"/>
      <c r="OCB294" s="66"/>
      <c r="OCC294" s="66"/>
      <c r="OCD294" s="66"/>
      <c r="OCE294" s="66"/>
      <c r="OCF294" s="66"/>
      <c r="OCG294" s="66"/>
      <c r="OCH294" s="66"/>
      <c r="OCI294" s="66"/>
      <c r="OCJ294" s="66"/>
      <c r="OCK294" s="66"/>
      <c r="OCL294" s="66"/>
      <c r="OCM294" s="66"/>
      <c r="OCN294" s="66"/>
      <c r="OCO294" s="66"/>
      <c r="OCP294" s="66"/>
      <c r="OCQ294" s="66"/>
      <c r="OCR294" s="66"/>
      <c r="OCS294" s="66"/>
      <c r="OCT294" s="66"/>
      <c r="OCU294" s="66"/>
      <c r="OCV294" s="66"/>
      <c r="OCW294" s="66"/>
      <c r="OCX294" s="66"/>
      <c r="OCY294" s="66"/>
      <c r="OCZ294" s="66"/>
      <c r="ODA294" s="66"/>
      <c r="ODB294" s="66"/>
      <c r="ODC294" s="66"/>
      <c r="ODD294" s="66"/>
      <c r="ODE294" s="66"/>
      <c r="ODF294" s="66"/>
      <c r="ODG294" s="66"/>
      <c r="ODH294" s="66"/>
      <c r="ODI294" s="66"/>
      <c r="ODJ294" s="66"/>
      <c r="ODK294" s="66"/>
      <c r="ODL294" s="66"/>
      <c r="ODM294" s="66"/>
      <c r="ODN294" s="66"/>
      <c r="ODO294" s="66"/>
      <c r="ODP294" s="66"/>
      <c r="ODQ294" s="66"/>
      <c r="ODR294" s="66"/>
      <c r="ODS294" s="66"/>
      <c r="ODT294" s="66"/>
      <c r="ODU294" s="66"/>
      <c r="ODV294" s="66"/>
      <c r="ODW294" s="66"/>
      <c r="ODX294" s="66"/>
      <c r="ODY294" s="66"/>
      <c r="ODZ294" s="66"/>
      <c r="OEA294" s="66"/>
      <c r="OEB294" s="66"/>
      <c r="OEC294" s="66"/>
      <c r="OED294" s="66"/>
      <c r="OEE294" s="66"/>
      <c r="OEF294" s="66"/>
      <c r="OEG294" s="66"/>
      <c r="OEH294" s="66"/>
      <c r="OEI294" s="66"/>
      <c r="OEJ294" s="66"/>
      <c r="OEK294" s="66"/>
      <c r="OEL294" s="66"/>
      <c r="OEM294" s="66"/>
      <c r="OEN294" s="66"/>
      <c r="OEO294" s="66"/>
      <c r="OEP294" s="66"/>
      <c r="OEQ294" s="66"/>
      <c r="OER294" s="66"/>
      <c r="OES294" s="66"/>
      <c r="OET294" s="66"/>
      <c r="OEU294" s="66"/>
      <c r="OEV294" s="66"/>
      <c r="OEW294" s="66"/>
      <c r="OEX294" s="66"/>
      <c r="OEY294" s="66"/>
      <c r="OEZ294" s="66"/>
      <c r="OFA294" s="66"/>
      <c r="OFB294" s="66"/>
      <c r="OFC294" s="66"/>
      <c r="OFD294" s="66"/>
      <c r="OFE294" s="66"/>
      <c r="OFF294" s="66"/>
      <c r="OFG294" s="66"/>
      <c r="OFH294" s="66"/>
      <c r="OFI294" s="66"/>
      <c r="OFJ294" s="66"/>
      <c r="OFK294" s="66"/>
      <c r="OFL294" s="66"/>
      <c r="OFM294" s="66"/>
      <c r="OFN294" s="66"/>
      <c r="OFO294" s="66"/>
      <c r="OFP294" s="66"/>
      <c r="OFQ294" s="66"/>
      <c r="OFR294" s="66"/>
      <c r="OFS294" s="66"/>
      <c r="OFT294" s="66"/>
      <c r="OFU294" s="66"/>
      <c r="OFV294" s="66"/>
      <c r="OFW294" s="66"/>
      <c r="OFX294" s="66"/>
      <c r="OFY294" s="66"/>
      <c r="OFZ294" s="66"/>
      <c r="OGA294" s="66"/>
      <c r="OGB294" s="66"/>
      <c r="OGC294" s="66"/>
      <c r="OGD294" s="66"/>
      <c r="OGE294" s="66"/>
      <c r="OGF294" s="66"/>
      <c r="OGG294" s="66"/>
      <c r="OGH294" s="66"/>
      <c r="OGI294" s="66"/>
      <c r="OGJ294" s="66"/>
      <c r="OGK294" s="66"/>
      <c r="OGL294" s="66"/>
      <c r="OGM294" s="66"/>
      <c r="OGN294" s="66"/>
      <c r="OGO294" s="66"/>
      <c r="OGP294" s="66"/>
      <c r="OGQ294" s="66"/>
      <c r="OGR294" s="66"/>
      <c r="OGS294" s="66"/>
      <c r="OGT294" s="66"/>
      <c r="OGU294" s="66"/>
      <c r="OGV294" s="66"/>
      <c r="OGW294" s="66"/>
      <c r="OGX294" s="66"/>
      <c r="OGY294" s="66"/>
      <c r="OGZ294" s="66"/>
      <c r="OHA294" s="66"/>
      <c r="OHB294" s="66"/>
      <c r="OHC294" s="66"/>
      <c r="OHD294" s="66"/>
      <c r="OHE294" s="66"/>
      <c r="OHF294" s="66"/>
      <c r="OHG294" s="66"/>
      <c r="OHH294" s="66"/>
      <c r="OHI294" s="66"/>
      <c r="OHJ294" s="66"/>
      <c r="OHK294" s="66"/>
      <c r="OHL294" s="66"/>
      <c r="OHM294" s="66"/>
      <c r="OHN294" s="66"/>
      <c r="OHO294" s="66"/>
      <c r="OHP294" s="66"/>
      <c r="OHQ294" s="66"/>
      <c r="OHR294" s="66"/>
      <c r="OHS294" s="66"/>
      <c r="OHT294" s="66"/>
      <c r="OHU294" s="66"/>
      <c r="OHV294" s="66"/>
      <c r="OHW294" s="66"/>
      <c r="OHX294" s="66"/>
      <c r="OHY294" s="66"/>
      <c r="OHZ294" s="66"/>
      <c r="OIA294" s="66"/>
      <c r="OIB294" s="66"/>
      <c r="OIC294" s="66"/>
      <c r="OID294" s="66"/>
      <c r="OIE294" s="66"/>
      <c r="OIF294" s="66"/>
      <c r="OIG294" s="66"/>
      <c r="OIH294" s="66"/>
      <c r="OII294" s="66"/>
      <c r="OIJ294" s="66"/>
      <c r="OIK294" s="66"/>
      <c r="OIL294" s="66"/>
      <c r="OIM294" s="66"/>
      <c r="OIN294" s="66"/>
      <c r="OIO294" s="66"/>
      <c r="OIP294" s="66"/>
      <c r="OIQ294" s="66"/>
      <c r="OIR294" s="66"/>
      <c r="OIS294" s="66"/>
      <c r="OIT294" s="66"/>
      <c r="OIU294" s="66"/>
      <c r="OIV294" s="66"/>
      <c r="OIW294" s="66"/>
      <c r="OIX294" s="66"/>
      <c r="OIY294" s="66"/>
      <c r="OIZ294" s="66"/>
      <c r="OJA294" s="66"/>
      <c r="OJB294" s="66"/>
      <c r="OJC294" s="66"/>
      <c r="OJD294" s="66"/>
      <c r="OJE294" s="66"/>
      <c r="OJF294" s="66"/>
      <c r="OJG294" s="66"/>
      <c r="OJH294" s="66"/>
      <c r="OJI294" s="66"/>
      <c r="OJJ294" s="66"/>
      <c r="OJK294" s="66"/>
      <c r="OJL294" s="66"/>
      <c r="OJM294" s="66"/>
      <c r="OJN294" s="66"/>
      <c r="OJO294" s="66"/>
      <c r="OJP294" s="66"/>
      <c r="OJQ294" s="66"/>
      <c r="OJR294" s="66"/>
      <c r="OJS294" s="66"/>
      <c r="OJT294" s="66"/>
      <c r="OJU294" s="66"/>
      <c r="OJV294" s="66"/>
      <c r="OJW294" s="66"/>
      <c r="OJX294" s="66"/>
      <c r="OJY294" s="66"/>
      <c r="OJZ294" s="66"/>
      <c r="OKA294" s="66"/>
      <c r="OKB294" s="66"/>
      <c r="OKC294" s="66"/>
      <c r="OKD294" s="66"/>
      <c r="OKE294" s="66"/>
      <c r="OKF294" s="66"/>
      <c r="OKG294" s="66"/>
      <c r="OKH294" s="66"/>
      <c r="OKI294" s="66"/>
      <c r="OKJ294" s="66"/>
      <c r="OKK294" s="66"/>
      <c r="OKL294" s="66"/>
      <c r="OKM294" s="66"/>
      <c r="OKN294" s="66"/>
      <c r="OKO294" s="66"/>
      <c r="OKP294" s="66"/>
      <c r="OKQ294" s="66"/>
      <c r="OKR294" s="66"/>
      <c r="OKS294" s="66"/>
      <c r="OKT294" s="66"/>
      <c r="OKU294" s="66"/>
      <c r="OKV294" s="66"/>
      <c r="OKW294" s="66"/>
      <c r="OKX294" s="66"/>
      <c r="OKY294" s="66"/>
      <c r="OKZ294" s="66"/>
      <c r="OLA294" s="66"/>
      <c r="OLB294" s="66"/>
      <c r="OLC294" s="66"/>
      <c r="OLD294" s="66"/>
      <c r="OLE294" s="66"/>
      <c r="OLF294" s="66"/>
      <c r="OLG294" s="66"/>
      <c r="OLH294" s="66"/>
      <c r="OLI294" s="66"/>
      <c r="OLJ294" s="66"/>
      <c r="OLK294" s="66"/>
      <c r="OLL294" s="66"/>
      <c r="OLM294" s="66"/>
      <c r="OLN294" s="66"/>
      <c r="OLO294" s="66"/>
      <c r="OLP294" s="66"/>
      <c r="OLQ294" s="66"/>
      <c r="OLR294" s="66"/>
      <c r="OLS294" s="66"/>
      <c r="OLT294" s="66"/>
      <c r="OLU294" s="66"/>
      <c r="OLV294" s="66"/>
      <c r="OLW294" s="66"/>
      <c r="OLX294" s="66"/>
      <c r="OLY294" s="66"/>
      <c r="OLZ294" s="66"/>
      <c r="OMA294" s="66"/>
      <c r="OMB294" s="66"/>
      <c r="OMC294" s="66"/>
      <c r="OMD294" s="66"/>
      <c r="OME294" s="66"/>
      <c r="OMF294" s="66"/>
      <c r="OMG294" s="66"/>
      <c r="OMH294" s="66"/>
      <c r="OMI294" s="66"/>
      <c r="OMJ294" s="66"/>
      <c r="OMK294" s="66"/>
      <c r="OML294" s="66"/>
      <c r="OMM294" s="66"/>
      <c r="OMN294" s="66"/>
      <c r="OMO294" s="66"/>
      <c r="OMP294" s="66"/>
      <c r="OMQ294" s="66"/>
      <c r="OMR294" s="66"/>
      <c r="OMS294" s="66"/>
      <c r="OMT294" s="66"/>
      <c r="OMU294" s="66"/>
      <c r="OMV294" s="66"/>
      <c r="OMW294" s="66"/>
      <c r="OMX294" s="66"/>
      <c r="OMY294" s="66"/>
      <c r="OMZ294" s="66"/>
      <c r="ONA294" s="66"/>
      <c r="ONB294" s="66"/>
      <c r="ONC294" s="66"/>
      <c r="OND294" s="66"/>
      <c r="ONE294" s="66"/>
      <c r="ONF294" s="66"/>
      <c r="ONG294" s="66"/>
      <c r="ONH294" s="66"/>
      <c r="ONI294" s="66"/>
      <c r="ONJ294" s="66"/>
      <c r="ONK294" s="66"/>
      <c r="ONL294" s="66"/>
      <c r="ONM294" s="66"/>
      <c r="ONN294" s="66"/>
      <c r="ONO294" s="66"/>
      <c r="ONP294" s="66"/>
      <c r="ONQ294" s="66"/>
      <c r="ONR294" s="66"/>
      <c r="ONS294" s="66"/>
      <c r="ONT294" s="66"/>
      <c r="ONU294" s="66"/>
      <c r="ONV294" s="66"/>
      <c r="ONW294" s="66"/>
      <c r="ONX294" s="66"/>
      <c r="ONY294" s="66"/>
      <c r="ONZ294" s="66"/>
      <c r="OOA294" s="66"/>
      <c r="OOB294" s="66"/>
      <c r="OOC294" s="66"/>
      <c r="OOD294" s="66"/>
      <c r="OOE294" s="66"/>
      <c r="OOF294" s="66"/>
      <c r="OOG294" s="66"/>
      <c r="OOH294" s="66"/>
      <c r="OOI294" s="66"/>
      <c r="OOJ294" s="66"/>
      <c r="OOK294" s="66"/>
      <c r="OOL294" s="66"/>
      <c r="OOM294" s="66"/>
      <c r="OON294" s="66"/>
      <c r="OOO294" s="66"/>
      <c r="OOP294" s="66"/>
      <c r="OOQ294" s="66"/>
      <c r="OOR294" s="66"/>
      <c r="OOS294" s="66"/>
      <c r="OOT294" s="66"/>
      <c r="OOU294" s="66"/>
      <c r="OOV294" s="66"/>
      <c r="OOW294" s="66"/>
      <c r="OOX294" s="66"/>
      <c r="OOY294" s="66"/>
      <c r="OOZ294" s="66"/>
      <c r="OPA294" s="66"/>
      <c r="OPB294" s="66"/>
      <c r="OPC294" s="66"/>
      <c r="OPD294" s="66"/>
      <c r="OPE294" s="66"/>
      <c r="OPF294" s="66"/>
      <c r="OPG294" s="66"/>
      <c r="OPH294" s="66"/>
      <c r="OPI294" s="66"/>
      <c r="OPJ294" s="66"/>
      <c r="OPK294" s="66"/>
      <c r="OPL294" s="66"/>
      <c r="OPM294" s="66"/>
      <c r="OPN294" s="66"/>
      <c r="OPO294" s="66"/>
      <c r="OPP294" s="66"/>
      <c r="OPQ294" s="66"/>
      <c r="OPR294" s="66"/>
      <c r="OPS294" s="66"/>
      <c r="OPT294" s="66"/>
      <c r="OPU294" s="66"/>
      <c r="OPV294" s="66"/>
      <c r="OPW294" s="66"/>
      <c r="OPX294" s="66"/>
      <c r="OPY294" s="66"/>
      <c r="OPZ294" s="66"/>
      <c r="OQA294" s="66"/>
      <c r="OQB294" s="66"/>
      <c r="OQC294" s="66"/>
      <c r="OQD294" s="66"/>
      <c r="OQE294" s="66"/>
      <c r="OQF294" s="66"/>
      <c r="OQG294" s="66"/>
      <c r="OQH294" s="66"/>
      <c r="OQI294" s="66"/>
      <c r="OQJ294" s="66"/>
      <c r="OQK294" s="66"/>
      <c r="OQL294" s="66"/>
      <c r="OQM294" s="66"/>
      <c r="OQN294" s="66"/>
      <c r="OQO294" s="66"/>
      <c r="OQP294" s="66"/>
      <c r="OQQ294" s="66"/>
      <c r="OQR294" s="66"/>
      <c r="OQS294" s="66"/>
      <c r="OQT294" s="66"/>
      <c r="OQU294" s="66"/>
      <c r="OQV294" s="66"/>
      <c r="OQW294" s="66"/>
      <c r="OQX294" s="66"/>
      <c r="OQY294" s="66"/>
      <c r="OQZ294" s="66"/>
      <c r="ORA294" s="66"/>
      <c r="ORB294" s="66"/>
      <c r="ORC294" s="66"/>
      <c r="ORD294" s="66"/>
      <c r="ORE294" s="66"/>
      <c r="ORF294" s="66"/>
      <c r="ORG294" s="66"/>
      <c r="ORH294" s="66"/>
      <c r="ORI294" s="66"/>
      <c r="ORJ294" s="66"/>
      <c r="ORK294" s="66"/>
      <c r="ORL294" s="66"/>
      <c r="ORM294" s="66"/>
      <c r="ORN294" s="66"/>
      <c r="ORO294" s="66"/>
      <c r="ORP294" s="66"/>
      <c r="ORQ294" s="66"/>
      <c r="ORR294" s="66"/>
      <c r="ORS294" s="66"/>
      <c r="ORT294" s="66"/>
      <c r="ORU294" s="66"/>
      <c r="ORV294" s="66"/>
      <c r="ORW294" s="66"/>
      <c r="ORX294" s="66"/>
      <c r="ORY294" s="66"/>
      <c r="ORZ294" s="66"/>
      <c r="OSA294" s="66"/>
      <c r="OSB294" s="66"/>
      <c r="OSC294" s="66"/>
      <c r="OSD294" s="66"/>
      <c r="OSE294" s="66"/>
      <c r="OSF294" s="66"/>
      <c r="OSG294" s="66"/>
      <c r="OSH294" s="66"/>
      <c r="OSI294" s="66"/>
      <c r="OSJ294" s="66"/>
      <c r="OSK294" s="66"/>
      <c r="OSL294" s="66"/>
      <c r="OSM294" s="66"/>
      <c r="OSN294" s="66"/>
      <c r="OSO294" s="66"/>
      <c r="OSP294" s="66"/>
      <c r="OSQ294" s="66"/>
      <c r="OSR294" s="66"/>
      <c r="OSS294" s="66"/>
      <c r="OST294" s="66"/>
      <c r="OSU294" s="66"/>
      <c r="OSV294" s="66"/>
      <c r="OSW294" s="66"/>
      <c r="OSX294" s="66"/>
      <c r="OSY294" s="66"/>
      <c r="OSZ294" s="66"/>
      <c r="OTA294" s="66"/>
      <c r="OTB294" s="66"/>
      <c r="OTC294" s="66"/>
      <c r="OTD294" s="66"/>
      <c r="OTE294" s="66"/>
      <c r="OTF294" s="66"/>
      <c r="OTG294" s="66"/>
      <c r="OTH294" s="66"/>
      <c r="OTI294" s="66"/>
      <c r="OTJ294" s="66"/>
      <c r="OTK294" s="66"/>
      <c r="OTL294" s="66"/>
      <c r="OTM294" s="66"/>
      <c r="OTN294" s="66"/>
      <c r="OTO294" s="66"/>
      <c r="OTP294" s="66"/>
      <c r="OTQ294" s="66"/>
      <c r="OTR294" s="66"/>
      <c r="OTS294" s="66"/>
      <c r="OTT294" s="66"/>
      <c r="OTU294" s="66"/>
      <c r="OTV294" s="66"/>
      <c r="OTW294" s="66"/>
      <c r="OTX294" s="66"/>
      <c r="OTY294" s="66"/>
      <c r="OTZ294" s="66"/>
      <c r="OUA294" s="66"/>
      <c r="OUB294" s="66"/>
      <c r="OUC294" s="66"/>
      <c r="OUD294" s="66"/>
      <c r="OUE294" s="66"/>
      <c r="OUF294" s="66"/>
      <c r="OUG294" s="66"/>
      <c r="OUH294" s="66"/>
      <c r="OUI294" s="66"/>
      <c r="OUJ294" s="66"/>
      <c r="OUK294" s="66"/>
      <c r="OUL294" s="66"/>
      <c r="OUM294" s="66"/>
      <c r="OUN294" s="66"/>
      <c r="OUO294" s="66"/>
      <c r="OUP294" s="66"/>
      <c r="OUQ294" s="66"/>
      <c r="OUR294" s="66"/>
      <c r="OUS294" s="66"/>
      <c r="OUT294" s="66"/>
      <c r="OUU294" s="66"/>
      <c r="OUV294" s="66"/>
      <c r="OUW294" s="66"/>
      <c r="OUX294" s="66"/>
      <c r="OUY294" s="66"/>
      <c r="OUZ294" s="66"/>
      <c r="OVA294" s="66"/>
      <c r="OVB294" s="66"/>
      <c r="OVC294" s="66"/>
      <c r="OVD294" s="66"/>
      <c r="OVE294" s="66"/>
      <c r="OVF294" s="66"/>
      <c r="OVG294" s="66"/>
      <c r="OVH294" s="66"/>
      <c r="OVI294" s="66"/>
      <c r="OVJ294" s="66"/>
      <c r="OVK294" s="66"/>
      <c r="OVL294" s="66"/>
      <c r="OVM294" s="66"/>
      <c r="OVN294" s="66"/>
      <c r="OVO294" s="66"/>
      <c r="OVP294" s="66"/>
      <c r="OVQ294" s="66"/>
      <c r="OVR294" s="66"/>
      <c r="OVS294" s="66"/>
      <c r="OVT294" s="66"/>
      <c r="OVU294" s="66"/>
      <c r="OVV294" s="66"/>
      <c r="OVW294" s="66"/>
      <c r="OVX294" s="66"/>
      <c r="OVY294" s="66"/>
      <c r="OVZ294" s="66"/>
      <c r="OWA294" s="66"/>
      <c r="OWB294" s="66"/>
      <c r="OWC294" s="66"/>
      <c r="OWD294" s="66"/>
      <c r="OWE294" s="66"/>
      <c r="OWF294" s="66"/>
      <c r="OWG294" s="66"/>
      <c r="OWH294" s="66"/>
      <c r="OWI294" s="66"/>
      <c r="OWJ294" s="66"/>
      <c r="OWK294" s="66"/>
      <c r="OWL294" s="66"/>
      <c r="OWM294" s="66"/>
      <c r="OWN294" s="66"/>
      <c r="OWO294" s="66"/>
      <c r="OWP294" s="66"/>
      <c r="OWQ294" s="66"/>
      <c r="OWR294" s="66"/>
      <c r="OWS294" s="66"/>
      <c r="OWT294" s="66"/>
      <c r="OWU294" s="66"/>
      <c r="OWV294" s="66"/>
      <c r="OWW294" s="66"/>
      <c r="OWX294" s="66"/>
      <c r="OWY294" s="66"/>
      <c r="OWZ294" s="66"/>
      <c r="OXA294" s="66"/>
      <c r="OXB294" s="66"/>
      <c r="OXC294" s="66"/>
      <c r="OXD294" s="66"/>
      <c r="OXE294" s="66"/>
      <c r="OXF294" s="66"/>
      <c r="OXG294" s="66"/>
      <c r="OXH294" s="66"/>
      <c r="OXI294" s="66"/>
      <c r="OXJ294" s="66"/>
      <c r="OXK294" s="66"/>
      <c r="OXL294" s="66"/>
      <c r="OXM294" s="66"/>
      <c r="OXN294" s="66"/>
      <c r="OXO294" s="66"/>
      <c r="OXP294" s="66"/>
      <c r="OXQ294" s="66"/>
      <c r="OXR294" s="66"/>
      <c r="OXS294" s="66"/>
      <c r="OXT294" s="66"/>
      <c r="OXU294" s="66"/>
      <c r="OXV294" s="66"/>
      <c r="OXW294" s="66"/>
      <c r="OXX294" s="66"/>
      <c r="OXY294" s="66"/>
      <c r="OXZ294" s="66"/>
      <c r="OYA294" s="66"/>
      <c r="OYB294" s="66"/>
      <c r="OYC294" s="66"/>
      <c r="OYD294" s="66"/>
      <c r="OYE294" s="66"/>
      <c r="OYF294" s="66"/>
      <c r="OYG294" s="66"/>
      <c r="OYH294" s="66"/>
      <c r="OYI294" s="66"/>
      <c r="OYJ294" s="66"/>
      <c r="OYK294" s="66"/>
      <c r="OYL294" s="66"/>
      <c r="OYM294" s="66"/>
      <c r="OYN294" s="66"/>
      <c r="OYO294" s="66"/>
      <c r="OYP294" s="66"/>
      <c r="OYQ294" s="66"/>
      <c r="OYR294" s="66"/>
      <c r="OYS294" s="66"/>
      <c r="OYT294" s="66"/>
      <c r="OYU294" s="66"/>
      <c r="OYV294" s="66"/>
      <c r="OYW294" s="66"/>
      <c r="OYX294" s="66"/>
      <c r="OYY294" s="66"/>
      <c r="OYZ294" s="66"/>
      <c r="OZA294" s="66"/>
      <c r="OZB294" s="66"/>
      <c r="OZC294" s="66"/>
      <c r="OZD294" s="66"/>
      <c r="OZE294" s="66"/>
      <c r="OZF294" s="66"/>
      <c r="OZG294" s="66"/>
      <c r="OZH294" s="66"/>
      <c r="OZI294" s="66"/>
      <c r="OZJ294" s="66"/>
      <c r="OZK294" s="66"/>
      <c r="OZL294" s="66"/>
      <c r="OZM294" s="66"/>
      <c r="OZN294" s="66"/>
      <c r="OZO294" s="66"/>
      <c r="OZP294" s="66"/>
      <c r="OZQ294" s="66"/>
      <c r="OZR294" s="66"/>
      <c r="OZS294" s="66"/>
      <c r="OZT294" s="66"/>
      <c r="OZU294" s="66"/>
      <c r="OZV294" s="66"/>
      <c r="OZW294" s="66"/>
      <c r="OZX294" s="66"/>
      <c r="OZY294" s="66"/>
      <c r="OZZ294" s="66"/>
      <c r="PAA294" s="66"/>
      <c r="PAB294" s="66"/>
      <c r="PAC294" s="66"/>
      <c r="PAD294" s="66"/>
      <c r="PAE294" s="66"/>
      <c r="PAF294" s="66"/>
      <c r="PAG294" s="66"/>
      <c r="PAH294" s="66"/>
      <c r="PAI294" s="66"/>
      <c r="PAJ294" s="66"/>
      <c r="PAK294" s="66"/>
      <c r="PAL294" s="66"/>
      <c r="PAM294" s="66"/>
      <c r="PAN294" s="66"/>
      <c r="PAO294" s="66"/>
      <c r="PAP294" s="66"/>
      <c r="PAQ294" s="66"/>
      <c r="PAR294" s="66"/>
      <c r="PAS294" s="66"/>
      <c r="PAT294" s="66"/>
      <c r="PAU294" s="66"/>
      <c r="PAV294" s="66"/>
      <c r="PAW294" s="66"/>
      <c r="PAX294" s="66"/>
      <c r="PAY294" s="66"/>
      <c r="PAZ294" s="66"/>
      <c r="PBA294" s="66"/>
      <c r="PBB294" s="66"/>
      <c r="PBC294" s="66"/>
      <c r="PBD294" s="66"/>
      <c r="PBE294" s="66"/>
      <c r="PBF294" s="66"/>
      <c r="PBG294" s="66"/>
      <c r="PBH294" s="66"/>
      <c r="PBI294" s="66"/>
      <c r="PBJ294" s="66"/>
      <c r="PBK294" s="66"/>
      <c r="PBL294" s="66"/>
      <c r="PBM294" s="66"/>
      <c r="PBN294" s="66"/>
      <c r="PBO294" s="66"/>
      <c r="PBP294" s="66"/>
      <c r="PBQ294" s="66"/>
      <c r="PBR294" s="66"/>
      <c r="PBS294" s="66"/>
      <c r="PBT294" s="66"/>
      <c r="PBU294" s="66"/>
      <c r="PBV294" s="66"/>
      <c r="PBW294" s="66"/>
      <c r="PBX294" s="66"/>
      <c r="PBY294" s="66"/>
      <c r="PBZ294" s="66"/>
      <c r="PCA294" s="66"/>
      <c r="PCB294" s="66"/>
      <c r="PCC294" s="66"/>
      <c r="PCD294" s="66"/>
      <c r="PCE294" s="66"/>
      <c r="PCF294" s="66"/>
      <c r="PCG294" s="66"/>
      <c r="PCH294" s="66"/>
      <c r="PCI294" s="66"/>
      <c r="PCJ294" s="66"/>
      <c r="PCK294" s="66"/>
      <c r="PCL294" s="66"/>
      <c r="PCM294" s="66"/>
      <c r="PCN294" s="66"/>
      <c r="PCO294" s="66"/>
      <c r="PCP294" s="66"/>
      <c r="PCQ294" s="66"/>
      <c r="PCR294" s="66"/>
      <c r="PCS294" s="66"/>
      <c r="PCT294" s="66"/>
      <c r="PCU294" s="66"/>
      <c r="PCV294" s="66"/>
      <c r="PCW294" s="66"/>
      <c r="PCX294" s="66"/>
      <c r="PCY294" s="66"/>
      <c r="PCZ294" s="66"/>
      <c r="PDA294" s="66"/>
      <c r="PDB294" s="66"/>
      <c r="PDC294" s="66"/>
      <c r="PDD294" s="66"/>
      <c r="PDE294" s="66"/>
      <c r="PDF294" s="66"/>
      <c r="PDG294" s="66"/>
      <c r="PDH294" s="66"/>
      <c r="PDI294" s="66"/>
      <c r="PDJ294" s="66"/>
      <c r="PDK294" s="66"/>
      <c r="PDL294" s="66"/>
      <c r="PDM294" s="66"/>
      <c r="PDN294" s="66"/>
      <c r="PDO294" s="66"/>
      <c r="PDP294" s="66"/>
      <c r="PDQ294" s="66"/>
      <c r="PDR294" s="66"/>
      <c r="PDS294" s="66"/>
      <c r="PDT294" s="66"/>
      <c r="PDU294" s="66"/>
      <c r="PDV294" s="66"/>
      <c r="PDW294" s="66"/>
      <c r="PDX294" s="66"/>
      <c r="PDY294" s="66"/>
      <c r="PDZ294" s="66"/>
      <c r="PEA294" s="66"/>
      <c r="PEB294" s="66"/>
      <c r="PEC294" s="66"/>
      <c r="PED294" s="66"/>
      <c r="PEE294" s="66"/>
      <c r="PEF294" s="66"/>
      <c r="PEG294" s="66"/>
      <c r="PEH294" s="66"/>
      <c r="PEI294" s="66"/>
      <c r="PEJ294" s="66"/>
      <c r="PEK294" s="66"/>
      <c r="PEL294" s="66"/>
      <c r="PEM294" s="66"/>
      <c r="PEN294" s="66"/>
      <c r="PEO294" s="66"/>
      <c r="PEP294" s="66"/>
      <c r="PEQ294" s="66"/>
      <c r="PER294" s="66"/>
      <c r="PES294" s="66"/>
      <c r="PET294" s="66"/>
      <c r="PEU294" s="66"/>
      <c r="PEV294" s="66"/>
      <c r="PEW294" s="66"/>
      <c r="PEX294" s="66"/>
      <c r="PEY294" s="66"/>
      <c r="PEZ294" s="66"/>
      <c r="PFA294" s="66"/>
      <c r="PFB294" s="66"/>
      <c r="PFC294" s="66"/>
      <c r="PFD294" s="66"/>
      <c r="PFE294" s="66"/>
      <c r="PFF294" s="66"/>
      <c r="PFG294" s="66"/>
      <c r="PFH294" s="66"/>
      <c r="PFI294" s="66"/>
      <c r="PFJ294" s="66"/>
      <c r="PFK294" s="66"/>
      <c r="PFL294" s="66"/>
      <c r="PFM294" s="66"/>
      <c r="PFN294" s="66"/>
      <c r="PFO294" s="66"/>
      <c r="PFP294" s="66"/>
      <c r="PFQ294" s="66"/>
      <c r="PFR294" s="66"/>
      <c r="PFS294" s="66"/>
      <c r="PFT294" s="66"/>
      <c r="PFU294" s="66"/>
      <c r="PFV294" s="66"/>
      <c r="PFW294" s="66"/>
      <c r="PFX294" s="66"/>
      <c r="PFY294" s="66"/>
      <c r="PFZ294" s="66"/>
      <c r="PGA294" s="66"/>
      <c r="PGB294" s="66"/>
      <c r="PGC294" s="66"/>
      <c r="PGD294" s="66"/>
      <c r="PGE294" s="66"/>
      <c r="PGF294" s="66"/>
      <c r="PGG294" s="66"/>
      <c r="PGH294" s="66"/>
      <c r="PGI294" s="66"/>
      <c r="PGJ294" s="66"/>
      <c r="PGK294" s="66"/>
      <c r="PGL294" s="66"/>
      <c r="PGM294" s="66"/>
      <c r="PGN294" s="66"/>
      <c r="PGO294" s="66"/>
      <c r="PGP294" s="66"/>
      <c r="PGQ294" s="66"/>
      <c r="PGR294" s="66"/>
      <c r="PGS294" s="66"/>
      <c r="PGT294" s="66"/>
      <c r="PGU294" s="66"/>
      <c r="PGV294" s="66"/>
      <c r="PGW294" s="66"/>
      <c r="PGX294" s="66"/>
      <c r="PGY294" s="66"/>
      <c r="PGZ294" s="66"/>
      <c r="PHA294" s="66"/>
      <c r="PHB294" s="66"/>
      <c r="PHC294" s="66"/>
      <c r="PHD294" s="66"/>
      <c r="PHE294" s="66"/>
      <c r="PHF294" s="66"/>
      <c r="PHG294" s="66"/>
      <c r="PHH294" s="66"/>
      <c r="PHI294" s="66"/>
      <c r="PHJ294" s="66"/>
      <c r="PHK294" s="66"/>
      <c r="PHL294" s="66"/>
      <c r="PHM294" s="66"/>
      <c r="PHN294" s="66"/>
      <c r="PHO294" s="66"/>
      <c r="PHP294" s="66"/>
      <c r="PHQ294" s="66"/>
      <c r="PHR294" s="66"/>
      <c r="PHS294" s="66"/>
      <c r="PHT294" s="66"/>
      <c r="PHU294" s="66"/>
      <c r="PHV294" s="66"/>
      <c r="PHW294" s="66"/>
      <c r="PHX294" s="66"/>
      <c r="PHY294" s="66"/>
      <c r="PHZ294" s="66"/>
      <c r="PIA294" s="66"/>
      <c r="PIB294" s="66"/>
      <c r="PIC294" s="66"/>
      <c r="PID294" s="66"/>
      <c r="PIE294" s="66"/>
      <c r="PIF294" s="66"/>
      <c r="PIG294" s="66"/>
      <c r="PIH294" s="66"/>
      <c r="PII294" s="66"/>
      <c r="PIJ294" s="66"/>
      <c r="PIK294" s="66"/>
      <c r="PIL294" s="66"/>
      <c r="PIM294" s="66"/>
      <c r="PIN294" s="66"/>
      <c r="PIO294" s="66"/>
      <c r="PIP294" s="66"/>
      <c r="PIQ294" s="66"/>
      <c r="PIR294" s="66"/>
      <c r="PIS294" s="66"/>
      <c r="PIT294" s="66"/>
      <c r="PIU294" s="66"/>
      <c r="PIV294" s="66"/>
      <c r="PIW294" s="66"/>
      <c r="PIX294" s="66"/>
      <c r="PIY294" s="66"/>
      <c r="PIZ294" s="66"/>
      <c r="PJA294" s="66"/>
      <c r="PJB294" s="66"/>
      <c r="PJC294" s="66"/>
      <c r="PJD294" s="66"/>
      <c r="PJE294" s="66"/>
      <c r="PJF294" s="66"/>
      <c r="PJG294" s="66"/>
      <c r="PJH294" s="66"/>
      <c r="PJI294" s="66"/>
      <c r="PJJ294" s="66"/>
      <c r="PJK294" s="66"/>
      <c r="PJL294" s="66"/>
      <c r="PJM294" s="66"/>
      <c r="PJN294" s="66"/>
      <c r="PJO294" s="66"/>
      <c r="PJP294" s="66"/>
      <c r="PJQ294" s="66"/>
      <c r="PJR294" s="66"/>
      <c r="PJS294" s="66"/>
      <c r="PJT294" s="66"/>
      <c r="PJU294" s="66"/>
      <c r="PJV294" s="66"/>
      <c r="PJW294" s="66"/>
      <c r="PJX294" s="66"/>
      <c r="PJY294" s="66"/>
      <c r="PJZ294" s="66"/>
      <c r="PKA294" s="66"/>
      <c r="PKB294" s="66"/>
      <c r="PKC294" s="66"/>
      <c r="PKD294" s="66"/>
      <c r="PKE294" s="66"/>
      <c r="PKF294" s="66"/>
      <c r="PKG294" s="66"/>
      <c r="PKH294" s="66"/>
      <c r="PKI294" s="66"/>
      <c r="PKJ294" s="66"/>
      <c r="PKK294" s="66"/>
      <c r="PKL294" s="66"/>
      <c r="PKM294" s="66"/>
      <c r="PKN294" s="66"/>
      <c r="PKO294" s="66"/>
      <c r="PKP294" s="66"/>
      <c r="PKQ294" s="66"/>
      <c r="PKR294" s="66"/>
      <c r="PKS294" s="66"/>
      <c r="PKT294" s="66"/>
      <c r="PKU294" s="66"/>
      <c r="PKV294" s="66"/>
      <c r="PKW294" s="66"/>
      <c r="PKX294" s="66"/>
      <c r="PKY294" s="66"/>
      <c r="PKZ294" s="66"/>
      <c r="PLA294" s="66"/>
      <c r="PLB294" s="66"/>
      <c r="PLC294" s="66"/>
      <c r="PLD294" s="66"/>
      <c r="PLE294" s="66"/>
      <c r="PLF294" s="66"/>
      <c r="PLG294" s="66"/>
      <c r="PLH294" s="66"/>
      <c r="PLI294" s="66"/>
      <c r="PLJ294" s="66"/>
      <c r="PLK294" s="66"/>
      <c r="PLL294" s="66"/>
      <c r="PLM294" s="66"/>
      <c r="PLN294" s="66"/>
      <c r="PLO294" s="66"/>
      <c r="PLP294" s="66"/>
      <c r="PLQ294" s="66"/>
      <c r="PLR294" s="66"/>
      <c r="PLS294" s="66"/>
      <c r="PLT294" s="66"/>
      <c r="PLU294" s="66"/>
      <c r="PLV294" s="66"/>
      <c r="PLW294" s="66"/>
      <c r="PLX294" s="66"/>
      <c r="PLY294" s="66"/>
      <c r="PLZ294" s="66"/>
      <c r="PMA294" s="66"/>
      <c r="PMB294" s="66"/>
      <c r="PMC294" s="66"/>
      <c r="PMD294" s="66"/>
      <c r="PME294" s="66"/>
      <c r="PMF294" s="66"/>
      <c r="PMG294" s="66"/>
      <c r="PMH294" s="66"/>
      <c r="PMI294" s="66"/>
      <c r="PMJ294" s="66"/>
      <c r="PMK294" s="66"/>
      <c r="PML294" s="66"/>
      <c r="PMM294" s="66"/>
      <c r="PMN294" s="66"/>
      <c r="PMO294" s="66"/>
      <c r="PMP294" s="66"/>
      <c r="PMQ294" s="66"/>
      <c r="PMR294" s="66"/>
      <c r="PMS294" s="66"/>
      <c r="PMT294" s="66"/>
      <c r="PMU294" s="66"/>
      <c r="PMV294" s="66"/>
      <c r="PMW294" s="66"/>
      <c r="PMX294" s="66"/>
      <c r="PMY294" s="66"/>
      <c r="PMZ294" s="66"/>
      <c r="PNA294" s="66"/>
      <c r="PNB294" s="66"/>
      <c r="PNC294" s="66"/>
      <c r="PND294" s="66"/>
      <c r="PNE294" s="66"/>
      <c r="PNF294" s="66"/>
      <c r="PNG294" s="66"/>
      <c r="PNH294" s="66"/>
      <c r="PNI294" s="66"/>
      <c r="PNJ294" s="66"/>
      <c r="PNK294" s="66"/>
      <c r="PNL294" s="66"/>
      <c r="PNM294" s="66"/>
      <c r="PNN294" s="66"/>
      <c r="PNO294" s="66"/>
      <c r="PNP294" s="66"/>
      <c r="PNQ294" s="66"/>
      <c r="PNR294" s="66"/>
      <c r="PNS294" s="66"/>
      <c r="PNT294" s="66"/>
      <c r="PNU294" s="66"/>
      <c r="PNV294" s="66"/>
      <c r="PNW294" s="66"/>
      <c r="PNX294" s="66"/>
      <c r="PNY294" s="66"/>
      <c r="PNZ294" s="66"/>
      <c r="POA294" s="66"/>
      <c r="POB294" s="66"/>
      <c r="POC294" s="66"/>
      <c r="POD294" s="66"/>
      <c r="POE294" s="66"/>
      <c r="POF294" s="66"/>
      <c r="POG294" s="66"/>
      <c r="POH294" s="66"/>
      <c r="POI294" s="66"/>
      <c r="POJ294" s="66"/>
      <c r="POK294" s="66"/>
      <c r="POL294" s="66"/>
      <c r="POM294" s="66"/>
      <c r="PON294" s="66"/>
      <c r="POO294" s="66"/>
      <c r="POP294" s="66"/>
      <c r="POQ294" s="66"/>
      <c r="POR294" s="66"/>
      <c r="POS294" s="66"/>
      <c r="POT294" s="66"/>
      <c r="POU294" s="66"/>
      <c r="POV294" s="66"/>
      <c r="POW294" s="66"/>
      <c r="POX294" s="66"/>
      <c r="POY294" s="66"/>
      <c r="POZ294" s="66"/>
      <c r="PPA294" s="66"/>
      <c r="PPB294" s="66"/>
      <c r="PPC294" s="66"/>
      <c r="PPD294" s="66"/>
      <c r="PPE294" s="66"/>
      <c r="PPF294" s="66"/>
      <c r="PPG294" s="66"/>
      <c r="PPH294" s="66"/>
      <c r="PPI294" s="66"/>
      <c r="PPJ294" s="66"/>
      <c r="PPK294" s="66"/>
      <c r="PPL294" s="66"/>
      <c r="PPM294" s="66"/>
      <c r="PPN294" s="66"/>
      <c r="PPO294" s="66"/>
      <c r="PPP294" s="66"/>
      <c r="PPQ294" s="66"/>
      <c r="PPR294" s="66"/>
      <c r="PPS294" s="66"/>
      <c r="PPT294" s="66"/>
      <c r="PPU294" s="66"/>
      <c r="PPV294" s="66"/>
      <c r="PPW294" s="66"/>
      <c r="PPX294" s="66"/>
      <c r="PPY294" s="66"/>
      <c r="PPZ294" s="66"/>
      <c r="PQA294" s="66"/>
      <c r="PQB294" s="66"/>
      <c r="PQC294" s="66"/>
      <c r="PQD294" s="66"/>
      <c r="PQE294" s="66"/>
      <c r="PQF294" s="66"/>
      <c r="PQG294" s="66"/>
      <c r="PQH294" s="66"/>
      <c r="PQI294" s="66"/>
      <c r="PQJ294" s="66"/>
      <c r="PQK294" s="66"/>
      <c r="PQL294" s="66"/>
      <c r="PQM294" s="66"/>
      <c r="PQN294" s="66"/>
      <c r="PQO294" s="66"/>
      <c r="PQP294" s="66"/>
      <c r="PQQ294" s="66"/>
      <c r="PQR294" s="66"/>
      <c r="PQS294" s="66"/>
      <c r="PQT294" s="66"/>
      <c r="PQU294" s="66"/>
      <c r="PQV294" s="66"/>
      <c r="PQW294" s="66"/>
      <c r="PQX294" s="66"/>
      <c r="PQY294" s="66"/>
      <c r="PQZ294" s="66"/>
      <c r="PRA294" s="66"/>
      <c r="PRB294" s="66"/>
      <c r="PRC294" s="66"/>
      <c r="PRD294" s="66"/>
      <c r="PRE294" s="66"/>
      <c r="PRF294" s="66"/>
      <c r="PRG294" s="66"/>
      <c r="PRH294" s="66"/>
      <c r="PRI294" s="66"/>
      <c r="PRJ294" s="66"/>
      <c r="PRK294" s="66"/>
      <c r="PRL294" s="66"/>
      <c r="PRM294" s="66"/>
      <c r="PRN294" s="66"/>
      <c r="PRO294" s="66"/>
      <c r="PRP294" s="66"/>
      <c r="PRQ294" s="66"/>
      <c r="PRR294" s="66"/>
      <c r="PRS294" s="66"/>
      <c r="PRT294" s="66"/>
      <c r="PRU294" s="66"/>
      <c r="PRV294" s="66"/>
      <c r="PRW294" s="66"/>
      <c r="PRX294" s="66"/>
      <c r="PRY294" s="66"/>
      <c r="PRZ294" s="66"/>
      <c r="PSA294" s="66"/>
      <c r="PSB294" s="66"/>
      <c r="PSC294" s="66"/>
      <c r="PSD294" s="66"/>
      <c r="PSE294" s="66"/>
      <c r="PSF294" s="66"/>
      <c r="PSG294" s="66"/>
      <c r="PSH294" s="66"/>
      <c r="PSI294" s="66"/>
      <c r="PSJ294" s="66"/>
      <c r="PSK294" s="66"/>
      <c r="PSL294" s="66"/>
      <c r="PSM294" s="66"/>
      <c r="PSN294" s="66"/>
      <c r="PSO294" s="66"/>
      <c r="PSP294" s="66"/>
      <c r="PSQ294" s="66"/>
      <c r="PSR294" s="66"/>
      <c r="PSS294" s="66"/>
      <c r="PST294" s="66"/>
      <c r="PSU294" s="66"/>
      <c r="PSV294" s="66"/>
      <c r="PSW294" s="66"/>
      <c r="PSX294" s="66"/>
      <c r="PSY294" s="66"/>
      <c r="PSZ294" s="66"/>
      <c r="PTA294" s="66"/>
      <c r="PTB294" s="66"/>
      <c r="PTC294" s="66"/>
      <c r="PTD294" s="66"/>
      <c r="PTE294" s="66"/>
      <c r="PTF294" s="66"/>
      <c r="PTG294" s="66"/>
      <c r="PTH294" s="66"/>
      <c r="PTI294" s="66"/>
      <c r="PTJ294" s="66"/>
      <c r="PTK294" s="66"/>
      <c r="PTL294" s="66"/>
      <c r="PTM294" s="66"/>
      <c r="PTN294" s="66"/>
      <c r="PTO294" s="66"/>
      <c r="PTP294" s="66"/>
      <c r="PTQ294" s="66"/>
      <c r="PTR294" s="66"/>
      <c r="PTS294" s="66"/>
      <c r="PTT294" s="66"/>
      <c r="PTU294" s="66"/>
      <c r="PTV294" s="66"/>
      <c r="PTW294" s="66"/>
      <c r="PTX294" s="66"/>
      <c r="PTY294" s="66"/>
      <c r="PTZ294" s="66"/>
      <c r="PUA294" s="66"/>
      <c r="PUB294" s="66"/>
      <c r="PUC294" s="66"/>
      <c r="PUD294" s="66"/>
      <c r="PUE294" s="66"/>
      <c r="PUF294" s="66"/>
      <c r="PUG294" s="66"/>
      <c r="PUH294" s="66"/>
      <c r="PUI294" s="66"/>
      <c r="PUJ294" s="66"/>
      <c r="PUK294" s="66"/>
      <c r="PUL294" s="66"/>
      <c r="PUM294" s="66"/>
      <c r="PUN294" s="66"/>
      <c r="PUO294" s="66"/>
      <c r="PUP294" s="66"/>
      <c r="PUQ294" s="66"/>
      <c r="PUR294" s="66"/>
      <c r="PUS294" s="66"/>
      <c r="PUT294" s="66"/>
      <c r="PUU294" s="66"/>
      <c r="PUV294" s="66"/>
      <c r="PUW294" s="66"/>
      <c r="PUX294" s="66"/>
      <c r="PUY294" s="66"/>
      <c r="PUZ294" s="66"/>
      <c r="PVA294" s="66"/>
      <c r="PVB294" s="66"/>
      <c r="PVC294" s="66"/>
      <c r="PVD294" s="66"/>
      <c r="PVE294" s="66"/>
      <c r="PVF294" s="66"/>
      <c r="PVG294" s="66"/>
      <c r="PVH294" s="66"/>
      <c r="PVI294" s="66"/>
      <c r="PVJ294" s="66"/>
      <c r="PVK294" s="66"/>
      <c r="PVL294" s="66"/>
      <c r="PVM294" s="66"/>
      <c r="PVN294" s="66"/>
      <c r="PVO294" s="66"/>
      <c r="PVP294" s="66"/>
      <c r="PVQ294" s="66"/>
      <c r="PVR294" s="66"/>
      <c r="PVS294" s="66"/>
      <c r="PVT294" s="66"/>
      <c r="PVU294" s="66"/>
      <c r="PVV294" s="66"/>
      <c r="PVW294" s="66"/>
      <c r="PVX294" s="66"/>
      <c r="PVY294" s="66"/>
      <c r="PVZ294" s="66"/>
      <c r="PWA294" s="66"/>
      <c r="PWB294" s="66"/>
      <c r="PWC294" s="66"/>
      <c r="PWD294" s="66"/>
      <c r="PWE294" s="66"/>
      <c r="PWF294" s="66"/>
      <c r="PWG294" s="66"/>
      <c r="PWH294" s="66"/>
      <c r="PWI294" s="66"/>
      <c r="PWJ294" s="66"/>
      <c r="PWK294" s="66"/>
      <c r="PWL294" s="66"/>
      <c r="PWM294" s="66"/>
      <c r="PWN294" s="66"/>
      <c r="PWO294" s="66"/>
      <c r="PWP294" s="66"/>
      <c r="PWQ294" s="66"/>
      <c r="PWR294" s="66"/>
      <c r="PWS294" s="66"/>
      <c r="PWT294" s="66"/>
      <c r="PWU294" s="66"/>
      <c r="PWV294" s="66"/>
      <c r="PWW294" s="66"/>
      <c r="PWX294" s="66"/>
      <c r="PWY294" s="66"/>
      <c r="PWZ294" s="66"/>
      <c r="PXA294" s="66"/>
      <c r="PXB294" s="66"/>
      <c r="PXC294" s="66"/>
      <c r="PXD294" s="66"/>
      <c r="PXE294" s="66"/>
      <c r="PXF294" s="66"/>
      <c r="PXG294" s="66"/>
      <c r="PXH294" s="66"/>
      <c r="PXI294" s="66"/>
      <c r="PXJ294" s="66"/>
      <c r="PXK294" s="66"/>
      <c r="PXL294" s="66"/>
      <c r="PXM294" s="66"/>
      <c r="PXN294" s="66"/>
      <c r="PXO294" s="66"/>
      <c r="PXP294" s="66"/>
      <c r="PXQ294" s="66"/>
      <c r="PXR294" s="66"/>
      <c r="PXS294" s="66"/>
      <c r="PXT294" s="66"/>
      <c r="PXU294" s="66"/>
      <c r="PXV294" s="66"/>
      <c r="PXW294" s="66"/>
      <c r="PXX294" s="66"/>
      <c r="PXY294" s="66"/>
      <c r="PXZ294" s="66"/>
      <c r="PYA294" s="66"/>
      <c r="PYB294" s="66"/>
      <c r="PYC294" s="66"/>
      <c r="PYD294" s="66"/>
      <c r="PYE294" s="66"/>
      <c r="PYF294" s="66"/>
      <c r="PYG294" s="66"/>
      <c r="PYH294" s="66"/>
      <c r="PYI294" s="66"/>
      <c r="PYJ294" s="66"/>
      <c r="PYK294" s="66"/>
      <c r="PYL294" s="66"/>
      <c r="PYM294" s="66"/>
      <c r="PYN294" s="66"/>
      <c r="PYO294" s="66"/>
      <c r="PYP294" s="66"/>
      <c r="PYQ294" s="66"/>
      <c r="PYR294" s="66"/>
      <c r="PYS294" s="66"/>
      <c r="PYT294" s="66"/>
      <c r="PYU294" s="66"/>
      <c r="PYV294" s="66"/>
      <c r="PYW294" s="66"/>
      <c r="PYX294" s="66"/>
      <c r="PYY294" s="66"/>
      <c r="PYZ294" s="66"/>
      <c r="PZA294" s="66"/>
      <c r="PZB294" s="66"/>
      <c r="PZC294" s="66"/>
      <c r="PZD294" s="66"/>
      <c r="PZE294" s="66"/>
      <c r="PZF294" s="66"/>
      <c r="PZG294" s="66"/>
      <c r="PZH294" s="66"/>
      <c r="PZI294" s="66"/>
      <c r="PZJ294" s="66"/>
      <c r="PZK294" s="66"/>
      <c r="PZL294" s="66"/>
      <c r="PZM294" s="66"/>
      <c r="PZN294" s="66"/>
      <c r="PZO294" s="66"/>
      <c r="PZP294" s="66"/>
      <c r="PZQ294" s="66"/>
      <c r="PZR294" s="66"/>
      <c r="PZS294" s="66"/>
      <c r="PZT294" s="66"/>
      <c r="PZU294" s="66"/>
      <c r="PZV294" s="66"/>
      <c r="PZW294" s="66"/>
      <c r="PZX294" s="66"/>
      <c r="PZY294" s="66"/>
      <c r="PZZ294" s="66"/>
      <c r="QAA294" s="66"/>
      <c r="QAB294" s="66"/>
      <c r="QAC294" s="66"/>
      <c r="QAD294" s="66"/>
      <c r="QAE294" s="66"/>
      <c r="QAF294" s="66"/>
      <c r="QAG294" s="66"/>
      <c r="QAH294" s="66"/>
      <c r="QAI294" s="66"/>
      <c r="QAJ294" s="66"/>
      <c r="QAK294" s="66"/>
      <c r="QAL294" s="66"/>
      <c r="QAM294" s="66"/>
      <c r="QAN294" s="66"/>
      <c r="QAO294" s="66"/>
      <c r="QAP294" s="66"/>
      <c r="QAQ294" s="66"/>
      <c r="QAR294" s="66"/>
      <c r="QAS294" s="66"/>
      <c r="QAT294" s="66"/>
      <c r="QAU294" s="66"/>
      <c r="QAV294" s="66"/>
      <c r="QAW294" s="66"/>
      <c r="QAX294" s="66"/>
      <c r="QAY294" s="66"/>
      <c r="QAZ294" s="66"/>
      <c r="QBA294" s="66"/>
      <c r="QBB294" s="66"/>
      <c r="QBC294" s="66"/>
      <c r="QBD294" s="66"/>
      <c r="QBE294" s="66"/>
      <c r="QBF294" s="66"/>
      <c r="QBG294" s="66"/>
      <c r="QBH294" s="66"/>
      <c r="QBI294" s="66"/>
      <c r="QBJ294" s="66"/>
      <c r="QBK294" s="66"/>
      <c r="QBL294" s="66"/>
      <c r="QBM294" s="66"/>
      <c r="QBN294" s="66"/>
      <c r="QBO294" s="66"/>
      <c r="QBP294" s="66"/>
      <c r="QBQ294" s="66"/>
      <c r="QBR294" s="66"/>
      <c r="QBS294" s="66"/>
      <c r="QBT294" s="66"/>
      <c r="QBU294" s="66"/>
      <c r="QBV294" s="66"/>
      <c r="QBW294" s="66"/>
      <c r="QBX294" s="66"/>
      <c r="QBY294" s="66"/>
      <c r="QBZ294" s="66"/>
      <c r="QCA294" s="66"/>
      <c r="QCB294" s="66"/>
      <c r="QCC294" s="66"/>
      <c r="QCD294" s="66"/>
      <c r="QCE294" s="66"/>
      <c r="QCF294" s="66"/>
      <c r="QCG294" s="66"/>
      <c r="QCH294" s="66"/>
      <c r="QCI294" s="66"/>
      <c r="QCJ294" s="66"/>
      <c r="QCK294" s="66"/>
      <c r="QCL294" s="66"/>
      <c r="QCM294" s="66"/>
      <c r="QCN294" s="66"/>
      <c r="QCO294" s="66"/>
      <c r="QCP294" s="66"/>
      <c r="QCQ294" s="66"/>
      <c r="QCR294" s="66"/>
      <c r="QCS294" s="66"/>
      <c r="QCT294" s="66"/>
      <c r="QCU294" s="66"/>
      <c r="QCV294" s="66"/>
      <c r="QCW294" s="66"/>
      <c r="QCX294" s="66"/>
      <c r="QCY294" s="66"/>
      <c r="QCZ294" s="66"/>
      <c r="QDA294" s="66"/>
      <c r="QDB294" s="66"/>
      <c r="QDC294" s="66"/>
      <c r="QDD294" s="66"/>
      <c r="QDE294" s="66"/>
      <c r="QDF294" s="66"/>
      <c r="QDG294" s="66"/>
      <c r="QDH294" s="66"/>
      <c r="QDI294" s="66"/>
      <c r="QDJ294" s="66"/>
      <c r="QDK294" s="66"/>
      <c r="QDL294" s="66"/>
      <c r="QDM294" s="66"/>
      <c r="QDN294" s="66"/>
      <c r="QDO294" s="66"/>
      <c r="QDP294" s="66"/>
      <c r="QDQ294" s="66"/>
      <c r="QDR294" s="66"/>
      <c r="QDS294" s="66"/>
      <c r="QDT294" s="66"/>
      <c r="QDU294" s="66"/>
      <c r="QDV294" s="66"/>
      <c r="QDW294" s="66"/>
      <c r="QDX294" s="66"/>
      <c r="QDY294" s="66"/>
      <c r="QDZ294" s="66"/>
      <c r="QEA294" s="66"/>
      <c r="QEB294" s="66"/>
      <c r="QEC294" s="66"/>
      <c r="QED294" s="66"/>
      <c r="QEE294" s="66"/>
      <c r="QEF294" s="66"/>
      <c r="QEG294" s="66"/>
      <c r="QEH294" s="66"/>
      <c r="QEI294" s="66"/>
      <c r="QEJ294" s="66"/>
      <c r="QEK294" s="66"/>
      <c r="QEL294" s="66"/>
      <c r="QEM294" s="66"/>
      <c r="QEN294" s="66"/>
      <c r="QEO294" s="66"/>
      <c r="QEP294" s="66"/>
      <c r="QEQ294" s="66"/>
      <c r="QER294" s="66"/>
      <c r="QES294" s="66"/>
      <c r="QET294" s="66"/>
      <c r="QEU294" s="66"/>
      <c r="QEV294" s="66"/>
      <c r="QEW294" s="66"/>
      <c r="QEX294" s="66"/>
      <c r="QEY294" s="66"/>
      <c r="QEZ294" s="66"/>
      <c r="QFA294" s="66"/>
      <c r="QFB294" s="66"/>
      <c r="QFC294" s="66"/>
      <c r="QFD294" s="66"/>
      <c r="QFE294" s="66"/>
      <c r="QFF294" s="66"/>
      <c r="QFG294" s="66"/>
      <c r="QFH294" s="66"/>
      <c r="QFI294" s="66"/>
      <c r="QFJ294" s="66"/>
      <c r="QFK294" s="66"/>
      <c r="QFL294" s="66"/>
      <c r="QFM294" s="66"/>
      <c r="QFN294" s="66"/>
      <c r="QFO294" s="66"/>
      <c r="QFP294" s="66"/>
      <c r="QFQ294" s="66"/>
      <c r="QFR294" s="66"/>
      <c r="QFS294" s="66"/>
      <c r="QFT294" s="66"/>
      <c r="QFU294" s="66"/>
      <c r="QFV294" s="66"/>
      <c r="QFW294" s="66"/>
      <c r="QFX294" s="66"/>
      <c r="QFY294" s="66"/>
      <c r="QFZ294" s="66"/>
      <c r="QGA294" s="66"/>
      <c r="QGB294" s="66"/>
      <c r="QGC294" s="66"/>
      <c r="QGD294" s="66"/>
      <c r="QGE294" s="66"/>
      <c r="QGF294" s="66"/>
      <c r="QGG294" s="66"/>
      <c r="QGH294" s="66"/>
      <c r="QGI294" s="66"/>
      <c r="QGJ294" s="66"/>
      <c r="QGK294" s="66"/>
      <c r="QGL294" s="66"/>
      <c r="QGM294" s="66"/>
      <c r="QGN294" s="66"/>
      <c r="QGO294" s="66"/>
      <c r="QGP294" s="66"/>
      <c r="QGQ294" s="66"/>
      <c r="QGR294" s="66"/>
      <c r="QGS294" s="66"/>
      <c r="QGT294" s="66"/>
      <c r="QGU294" s="66"/>
      <c r="QGV294" s="66"/>
      <c r="QGW294" s="66"/>
      <c r="QGX294" s="66"/>
      <c r="QGY294" s="66"/>
      <c r="QGZ294" s="66"/>
      <c r="QHA294" s="66"/>
      <c r="QHB294" s="66"/>
      <c r="QHC294" s="66"/>
      <c r="QHD294" s="66"/>
      <c r="QHE294" s="66"/>
      <c r="QHF294" s="66"/>
      <c r="QHG294" s="66"/>
      <c r="QHH294" s="66"/>
      <c r="QHI294" s="66"/>
      <c r="QHJ294" s="66"/>
      <c r="QHK294" s="66"/>
      <c r="QHL294" s="66"/>
      <c r="QHM294" s="66"/>
      <c r="QHN294" s="66"/>
      <c r="QHO294" s="66"/>
      <c r="QHP294" s="66"/>
      <c r="QHQ294" s="66"/>
      <c r="QHR294" s="66"/>
      <c r="QHS294" s="66"/>
      <c r="QHT294" s="66"/>
      <c r="QHU294" s="66"/>
      <c r="QHV294" s="66"/>
      <c r="QHW294" s="66"/>
      <c r="QHX294" s="66"/>
      <c r="QHY294" s="66"/>
      <c r="QHZ294" s="66"/>
      <c r="QIA294" s="66"/>
      <c r="QIB294" s="66"/>
      <c r="QIC294" s="66"/>
      <c r="QID294" s="66"/>
      <c r="QIE294" s="66"/>
      <c r="QIF294" s="66"/>
      <c r="QIG294" s="66"/>
      <c r="QIH294" s="66"/>
      <c r="QII294" s="66"/>
      <c r="QIJ294" s="66"/>
      <c r="QIK294" s="66"/>
      <c r="QIL294" s="66"/>
      <c r="QIM294" s="66"/>
      <c r="QIN294" s="66"/>
      <c r="QIO294" s="66"/>
      <c r="QIP294" s="66"/>
      <c r="QIQ294" s="66"/>
      <c r="QIR294" s="66"/>
      <c r="QIS294" s="66"/>
      <c r="QIT294" s="66"/>
      <c r="QIU294" s="66"/>
      <c r="QIV294" s="66"/>
      <c r="QIW294" s="66"/>
      <c r="QIX294" s="66"/>
      <c r="QIY294" s="66"/>
      <c r="QIZ294" s="66"/>
      <c r="QJA294" s="66"/>
      <c r="QJB294" s="66"/>
      <c r="QJC294" s="66"/>
      <c r="QJD294" s="66"/>
      <c r="QJE294" s="66"/>
      <c r="QJF294" s="66"/>
      <c r="QJG294" s="66"/>
      <c r="QJH294" s="66"/>
      <c r="QJI294" s="66"/>
      <c r="QJJ294" s="66"/>
      <c r="QJK294" s="66"/>
      <c r="QJL294" s="66"/>
      <c r="QJM294" s="66"/>
      <c r="QJN294" s="66"/>
      <c r="QJO294" s="66"/>
      <c r="QJP294" s="66"/>
      <c r="QJQ294" s="66"/>
      <c r="QJR294" s="66"/>
      <c r="QJS294" s="66"/>
      <c r="QJT294" s="66"/>
      <c r="QJU294" s="66"/>
      <c r="QJV294" s="66"/>
      <c r="QJW294" s="66"/>
      <c r="QJX294" s="66"/>
      <c r="QJY294" s="66"/>
      <c r="QJZ294" s="66"/>
      <c r="QKA294" s="66"/>
      <c r="QKB294" s="66"/>
      <c r="QKC294" s="66"/>
      <c r="QKD294" s="66"/>
      <c r="QKE294" s="66"/>
      <c r="QKF294" s="66"/>
      <c r="QKG294" s="66"/>
      <c r="QKH294" s="66"/>
      <c r="QKI294" s="66"/>
      <c r="QKJ294" s="66"/>
      <c r="QKK294" s="66"/>
      <c r="QKL294" s="66"/>
      <c r="QKM294" s="66"/>
      <c r="QKN294" s="66"/>
      <c r="QKO294" s="66"/>
      <c r="QKP294" s="66"/>
      <c r="QKQ294" s="66"/>
      <c r="QKR294" s="66"/>
      <c r="QKS294" s="66"/>
      <c r="QKT294" s="66"/>
      <c r="QKU294" s="66"/>
      <c r="QKV294" s="66"/>
      <c r="QKW294" s="66"/>
      <c r="QKX294" s="66"/>
      <c r="QKY294" s="66"/>
      <c r="QKZ294" s="66"/>
      <c r="QLA294" s="66"/>
      <c r="QLB294" s="66"/>
      <c r="QLC294" s="66"/>
      <c r="QLD294" s="66"/>
      <c r="QLE294" s="66"/>
      <c r="QLF294" s="66"/>
      <c r="QLG294" s="66"/>
      <c r="QLH294" s="66"/>
      <c r="QLI294" s="66"/>
      <c r="QLJ294" s="66"/>
      <c r="QLK294" s="66"/>
      <c r="QLL294" s="66"/>
      <c r="QLM294" s="66"/>
      <c r="QLN294" s="66"/>
      <c r="QLO294" s="66"/>
      <c r="QLP294" s="66"/>
      <c r="QLQ294" s="66"/>
      <c r="QLR294" s="66"/>
      <c r="QLS294" s="66"/>
      <c r="QLT294" s="66"/>
      <c r="QLU294" s="66"/>
      <c r="QLV294" s="66"/>
      <c r="QLW294" s="66"/>
      <c r="QLX294" s="66"/>
      <c r="QLY294" s="66"/>
      <c r="QLZ294" s="66"/>
      <c r="QMA294" s="66"/>
      <c r="QMB294" s="66"/>
      <c r="QMC294" s="66"/>
      <c r="QMD294" s="66"/>
      <c r="QME294" s="66"/>
      <c r="QMF294" s="66"/>
      <c r="QMG294" s="66"/>
      <c r="QMH294" s="66"/>
      <c r="QMI294" s="66"/>
      <c r="QMJ294" s="66"/>
      <c r="QMK294" s="66"/>
      <c r="QML294" s="66"/>
      <c r="QMM294" s="66"/>
      <c r="QMN294" s="66"/>
      <c r="QMO294" s="66"/>
      <c r="QMP294" s="66"/>
      <c r="QMQ294" s="66"/>
      <c r="QMR294" s="66"/>
      <c r="QMS294" s="66"/>
      <c r="QMT294" s="66"/>
      <c r="QMU294" s="66"/>
      <c r="QMV294" s="66"/>
      <c r="QMW294" s="66"/>
      <c r="QMX294" s="66"/>
      <c r="QMY294" s="66"/>
      <c r="QMZ294" s="66"/>
      <c r="QNA294" s="66"/>
      <c r="QNB294" s="66"/>
      <c r="QNC294" s="66"/>
      <c r="QND294" s="66"/>
      <c r="QNE294" s="66"/>
      <c r="QNF294" s="66"/>
      <c r="QNG294" s="66"/>
      <c r="QNH294" s="66"/>
      <c r="QNI294" s="66"/>
      <c r="QNJ294" s="66"/>
      <c r="QNK294" s="66"/>
      <c r="QNL294" s="66"/>
      <c r="QNM294" s="66"/>
      <c r="QNN294" s="66"/>
      <c r="QNO294" s="66"/>
      <c r="QNP294" s="66"/>
      <c r="QNQ294" s="66"/>
      <c r="QNR294" s="66"/>
      <c r="QNS294" s="66"/>
      <c r="QNT294" s="66"/>
      <c r="QNU294" s="66"/>
      <c r="QNV294" s="66"/>
      <c r="QNW294" s="66"/>
      <c r="QNX294" s="66"/>
      <c r="QNY294" s="66"/>
      <c r="QNZ294" s="66"/>
      <c r="QOA294" s="66"/>
      <c r="QOB294" s="66"/>
      <c r="QOC294" s="66"/>
      <c r="QOD294" s="66"/>
      <c r="QOE294" s="66"/>
      <c r="QOF294" s="66"/>
      <c r="QOG294" s="66"/>
      <c r="QOH294" s="66"/>
      <c r="QOI294" s="66"/>
      <c r="QOJ294" s="66"/>
      <c r="QOK294" s="66"/>
      <c r="QOL294" s="66"/>
      <c r="QOM294" s="66"/>
      <c r="QON294" s="66"/>
      <c r="QOO294" s="66"/>
      <c r="QOP294" s="66"/>
      <c r="QOQ294" s="66"/>
      <c r="QOR294" s="66"/>
      <c r="QOS294" s="66"/>
      <c r="QOT294" s="66"/>
      <c r="QOU294" s="66"/>
      <c r="QOV294" s="66"/>
      <c r="QOW294" s="66"/>
      <c r="QOX294" s="66"/>
      <c r="QOY294" s="66"/>
      <c r="QOZ294" s="66"/>
      <c r="QPA294" s="66"/>
      <c r="QPB294" s="66"/>
      <c r="QPC294" s="66"/>
      <c r="QPD294" s="66"/>
      <c r="QPE294" s="66"/>
      <c r="QPF294" s="66"/>
      <c r="QPG294" s="66"/>
      <c r="QPH294" s="66"/>
      <c r="QPI294" s="66"/>
      <c r="QPJ294" s="66"/>
      <c r="QPK294" s="66"/>
      <c r="QPL294" s="66"/>
      <c r="QPM294" s="66"/>
      <c r="QPN294" s="66"/>
      <c r="QPO294" s="66"/>
      <c r="QPP294" s="66"/>
      <c r="QPQ294" s="66"/>
      <c r="QPR294" s="66"/>
      <c r="QPS294" s="66"/>
      <c r="QPT294" s="66"/>
      <c r="QPU294" s="66"/>
      <c r="QPV294" s="66"/>
      <c r="QPW294" s="66"/>
      <c r="QPX294" s="66"/>
      <c r="QPY294" s="66"/>
      <c r="QPZ294" s="66"/>
      <c r="QQA294" s="66"/>
      <c r="QQB294" s="66"/>
      <c r="QQC294" s="66"/>
      <c r="QQD294" s="66"/>
      <c r="QQE294" s="66"/>
      <c r="QQF294" s="66"/>
      <c r="QQG294" s="66"/>
      <c r="QQH294" s="66"/>
      <c r="QQI294" s="66"/>
      <c r="QQJ294" s="66"/>
      <c r="QQK294" s="66"/>
      <c r="QQL294" s="66"/>
      <c r="QQM294" s="66"/>
      <c r="QQN294" s="66"/>
      <c r="QQO294" s="66"/>
      <c r="QQP294" s="66"/>
      <c r="QQQ294" s="66"/>
      <c r="QQR294" s="66"/>
      <c r="QQS294" s="66"/>
      <c r="QQT294" s="66"/>
      <c r="QQU294" s="66"/>
      <c r="QQV294" s="66"/>
      <c r="QQW294" s="66"/>
      <c r="QQX294" s="66"/>
      <c r="QQY294" s="66"/>
      <c r="QQZ294" s="66"/>
      <c r="QRA294" s="66"/>
      <c r="QRB294" s="66"/>
      <c r="QRC294" s="66"/>
      <c r="QRD294" s="66"/>
      <c r="QRE294" s="66"/>
      <c r="QRF294" s="66"/>
      <c r="QRG294" s="66"/>
      <c r="QRH294" s="66"/>
      <c r="QRI294" s="66"/>
      <c r="QRJ294" s="66"/>
      <c r="QRK294" s="66"/>
      <c r="QRL294" s="66"/>
      <c r="QRM294" s="66"/>
      <c r="QRN294" s="66"/>
      <c r="QRO294" s="66"/>
      <c r="QRP294" s="66"/>
      <c r="QRQ294" s="66"/>
      <c r="QRR294" s="66"/>
      <c r="QRS294" s="66"/>
      <c r="QRT294" s="66"/>
      <c r="QRU294" s="66"/>
      <c r="QRV294" s="66"/>
      <c r="QRW294" s="66"/>
      <c r="QRX294" s="66"/>
      <c r="QRY294" s="66"/>
      <c r="QRZ294" s="66"/>
      <c r="QSA294" s="66"/>
      <c r="QSB294" s="66"/>
      <c r="QSC294" s="66"/>
      <c r="QSD294" s="66"/>
      <c r="QSE294" s="66"/>
      <c r="QSF294" s="66"/>
      <c r="QSG294" s="66"/>
      <c r="QSH294" s="66"/>
      <c r="QSI294" s="66"/>
      <c r="QSJ294" s="66"/>
      <c r="QSK294" s="66"/>
      <c r="QSL294" s="66"/>
      <c r="QSM294" s="66"/>
      <c r="QSN294" s="66"/>
      <c r="QSO294" s="66"/>
      <c r="QSP294" s="66"/>
      <c r="QSQ294" s="66"/>
      <c r="QSR294" s="66"/>
      <c r="QSS294" s="66"/>
      <c r="QST294" s="66"/>
      <c r="QSU294" s="66"/>
      <c r="QSV294" s="66"/>
      <c r="QSW294" s="66"/>
      <c r="QSX294" s="66"/>
      <c r="QSY294" s="66"/>
      <c r="QSZ294" s="66"/>
      <c r="QTA294" s="66"/>
      <c r="QTB294" s="66"/>
      <c r="QTC294" s="66"/>
      <c r="QTD294" s="66"/>
      <c r="QTE294" s="66"/>
      <c r="QTF294" s="66"/>
      <c r="QTG294" s="66"/>
      <c r="QTH294" s="66"/>
      <c r="QTI294" s="66"/>
      <c r="QTJ294" s="66"/>
      <c r="QTK294" s="66"/>
      <c r="QTL294" s="66"/>
      <c r="QTM294" s="66"/>
      <c r="QTN294" s="66"/>
      <c r="QTO294" s="66"/>
      <c r="QTP294" s="66"/>
      <c r="QTQ294" s="66"/>
      <c r="QTR294" s="66"/>
      <c r="QTS294" s="66"/>
      <c r="QTT294" s="66"/>
      <c r="QTU294" s="66"/>
      <c r="QTV294" s="66"/>
      <c r="QTW294" s="66"/>
      <c r="QTX294" s="66"/>
      <c r="QTY294" s="66"/>
      <c r="QTZ294" s="66"/>
      <c r="QUA294" s="66"/>
      <c r="QUB294" s="66"/>
      <c r="QUC294" s="66"/>
      <c r="QUD294" s="66"/>
      <c r="QUE294" s="66"/>
      <c r="QUF294" s="66"/>
      <c r="QUG294" s="66"/>
      <c r="QUH294" s="66"/>
      <c r="QUI294" s="66"/>
      <c r="QUJ294" s="66"/>
      <c r="QUK294" s="66"/>
      <c r="QUL294" s="66"/>
      <c r="QUM294" s="66"/>
      <c r="QUN294" s="66"/>
      <c r="QUO294" s="66"/>
      <c r="QUP294" s="66"/>
      <c r="QUQ294" s="66"/>
      <c r="QUR294" s="66"/>
      <c r="QUS294" s="66"/>
      <c r="QUT294" s="66"/>
      <c r="QUU294" s="66"/>
      <c r="QUV294" s="66"/>
      <c r="QUW294" s="66"/>
      <c r="QUX294" s="66"/>
      <c r="QUY294" s="66"/>
      <c r="QUZ294" s="66"/>
      <c r="QVA294" s="66"/>
      <c r="QVB294" s="66"/>
      <c r="QVC294" s="66"/>
      <c r="QVD294" s="66"/>
      <c r="QVE294" s="66"/>
      <c r="QVF294" s="66"/>
      <c r="QVG294" s="66"/>
      <c r="QVH294" s="66"/>
      <c r="QVI294" s="66"/>
      <c r="QVJ294" s="66"/>
      <c r="QVK294" s="66"/>
      <c r="QVL294" s="66"/>
      <c r="QVM294" s="66"/>
      <c r="QVN294" s="66"/>
      <c r="QVO294" s="66"/>
      <c r="QVP294" s="66"/>
      <c r="QVQ294" s="66"/>
      <c r="QVR294" s="66"/>
      <c r="QVS294" s="66"/>
      <c r="QVT294" s="66"/>
      <c r="QVU294" s="66"/>
      <c r="QVV294" s="66"/>
      <c r="QVW294" s="66"/>
      <c r="QVX294" s="66"/>
      <c r="QVY294" s="66"/>
      <c r="QVZ294" s="66"/>
      <c r="QWA294" s="66"/>
      <c r="QWB294" s="66"/>
      <c r="QWC294" s="66"/>
      <c r="QWD294" s="66"/>
      <c r="QWE294" s="66"/>
      <c r="QWF294" s="66"/>
      <c r="QWG294" s="66"/>
      <c r="QWH294" s="66"/>
      <c r="QWI294" s="66"/>
      <c r="QWJ294" s="66"/>
      <c r="QWK294" s="66"/>
      <c r="QWL294" s="66"/>
      <c r="QWM294" s="66"/>
      <c r="QWN294" s="66"/>
      <c r="QWO294" s="66"/>
      <c r="QWP294" s="66"/>
      <c r="QWQ294" s="66"/>
      <c r="QWR294" s="66"/>
      <c r="QWS294" s="66"/>
      <c r="QWT294" s="66"/>
      <c r="QWU294" s="66"/>
      <c r="QWV294" s="66"/>
      <c r="QWW294" s="66"/>
      <c r="QWX294" s="66"/>
      <c r="QWY294" s="66"/>
      <c r="QWZ294" s="66"/>
      <c r="QXA294" s="66"/>
      <c r="QXB294" s="66"/>
      <c r="QXC294" s="66"/>
      <c r="QXD294" s="66"/>
      <c r="QXE294" s="66"/>
      <c r="QXF294" s="66"/>
      <c r="QXG294" s="66"/>
      <c r="QXH294" s="66"/>
      <c r="QXI294" s="66"/>
      <c r="QXJ294" s="66"/>
      <c r="QXK294" s="66"/>
      <c r="QXL294" s="66"/>
      <c r="QXM294" s="66"/>
      <c r="QXN294" s="66"/>
      <c r="QXO294" s="66"/>
      <c r="QXP294" s="66"/>
      <c r="QXQ294" s="66"/>
      <c r="QXR294" s="66"/>
      <c r="QXS294" s="66"/>
      <c r="QXT294" s="66"/>
      <c r="QXU294" s="66"/>
      <c r="QXV294" s="66"/>
      <c r="QXW294" s="66"/>
      <c r="QXX294" s="66"/>
      <c r="QXY294" s="66"/>
      <c r="QXZ294" s="66"/>
      <c r="QYA294" s="66"/>
      <c r="QYB294" s="66"/>
      <c r="QYC294" s="66"/>
      <c r="QYD294" s="66"/>
      <c r="QYE294" s="66"/>
      <c r="QYF294" s="66"/>
      <c r="QYG294" s="66"/>
      <c r="QYH294" s="66"/>
      <c r="QYI294" s="66"/>
      <c r="QYJ294" s="66"/>
      <c r="QYK294" s="66"/>
      <c r="QYL294" s="66"/>
      <c r="QYM294" s="66"/>
      <c r="QYN294" s="66"/>
      <c r="QYO294" s="66"/>
      <c r="QYP294" s="66"/>
      <c r="QYQ294" s="66"/>
      <c r="QYR294" s="66"/>
      <c r="QYS294" s="66"/>
      <c r="QYT294" s="66"/>
      <c r="QYU294" s="66"/>
      <c r="QYV294" s="66"/>
      <c r="QYW294" s="66"/>
      <c r="QYX294" s="66"/>
      <c r="QYY294" s="66"/>
      <c r="QYZ294" s="66"/>
      <c r="QZA294" s="66"/>
      <c r="QZB294" s="66"/>
      <c r="QZC294" s="66"/>
      <c r="QZD294" s="66"/>
      <c r="QZE294" s="66"/>
      <c r="QZF294" s="66"/>
      <c r="QZG294" s="66"/>
      <c r="QZH294" s="66"/>
      <c r="QZI294" s="66"/>
      <c r="QZJ294" s="66"/>
      <c r="QZK294" s="66"/>
      <c r="QZL294" s="66"/>
      <c r="QZM294" s="66"/>
      <c r="QZN294" s="66"/>
      <c r="QZO294" s="66"/>
      <c r="QZP294" s="66"/>
      <c r="QZQ294" s="66"/>
      <c r="QZR294" s="66"/>
      <c r="QZS294" s="66"/>
      <c r="QZT294" s="66"/>
      <c r="QZU294" s="66"/>
      <c r="QZV294" s="66"/>
      <c r="QZW294" s="66"/>
      <c r="QZX294" s="66"/>
      <c r="QZY294" s="66"/>
      <c r="QZZ294" s="66"/>
      <c r="RAA294" s="66"/>
      <c r="RAB294" s="66"/>
      <c r="RAC294" s="66"/>
      <c r="RAD294" s="66"/>
      <c r="RAE294" s="66"/>
      <c r="RAF294" s="66"/>
      <c r="RAG294" s="66"/>
      <c r="RAH294" s="66"/>
      <c r="RAI294" s="66"/>
      <c r="RAJ294" s="66"/>
      <c r="RAK294" s="66"/>
      <c r="RAL294" s="66"/>
      <c r="RAM294" s="66"/>
      <c r="RAN294" s="66"/>
      <c r="RAO294" s="66"/>
      <c r="RAP294" s="66"/>
      <c r="RAQ294" s="66"/>
      <c r="RAR294" s="66"/>
      <c r="RAS294" s="66"/>
      <c r="RAT294" s="66"/>
      <c r="RAU294" s="66"/>
      <c r="RAV294" s="66"/>
      <c r="RAW294" s="66"/>
      <c r="RAX294" s="66"/>
      <c r="RAY294" s="66"/>
      <c r="RAZ294" s="66"/>
      <c r="RBA294" s="66"/>
      <c r="RBB294" s="66"/>
      <c r="RBC294" s="66"/>
      <c r="RBD294" s="66"/>
      <c r="RBE294" s="66"/>
      <c r="RBF294" s="66"/>
      <c r="RBG294" s="66"/>
      <c r="RBH294" s="66"/>
      <c r="RBI294" s="66"/>
      <c r="RBJ294" s="66"/>
      <c r="RBK294" s="66"/>
      <c r="RBL294" s="66"/>
      <c r="RBM294" s="66"/>
      <c r="RBN294" s="66"/>
      <c r="RBO294" s="66"/>
      <c r="RBP294" s="66"/>
      <c r="RBQ294" s="66"/>
      <c r="RBR294" s="66"/>
      <c r="RBS294" s="66"/>
      <c r="RBT294" s="66"/>
      <c r="RBU294" s="66"/>
      <c r="RBV294" s="66"/>
      <c r="RBW294" s="66"/>
      <c r="RBX294" s="66"/>
      <c r="RBY294" s="66"/>
      <c r="RBZ294" s="66"/>
      <c r="RCA294" s="66"/>
      <c r="RCB294" s="66"/>
      <c r="RCC294" s="66"/>
      <c r="RCD294" s="66"/>
      <c r="RCE294" s="66"/>
      <c r="RCF294" s="66"/>
      <c r="RCG294" s="66"/>
      <c r="RCH294" s="66"/>
      <c r="RCI294" s="66"/>
      <c r="RCJ294" s="66"/>
      <c r="RCK294" s="66"/>
      <c r="RCL294" s="66"/>
      <c r="RCM294" s="66"/>
      <c r="RCN294" s="66"/>
      <c r="RCO294" s="66"/>
      <c r="RCP294" s="66"/>
      <c r="RCQ294" s="66"/>
      <c r="RCR294" s="66"/>
      <c r="RCS294" s="66"/>
      <c r="RCT294" s="66"/>
      <c r="RCU294" s="66"/>
      <c r="RCV294" s="66"/>
      <c r="RCW294" s="66"/>
      <c r="RCX294" s="66"/>
      <c r="RCY294" s="66"/>
      <c r="RCZ294" s="66"/>
      <c r="RDA294" s="66"/>
      <c r="RDB294" s="66"/>
      <c r="RDC294" s="66"/>
      <c r="RDD294" s="66"/>
      <c r="RDE294" s="66"/>
      <c r="RDF294" s="66"/>
      <c r="RDG294" s="66"/>
      <c r="RDH294" s="66"/>
      <c r="RDI294" s="66"/>
      <c r="RDJ294" s="66"/>
      <c r="RDK294" s="66"/>
      <c r="RDL294" s="66"/>
      <c r="RDM294" s="66"/>
      <c r="RDN294" s="66"/>
      <c r="RDO294" s="66"/>
      <c r="RDP294" s="66"/>
      <c r="RDQ294" s="66"/>
      <c r="RDR294" s="66"/>
      <c r="RDS294" s="66"/>
      <c r="RDT294" s="66"/>
      <c r="RDU294" s="66"/>
      <c r="RDV294" s="66"/>
      <c r="RDW294" s="66"/>
      <c r="RDX294" s="66"/>
      <c r="RDY294" s="66"/>
      <c r="RDZ294" s="66"/>
      <c r="REA294" s="66"/>
      <c r="REB294" s="66"/>
      <c r="REC294" s="66"/>
      <c r="RED294" s="66"/>
      <c r="REE294" s="66"/>
      <c r="REF294" s="66"/>
      <c r="REG294" s="66"/>
      <c r="REH294" s="66"/>
      <c r="REI294" s="66"/>
      <c r="REJ294" s="66"/>
      <c r="REK294" s="66"/>
      <c r="REL294" s="66"/>
      <c r="REM294" s="66"/>
      <c r="REN294" s="66"/>
      <c r="REO294" s="66"/>
      <c r="REP294" s="66"/>
      <c r="REQ294" s="66"/>
      <c r="RER294" s="66"/>
      <c r="RES294" s="66"/>
      <c r="RET294" s="66"/>
      <c r="REU294" s="66"/>
      <c r="REV294" s="66"/>
      <c r="REW294" s="66"/>
      <c r="REX294" s="66"/>
      <c r="REY294" s="66"/>
      <c r="REZ294" s="66"/>
      <c r="RFA294" s="66"/>
      <c r="RFB294" s="66"/>
      <c r="RFC294" s="66"/>
      <c r="RFD294" s="66"/>
      <c r="RFE294" s="66"/>
      <c r="RFF294" s="66"/>
      <c r="RFG294" s="66"/>
      <c r="RFH294" s="66"/>
      <c r="RFI294" s="66"/>
      <c r="RFJ294" s="66"/>
      <c r="RFK294" s="66"/>
      <c r="RFL294" s="66"/>
      <c r="RFM294" s="66"/>
      <c r="RFN294" s="66"/>
      <c r="RFO294" s="66"/>
      <c r="RFP294" s="66"/>
      <c r="RFQ294" s="66"/>
      <c r="RFR294" s="66"/>
      <c r="RFS294" s="66"/>
      <c r="RFT294" s="66"/>
      <c r="RFU294" s="66"/>
      <c r="RFV294" s="66"/>
      <c r="RFW294" s="66"/>
      <c r="RFX294" s="66"/>
      <c r="RFY294" s="66"/>
      <c r="RFZ294" s="66"/>
      <c r="RGA294" s="66"/>
      <c r="RGB294" s="66"/>
      <c r="RGC294" s="66"/>
      <c r="RGD294" s="66"/>
      <c r="RGE294" s="66"/>
      <c r="RGF294" s="66"/>
      <c r="RGG294" s="66"/>
      <c r="RGH294" s="66"/>
      <c r="RGI294" s="66"/>
      <c r="RGJ294" s="66"/>
      <c r="RGK294" s="66"/>
      <c r="RGL294" s="66"/>
      <c r="RGM294" s="66"/>
      <c r="RGN294" s="66"/>
      <c r="RGO294" s="66"/>
      <c r="RGP294" s="66"/>
      <c r="RGQ294" s="66"/>
      <c r="RGR294" s="66"/>
      <c r="RGS294" s="66"/>
      <c r="RGT294" s="66"/>
      <c r="RGU294" s="66"/>
      <c r="RGV294" s="66"/>
      <c r="RGW294" s="66"/>
      <c r="RGX294" s="66"/>
      <c r="RGY294" s="66"/>
      <c r="RGZ294" s="66"/>
      <c r="RHA294" s="66"/>
      <c r="RHB294" s="66"/>
      <c r="RHC294" s="66"/>
      <c r="RHD294" s="66"/>
      <c r="RHE294" s="66"/>
      <c r="RHF294" s="66"/>
      <c r="RHG294" s="66"/>
      <c r="RHH294" s="66"/>
      <c r="RHI294" s="66"/>
      <c r="RHJ294" s="66"/>
      <c r="RHK294" s="66"/>
      <c r="RHL294" s="66"/>
      <c r="RHM294" s="66"/>
      <c r="RHN294" s="66"/>
      <c r="RHO294" s="66"/>
      <c r="RHP294" s="66"/>
      <c r="RHQ294" s="66"/>
      <c r="RHR294" s="66"/>
      <c r="RHS294" s="66"/>
      <c r="RHT294" s="66"/>
      <c r="RHU294" s="66"/>
      <c r="RHV294" s="66"/>
      <c r="RHW294" s="66"/>
      <c r="RHX294" s="66"/>
      <c r="RHY294" s="66"/>
      <c r="RHZ294" s="66"/>
      <c r="RIA294" s="66"/>
      <c r="RIB294" s="66"/>
      <c r="RIC294" s="66"/>
      <c r="RID294" s="66"/>
      <c r="RIE294" s="66"/>
      <c r="RIF294" s="66"/>
      <c r="RIG294" s="66"/>
      <c r="RIH294" s="66"/>
      <c r="RII294" s="66"/>
      <c r="RIJ294" s="66"/>
      <c r="RIK294" s="66"/>
      <c r="RIL294" s="66"/>
      <c r="RIM294" s="66"/>
      <c r="RIN294" s="66"/>
      <c r="RIO294" s="66"/>
      <c r="RIP294" s="66"/>
      <c r="RIQ294" s="66"/>
      <c r="RIR294" s="66"/>
      <c r="RIS294" s="66"/>
      <c r="RIT294" s="66"/>
      <c r="RIU294" s="66"/>
      <c r="RIV294" s="66"/>
      <c r="RIW294" s="66"/>
      <c r="RIX294" s="66"/>
      <c r="RIY294" s="66"/>
      <c r="RIZ294" s="66"/>
      <c r="RJA294" s="66"/>
      <c r="RJB294" s="66"/>
      <c r="RJC294" s="66"/>
      <c r="RJD294" s="66"/>
      <c r="RJE294" s="66"/>
      <c r="RJF294" s="66"/>
      <c r="RJG294" s="66"/>
      <c r="RJH294" s="66"/>
      <c r="RJI294" s="66"/>
      <c r="RJJ294" s="66"/>
      <c r="RJK294" s="66"/>
      <c r="RJL294" s="66"/>
      <c r="RJM294" s="66"/>
      <c r="RJN294" s="66"/>
      <c r="RJO294" s="66"/>
      <c r="RJP294" s="66"/>
      <c r="RJQ294" s="66"/>
      <c r="RJR294" s="66"/>
      <c r="RJS294" s="66"/>
      <c r="RJT294" s="66"/>
      <c r="RJU294" s="66"/>
      <c r="RJV294" s="66"/>
      <c r="RJW294" s="66"/>
      <c r="RJX294" s="66"/>
      <c r="RJY294" s="66"/>
      <c r="RJZ294" s="66"/>
      <c r="RKA294" s="66"/>
      <c r="RKB294" s="66"/>
      <c r="RKC294" s="66"/>
      <c r="RKD294" s="66"/>
      <c r="RKE294" s="66"/>
      <c r="RKF294" s="66"/>
      <c r="RKG294" s="66"/>
      <c r="RKH294" s="66"/>
      <c r="RKI294" s="66"/>
      <c r="RKJ294" s="66"/>
      <c r="RKK294" s="66"/>
      <c r="RKL294" s="66"/>
      <c r="RKM294" s="66"/>
      <c r="RKN294" s="66"/>
      <c r="RKO294" s="66"/>
      <c r="RKP294" s="66"/>
      <c r="RKQ294" s="66"/>
      <c r="RKR294" s="66"/>
      <c r="RKS294" s="66"/>
      <c r="RKT294" s="66"/>
      <c r="RKU294" s="66"/>
      <c r="RKV294" s="66"/>
      <c r="RKW294" s="66"/>
      <c r="RKX294" s="66"/>
      <c r="RKY294" s="66"/>
      <c r="RKZ294" s="66"/>
      <c r="RLA294" s="66"/>
      <c r="RLB294" s="66"/>
      <c r="RLC294" s="66"/>
      <c r="RLD294" s="66"/>
      <c r="RLE294" s="66"/>
      <c r="RLF294" s="66"/>
      <c r="RLG294" s="66"/>
      <c r="RLH294" s="66"/>
      <c r="RLI294" s="66"/>
      <c r="RLJ294" s="66"/>
      <c r="RLK294" s="66"/>
      <c r="RLL294" s="66"/>
      <c r="RLM294" s="66"/>
      <c r="RLN294" s="66"/>
      <c r="RLO294" s="66"/>
      <c r="RLP294" s="66"/>
      <c r="RLQ294" s="66"/>
      <c r="RLR294" s="66"/>
      <c r="RLS294" s="66"/>
      <c r="RLT294" s="66"/>
      <c r="RLU294" s="66"/>
      <c r="RLV294" s="66"/>
      <c r="RLW294" s="66"/>
      <c r="RLX294" s="66"/>
      <c r="RLY294" s="66"/>
      <c r="RLZ294" s="66"/>
      <c r="RMA294" s="66"/>
      <c r="RMB294" s="66"/>
      <c r="RMC294" s="66"/>
      <c r="RMD294" s="66"/>
      <c r="RME294" s="66"/>
      <c r="RMF294" s="66"/>
      <c r="RMG294" s="66"/>
      <c r="RMH294" s="66"/>
      <c r="RMI294" s="66"/>
      <c r="RMJ294" s="66"/>
      <c r="RMK294" s="66"/>
      <c r="RML294" s="66"/>
      <c r="RMM294" s="66"/>
      <c r="RMN294" s="66"/>
      <c r="RMO294" s="66"/>
      <c r="RMP294" s="66"/>
      <c r="RMQ294" s="66"/>
      <c r="RMR294" s="66"/>
      <c r="RMS294" s="66"/>
      <c r="RMT294" s="66"/>
      <c r="RMU294" s="66"/>
      <c r="RMV294" s="66"/>
      <c r="RMW294" s="66"/>
      <c r="RMX294" s="66"/>
      <c r="RMY294" s="66"/>
      <c r="RMZ294" s="66"/>
      <c r="RNA294" s="66"/>
      <c r="RNB294" s="66"/>
      <c r="RNC294" s="66"/>
      <c r="RND294" s="66"/>
      <c r="RNE294" s="66"/>
      <c r="RNF294" s="66"/>
      <c r="RNG294" s="66"/>
      <c r="RNH294" s="66"/>
      <c r="RNI294" s="66"/>
      <c r="RNJ294" s="66"/>
      <c r="RNK294" s="66"/>
      <c r="RNL294" s="66"/>
      <c r="RNM294" s="66"/>
      <c r="RNN294" s="66"/>
      <c r="RNO294" s="66"/>
      <c r="RNP294" s="66"/>
      <c r="RNQ294" s="66"/>
      <c r="RNR294" s="66"/>
      <c r="RNS294" s="66"/>
      <c r="RNT294" s="66"/>
      <c r="RNU294" s="66"/>
      <c r="RNV294" s="66"/>
      <c r="RNW294" s="66"/>
      <c r="RNX294" s="66"/>
      <c r="RNY294" s="66"/>
      <c r="RNZ294" s="66"/>
      <c r="ROA294" s="66"/>
      <c r="ROB294" s="66"/>
      <c r="ROC294" s="66"/>
      <c r="ROD294" s="66"/>
      <c r="ROE294" s="66"/>
      <c r="ROF294" s="66"/>
      <c r="ROG294" s="66"/>
      <c r="ROH294" s="66"/>
      <c r="ROI294" s="66"/>
      <c r="ROJ294" s="66"/>
      <c r="ROK294" s="66"/>
      <c r="ROL294" s="66"/>
      <c r="ROM294" s="66"/>
      <c r="RON294" s="66"/>
      <c r="ROO294" s="66"/>
      <c r="ROP294" s="66"/>
      <c r="ROQ294" s="66"/>
      <c r="ROR294" s="66"/>
      <c r="ROS294" s="66"/>
      <c r="ROT294" s="66"/>
      <c r="ROU294" s="66"/>
      <c r="ROV294" s="66"/>
      <c r="ROW294" s="66"/>
      <c r="ROX294" s="66"/>
      <c r="ROY294" s="66"/>
      <c r="ROZ294" s="66"/>
      <c r="RPA294" s="66"/>
      <c r="RPB294" s="66"/>
      <c r="RPC294" s="66"/>
      <c r="RPD294" s="66"/>
      <c r="RPE294" s="66"/>
      <c r="RPF294" s="66"/>
      <c r="RPG294" s="66"/>
      <c r="RPH294" s="66"/>
      <c r="RPI294" s="66"/>
      <c r="RPJ294" s="66"/>
      <c r="RPK294" s="66"/>
      <c r="RPL294" s="66"/>
      <c r="RPM294" s="66"/>
      <c r="RPN294" s="66"/>
      <c r="RPO294" s="66"/>
      <c r="RPP294" s="66"/>
      <c r="RPQ294" s="66"/>
      <c r="RPR294" s="66"/>
      <c r="RPS294" s="66"/>
      <c r="RPT294" s="66"/>
      <c r="RPU294" s="66"/>
      <c r="RPV294" s="66"/>
      <c r="RPW294" s="66"/>
      <c r="RPX294" s="66"/>
      <c r="RPY294" s="66"/>
      <c r="RPZ294" s="66"/>
      <c r="RQA294" s="66"/>
      <c r="RQB294" s="66"/>
      <c r="RQC294" s="66"/>
      <c r="RQD294" s="66"/>
      <c r="RQE294" s="66"/>
      <c r="RQF294" s="66"/>
      <c r="RQG294" s="66"/>
      <c r="RQH294" s="66"/>
      <c r="RQI294" s="66"/>
      <c r="RQJ294" s="66"/>
      <c r="RQK294" s="66"/>
      <c r="RQL294" s="66"/>
      <c r="RQM294" s="66"/>
      <c r="RQN294" s="66"/>
      <c r="RQO294" s="66"/>
      <c r="RQP294" s="66"/>
      <c r="RQQ294" s="66"/>
      <c r="RQR294" s="66"/>
      <c r="RQS294" s="66"/>
      <c r="RQT294" s="66"/>
      <c r="RQU294" s="66"/>
      <c r="RQV294" s="66"/>
      <c r="RQW294" s="66"/>
      <c r="RQX294" s="66"/>
      <c r="RQY294" s="66"/>
      <c r="RQZ294" s="66"/>
      <c r="RRA294" s="66"/>
      <c r="RRB294" s="66"/>
      <c r="RRC294" s="66"/>
      <c r="RRD294" s="66"/>
      <c r="RRE294" s="66"/>
      <c r="RRF294" s="66"/>
      <c r="RRG294" s="66"/>
      <c r="RRH294" s="66"/>
      <c r="RRI294" s="66"/>
      <c r="RRJ294" s="66"/>
      <c r="RRK294" s="66"/>
      <c r="RRL294" s="66"/>
      <c r="RRM294" s="66"/>
      <c r="RRN294" s="66"/>
      <c r="RRO294" s="66"/>
      <c r="RRP294" s="66"/>
      <c r="RRQ294" s="66"/>
      <c r="RRR294" s="66"/>
      <c r="RRS294" s="66"/>
      <c r="RRT294" s="66"/>
      <c r="RRU294" s="66"/>
      <c r="RRV294" s="66"/>
      <c r="RRW294" s="66"/>
      <c r="RRX294" s="66"/>
      <c r="RRY294" s="66"/>
      <c r="RRZ294" s="66"/>
      <c r="RSA294" s="66"/>
      <c r="RSB294" s="66"/>
      <c r="RSC294" s="66"/>
      <c r="RSD294" s="66"/>
      <c r="RSE294" s="66"/>
      <c r="RSF294" s="66"/>
      <c r="RSG294" s="66"/>
      <c r="RSH294" s="66"/>
      <c r="RSI294" s="66"/>
      <c r="RSJ294" s="66"/>
      <c r="RSK294" s="66"/>
      <c r="RSL294" s="66"/>
      <c r="RSM294" s="66"/>
      <c r="RSN294" s="66"/>
      <c r="RSO294" s="66"/>
      <c r="RSP294" s="66"/>
      <c r="RSQ294" s="66"/>
      <c r="RSR294" s="66"/>
      <c r="RSS294" s="66"/>
      <c r="RST294" s="66"/>
      <c r="RSU294" s="66"/>
      <c r="RSV294" s="66"/>
      <c r="RSW294" s="66"/>
      <c r="RSX294" s="66"/>
      <c r="RSY294" s="66"/>
      <c r="RSZ294" s="66"/>
      <c r="RTA294" s="66"/>
      <c r="RTB294" s="66"/>
      <c r="RTC294" s="66"/>
      <c r="RTD294" s="66"/>
      <c r="RTE294" s="66"/>
      <c r="RTF294" s="66"/>
      <c r="RTG294" s="66"/>
      <c r="RTH294" s="66"/>
      <c r="RTI294" s="66"/>
      <c r="RTJ294" s="66"/>
      <c r="RTK294" s="66"/>
      <c r="RTL294" s="66"/>
      <c r="RTM294" s="66"/>
      <c r="RTN294" s="66"/>
      <c r="RTO294" s="66"/>
      <c r="RTP294" s="66"/>
      <c r="RTQ294" s="66"/>
      <c r="RTR294" s="66"/>
      <c r="RTS294" s="66"/>
      <c r="RTT294" s="66"/>
      <c r="RTU294" s="66"/>
      <c r="RTV294" s="66"/>
      <c r="RTW294" s="66"/>
      <c r="RTX294" s="66"/>
      <c r="RTY294" s="66"/>
      <c r="RTZ294" s="66"/>
      <c r="RUA294" s="66"/>
      <c r="RUB294" s="66"/>
      <c r="RUC294" s="66"/>
      <c r="RUD294" s="66"/>
      <c r="RUE294" s="66"/>
      <c r="RUF294" s="66"/>
      <c r="RUG294" s="66"/>
      <c r="RUH294" s="66"/>
      <c r="RUI294" s="66"/>
      <c r="RUJ294" s="66"/>
      <c r="RUK294" s="66"/>
      <c r="RUL294" s="66"/>
      <c r="RUM294" s="66"/>
      <c r="RUN294" s="66"/>
      <c r="RUO294" s="66"/>
      <c r="RUP294" s="66"/>
      <c r="RUQ294" s="66"/>
      <c r="RUR294" s="66"/>
      <c r="RUS294" s="66"/>
      <c r="RUT294" s="66"/>
      <c r="RUU294" s="66"/>
      <c r="RUV294" s="66"/>
      <c r="RUW294" s="66"/>
      <c r="RUX294" s="66"/>
      <c r="RUY294" s="66"/>
      <c r="RUZ294" s="66"/>
      <c r="RVA294" s="66"/>
      <c r="RVB294" s="66"/>
      <c r="RVC294" s="66"/>
      <c r="RVD294" s="66"/>
      <c r="RVE294" s="66"/>
      <c r="RVF294" s="66"/>
      <c r="RVG294" s="66"/>
      <c r="RVH294" s="66"/>
      <c r="RVI294" s="66"/>
      <c r="RVJ294" s="66"/>
      <c r="RVK294" s="66"/>
      <c r="RVL294" s="66"/>
      <c r="RVM294" s="66"/>
      <c r="RVN294" s="66"/>
      <c r="RVO294" s="66"/>
      <c r="RVP294" s="66"/>
      <c r="RVQ294" s="66"/>
      <c r="RVR294" s="66"/>
      <c r="RVS294" s="66"/>
      <c r="RVT294" s="66"/>
      <c r="RVU294" s="66"/>
      <c r="RVV294" s="66"/>
      <c r="RVW294" s="66"/>
      <c r="RVX294" s="66"/>
      <c r="RVY294" s="66"/>
      <c r="RVZ294" s="66"/>
      <c r="RWA294" s="66"/>
      <c r="RWB294" s="66"/>
      <c r="RWC294" s="66"/>
      <c r="RWD294" s="66"/>
      <c r="RWE294" s="66"/>
      <c r="RWF294" s="66"/>
      <c r="RWG294" s="66"/>
      <c r="RWH294" s="66"/>
      <c r="RWI294" s="66"/>
      <c r="RWJ294" s="66"/>
      <c r="RWK294" s="66"/>
      <c r="RWL294" s="66"/>
      <c r="RWM294" s="66"/>
      <c r="RWN294" s="66"/>
      <c r="RWO294" s="66"/>
      <c r="RWP294" s="66"/>
      <c r="RWQ294" s="66"/>
      <c r="RWR294" s="66"/>
      <c r="RWS294" s="66"/>
      <c r="RWT294" s="66"/>
      <c r="RWU294" s="66"/>
      <c r="RWV294" s="66"/>
      <c r="RWW294" s="66"/>
      <c r="RWX294" s="66"/>
      <c r="RWY294" s="66"/>
      <c r="RWZ294" s="66"/>
      <c r="RXA294" s="66"/>
      <c r="RXB294" s="66"/>
      <c r="RXC294" s="66"/>
      <c r="RXD294" s="66"/>
      <c r="RXE294" s="66"/>
      <c r="RXF294" s="66"/>
      <c r="RXG294" s="66"/>
      <c r="RXH294" s="66"/>
      <c r="RXI294" s="66"/>
      <c r="RXJ294" s="66"/>
      <c r="RXK294" s="66"/>
      <c r="RXL294" s="66"/>
      <c r="RXM294" s="66"/>
      <c r="RXN294" s="66"/>
      <c r="RXO294" s="66"/>
      <c r="RXP294" s="66"/>
      <c r="RXQ294" s="66"/>
      <c r="RXR294" s="66"/>
      <c r="RXS294" s="66"/>
      <c r="RXT294" s="66"/>
      <c r="RXU294" s="66"/>
      <c r="RXV294" s="66"/>
      <c r="RXW294" s="66"/>
      <c r="RXX294" s="66"/>
      <c r="RXY294" s="66"/>
      <c r="RXZ294" s="66"/>
      <c r="RYA294" s="66"/>
      <c r="RYB294" s="66"/>
      <c r="RYC294" s="66"/>
      <c r="RYD294" s="66"/>
      <c r="RYE294" s="66"/>
      <c r="RYF294" s="66"/>
      <c r="RYG294" s="66"/>
      <c r="RYH294" s="66"/>
      <c r="RYI294" s="66"/>
      <c r="RYJ294" s="66"/>
      <c r="RYK294" s="66"/>
      <c r="RYL294" s="66"/>
      <c r="RYM294" s="66"/>
      <c r="RYN294" s="66"/>
      <c r="RYO294" s="66"/>
      <c r="RYP294" s="66"/>
      <c r="RYQ294" s="66"/>
      <c r="RYR294" s="66"/>
      <c r="RYS294" s="66"/>
      <c r="RYT294" s="66"/>
      <c r="RYU294" s="66"/>
      <c r="RYV294" s="66"/>
      <c r="RYW294" s="66"/>
      <c r="RYX294" s="66"/>
      <c r="RYY294" s="66"/>
      <c r="RYZ294" s="66"/>
      <c r="RZA294" s="66"/>
      <c r="RZB294" s="66"/>
      <c r="RZC294" s="66"/>
      <c r="RZD294" s="66"/>
      <c r="RZE294" s="66"/>
      <c r="RZF294" s="66"/>
      <c r="RZG294" s="66"/>
      <c r="RZH294" s="66"/>
      <c r="RZI294" s="66"/>
      <c r="RZJ294" s="66"/>
      <c r="RZK294" s="66"/>
      <c r="RZL294" s="66"/>
      <c r="RZM294" s="66"/>
      <c r="RZN294" s="66"/>
      <c r="RZO294" s="66"/>
      <c r="RZP294" s="66"/>
      <c r="RZQ294" s="66"/>
      <c r="RZR294" s="66"/>
      <c r="RZS294" s="66"/>
      <c r="RZT294" s="66"/>
      <c r="RZU294" s="66"/>
      <c r="RZV294" s="66"/>
      <c r="RZW294" s="66"/>
      <c r="RZX294" s="66"/>
      <c r="RZY294" s="66"/>
      <c r="RZZ294" s="66"/>
      <c r="SAA294" s="66"/>
      <c r="SAB294" s="66"/>
      <c r="SAC294" s="66"/>
      <c r="SAD294" s="66"/>
      <c r="SAE294" s="66"/>
      <c r="SAF294" s="66"/>
      <c r="SAG294" s="66"/>
      <c r="SAH294" s="66"/>
      <c r="SAI294" s="66"/>
      <c r="SAJ294" s="66"/>
      <c r="SAK294" s="66"/>
      <c r="SAL294" s="66"/>
      <c r="SAM294" s="66"/>
      <c r="SAN294" s="66"/>
      <c r="SAO294" s="66"/>
      <c r="SAP294" s="66"/>
      <c r="SAQ294" s="66"/>
      <c r="SAR294" s="66"/>
      <c r="SAS294" s="66"/>
      <c r="SAT294" s="66"/>
      <c r="SAU294" s="66"/>
      <c r="SAV294" s="66"/>
      <c r="SAW294" s="66"/>
      <c r="SAX294" s="66"/>
      <c r="SAY294" s="66"/>
      <c r="SAZ294" s="66"/>
      <c r="SBA294" s="66"/>
      <c r="SBB294" s="66"/>
      <c r="SBC294" s="66"/>
      <c r="SBD294" s="66"/>
      <c r="SBE294" s="66"/>
      <c r="SBF294" s="66"/>
      <c r="SBG294" s="66"/>
      <c r="SBH294" s="66"/>
      <c r="SBI294" s="66"/>
      <c r="SBJ294" s="66"/>
      <c r="SBK294" s="66"/>
      <c r="SBL294" s="66"/>
      <c r="SBM294" s="66"/>
      <c r="SBN294" s="66"/>
      <c r="SBO294" s="66"/>
      <c r="SBP294" s="66"/>
      <c r="SBQ294" s="66"/>
      <c r="SBR294" s="66"/>
      <c r="SBS294" s="66"/>
      <c r="SBT294" s="66"/>
      <c r="SBU294" s="66"/>
      <c r="SBV294" s="66"/>
      <c r="SBW294" s="66"/>
      <c r="SBX294" s="66"/>
      <c r="SBY294" s="66"/>
      <c r="SBZ294" s="66"/>
      <c r="SCA294" s="66"/>
      <c r="SCB294" s="66"/>
      <c r="SCC294" s="66"/>
      <c r="SCD294" s="66"/>
      <c r="SCE294" s="66"/>
      <c r="SCF294" s="66"/>
      <c r="SCG294" s="66"/>
      <c r="SCH294" s="66"/>
      <c r="SCI294" s="66"/>
      <c r="SCJ294" s="66"/>
      <c r="SCK294" s="66"/>
      <c r="SCL294" s="66"/>
      <c r="SCM294" s="66"/>
      <c r="SCN294" s="66"/>
      <c r="SCO294" s="66"/>
      <c r="SCP294" s="66"/>
      <c r="SCQ294" s="66"/>
      <c r="SCR294" s="66"/>
      <c r="SCS294" s="66"/>
      <c r="SCT294" s="66"/>
      <c r="SCU294" s="66"/>
      <c r="SCV294" s="66"/>
      <c r="SCW294" s="66"/>
      <c r="SCX294" s="66"/>
      <c r="SCY294" s="66"/>
      <c r="SCZ294" s="66"/>
      <c r="SDA294" s="66"/>
      <c r="SDB294" s="66"/>
      <c r="SDC294" s="66"/>
      <c r="SDD294" s="66"/>
      <c r="SDE294" s="66"/>
      <c r="SDF294" s="66"/>
      <c r="SDG294" s="66"/>
      <c r="SDH294" s="66"/>
      <c r="SDI294" s="66"/>
      <c r="SDJ294" s="66"/>
      <c r="SDK294" s="66"/>
      <c r="SDL294" s="66"/>
      <c r="SDM294" s="66"/>
      <c r="SDN294" s="66"/>
      <c r="SDO294" s="66"/>
      <c r="SDP294" s="66"/>
      <c r="SDQ294" s="66"/>
      <c r="SDR294" s="66"/>
      <c r="SDS294" s="66"/>
      <c r="SDT294" s="66"/>
      <c r="SDU294" s="66"/>
      <c r="SDV294" s="66"/>
      <c r="SDW294" s="66"/>
      <c r="SDX294" s="66"/>
      <c r="SDY294" s="66"/>
      <c r="SDZ294" s="66"/>
      <c r="SEA294" s="66"/>
      <c r="SEB294" s="66"/>
      <c r="SEC294" s="66"/>
      <c r="SED294" s="66"/>
      <c r="SEE294" s="66"/>
      <c r="SEF294" s="66"/>
      <c r="SEG294" s="66"/>
      <c r="SEH294" s="66"/>
      <c r="SEI294" s="66"/>
      <c r="SEJ294" s="66"/>
      <c r="SEK294" s="66"/>
      <c r="SEL294" s="66"/>
      <c r="SEM294" s="66"/>
      <c r="SEN294" s="66"/>
      <c r="SEO294" s="66"/>
      <c r="SEP294" s="66"/>
      <c r="SEQ294" s="66"/>
      <c r="SER294" s="66"/>
      <c r="SES294" s="66"/>
      <c r="SET294" s="66"/>
      <c r="SEU294" s="66"/>
      <c r="SEV294" s="66"/>
      <c r="SEW294" s="66"/>
      <c r="SEX294" s="66"/>
      <c r="SEY294" s="66"/>
      <c r="SEZ294" s="66"/>
      <c r="SFA294" s="66"/>
      <c r="SFB294" s="66"/>
      <c r="SFC294" s="66"/>
      <c r="SFD294" s="66"/>
      <c r="SFE294" s="66"/>
      <c r="SFF294" s="66"/>
      <c r="SFG294" s="66"/>
      <c r="SFH294" s="66"/>
      <c r="SFI294" s="66"/>
      <c r="SFJ294" s="66"/>
      <c r="SFK294" s="66"/>
      <c r="SFL294" s="66"/>
      <c r="SFM294" s="66"/>
      <c r="SFN294" s="66"/>
      <c r="SFO294" s="66"/>
      <c r="SFP294" s="66"/>
      <c r="SFQ294" s="66"/>
      <c r="SFR294" s="66"/>
      <c r="SFS294" s="66"/>
      <c r="SFT294" s="66"/>
      <c r="SFU294" s="66"/>
      <c r="SFV294" s="66"/>
      <c r="SFW294" s="66"/>
      <c r="SFX294" s="66"/>
      <c r="SFY294" s="66"/>
      <c r="SFZ294" s="66"/>
      <c r="SGA294" s="66"/>
      <c r="SGB294" s="66"/>
      <c r="SGC294" s="66"/>
      <c r="SGD294" s="66"/>
      <c r="SGE294" s="66"/>
      <c r="SGF294" s="66"/>
      <c r="SGG294" s="66"/>
      <c r="SGH294" s="66"/>
      <c r="SGI294" s="66"/>
      <c r="SGJ294" s="66"/>
      <c r="SGK294" s="66"/>
      <c r="SGL294" s="66"/>
      <c r="SGM294" s="66"/>
      <c r="SGN294" s="66"/>
      <c r="SGO294" s="66"/>
      <c r="SGP294" s="66"/>
      <c r="SGQ294" s="66"/>
      <c r="SGR294" s="66"/>
      <c r="SGS294" s="66"/>
      <c r="SGT294" s="66"/>
      <c r="SGU294" s="66"/>
      <c r="SGV294" s="66"/>
      <c r="SGW294" s="66"/>
      <c r="SGX294" s="66"/>
      <c r="SGY294" s="66"/>
      <c r="SGZ294" s="66"/>
      <c r="SHA294" s="66"/>
      <c r="SHB294" s="66"/>
      <c r="SHC294" s="66"/>
      <c r="SHD294" s="66"/>
      <c r="SHE294" s="66"/>
      <c r="SHF294" s="66"/>
      <c r="SHG294" s="66"/>
      <c r="SHH294" s="66"/>
      <c r="SHI294" s="66"/>
      <c r="SHJ294" s="66"/>
      <c r="SHK294" s="66"/>
      <c r="SHL294" s="66"/>
      <c r="SHM294" s="66"/>
      <c r="SHN294" s="66"/>
      <c r="SHO294" s="66"/>
      <c r="SHP294" s="66"/>
      <c r="SHQ294" s="66"/>
      <c r="SHR294" s="66"/>
      <c r="SHS294" s="66"/>
      <c r="SHT294" s="66"/>
      <c r="SHU294" s="66"/>
      <c r="SHV294" s="66"/>
      <c r="SHW294" s="66"/>
      <c r="SHX294" s="66"/>
      <c r="SHY294" s="66"/>
      <c r="SHZ294" s="66"/>
      <c r="SIA294" s="66"/>
      <c r="SIB294" s="66"/>
      <c r="SIC294" s="66"/>
      <c r="SID294" s="66"/>
      <c r="SIE294" s="66"/>
      <c r="SIF294" s="66"/>
      <c r="SIG294" s="66"/>
      <c r="SIH294" s="66"/>
      <c r="SII294" s="66"/>
      <c r="SIJ294" s="66"/>
      <c r="SIK294" s="66"/>
      <c r="SIL294" s="66"/>
      <c r="SIM294" s="66"/>
      <c r="SIN294" s="66"/>
      <c r="SIO294" s="66"/>
      <c r="SIP294" s="66"/>
      <c r="SIQ294" s="66"/>
      <c r="SIR294" s="66"/>
      <c r="SIS294" s="66"/>
      <c r="SIT294" s="66"/>
      <c r="SIU294" s="66"/>
      <c r="SIV294" s="66"/>
      <c r="SIW294" s="66"/>
      <c r="SIX294" s="66"/>
      <c r="SIY294" s="66"/>
      <c r="SIZ294" s="66"/>
      <c r="SJA294" s="66"/>
      <c r="SJB294" s="66"/>
      <c r="SJC294" s="66"/>
      <c r="SJD294" s="66"/>
      <c r="SJE294" s="66"/>
      <c r="SJF294" s="66"/>
      <c r="SJG294" s="66"/>
      <c r="SJH294" s="66"/>
      <c r="SJI294" s="66"/>
      <c r="SJJ294" s="66"/>
      <c r="SJK294" s="66"/>
      <c r="SJL294" s="66"/>
      <c r="SJM294" s="66"/>
      <c r="SJN294" s="66"/>
      <c r="SJO294" s="66"/>
      <c r="SJP294" s="66"/>
      <c r="SJQ294" s="66"/>
      <c r="SJR294" s="66"/>
      <c r="SJS294" s="66"/>
      <c r="SJT294" s="66"/>
      <c r="SJU294" s="66"/>
      <c r="SJV294" s="66"/>
      <c r="SJW294" s="66"/>
      <c r="SJX294" s="66"/>
      <c r="SJY294" s="66"/>
      <c r="SJZ294" s="66"/>
      <c r="SKA294" s="66"/>
      <c r="SKB294" s="66"/>
      <c r="SKC294" s="66"/>
      <c r="SKD294" s="66"/>
      <c r="SKE294" s="66"/>
      <c r="SKF294" s="66"/>
      <c r="SKG294" s="66"/>
      <c r="SKH294" s="66"/>
      <c r="SKI294" s="66"/>
      <c r="SKJ294" s="66"/>
      <c r="SKK294" s="66"/>
      <c r="SKL294" s="66"/>
      <c r="SKM294" s="66"/>
      <c r="SKN294" s="66"/>
      <c r="SKO294" s="66"/>
      <c r="SKP294" s="66"/>
      <c r="SKQ294" s="66"/>
      <c r="SKR294" s="66"/>
      <c r="SKS294" s="66"/>
      <c r="SKT294" s="66"/>
      <c r="SKU294" s="66"/>
      <c r="SKV294" s="66"/>
      <c r="SKW294" s="66"/>
      <c r="SKX294" s="66"/>
      <c r="SKY294" s="66"/>
      <c r="SKZ294" s="66"/>
      <c r="SLA294" s="66"/>
      <c r="SLB294" s="66"/>
      <c r="SLC294" s="66"/>
      <c r="SLD294" s="66"/>
      <c r="SLE294" s="66"/>
      <c r="SLF294" s="66"/>
      <c r="SLG294" s="66"/>
      <c r="SLH294" s="66"/>
      <c r="SLI294" s="66"/>
      <c r="SLJ294" s="66"/>
      <c r="SLK294" s="66"/>
      <c r="SLL294" s="66"/>
      <c r="SLM294" s="66"/>
      <c r="SLN294" s="66"/>
      <c r="SLO294" s="66"/>
      <c r="SLP294" s="66"/>
      <c r="SLQ294" s="66"/>
      <c r="SLR294" s="66"/>
      <c r="SLS294" s="66"/>
      <c r="SLT294" s="66"/>
      <c r="SLU294" s="66"/>
      <c r="SLV294" s="66"/>
      <c r="SLW294" s="66"/>
      <c r="SLX294" s="66"/>
      <c r="SLY294" s="66"/>
      <c r="SLZ294" s="66"/>
      <c r="SMA294" s="66"/>
      <c r="SMB294" s="66"/>
      <c r="SMC294" s="66"/>
      <c r="SMD294" s="66"/>
      <c r="SME294" s="66"/>
      <c r="SMF294" s="66"/>
      <c r="SMG294" s="66"/>
      <c r="SMH294" s="66"/>
      <c r="SMI294" s="66"/>
      <c r="SMJ294" s="66"/>
      <c r="SMK294" s="66"/>
      <c r="SML294" s="66"/>
      <c r="SMM294" s="66"/>
      <c r="SMN294" s="66"/>
      <c r="SMO294" s="66"/>
      <c r="SMP294" s="66"/>
      <c r="SMQ294" s="66"/>
      <c r="SMR294" s="66"/>
      <c r="SMS294" s="66"/>
      <c r="SMT294" s="66"/>
      <c r="SMU294" s="66"/>
      <c r="SMV294" s="66"/>
      <c r="SMW294" s="66"/>
      <c r="SMX294" s="66"/>
      <c r="SMY294" s="66"/>
      <c r="SMZ294" s="66"/>
      <c r="SNA294" s="66"/>
      <c r="SNB294" s="66"/>
      <c r="SNC294" s="66"/>
      <c r="SND294" s="66"/>
      <c r="SNE294" s="66"/>
      <c r="SNF294" s="66"/>
      <c r="SNG294" s="66"/>
      <c r="SNH294" s="66"/>
      <c r="SNI294" s="66"/>
      <c r="SNJ294" s="66"/>
      <c r="SNK294" s="66"/>
      <c r="SNL294" s="66"/>
      <c r="SNM294" s="66"/>
      <c r="SNN294" s="66"/>
      <c r="SNO294" s="66"/>
      <c r="SNP294" s="66"/>
      <c r="SNQ294" s="66"/>
      <c r="SNR294" s="66"/>
      <c r="SNS294" s="66"/>
      <c r="SNT294" s="66"/>
      <c r="SNU294" s="66"/>
      <c r="SNV294" s="66"/>
      <c r="SNW294" s="66"/>
      <c r="SNX294" s="66"/>
      <c r="SNY294" s="66"/>
      <c r="SNZ294" s="66"/>
      <c r="SOA294" s="66"/>
      <c r="SOB294" s="66"/>
      <c r="SOC294" s="66"/>
      <c r="SOD294" s="66"/>
      <c r="SOE294" s="66"/>
      <c r="SOF294" s="66"/>
      <c r="SOG294" s="66"/>
      <c r="SOH294" s="66"/>
      <c r="SOI294" s="66"/>
      <c r="SOJ294" s="66"/>
      <c r="SOK294" s="66"/>
      <c r="SOL294" s="66"/>
      <c r="SOM294" s="66"/>
      <c r="SON294" s="66"/>
      <c r="SOO294" s="66"/>
      <c r="SOP294" s="66"/>
      <c r="SOQ294" s="66"/>
      <c r="SOR294" s="66"/>
      <c r="SOS294" s="66"/>
      <c r="SOT294" s="66"/>
      <c r="SOU294" s="66"/>
      <c r="SOV294" s="66"/>
      <c r="SOW294" s="66"/>
      <c r="SOX294" s="66"/>
      <c r="SOY294" s="66"/>
      <c r="SOZ294" s="66"/>
      <c r="SPA294" s="66"/>
      <c r="SPB294" s="66"/>
      <c r="SPC294" s="66"/>
      <c r="SPD294" s="66"/>
      <c r="SPE294" s="66"/>
      <c r="SPF294" s="66"/>
      <c r="SPG294" s="66"/>
      <c r="SPH294" s="66"/>
      <c r="SPI294" s="66"/>
      <c r="SPJ294" s="66"/>
      <c r="SPK294" s="66"/>
      <c r="SPL294" s="66"/>
      <c r="SPM294" s="66"/>
      <c r="SPN294" s="66"/>
      <c r="SPO294" s="66"/>
      <c r="SPP294" s="66"/>
      <c r="SPQ294" s="66"/>
      <c r="SPR294" s="66"/>
      <c r="SPS294" s="66"/>
      <c r="SPT294" s="66"/>
      <c r="SPU294" s="66"/>
      <c r="SPV294" s="66"/>
      <c r="SPW294" s="66"/>
      <c r="SPX294" s="66"/>
      <c r="SPY294" s="66"/>
      <c r="SPZ294" s="66"/>
      <c r="SQA294" s="66"/>
      <c r="SQB294" s="66"/>
      <c r="SQC294" s="66"/>
      <c r="SQD294" s="66"/>
      <c r="SQE294" s="66"/>
      <c r="SQF294" s="66"/>
      <c r="SQG294" s="66"/>
      <c r="SQH294" s="66"/>
      <c r="SQI294" s="66"/>
      <c r="SQJ294" s="66"/>
      <c r="SQK294" s="66"/>
      <c r="SQL294" s="66"/>
      <c r="SQM294" s="66"/>
      <c r="SQN294" s="66"/>
      <c r="SQO294" s="66"/>
      <c r="SQP294" s="66"/>
      <c r="SQQ294" s="66"/>
      <c r="SQR294" s="66"/>
      <c r="SQS294" s="66"/>
      <c r="SQT294" s="66"/>
      <c r="SQU294" s="66"/>
      <c r="SQV294" s="66"/>
      <c r="SQW294" s="66"/>
      <c r="SQX294" s="66"/>
      <c r="SQY294" s="66"/>
      <c r="SQZ294" s="66"/>
      <c r="SRA294" s="66"/>
      <c r="SRB294" s="66"/>
      <c r="SRC294" s="66"/>
      <c r="SRD294" s="66"/>
      <c r="SRE294" s="66"/>
      <c r="SRF294" s="66"/>
      <c r="SRG294" s="66"/>
      <c r="SRH294" s="66"/>
      <c r="SRI294" s="66"/>
      <c r="SRJ294" s="66"/>
      <c r="SRK294" s="66"/>
      <c r="SRL294" s="66"/>
      <c r="SRM294" s="66"/>
      <c r="SRN294" s="66"/>
      <c r="SRO294" s="66"/>
      <c r="SRP294" s="66"/>
      <c r="SRQ294" s="66"/>
      <c r="SRR294" s="66"/>
      <c r="SRS294" s="66"/>
      <c r="SRT294" s="66"/>
      <c r="SRU294" s="66"/>
      <c r="SRV294" s="66"/>
      <c r="SRW294" s="66"/>
      <c r="SRX294" s="66"/>
      <c r="SRY294" s="66"/>
      <c r="SRZ294" s="66"/>
      <c r="SSA294" s="66"/>
      <c r="SSB294" s="66"/>
      <c r="SSC294" s="66"/>
      <c r="SSD294" s="66"/>
      <c r="SSE294" s="66"/>
      <c r="SSF294" s="66"/>
      <c r="SSG294" s="66"/>
      <c r="SSH294" s="66"/>
      <c r="SSI294" s="66"/>
      <c r="SSJ294" s="66"/>
      <c r="SSK294" s="66"/>
      <c r="SSL294" s="66"/>
      <c r="SSM294" s="66"/>
      <c r="SSN294" s="66"/>
      <c r="SSO294" s="66"/>
      <c r="SSP294" s="66"/>
      <c r="SSQ294" s="66"/>
      <c r="SSR294" s="66"/>
      <c r="SSS294" s="66"/>
      <c r="SST294" s="66"/>
      <c r="SSU294" s="66"/>
      <c r="SSV294" s="66"/>
      <c r="SSW294" s="66"/>
      <c r="SSX294" s="66"/>
      <c r="SSY294" s="66"/>
      <c r="SSZ294" s="66"/>
      <c r="STA294" s="66"/>
      <c r="STB294" s="66"/>
      <c r="STC294" s="66"/>
      <c r="STD294" s="66"/>
      <c r="STE294" s="66"/>
      <c r="STF294" s="66"/>
      <c r="STG294" s="66"/>
      <c r="STH294" s="66"/>
      <c r="STI294" s="66"/>
      <c r="STJ294" s="66"/>
      <c r="STK294" s="66"/>
      <c r="STL294" s="66"/>
      <c r="STM294" s="66"/>
      <c r="STN294" s="66"/>
      <c r="STO294" s="66"/>
      <c r="STP294" s="66"/>
      <c r="STQ294" s="66"/>
      <c r="STR294" s="66"/>
      <c r="STS294" s="66"/>
      <c r="STT294" s="66"/>
      <c r="STU294" s="66"/>
      <c r="STV294" s="66"/>
      <c r="STW294" s="66"/>
      <c r="STX294" s="66"/>
      <c r="STY294" s="66"/>
      <c r="STZ294" s="66"/>
      <c r="SUA294" s="66"/>
      <c r="SUB294" s="66"/>
      <c r="SUC294" s="66"/>
      <c r="SUD294" s="66"/>
      <c r="SUE294" s="66"/>
      <c r="SUF294" s="66"/>
      <c r="SUG294" s="66"/>
      <c r="SUH294" s="66"/>
      <c r="SUI294" s="66"/>
      <c r="SUJ294" s="66"/>
      <c r="SUK294" s="66"/>
      <c r="SUL294" s="66"/>
      <c r="SUM294" s="66"/>
      <c r="SUN294" s="66"/>
      <c r="SUO294" s="66"/>
      <c r="SUP294" s="66"/>
      <c r="SUQ294" s="66"/>
      <c r="SUR294" s="66"/>
      <c r="SUS294" s="66"/>
      <c r="SUT294" s="66"/>
      <c r="SUU294" s="66"/>
      <c r="SUV294" s="66"/>
      <c r="SUW294" s="66"/>
      <c r="SUX294" s="66"/>
      <c r="SUY294" s="66"/>
      <c r="SUZ294" s="66"/>
      <c r="SVA294" s="66"/>
      <c r="SVB294" s="66"/>
      <c r="SVC294" s="66"/>
      <c r="SVD294" s="66"/>
      <c r="SVE294" s="66"/>
      <c r="SVF294" s="66"/>
      <c r="SVG294" s="66"/>
      <c r="SVH294" s="66"/>
      <c r="SVI294" s="66"/>
      <c r="SVJ294" s="66"/>
      <c r="SVK294" s="66"/>
      <c r="SVL294" s="66"/>
      <c r="SVM294" s="66"/>
      <c r="SVN294" s="66"/>
      <c r="SVO294" s="66"/>
      <c r="SVP294" s="66"/>
      <c r="SVQ294" s="66"/>
      <c r="SVR294" s="66"/>
      <c r="SVS294" s="66"/>
      <c r="SVT294" s="66"/>
      <c r="SVU294" s="66"/>
      <c r="SVV294" s="66"/>
      <c r="SVW294" s="66"/>
      <c r="SVX294" s="66"/>
      <c r="SVY294" s="66"/>
      <c r="SVZ294" s="66"/>
      <c r="SWA294" s="66"/>
      <c r="SWB294" s="66"/>
      <c r="SWC294" s="66"/>
      <c r="SWD294" s="66"/>
      <c r="SWE294" s="66"/>
      <c r="SWF294" s="66"/>
      <c r="SWG294" s="66"/>
      <c r="SWH294" s="66"/>
      <c r="SWI294" s="66"/>
      <c r="SWJ294" s="66"/>
      <c r="SWK294" s="66"/>
      <c r="SWL294" s="66"/>
      <c r="SWM294" s="66"/>
      <c r="SWN294" s="66"/>
      <c r="SWO294" s="66"/>
      <c r="SWP294" s="66"/>
      <c r="SWQ294" s="66"/>
      <c r="SWR294" s="66"/>
      <c r="SWS294" s="66"/>
      <c r="SWT294" s="66"/>
      <c r="SWU294" s="66"/>
      <c r="SWV294" s="66"/>
      <c r="SWW294" s="66"/>
      <c r="SWX294" s="66"/>
      <c r="SWY294" s="66"/>
      <c r="SWZ294" s="66"/>
      <c r="SXA294" s="66"/>
      <c r="SXB294" s="66"/>
      <c r="SXC294" s="66"/>
      <c r="SXD294" s="66"/>
      <c r="SXE294" s="66"/>
      <c r="SXF294" s="66"/>
      <c r="SXG294" s="66"/>
      <c r="SXH294" s="66"/>
      <c r="SXI294" s="66"/>
      <c r="SXJ294" s="66"/>
      <c r="SXK294" s="66"/>
      <c r="SXL294" s="66"/>
      <c r="SXM294" s="66"/>
      <c r="SXN294" s="66"/>
      <c r="SXO294" s="66"/>
      <c r="SXP294" s="66"/>
      <c r="SXQ294" s="66"/>
      <c r="SXR294" s="66"/>
      <c r="SXS294" s="66"/>
      <c r="SXT294" s="66"/>
      <c r="SXU294" s="66"/>
      <c r="SXV294" s="66"/>
      <c r="SXW294" s="66"/>
      <c r="SXX294" s="66"/>
      <c r="SXY294" s="66"/>
      <c r="SXZ294" s="66"/>
      <c r="SYA294" s="66"/>
      <c r="SYB294" s="66"/>
      <c r="SYC294" s="66"/>
      <c r="SYD294" s="66"/>
      <c r="SYE294" s="66"/>
      <c r="SYF294" s="66"/>
      <c r="SYG294" s="66"/>
      <c r="SYH294" s="66"/>
      <c r="SYI294" s="66"/>
      <c r="SYJ294" s="66"/>
      <c r="SYK294" s="66"/>
      <c r="SYL294" s="66"/>
      <c r="SYM294" s="66"/>
      <c r="SYN294" s="66"/>
      <c r="SYO294" s="66"/>
      <c r="SYP294" s="66"/>
      <c r="SYQ294" s="66"/>
      <c r="SYR294" s="66"/>
      <c r="SYS294" s="66"/>
      <c r="SYT294" s="66"/>
      <c r="SYU294" s="66"/>
      <c r="SYV294" s="66"/>
      <c r="SYW294" s="66"/>
      <c r="SYX294" s="66"/>
      <c r="SYY294" s="66"/>
      <c r="SYZ294" s="66"/>
      <c r="SZA294" s="66"/>
      <c r="SZB294" s="66"/>
      <c r="SZC294" s="66"/>
      <c r="SZD294" s="66"/>
      <c r="SZE294" s="66"/>
      <c r="SZF294" s="66"/>
      <c r="SZG294" s="66"/>
      <c r="SZH294" s="66"/>
      <c r="SZI294" s="66"/>
      <c r="SZJ294" s="66"/>
      <c r="SZK294" s="66"/>
      <c r="SZL294" s="66"/>
      <c r="SZM294" s="66"/>
      <c r="SZN294" s="66"/>
      <c r="SZO294" s="66"/>
      <c r="SZP294" s="66"/>
      <c r="SZQ294" s="66"/>
      <c r="SZR294" s="66"/>
      <c r="SZS294" s="66"/>
      <c r="SZT294" s="66"/>
      <c r="SZU294" s="66"/>
      <c r="SZV294" s="66"/>
      <c r="SZW294" s="66"/>
      <c r="SZX294" s="66"/>
      <c r="SZY294" s="66"/>
      <c r="SZZ294" s="66"/>
      <c r="TAA294" s="66"/>
      <c r="TAB294" s="66"/>
      <c r="TAC294" s="66"/>
      <c r="TAD294" s="66"/>
      <c r="TAE294" s="66"/>
      <c r="TAF294" s="66"/>
      <c r="TAG294" s="66"/>
      <c r="TAH294" s="66"/>
      <c r="TAI294" s="66"/>
      <c r="TAJ294" s="66"/>
      <c r="TAK294" s="66"/>
      <c r="TAL294" s="66"/>
      <c r="TAM294" s="66"/>
      <c r="TAN294" s="66"/>
      <c r="TAO294" s="66"/>
      <c r="TAP294" s="66"/>
      <c r="TAQ294" s="66"/>
      <c r="TAR294" s="66"/>
      <c r="TAS294" s="66"/>
      <c r="TAT294" s="66"/>
      <c r="TAU294" s="66"/>
      <c r="TAV294" s="66"/>
      <c r="TAW294" s="66"/>
      <c r="TAX294" s="66"/>
      <c r="TAY294" s="66"/>
      <c r="TAZ294" s="66"/>
      <c r="TBA294" s="66"/>
      <c r="TBB294" s="66"/>
      <c r="TBC294" s="66"/>
      <c r="TBD294" s="66"/>
      <c r="TBE294" s="66"/>
      <c r="TBF294" s="66"/>
      <c r="TBG294" s="66"/>
      <c r="TBH294" s="66"/>
      <c r="TBI294" s="66"/>
      <c r="TBJ294" s="66"/>
      <c r="TBK294" s="66"/>
      <c r="TBL294" s="66"/>
      <c r="TBM294" s="66"/>
      <c r="TBN294" s="66"/>
      <c r="TBO294" s="66"/>
      <c r="TBP294" s="66"/>
      <c r="TBQ294" s="66"/>
      <c r="TBR294" s="66"/>
      <c r="TBS294" s="66"/>
      <c r="TBT294" s="66"/>
      <c r="TBU294" s="66"/>
      <c r="TBV294" s="66"/>
      <c r="TBW294" s="66"/>
      <c r="TBX294" s="66"/>
      <c r="TBY294" s="66"/>
      <c r="TBZ294" s="66"/>
      <c r="TCA294" s="66"/>
      <c r="TCB294" s="66"/>
      <c r="TCC294" s="66"/>
      <c r="TCD294" s="66"/>
      <c r="TCE294" s="66"/>
      <c r="TCF294" s="66"/>
      <c r="TCG294" s="66"/>
      <c r="TCH294" s="66"/>
      <c r="TCI294" s="66"/>
      <c r="TCJ294" s="66"/>
      <c r="TCK294" s="66"/>
      <c r="TCL294" s="66"/>
      <c r="TCM294" s="66"/>
      <c r="TCN294" s="66"/>
      <c r="TCO294" s="66"/>
      <c r="TCP294" s="66"/>
      <c r="TCQ294" s="66"/>
      <c r="TCR294" s="66"/>
      <c r="TCS294" s="66"/>
      <c r="TCT294" s="66"/>
      <c r="TCU294" s="66"/>
      <c r="TCV294" s="66"/>
      <c r="TCW294" s="66"/>
      <c r="TCX294" s="66"/>
      <c r="TCY294" s="66"/>
      <c r="TCZ294" s="66"/>
      <c r="TDA294" s="66"/>
      <c r="TDB294" s="66"/>
      <c r="TDC294" s="66"/>
      <c r="TDD294" s="66"/>
      <c r="TDE294" s="66"/>
      <c r="TDF294" s="66"/>
      <c r="TDG294" s="66"/>
      <c r="TDH294" s="66"/>
      <c r="TDI294" s="66"/>
      <c r="TDJ294" s="66"/>
      <c r="TDK294" s="66"/>
      <c r="TDL294" s="66"/>
      <c r="TDM294" s="66"/>
      <c r="TDN294" s="66"/>
      <c r="TDO294" s="66"/>
      <c r="TDP294" s="66"/>
      <c r="TDQ294" s="66"/>
      <c r="TDR294" s="66"/>
      <c r="TDS294" s="66"/>
      <c r="TDT294" s="66"/>
      <c r="TDU294" s="66"/>
      <c r="TDV294" s="66"/>
      <c r="TDW294" s="66"/>
      <c r="TDX294" s="66"/>
      <c r="TDY294" s="66"/>
      <c r="TDZ294" s="66"/>
      <c r="TEA294" s="66"/>
      <c r="TEB294" s="66"/>
      <c r="TEC294" s="66"/>
      <c r="TED294" s="66"/>
      <c r="TEE294" s="66"/>
      <c r="TEF294" s="66"/>
      <c r="TEG294" s="66"/>
      <c r="TEH294" s="66"/>
      <c r="TEI294" s="66"/>
      <c r="TEJ294" s="66"/>
      <c r="TEK294" s="66"/>
      <c r="TEL294" s="66"/>
      <c r="TEM294" s="66"/>
      <c r="TEN294" s="66"/>
      <c r="TEO294" s="66"/>
      <c r="TEP294" s="66"/>
      <c r="TEQ294" s="66"/>
      <c r="TER294" s="66"/>
      <c r="TES294" s="66"/>
      <c r="TET294" s="66"/>
      <c r="TEU294" s="66"/>
      <c r="TEV294" s="66"/>
      <c r="TEW294" s="66"/>
      <c r="TEX294" s="66"/>
      <c r="TEY294" s="66"/>
      <c r="TEZ294" s="66"/>
      <c r="TFA294" s="66"/>
      <c r="TFB294" s="66"/>
      <c r="TFC294" s="66"/>
      <c r="TFD294" s="66"/>
      <c r="TFE294" s="66"/>
      <c r="TFF294" s="66"/>
      <c r="TFG294" s="66"/>
      <c r="TFH294" s="66"/>
      <c r="TFI294" s="66"/>
      <c r="TFJ294" s="66"/>
      <c r="TFK294" s="66"/>
      <c r="TFL294" s="66"/>
      <c r="TFM294" s="66"/>
      <c r="TFN294" s="66"/>
      <c r="TFO294" s="66"/>
      <c r="TFP294" s="66"/>
      <c r="TFQ294" s="66"/>
      <c r="TFR294" s="66"/>
      <c r="TFS294" s="66"/>
      <c r="TFT294" s="66"/>
      <c r="TFU294" s="66"/>
      <c r="TFV294" s="66"/>
      <c r="TFW294" s="66"/>
      <c r="TFX294" s="66"/>
      <c r="TFY294" s="66"/>
      <c r="TFZ294" s="66"/>
      <c r="TGA294" s="66"/>
      <c r="TGB294" s="66"/>
      <c r="TGC294" s="66"/>
      <c r="TGD294" s="66"/>
      <c r="TGE294" s="66"/>
      <c r="TGF294" s="66"/>
      <c r="TGG294" s="66"/>
      <c r="TGH294" s="66"/>
      <c r="TGI294" s="66"/>
      <c r="TGJ294" s="66"/>
      <c r="TGK294" s="66"/>
      <c r="TGL294" s="66"/>
      <c r="TGM294" s="66"/>
      <c r="TGN294" s="66"/>
      <c r="TGO294" s="66"/>
      <c r="TGP294" s="66"/>
      <c r="TGQ294" s="66"/>
      <c r="TGR294" s="66"/>
      <c r="TGS294" s="66"/>
      <c r="TGT294" s="66"/>
      <c r="TGU294" s="66"/>
      <c r="TGV294" s="66"/>
      <c r="TGW294" s="66"/>
      <c r="TGX294" s="66"/>
      <c r="TGY294" s="66"/>
      <c r="TGZ294" s="66"/>
      <c r="THA294" s="66"/>
      <c r="THB294" s="66"/>
      <c r="THC294" s="66"/>
      <c r="THD294" s="66"/>
      <c r="THE294" s="66"/>
      <c r="THF294" s="66"/>
      <c r="THG294" s="66"/>
      <c r="THH294" s="66"/>
      <c r="THI294" s="66"/>
      <c r="THJ294" s="66"/>
      <c r="THK294" s="66"/>
      <c r="THL294" s="66"/>
      <c r="THM294" s="66"/>
      <c r="THN294" s="66"/>
      <c r="THO294" s="66"/>
      <c r="THP294" s="66"/>
      <c r="THQ294" s="66"/>
      <c r="THR294" s="66"/>
      <c r="THS294" s="66"/>
      <c r="THT294" s="66"/>
      <c r="THU294" s="66"/>
      <c r="THV294" s="66"/>
      <c r="THW294" s="66"/>
      <c r="THX294" s="66"/>
      <c r="THY294" s="66"/>
      <c r="THZ294" s="66"/>
      <c r="TIA294" s="66"/>
      <c r="TIB294" s="66"/>
      <c r="TIC294" s="66"/>
      <c r="TID294" s="66"/>
      <c r="TIE294" s="66"/>
      <c r="TIF294" s="66"/>
      <c r="TIG294" s="66"/>
      <c r="TIH294" s="66"/>
      <c r="TII294" s="66"/>
      <c r="TIJ294" s="66"/>
      <c r="TIK294" s="66"/>
      <c r="TIL294" s="66"/>
      <c r="TIM294" s="66"/>
      <c r="TIN294" s="66"/>
      <c r="TIO294" s="66"/>
      <c r="TIP294" s="66"/>
      <c r="TIQ294" s="66"/>
      <c r="TIR294" s="66"/>
      <c r="TIS294" s="66"/>
      <c r="TIT294" s="66"/>
      <c r="TIU294" s="66"/>
      <c r="TIV294" s="66"/>
      <c r="TIW294" s="66"/>
      <c r="TIX294" s="66"/>
      <c r="TIY294" s="66"/>
      <c r="TIZ294" s="66"/>
      <c r="TJA294" s="66"/>
      <c r="TJB294" s="66"/>
      <c r="TJC294" s="66"/>
      <c r="TJD294" s="66"/>
      <c r="TJE294" s="66"/>
      <c r="TJF294" s="66"/>
      <c r="TJG294" s="66"/>
      <c r="TJH294" s="66"/>
      <c r="TJI294" s="66"/>
      <c r="TJJ294" s="66"/>
      <c r="TJK294" s="66"/>
      <c r="TJL294" s="66"/>
      <c r="TJM294" s="66"/>
      <c r="TJN294" s="66"/>
      <c r="TJO294" s="66"/>
      <c r="TJP294" s="66"/>
      <c r="TJQ294" s="66"/>
      <c r="TJR294" s="66"/>
      <c r="TJS294" s="66"/>
      <c r="TJT294" s="66"/>
      <c r="TJU294" s="66"/>
      <c r="TJV294" s="66"/>
      <c r="TJW294" s="66"/>
      <c r="TJX294" s="66"/>
      <c r="TJY294" s="66"/>
      <c r="TJZ294" s="66"/>
      <c r="TKA294" s="66"/>
      <c r="TKB294" s="66"/>
      <c r="TKC294" s="66"/>
      <c r="TKD294" s="66"/>
      <c r="TKE294" s="66"/>
      <c r="TKF294" s="66"/>
      <c r="TKG294" s="66"/>
      <c r="TKH294" s="66"/>
      <c r="TKI294" s="66"/>
      <c r="TKJ294" s="66"/>
      <c r="TKK294" s="66"/>
      <c r="TKL294" s="66"/>
      <c r="TKM294" s="66"/>
      <c r="TKN294" s="66"/>
      <c r="TKO294" s="66"/>
      <c r="TKP294" s="66"/>
      <c r="TKQ294" s="66"/>
      <c r="TKR294" s="66"/>
      <c r="TKS294" s="66"/>
      <c r="TKT294" s="66"/>
      <c r="TKU294" s="66"/>
      <c r="TKV294" s="66"/>
      <c r="TKW294" s="66"/>
      <c r="TKX294" s="66"/>
      <c r="TKY294" s="66"/>
      <c r="TKZ294" s="66"/>
      <c r="TLA294" s="66"/>
      <c r="TLB294" s="66"/>
      <c r="TLC294" s="66"/>
      <c r="TLD294" s="66"/>
      <c r="TLE294" s="66"/>
      <c r="TLF294" s="66"/>
      <c r="TLG294" s="66"/>
      <c r="TLH294" s="66"/>
      <c r="TLI294" s="66"/>
      <c r="TLJ294" s="66"/>
      <c r="TLK294" s="66"/>
      <c r="TLL294" s="66"/>
      <c r="TLM294" s="66"/>
      <c r="TLN294" s="66"/>
      <c r="TLO294" s="66"/>
      <c r="TLP294" s="66"/>
      <c r="TLQ294" s="66"/>
      <c r="TLR294" s="66"/>
      <c r="TLS294" s="66"/>
      <c r="TLT294" s="66"/>
      <c r="TLU294" s="66"/>
      <c r="TLV294" s="66"/>
      <c r="TLW294" s="66"/>
      <c r="TLX294" s="66"/>
      <c r="TLY294" s="66"/>
      <c r="TLZ294" s="66"/>
      <c r="TMA294" s="66"/>
      <c r="TMB294" s="66"/>
      <c r="TMC294" s="66"/>
      <c r="TMD294" s="66"/>
      <c r="TME294" s="66"/>
      <c r="TMF294" s="66"/>
      <c r="TMG294" s="66"/>
      <c r="TMH294" s="66"/>
      <c r="TMI294" s="66"/>
      <c r="TMJ294" s="66"/>
      <c r="TMK294" s="66"/>
      <c r="TML294" s="66"/>
      <c r="TMM294" s="66"/>
      <c r="TMN294" s="66"/>
      <c r="TMO294" s="66"/>
      <c r="TMP294" s="66"/>
      <c r="TMQ294" s="66"/>
      <c r="TMR294" s="66"/>
      <c r="TMS294" s="66"/>
      <c r="TMT294" s="66"/>
      <c r="TMU294" s="66"/>
      <c r="TMV294" s="66"/>
      <c r="TMW294" s="66"/>
      <c r="TMX294" s="66"/>
      <c r="TMY294" s="66"/>
      <c r="TMZ294" s="66"/>
      <c r="TNA294" s="66"/>
      <c r="TNB294" s="66"/>
      <c r="TNC294" s="66"/>
      <c r="TND294" s="66"/>
      <c r="TNE294" s="66"/>
      <c r="TNF294" s="66"/>
      <c r="TNG294" s="66"/>
      <c r="TNH294" s="66"/>
      <c r="TNI294" s="66"/>
      <c r="TNJ294" s="66"/>
      <c r="TNK294" s="66"/>
      <c r="TNL294" s="66"/>
      <c r="TNM294" s="66"/>
      <c r="TNN294" s="66"/>
      <c r="TNO294" s="66"/>
      <c r="TNP294" s="66"/>
      <c r="TNQ294" s="66"/>
      <c r="TNR294" s="66"/>
      <c r="TNS294" s="66"/>
      <c r="TNT294" s="66"/>
      <c r="TNU294" s="66"/>
      <c r="TNV294" s="66"/>
      <c r="TNW294" s="66"/>
      <c r="TNX294" s="66"/>
      <c r="TNY294" s="66"/>
      <c r="TNZ294" s="66"/>
      <c r="TOA294" s="66"/>
      <c r="TOB294" s="66"/>
      <c r="TOC294" s="66"/>
      <c r="TOD294" s="66"/>
      <c r="TOE294" s="66"/>
      <c r="TOF294" s="66"/>
      <c r="TOG294" s="66"/>
      <c r="TOH294" s="66"/>
      <c r="TOI294" s="66"/>
      <c r="TOJ294" s="66"/>
      <c r="TOK294" s="66"/>
      <c r="TOL294" s="66"/>
      <c r="TOM294" s="66"/>
      <c r="TON294" s="66"/>
      <c r="TOO294" s="66"/>
      <c r="TOP294" s="66"/>
      <c r="TOQ294" s="66"/>
      <c r="TOR294" s="66"/>
      <c r="TOS294" s="66"/>
      <c r="TOT294" s="66"/>
      <c r="TOU294" s="66"/>
      <c r="TOV294" s="66"/>
      <c r="TOW294" s="66"/>
      <c r="TOX294" s="66"/>
      <c r="TOY294" s="66"/>
      <c r="TOZ294" s="66"/>
      <c r="TPA294" s="66"/>
      <c r="TPB294" s="66"/>
      <c r="TPC294" s="66"/>
      <c r="TPD294" s="66"/>
      <c r="TPE294" s="66"/>
      <c r="TPF294" s="66"/>
      <c r="TPG294" s="66"/>
      <c r="TPH294" s="66"/>
      <c r="TPI294" s="66"/>
      <c r="TPJ294" s="66"/>
      <c r="TPK294" s="66"/>
      <c r="TPL294" s="66"/>
      <c r="TPM294" s="66"/>
      <c r="TPN294" s="66"/>
      <c r="TPO294" s="66"/>
      <c r="TPP294" s="66"/>
      <c r="TPQ294" s="66"/>
      <c r="TPR294" s="66"/>
      <c r="TPS294" s="66"/>
      <c r="TPT294" s="66"/>
      <c r="TPU294" s="66"/>
      <c r="TPV294" s="66"/>
      <c r="TPW294" s="66"/>
      <c r="TPX294" s="66"/>
      <c r="TPY294" s="66"/>
      <c r="TPZ294" s="66"/>
      <c r="TQA294" s="66"/>
      <c r="TQB294" s="66"/>
      <c r="TQC294" s="66"/>
      <c r="TQD294" s="66"/>
      <c r="TQE294" s="66"/>
      <c r="TQF294" s="66"/>
      <c r="TQG294" s="66"/>
      <c r="TQH294" s="66"/>
      <c r="TQI294" s="66"/>
      <c r="TQJ294" s="66"/>
      <c r="TQK294" s="66"/>
      <c r="TQL294" s="66"/>
      <c r="TQM294" s="66"/>
      <c r="TQN294" s="66"/>
      <c r="TQO294" s="66"/>
      <c r="TQP294" s="66"/>
      <c r="TQQ294" s="66"/>
      <c r="TQR294" s="66"/>
      <c r="TQS294" s="66"/>
      <c r="TQT294" s="66"/>
      <c r="TQU294" s="66"/>
      <c r="TQV294" s="66"/>
      <c r="TQW294" s="66"/>
      <c r="TQX294" s="66"/>
      <c r="TQY294" s="66"/>
      <c r="TQZ294" s="66"/>
      <c r="TRA294" s="66"/>
      <c r="TRB294" s="66"/>
      <c r="TRC294" s="66"/>
      <c r="TRD294" s="66"/>
      <c r="TRE294" s="66"/>
      <c r="TRF294" s="66"/>
      <c r="TRG294" s="66"/>
      <c r="TRH294" s="66"/>
      <c r="TRI294" s="66"/>
      <c r="TRJ294" s="66"/>
      <c r="TRK294" s="66"/>
      <c r="TRL294" s="66"/>
      <c r="TRM294" s="66"/>
      <c r="TRN294" s="66"/>
      <c r="TRO294" s="66"/>
      <c r="TRP294" s="66"/>
      <c r="TRQ294" s="66"/>
      <c r="TRR294" s="66"/>
      <c r="TRS294" s="66"/>
      <c r="TRT294" s="66"/>
      <c r="TRU294" s="66"/>
      <c r="TRV294" s="66"/>
      <c r="TRW294" s="66"/>
      <c r="TRX294" s="66"/>
      <c r="TRY294" s="66"/>
      <c r="TRZ294" s="66"/>
      <c r="TSA294" s="66"/>
      <c r="TSB294" s="66"/>
      <c r="TSC294" s="66"/>
      <c r="TSD294" s="66"/>
      <c r="TSE294" s="66"/>
      <c r="TSF294" s="66"/>
      <c r="TSG294" s="66"/>
      <c r="TSH294" s="66"/>
      <c r="TSI294" s="66"/>
      <c r="TSJ294" s="66"/>
      <c r="TSK294" s="66"/>
      <c r="TSL294" s="66"/>
      <c r="TSM294" s="66"/>
      <c r="TSN294" s="66"/>
      <c r="TSO294" s="66"/>
      <c r="TSP294" s="66"/>
      <c r="TSQ294" s="66"/>
      <c r="TSR294" s="66"/>
      <c r="TSS294" s="66"/>
      <c r="TST294" s="66"/>
      <c r="TSU294" s="66"/>
      <c r="TSV294" s="66"/>
      <c r="TSW294" s="66"/>
      <c r="TSX294" s="66"/>
      <c r="TSY294" s="66"/>
      <c r="TSZ294" s="66"/>
      <c r="TTA294" s="66"/>
      <c r="TTB294" s="66"/>
      <c r="TTC294" s="66"/>
      <c r="TTD294" s="66"/>
      <c r="TTE294" s="66"/>
      <c r="TTF294" s="66"/>
      <c r="TTG294" s="66"/>
      <c r="TTH294" s="66"/>
      <c r="TTI294" s="66"/>
      <c r="TTJ294" s="66"/>
      <c r="TTK294" s="66"/>
      <c r="TTL294" s="66"/>
      <c r="TTM294" s="66"/>
      <c r="TTN294" s="66"/>
      <c r="TTO294" s="66"/>
      <c r="TTP294" s="66"/>
      <c r="TTQ294" s="66"/>
      <c r="TTR294" s="66"/>
      <c r="TTS294" s="66"/>
      <c r="TTT294" s="66"/>
      <c r="TTU294" s="66"/>
      <c r="TTV294" s="66"/>
      <c r="TTW294" s="66"/>
      <c r="TTX294" s="66"/>
      <c r="TTY294" s="66"/>
      <c r="TTZ294" s="66"/>
      <c r="TUA294" s="66"/>
      <c r="TUB294" s="66"/>
      <c r="TUC294" s="66"/>
      <c r="TUD294" s="66"/>
      <c r="TUE294" s="66"/>
      <c r="TUF294" s="66"/>
      <c r="TUG294" s="66"/>
      <c r="TUH294" s="66"/>
      <c r="TUI294" s="66"/>
      <c r="TUJ294" s="66"/>
      <c r="TUK294" s="66"/>
      <c r="TUL294" s="66"/>
      <c r="TUM294" s="66"/>
      <c r="TUN294" s="66"/>
      <c r="TUO294" s="66"/>
      <c r="TUP294" s="66"/>
      <c r="TUQ294" s="66"/>
      <c r="TUR294" s="66"/>
      <c r="TUS294" s="66"/>
      <c r="TUT294" s="66"/>
      <c r="TUU294" s="66"/>
      <c r="TUV294" s="66"/>
      <c r="TUW294" s="66"/>
      <c r="TUX294" s="66"/>
      <c r="TUY294" s="66"/>
      <c r="TUZ294" s="66"/>
      <c r="TVA294" s="66"/>
      <c r="TVB294" s="66"/>
      <c r="TVC294" s="66"/>
      <c r="TVD294" s="66"/>
      <c r="TVE294" s="66"/>
      <c r="TVF294" s="66"/>
      <c r="TVG294" s="66"/>
      <c r="TVH294" s="66"/>
      <c r="TVI294" s="66"/>
      <c r="TVJ294" s="66"/>
      <c r="TVK294" s="66"/>
      <c r="TVL294" s="66"/>
      <c r="TVM294" s="66"/>
      <c r="TVN294" s="66"/>
      <c r="TVO294" s="66"/>
      <c r="TVP294" s="66"/>
      <c r="TVQ294" s="66"/>
      <c r="TVR294" s="66"/>
      <c r="TVS294" s="66"/>
      <c r="TVT294" s="66"/>
      <c r="TVU294" s="66"/>
      <c r="TVV294" s="66"/>
      <c r="TVW294" s="66"/>
      <c r="TVX294" s="66"/>
      <c r="TVY294" s="66"/>
      <c r="TVZ294" s="66"/>
      <c r="TWA294" s="66"/>
      <c r="TWB294" s="66"/>
      <c r="TWC294" s="66"/>
      <c r="TWD294" s="66"/>
      <c r="TWE294" s="66"/>
      <c r="TWF294" s="66"/>
      <c r="TWG294" s="66"/>
      <c r="TWH294" s="66"/>
      <c r="TWI294" s="66"/>
      <c r="TWJ294" s="66"/>
      <c r="TWK294" s="66"/>
      <c r="TWL294" s="66"/>
      <c r="TWM294" s="66"/>
      <c r="TWN294" s="66"/>
      <c r="TWO294" s="66"/>
      <c r="TWP294" s="66"/>
      <c r="TWQ294" s="66"/>
      <c r="TWR294" s="66"/>
      <c r="TWS294" s="66"/>
      <c r="TWT294" s="66"/>
      <c r="TWU294" s="66"/>
      <c r="TWV294" s="66"/>
      <c r="TWW294" s="66"/>
      <c r="TWX294" s="66"/>
      <c r="TWY294" s="66"/>
      <c r="TWZ294" s="66"/>
      <c r="TXA294" s="66"/>
      <c r="TXB294" s="66"/>
      <c r="TXC294" s="66"/>
      <c r="TXD294" s="66"/>
      <c r="TXE294" s="66"/>
      <c r="TXF294" s="66"/>
      <c r="TXG294" s="66"/>
      <c r="TXH294" s="66"/>
      <c r="TXI294" s="66"/>
      <c r="TXJ294" s="66"/>
      <c r="TXK294" s="66"/>
      <c r="TXL294" s="66"/>
      <c r="TXM294" s="66"/>
      <c r="TXN294" s="66"/>
      <c r="TXO294" s="66"/>
      <c r="TXP294" s="66"/>
      <c r="TXQ294" s="66"/>
      <c r="TXR294" s="66"/>
      <c r="TXS294" s="66"/>
      <c r="TXT294" s="66"/>
      <c r="TXU294" s="66"/>
      <c r="TXV294" s="66"/>
      <c r="TXW294" s="66"/>
      <c r="TXX294" s="66"/>
      <c r="TXY294" s="66"/>
      <c r="TXZ294" s="66"/>
      <c r="TYA294" s="66"/>
      <c r="TYB294" s="66"/>
      <c r="TYC294" s="66"/>
      <c r="TYD294" s="66"/>
      <c r="TYE294" s="66"/>
      <c r="TYF294" s="66"/>
      <c r="TYG294" s="66"/>
      <c r="TYH294" s="66"/>
      <c r="TYI294" s="66"/>
      <c r="TYJ294" s="66"/>
      <c r="TYK294" s="66"/>
      <c r="TYL294" s="66"/>
      <c r="TYM294" s="66"/>
      <c r="TYN294" s="66"/>
      <c r="TYO294" s="66"/>
      <c r="TYP294" s="66"/>
      <c r="TYQ294" s="66"/>
      <c r="TYR294" s="66"/>
      <c r="TYS294" s="66"/>
      <c r="TYT294" s="66"/>
      <c r="TYU294" s="66"/>
      <c r="TYV294" s="66"/>
      <c r="TYW294" s="66"/>
      <c r="TYX294" s="66"/>
      <c r="TYY294" s="66"/>
      <c r="TYZ294" s="66"/>
      <c r="TZA294" s="66"/>
      <c r="TZB294" s="66"/>
      <c r="TZC294" s="66"/>
      <c r="TZD294" s="66"/>
      <c r="TZE294" s="66"/>
      <c r="TZF294" s="66"/>
      <c r="TZG294" s="66"/>
      <c r="TZH294" s="66"/>
      <c r="TZI294" s="66"/>
      <c r="TZJ294" s="66"/>
      <c r="TZK294" s="66"/>
      <c r="TZL294" s="66"/>
      <c r="TZM294" s="66"/>
      <c r="TZN294" s="66"/>
      <c r="TZO294" s="66"/>
      <c r="TZP294" s="66"/>
      <c r="TZQ294" s="66"/>
      <c r="TZR294" s="66"/>
      <c r="TZS294" s="66"/>
      <c r="TZT294" s="66"/>
      <c r="TZU294" s="66"/>
      <c r="TZV294" s="66"/>
      <c r="TZW294" s="66"/>
      <c r="TZX294" s="66"/>
      <c r="TZY294" s="66"/>
      <c r="TZZ294" s="66"/>
      <c r="UAA294" s="66"/>
      <c r="UAB294" s="66"/>
      <c r="UAC294" s="66"/>
      <c r="UAD294" s="66"/>
      <c r="UAE294" s="66"/>
      <c r="UAF294" s="66"/>
      <c r="UAG294" s="66"/>
      <c r="UAH294" s="66"/>
      <c r="UAI294" s="66"/>
      <c r="UAJ294" s="66"/>
      <c r="UAK294" s="66"/>
      <c r="UAL294" s="66"/>
      <c r="UAM294" s="66"/>
      <c r="UAN294" s="66"/>
      <c r="UAO294" s="66"/>
      <c r="UAP294" s="66"/>
      <c r="UAQ294" s="66"/>
      <c r="UAR294" s="66"/>
      <c r="UAS294" s="66"/>
      <c r="UAT294" s="66"/>
      <c r="UAU294" s="66"/>
      <c r="UAV294" s="66"/>
      <c r="UAW294" s="66"/>
      <c r="UAX294" s="66"/>
      <c r="UAY294" s="66"/>
      <c r="UAZ294" s="66"/>
      <c r="UBA294" s="66"/>
      <c r="UBB294" s="66"/>
      <c r="UBC294" s="66"/>
      <c r="UBD294" s="66"/>
      <c r="UBE294" s="66"/>
      <c r="UBF294" s="66"/>
      <c r="UBG294" s="66"/>
      <c r="UBH294" s="66"/>
      <c r="UBI294" s="66"/>
      <c r="UBJ294" s="66"/>
      <c r="UBK294" s="66"/>
      <c r="UBL294" s="66"/>
      <c r="UBM294" s="66"/>
      <c r="UBN294" s="66"/>
      <c r="UBO294" s="66"/>
      <c r="UBP294" s="66"/>
      <c r="UBQ294" s="66"/>
      <c r="UBR294" s="66"/>
      <c r="UBS294" s="66"/>
      <c r="UBT294" s="66"/>
      <c r="UBU294" s="66"/>
      <c r="UBV294" s="66"/>
      <c r="UBW294" s="66"/>
      <c r="UBX294" s="66"/>
      <c r="UBY294" s="66"/>
      <c r="UBZ294" s="66"/>
      <c r="UCA294" s="66"/>
      <c r="UCB294" s="66"/>
      <c r="UCC294" s="66"/>
      <c r="UCD294" s="66"/>
      <c r="UCE294" s="66"/>
      <c r="UCF294" s="66"/>
      <c r="UCG294" s="66"/>
      <c r="UCH294" s="66"/>
      <c r="UCI294" s="66"/>
      <c r="UCJ294" s="66"/>
      <c r="UCK294" s="66"/>
      <c r="UCL294" s="66"/>
      <c r="UCM294" s="66"/>
      <c r="UCN294" s="66"/>
      <c r="UCO294" s="66"/>
      <c r="UCP294" s="66"/>
      <c r="UCQ294" s="66"/>
      <c r="UCR294" s="66"/>
      <c r="UCS294" s="66"/>
      <c r="UCT294" s="66"/>
      <c r="UCU294" s="66"/>
      <c r="UCV294" s="66"/>
      <c r="UCW294" s="66"/>
      <c r="UCX294" s="66"/>
      <c r="UCY294" s="66"/>
      <c r="UCZ294" s="66"/>
      <c r="UDA294" s="66"/>
      <c r="UDB294" s="66"/>
      <c r="UDC294" s="66"/>
      <c r="UDD294" s="66"/>
      <c r="UDE294" s="66"/>
      <c r="UDF294" s="66"/>
      <c r="UDG294" s="66"/>
      <c r="UDH294" s="66"/>
      <c r="UDI294" s="66"/>
      <c r="UDJ294" s="66"/>
      <c r="UDK294" s="66"/>
      <c r="UDL294" s="66"/>
      <c r="UDM294" s="66"/>
      <c r="UDN294" s="66"/>
      <c r="UDO294" s="66"/>
      <c r="UDP294" s="66"/>
      <c r="UDQ294" s="66"/>
      <c r="UDR294" s="66"/>
      <c r="UDS294" s="66"/>
      <c r="UDT294" s="66"/>
      <c r="UDU294" s="66"/>
      <c r="UDV294" s="66"/>
      <c r="UDW294" s="66"/>
      <c r="UDX294" s="66"/>
      <c r="UDY294" s="66"/>
      <c r="UDZ294" s="66"/>
      <c r="UEA294" s="66"/>
      <c r="UEB294" s="66"/>
      <c r="UEC294" s="66"/>
      <c r="UED294" s="66"/>
      <c r="UEE294" s="66"/>
      <c r="UEF294" s="66"/>
      <c r="UEG294" s="66"/>
      <c r="UEH294" s="66"/>
      <c r="UEI294" s="66"/>
      <c r="UEJ294" s="66"/>
      <c r="UEK294" s="66"/>
      <c r="UEL294" s="66"/>
      <c r="UEM294" s="66"/>
      <c r="UEN294" s="66"/>
      <c r="UEO294" s="66"/>
      <c r="UEP294" s="66"/>
      <c r="UEQ294" s="66"/>
      <c r="UER294" s="66"/>
      <c r="UES294" s="66"/>
      <c r="UET294" s="66"/>
      <c r="UEU294" s="66"/>
      <c r="UEV294" s="66"/>
      <c r="UEW294" s="66"/>
      <c r="UEX294" s="66"/>
      <c r="UEY294" s="66"/>
      <c r="UEZ294" s="66"/>
      <c r="UFA294" s="66"/>
      <c r="UFB294" s="66"/>
      <c r="UFC294" s="66"/>
      <c r="UFD294" s="66"/>
      <c r="UFE294" s="66"/>
      <c r="UFF294" s="66"/>
      <c r="UFG294" s="66"/>
      <c r="UFH294" s="66"/>
      <c r="UFI294" s="66"/>
      <c r="UFJ294" s="66"/>
      <c r="UFK294" s="66"/>
      <c r="UFL294" s="66"/>
      <c r="UFM294" s="66"/>
      <c r="UFN294" s="66"/>
      <c r="UFO294" s="66"/>
      <c r="UFP294" s="66"/>
      <c r="UFQ294" s="66"/>
      <c r="UFR294" s="66"/>
      <c r="UFS294" s="66"/>
      <c r="UFT294" s="66"/>
      <c r="UFU294" s="66"/>
      <c r="UFV294" s="66"/>
      <c r="UFW294" s="66"/>
      <c r="UFX294" s="66"/>
      <c r="UFY294" s="66"/>
      <c r="UFZ294" s="66"/>
      <c r="UGA294" s="66"/>
      <c r="UGB294" s="66"/>
      <c r="UGC294" s="66"/>
      <c r="UGD294" s="66"/>
      <c r="UGE294" s="66"/>
      <c r="UGF294" s="66"/>
      <c r="UGG294" s="66"/>
      <c r="UGH294" s="66"/>
      <c r="UGI294" s="66"/>
      <c r="UGJ294" s="66"/>
      <c r="UGK294" s="66"/>
      <c r="UGL294" s="66"/>
      <c r="UGM294" s="66"/>
      <c r="UGN294" s="66"/>
      <c r="UGO294" s="66"/>
      <c r="UGP294" s="66"/>
      <c r="UGQ294" s="66"/>
      <c r="UGR294" s="66"/>
      <c r="UGS294" s="66"/>
      <c r="UGT294" s="66"/>
      <c r="UGU294" s="66"/>
      <c r="UGV294" s="66"/>
      <c r="UGW294" s="66"/>
      <c r="UGX294" s="66"/>
      <c r="UGY294" s="66"/>
      <c r="UGZ294" s="66"/>
      <c r="UHA294" s="66"/>
      <c r="UHB294" s="66"/>
      <c r="UHC294" s="66"/>
      <c r="UHD294" s="66"/>
      <c r="UHE294" s="66"/>
      <c r="UHF294" s="66"/>
      <c r="UHG294" s="66"/>
      <c r="UHH294" s="66"/>
      <c r="UHI294" s="66"/>
      <c r="UHJ294" s="66"/>
      <c r="UHK294" s="66"/>
      <c r="UHL294" s="66"/>
      <c r="UHM294" s="66"/>
      <c r="UHN294" s="66"/>
      <c r="UHO294" s="66"/>
      <c r="UHP294" s="66"/>
      <c r="UHQ294" s="66"/>
      <c r="UHR294" s="66"/>
      <c r="UHS294" s="66"/>
      <c r="UHT294" s="66"/>
      <c r="UHU294" s="66"/>
      <c r="UHV294" s="66"/>
      <c r="UHW294" s="66"/>
      <c r="UHX294" s="66"/>
      <c r="UHY294" s="66"/>
      <c r="UHZ294" s="66"/>
      <c r="UIA294" s="66"/>
      <c r="UIB294" s="66"/>
      <c r="UIC294" s="66"/>
      <c r="UID294" s="66"/>
      <c r="UIE294" s="66"/>
      <c r="UIF294" s="66"/>
      <c r="UIG294" s="66"/>
      <c r="UIH294" s="66"/>
      <c r="UII294" s="66"/>
      <c r="UIJ294" s="66"/>
      <c r="UIK294" s="66"/>
      <c r="UIL294" s="66"/>
      <c r="UIM294" s="66"/>
      <c r="UIN294" s="66"/>
      <c r="UIO294" s="66"/>
      <c r="UIP294" s="66"/>
      <c r="UIQ294" s="66"/>
      <c r="UIR294" s="66"/>
      <c r="UIS294" s="66"/>
      <c r="UIT294" s="66"/>
      <c r="UIU294" s="66"/>
      <c r="UIV294" s="66"/>
      <c r="UIW294" s="66"/>
      <c r="UIX294" s="66"/>
      <c r="UIY294" s="66"/>
      <c r="UIZ294" s="66"/>
      <c r="UJA294" s="66"/>
      <c r="UJB294" s="66"/>
      <c r="UJC294" s="66"/>
      <c r="UJD294" s="66"/>
      <c r="UJE294" s="66"/>
      <c r="UJF294" s="66"/>
      <c r="UJG294" s="66"/>
      <c r="UJH294" s="66"/>
      <c r="UJI294" s="66"/>
      <c r="UJJ294" s="66"/>
      <c r="UJK294" s="66"/>
      <c r="UJL294" s="66"/>
      <c r="UJM294" s="66"/>
      <c r="UJN294" s="66"/>
      <c r="UJO294" s="66"/>
      <c r="UJP294" s="66"/>
      <c r="UJQ294" s="66"/>
      <c r="UJR294" s="66"/>
      <c r="UJS294" s="66"/>
      <c r="UJT294" s="66"/>
      <c r="UJU294" s="66"/>
      <c r="UJV294" s="66"/>
      <c r="UJW294" s="66"/>
      <c r="UJX294" s="66"/>
      <c r="UJY294" s="66"/>
      <c r="UJZ294" s="66"/>
      <c r="UKA294" s="66"/>
      <c r="UKB294" s="66"/>
      <c r="UKC294" s="66"/>
      <c r="UKD294" s="66"/>
      <c r="UKE294" s="66"/>
      <c r="UKF294" s="66"/>
      <c r="UKG294" s="66"/>
      <c r="UKH294" s="66"/>
      <c r="UKI294" s="66"/>
      <c r="UKJ294" s="66"/>
      <c r="UKK294" s="66"/>
      <c r="UKL294" s="66"/>
      <c r="UKM294" s="66"/>
      <c r="UKN294" s="66"/>
      <c r="UKO294" s="66"/>
      <c r="UKP294" s="66"/>
      <c r="UKQ294" s="66"/>
      <c r="UKR294" s="66"/>
      <c r="UKS294" s="66"/>
      <c r="UKT294" s="66"/>
      <c r="UKU294" s="66"/>
      <c r="UKV294" s="66"/>
      <c r="UKW294" s="66"/>
      <c r="UKX294" s="66"/>
      <c r="UKY294" s="66"/>
      <c r="UKZ294" s="66"/>
      <c r="ULA294" s="66"/>
      <c r="ULB294" s="66"/>
      <c r="ULC294" s="66"/>
      <c r="ULD294" s="66"/>
      <c r="ULE294" s="66"/>
      <c r="ULF294" s="66"/>
      <c r="ULG294" s="66"/>
      <c r="ULH294" s="66"/>
      <c r="ULI294" s="66"/>
      <c r="ULJ294" s="66"/>
      <c r="ULK294" s="66"/>
      <c r="ULL294" s="66"/>
      <c r="ULM294" s="66"/>
      <c r="ULN294" s="66"/>
      <c r="ULO294" s="66"/>
      <c r="ULP294" s="66"/>
      <c r="ULQ294" s="66"/>
      <c r="ULR294" s="66"/>
      <c r="ULS294" s="66"/>
      <c r="ULT294" s="66"/>
      <c r="ULU294" s="66"/>
      <c r="ULV294" s="66"/>
      <c r="ULW294" s="66"/>
      <c r="ULX294" s="66"/>
      <c r="ULY294" s="66"/>
      <c r="ULZ294" s="66"/>
      <c r="UMA294" s="66"/>
      <c r="UMB294" s="66"/>
      <c r="UMC294" s="66"/>
      <c r="UMD294" s="66"/>
      <c r="UME294" s="66"/>
      <c r="UMF294" s="66"/>
      <c r="UMG294" s="66"/>
      <c r="UMH294" s="66"/>
      <c r="UMI294" s="66"/>
      <c r="UMJ294" s="66"/>
      <c r="UMK294" s="66"/>
      <c r="UML294" s="66"/>
      <c r="UMM294" s="66"/>
      <c r="UMN294" s="66"/>
      <c r="UMO294" s="66"/>
      <c r="UMP294" s="66"/>
      <c r="UMQ294" s="66"/>
      <c r="UMR294" s="66"/>
      <c r="UMS294" s="66"/>
      <c r="UMT294" s="66"/>
      <c r="UMU294" s="66"/>
      <c r="UMV294" s="66"/>
      <c r="UMW294" s="66"/>
      <c r="UMX294" s="66"/>
      <c r="UMY294" s="66"/>
      <c r="UMZ294" s="66"/>
      <c r="UNA294" s="66"/>
      <c r="UNB294" s="66"/>
      <c r="UNC294" s="66"/>
      <c r="UND294" s="66"/>
      <c r="UNE294" s="66"/>
      <c r="UNF294" s="66"/>
      <c r="UNG294" s="66"/>
      <c r="UNH294" s="66"/>
      <c r="UNI294" s="66"/>
      <c r="UNJ294" s="66"/>
      <c r="UNK294" s="66"/>
      <c r="UNL294" s="66"/>
      <c r="UNM294" s="66"/>
      <c r="UNN294" s="66"/>
      <c r="UNO294" s="66"/>
      <c r="UNP294" s="66"/>
      <c r="UNQ294" s="66"/>
      <c r="UNR294" s="66"/>
      <c r="UNS294" s="66"/>
      <c r="UNT294" s="66"/>
      <c r="UNU294" s="66"/>
      <c r="UNV294" s="66"/>
      <c r="UNW294" s="66"/>
      <c r="UNX294" s="66"/>
      <c r="UNY294" s="66"/>
      <c r="UNZ294" s="66"/>
      <c r="UOA294" s="66"/>
      <c r="UOB294" s="66"/>
      <c r="UOC294" s="66"/>
      <c r="UOD294" s="66"/>
      <c r="UOE294" s="66"/>
      <c r="UOF294" s="66"/>
      <c r="UOG294" s="66"/>
      <c r="UOH294" s="66"/>
      <c r="UOI294" s="66"/>
      <c r="UOJ294" s="66"/>
      <c r="UOK294" s="66"/>
      <c r="UOL294" s="66"/>
      <c r="UOM294" s="66"/>
      <c r="UON294" s="66"/>
      <c r="UOO294" s="66"/>
      <c r="UOP294" s="66"/>
      <c r="UOQ294" s="66"/>
      <c r="UOR294" s="66"/>
      <c r="UOS294" s="66"/>
      <c r="UOT294" s="66"/>
      <c r="UOU294" s="66"/>
      <c r="UOV294" s="66"/>
      <c r="UOW294" s="66"/>
      <c r="UOX294" s="66"/>
      <c r="UOY294" s="66"/>
      <c r="UOZ294" s="66"/>
      <c r="UPA294" s="66"/>
      <c r="UPB294" s="66"/>
      <c r="UPC294" s="66"/>
      <c r="UPD294" s="66"/>
      <c r="UPE294" s="66"/>
      <c r="UPF294" s="66"/>
      <c r="UPG294" s="66"/>
      <c r="UPH294" s="66"/>
      <c r="UPI294" s="66"/>
      <c r="UPJ294" s="66"/>
      <c r="UPK294" s="66"/>
      <c r="UPL294" s="66"/>
      <c r="UPM294" s="66"/>
      <c r="UPN294" s="66"/>
      <c r="UPO294" s="66"/>
      <c r="UPP294" s="66"/>
      <c r="UPQ294" s="66"/>
      <c r="UPR294" s="66"/>
      <c r="UPS294" s="66"/>
      <c r="UPT294" s="66"/>
      <c r="UPU294" s="66"/>
      <c r="UPV294" s="66"/>
      <c r="UPW294" s="66"/>
      <c r="UPX294" s="66"/>
      <c r="UPY294" s="66"/>
      <c r="UPZ294" s="66"/>
      <c r="UQA294" s="66"/>
      <c r="UQB294" s="66"/>
      <c r="UQC294" s="66"/>
      <c r="UQD294" s="66"/>
      <c r="UQE294" s="66"/>
      <c r="UQF294" s="66"/>
      <c r="UQG294" s="66"/>
      <c r="UQH294" s="66"/>
      <c r="UQI294" s="66"/>
      <c r="UQJ294" s="66"/>
      <c r="UQK294" s="66"/>
      <c r="UQL294" s="66"/>
      <c r="UQM294" s="66"/>
      <c r="UQN294" s="66"/>
      <c r="UQO294" s="66"/>
      <c r="UQP294" s="66"/>
      <c r="UQQ294" s="66"/>
      <c r="UQR294" s="66"/>
      <c r="UQS294" s="66"/>
      <c r="UQT294" s="66"/>
      <c r="UQU294" s="66"/>
      <c r="UQV294" s="66"/>
      <c r="UQW294" s="66"/>
      <c r="UQX294" s="66"/>
      <c r="UQY294" s="66"/>
      <c r="UQZ294" s="66"/>
      <c r="URA294" s="66"/>
      <c r="URB294" s="66"/>
      <c r="URC294" s="66"/>
      <c r="URD294" s="66"/>
      <c r="URE294" s="66"/>
      <c r="URF294" s="66"/>
      <c r="URG294" s="66"/>
      <c r="URH294" s="66"/>
      <c r="URI294" s="66"/>
      <c r="URJ294" s="66"/>
      <c r="URK294" s="66"/>
      <c r="URL294" s="66"/>
      <c r="URM294" s="66"/>
      <c r="URN294" s="66"/>
      <c r="URO294" s="66"/>
      <c r="URP294" s="66"/>
      <c r="URQ294" s="66"/>
      <c r="URR294" s="66"/>
      <c r="URS294" s="66"/>
      <c r="URT294" s="66"/>
      <c r="URU294" s="66"/>
      <c r="URV294" s="66"/>
      <c r="URW294" s="66"/>
      <c r="URX294" s="66"/>
      <c r="URY294" s="66"/>
      <c r="URZ294" s="66"/>
      <c r="USA294" s="66"/>
      <c r="USB294" s="66"/>
      <c r="USC294" s="66"/>
      <c r="USD294" s="66"/>
      <c r="USE294" s="66"/>
      <c r="USF294" s="66"/>
      <c r="USG294" s="66"/>
      <c r="USH294" s="66"/>
      <c r="USI294" s="66"/>
      <c r="USJ294" s="66"/>
      <c r="USK294" s="66"/>
      <c r="USL294" s="66"/>
      <c r="USM294" s="66"/>
      <c r="USN294" s="66"/>
      <c r="USO294" s="66"/>
      <c r="USP294" s="66"/>
      <c r="USQ294" s="66"/>
      <c r="USR294" s="66"/>
      <c r="USS294" s="66"/>
      <c r="UST294" s="66"/>
      <c r="USU294" s="66"/>
      <c r="USV294" s="66"/>
      <c r="USW294" s="66"/>
      <c r="USX294" s="66"/>
      <c r="USY294" s="66"/>
      <c r="USZ294" s="66"/>
      <c r="UTA294" s="66"/>
      <c r="UTB294" s="66"/>
      <c r="UTC294" s="66"/>
      <c r="UTD294" s="66"/>
      <c r="UTE294" s="66"/>
      <c r="UTF294" s="66"/>
      <c r="UTG294" s="66"/>
      <c r="UTH294" s="66"/>
      <c r="UTI294" s="66"/>
      <c r="UTJ294" s="66"/>
      <c r="UTK294" s="66"/>
      <c r="UTL294" s="66"/>
      <c r="UTM294" s="66"/>
      <c r="UTN294" s="66"/>
      <c r="UTO294" s="66"/>
      <c r="UTP294" s="66"/>
      <c r="UTQ294" s="66"/>
      <c r="UTR294" s="66"/>
      <c r="UTS294" s="66"/>
      <c r="UTT294" s="66"/>
      <c r="UTU294" s="66"/>
      <c r="UTV294" s="66"/>
      <c r="UTW294" s="66"/>
      <c r="UTX294" s="66"/>
      <c r="UTY294" s="66"/>
      <c r="UTZ294" s="66"/>
      <c r="UUA294" s="66"/>
      <c r="UUB294" s="66"/>
      <c r="UUC294" s="66"/>
      <c r="UUD294" s="66"/>
      <c r="UUE294" s="66"/>
      <c r="UUF294" s="66"/>
      <c r="UUG294" s="66"/>
      <c r="UUH294" s="66"/>
      <c r="UUI294" s="66"/>
      <c r="UUJ294" s="66"/>
      <c r="UUK294" s="66"/>
      <c r="UUL294" s="66"/>
      <c r="UUM294" s="66"/>
      <c r="UUN294" s="66"/>
      <c r="UUO294" s="66"/>
      <c r="UUP294" s="66"/>
      <c r="UUQ294" s="66"/>
      <c r="UUR294" s="66"/>
      <c r="UUS294" s="66"/>
      <c r="UUT294" s="66"/>
      <c r="UUU294" s="66"/>
      <c r="UUV294" s="66"/>
      <c r="UUW294" s="66"/>
      <c r="UUX294" s="66"/>
      <c r="UUY294" s="66"/>
      <c r="UUZ294" s="66"/>
      <c r="UVA294" s="66"/>
      <c r="UVB294" s="66"/>
      <c r="UVC294" s="66"/>
      <c r="UVD294" s="66"/>
      <c r="UVE294" s="66"/>
      <c r="UVF294" s="66"/>
      <c r="UVG294" s="66"/>
      <c r="UVH294" s="66"/>
      <c r="UVI294" s="66"/>
      <c r="UVJ294" s="66"/>
      <c r="UVK294" s="66"/>
      <c r="UVL294" s="66"/>
      <c r="UVM294" s="66"/>
      <c r="UVN294" s="66"/>
      <c r="UVO294" s="66"/>
      <c r="UVP294" s="66"/>
      <c r="UVQ294" s="66"/>
      <c r="UVR294" s="66"/>
      <c r="UVS294" s="66"/>
      <c r="UVT294" s="66"/>
      <c r="UVU294" s="66"/>
      <c r="UVV294" s="66"/>
      <c r="UVW294" s="66"/>
      <c r="UVX294" s="66"/>
      <c r="UVY294" s="66"/>
      <c r="UVZ294" s="66"/>
      <c r="UWA294" s="66"/>
      <c r="UWB294" s="66"/>
      <c r="UWC294" s="66"/>
      <c r="UWD294" s="66"/>
      <c r="UWE294" s="66"/>
      <c r="UWF294" s="66"/>
      <c r="UWG294" s="66"/>
      <c r="UWH294" s="66"/>
      <c r="UWI294" s="66"/>
      <c r="UWJ294" s="66"/>
      <c r="UWK294" s="66"/>
      <c r="UWL294" s="66"/>
      <c r="UWM294" s="66"/>
      <c r="UWN294" s="66"/>
      <c r="UWO294" s="66"/>
      <c r="UWP294" s="66"/>
      <c r="UWQ294" s="66"/>
      <c r="UWR294" s="66"/>
      <c r="UWS294" s="66"/>
      <c r="UWT294" s="66"/>
      <c r="UWU294" s="66"/>
      <c r="UWV294" s="66"/>
      <c r="UWW294" s="66"/>
      <c r="UWX294" s="66"/>
      <c r="UWY294" s="66"/>
      <c r="UWZ294" s="66"/>
      <c r="UXA294" s="66"/>
      <c r="UXB294" s="66"/>
      <c r="UXC294" s="66"/>
      <c r="UXD294" s="66"/>
      <c r="UXE294" s="66"/>
      <c r="UXF294" s="66"/>
      <c r="UXG294" s="66"/>
      <c r="UXH294" s="66"/>
      <c r="UXI294" s="66"/>
      <c r="UXJ294" s="66"/>
      <c r="UXK294" s="66"/>
      <c r="UXL294" s="66"/>
      <c r="UXM294" s="66"/>
      <c r="UXN294" s="66"/>
      <c r="UXO294" s="66"/>
      <c r="UXP294" s="66"/>
      <c r="UXQ294" s="66"/>
      <c r="UXR294" s="66"/>
      <c r="UXS294" s="66"/>
      <c r="UXT294" s="66"/>
      <c r="UXU294" s="66"/>
      <c r="UXV294" s="66"/>
      <c r="UXW294" s="66"/>
      <c r="UXX294" s="66"/>
      <c r="UXY294" s="66"/>
      <c r="UXZ294" s="66"/>
      <c r="UYA294" s="66"/>
      <c r="UYB294" s="66"/>
      <c r="UYC294" s="66"/>
      <c r="UYD294" s="66"/>
      <c r="UYE294" s="66"/>
      <c r="UYF294" s="66"/>
      <c r="UYG294" s="66"/>
      <c r="UYH294" s="66"/>
      <c r="UYI294" s="66"/>
      <c r="UYJ294" s="66"/>
      <c r="UYK294" s="66"/>
      <c r="UYL294" s="66"/>
      <c r="UYM294" s="66"/>
      <c r="UYN294" s="66"/>
      <c r="UYO294" s="66"/>
      <c r="UYP294" s="66"/>
      <c r="UYQ294" s="66"/>
      <c r="UYR294" s="66"/>
      <c r="UYS294" s="66"/>
      <c r="UYT294" s="66"/>
      <c r="UYU294" s="66"/>
      <c r="UYV294" s="66"/>
      <c r="UYW294" s="66"/>
      <c r="UYX294" s="66"/>
      <c r="UYY294" s="66"/>
      <c r="UYZ294" s="66"/>
      <c r="UZA294" s="66"/>
      <c r="UZB294" s="66"/>
      <c r="UZC294" s="66"/>
      <c r="UZD294" s="66"/>
      <c r="UZE294" s="66"/>
      <c r="UZF294" s="66"/>
      <c r="UZG294" s="66"/>
      <c r="UZH294" s="66"/>
      <c r="UZI294" s="66"/>
      <c r="UZJ294" s="66"/>
      <c r="UZK294" s="66"/>
      <c r="UZL294" s="66"/>
      <c r="UZM294" s="66"/>
      <c r="UZN294" s="66"/>
      <c r="UZO294" s="66"/>
      <c r="UZP294" s="66"/>
      <c r="UZQ294" s="66"/>
      <c r="UZR294" s="66"/>
      <c r="UZS294" s="66"/>
      <c r="UZT294" s="66"/>
      <c r="UZU294" s="66"/>
      <c r="UZV294" s="66"/>
      <c r="UZW294" s="66"/>
      <c r="UZX294" s="66"/>
      <c r="UZY294" s="66"/>
      <c r="UZZ294" s="66"/>
      <c r="VAA294" s="66"/>
      <c r="VAB294" s="66"/>
      <c r="VAC294" s="66"/>
      <c r="VAD294" s="66"/>
      <c r="VAE294" s="66"/>
      <c r="VAF294" s="66"/>
      <c r="VAG294" s="66"/>
      <c r="VAH294" s="66"/>
      <c r="VAI294" s="66"/>
      <c r="VAJ294" s="66"/>
      <c r="VAK294" s="66"/>
      <c r="VAL294" s="66"/>
      <c r="VAM294" s="66"/>
      <c r="VAN294" s="66"/>
      <c r="VAO294" s="66"/>
      <c r="VAP294" s="66"/>
      <c r="VAQ294" s="66"/>
      <c r="VAR294" s="66"/>
      <c r="VAS294" s="66"/>
      <c r="VAT294" s="66"/>
      <c r="VAU294" s="66"/>
      <c r="VAV294" s="66"/>
      <c r="VAW294" s="66"/>
      <c r="VAX294" s="66"/>
      <c r="VAY294" s="66"/>
      <c r="VAZ294" s="66"/>
      <c r="VBA294" s="66"/>
      <c r="VBB294" s="66"/>
      <c r="VBC294" s="66"/>
      <c r="VBD294" s="66"/>
      <c r="VBE294" s="66"/>
      <c r="VBF294" s="66"/>
      <c r="VBG294" s="66"/>
      <c r="VBH294" s="66"/>
      <c r="VBI294" s="66"/>
      <c r="VBJ294" s="66"/>
      <c r="VBK294" s="66"/>
      <c r="VBL294" s="66"/>
      <c r="VBM294" s="66"/>
      <c r="VBN294" s="66"/>
      <c r="VBO294" s="66"/>
      <c r="VBP294" s="66"/>
      <c r="VBQ294" s="66"/>
      <c r="VBR294" s="66"/>
      <c r="VBS294" s="66"/>
      <c r="VBT294" s="66"/>
      <c r="VBU294" s="66"/>
      <c r="VBV294" s="66"/>
      <c r="VBW294" s="66"/>
      <c r="VBX294" s="66"/>
      <c r="VBY294" s="66"/>
      <c r="VBZ294" s="66"/>
      <c r="VCA294" s="66"/>
      <c r="VCB294" s="66"/>
      <c r="VCC294" s="66"/>
      <c r="VCD294" s="66"/>
      <c r="VCE294" s="66"/>
      <c r="VCF294" s="66"/>
      <c r="VCG294" s="66"/>
      <c r="VCH294" s="66"/>
      <c r="VCI294" s="66"/>
      <c r="VCJ294" s="66"/>
      <c r="VCK294" s="66"/>
      <c r="VCL294" s="66"/>
      <c r="VCM294" s="66"/>
      <c r="VCN294" s="66"/>
      <c r="VCO294" s="66"/>
      <c r="VCP294" s="66"/>
      <c r="VCQ294" s="66"/>
      <c r="VCR294" s="66"/>
      <c r="VCS294" s="66"/>
      <c r="VCT294" s="66"/>
      <c r="VCU294" s="66"/>
      <c r="VCV294" s="66"/>
      <c r="VCW294" s="66"/>
      <c r="VCX294" s="66"/>
      <c r="VCY294" s="66"/>
      <c r="VCZ294" s="66"/>
      <c r="VDA294" s="66"/>
      <c r="VDB294" s="66"/>
      <c r="VDC294" s="66"/>
      <c r="VDD294" s="66"/>
      <c r="VDE294" s="66"/>
      <c r="VDF294" s="66"/>
      <c r="VDG294" s="66"/>
      <c r="VDH294" s="66"/>
      <c r="VDI294" s="66"/>
      <c r="VDJ294" s="66"/>
      <c r="VDK294" s="66"/>
      <c r="VDL294" s="66"/>
      <c r="VDM294" s="66"/>
      <c r="VDN294" s="66"/>
      <c r="VDO294" s="66"/>
      <c r="VDP294" s="66"/>
      <c r="VDQ294" s="66"/>
      <c r="VDR294" s="66"/>
      <c r="VDS294" s="66"/>
      <c r="VDT294" s="66"/>
      <c r="VDU294" s="66"/>
      <c r="VDV294" s="66"/>
      <c r="VDW294" s="66"/>
      <c r="VDX294" s="66"/>
      <c r="VDY294" s="66"/>
      <c r="VDZ294" s="66"/>
      <c r="VEA294" s="66"/>
      <c r="VEB294" s="66"/>
      <c r="VEC294" s="66"/>
      <c r="VED294" s="66"/>
      <c r="VEE294" s="66"/>
      <c r="VEF294" s="66"/>
      <c r="VEG294" s="66"/>
      <c r="VEH294" s="66"/>
      <c r="VEI294" s="66"/>
      <c r="VEJ294" s="66"/>
      <c r="VEK294" s="66"/>
      <c r="VEL294" s="66"/>
      <c r="VEM294" s="66"/>
      <c r="VEN294" s="66"/>
      <c r="VEO294" s="66"/>
      <c r="VEP294" s="66"/>
      <c r="VEQ294" s="66"/>
      <c r="VER294" s="66"/>
      <c r="VES294" s="66"/>
      <c r="VET294" s="66"/>
      <c r="VEU294" s="66"/>
      <c r="VEV294" s="66"/>
      <c r="VEW294" s="66"/>
      <c r="VEX294" s="66"/>
      <c r="VEY294" s="66"/>
      <c r="VEZ294" s="66"/>
      <c r="VFA294" s="66"/>
      <c r="VFB294" s="66"/>
      <c r="VFC294" s="66"/>
      <c r="VFD294" s="66"/>
      <c r="VFE294" s="66"/>
      <c r="VFF294" s="66"/>
      <c r="VFG294" s="66"/>
      <c r="VFH294" s="66"/>
      <c r="VFI294" s="66"/>
      <c r="VFJ294" s="66"/>
      <c r="VFK294" s="66"/>
      <c r="VFL294" s="66"/>
      <c r="VFM294" s="66"/>
      <c r="VFN294" s="66"/>
      <c r="VFO294" s="66"/>
      <c r="VFP294" s="66"/>
      <c r="VFQ294" s="66"/>
      <c r="VFR294" s="66"/>
      <c r="VFS294" s="66"/>
      <c r="VFT294" s="66"/>
      <c r="VFU294" s="66"/>
      <c r="VFV294" s="66"/>
      <c r="VFW294" s="66"/>
      <c r="VFX294" s="66"/>
      <c r="VFY294" s="66"/>
      <c r="VFZ294" s="66"/>
      <c r="VGA294" s="66"/>
      <c r="VGB294" s="66"/>
      <c r="VGC294" s="66"/>
      <c r="VGD294" s="66"/>
      <c r="VGE294" s="66"/>
      <c r="VGF294" s="66"/>
      <c r="VGG294" s="66"/>
      <c r="VGH294" s="66"/>
      <c r="VGI294" s="66"/>
      <c r="VGJ294" s="66"/>
      <c r="VGK294" s="66"/>
      <c r="VGL294" s="66"/>
      <c r="VGM294" s="66"/>
      <c r="VGN294" s="66"/>
      <c r="VGO294" s="66"/>
      <c r="VGP294" s="66"/>
      <c r="VGQ294" s="66"/>
      <c r="VGR294" s="66"/>
      <c r="VGS294" s="66"/>
      <c r="VGT294" s="66"/>
      <c r="VGU294" s="66"/>
      <c r="VGV294" s="66"/>
      <c r="VGW294" s="66"/>
      <c r="VGX294" s="66"/>
      <c r="VGY294" s="66"/>
      <c r="VGZ294" s="66"/>
      <c r="VHA294" s="66"/>
      <c r="VHB294" s="66"/>
      <c r="VHC294" s="66"/>
      <c r="VHD294" s="66"/>
      <c r="VHE294" s="66"/>
      <c r="VHF294" s="66"/>
      <c r="VHG294" s="66"/>
      <c r="VHH294" s="66"/>
      <c r="VHI294" s="66"/>
      <c r="VHJ294" s="66"/>
      <c r="VHK294" s="66"/>
      <c r="VHL294" s="66"/>
      <c r="VHM294" s="66"/>
      <c r="VHN294" s="66"/>
      <c r="VHO294" s="66"/>
      <c r="VHP294" s="66"/>
      <c r="VHQ294" s="66"/>
      <c r="VHR294" s="66"/>
      <c r="VHS294" s="66"/>
      <c r="VHT294" s="66"/>
      <c r="VHU294" s="66"/>
      <c r="VHV294" s="66"/>
      <c r="VHW294" s="66"/>
      <c r="VHX294" s="66"/>
      <c r="VHY294" s="66"/>
      <c r="VHZ294" s="66"/>
      <c r="VIA294" s="66"/>
      <c r="VIB294" s="66"/>
      <c r="VIC294" s="66"/>
      <c r="VID294" s="66"/>
      <c r="VIE294" s="66"/>
      <c r="VIF294" s="66"/>
      <c r="VIG294" s="66"/>
      <c r="VIH294" s="66"/>
      <c r="VII294" s="66"/>
      <c r="VIJ294" s="66"/>
      <c r="VIK294" s="66"/>
      <c r="VIL294" s="66"/>
      <c r="VIM294" s="66"/>
      <c r="VIN294" s="66"/>
      <c r="VIO294" s="66"/>
      <c r="VIP294" s="66"/>
      <c r="VIQ294" s="66"/>
      <c r="VIR294" s="66"/>
      <c r="VIS294" s="66"/>
      <c r="VIT294" s="66"/>
      <c r="VIU294" s="66"/>
      <c r="VIV294" s="66"/>
      <c r="VIW294" s="66"/>
      <c r="VIX294" s="66"/>
      <c r="VIY294" s="66"/>
      <c r="VIZ294" s="66"/>
      <c r="VJA294" s="66"/>
      <c r="VJB294" s="66"/>
      <c r="VJC294" s="66"/>
      <c r="VJD294" s="66"/>
      <c r="VJE294" s="66"/>
      <c r="VJF294" s="66"/>
      <c r="VJG294" s="66"/>
      <c r="VJH294" s="66"/>
      <c r="VJI294" s="66"/>
      <c r="VJJ294" s="66"/>
      <c r="VJK294" s="66"/>
      <c r="VJL294" s="66"/>
      <c r="VJM294" s="66"/>
      <c r="VJN294" s="66"/>
      <c r="VJO294" s="66"/>
      <c r="VJP294" s="66"/>
      <c r="VJQ294" s="66"/>
      <c r="VJR294" s="66"/>
      <c r="VJS294" s="66"/>
      <c r="VJT294" s="66"/>
      <c r="VJU294" s="66"/>
      <c r="VJV294" s="66"/>
      <c r="VJW294" s="66"/>
      <c r="VJX294" s="66"/>
      <c r="VJY294" s="66"/>
      <c r="VJZ294" s="66"/>
      <c r="VKA294" s="66"/>
      <c r="VKB294" s="66"/>
      <c r="VKC294" s="66"/>
      <c r="VKD294" s="66"/>
      <c r="VKE294" s="66"/>
      <c r="VKF294" s="66"/>
      <c r="VKG294" s="66"/>
      <c r="VKH294" s="66"/>
      <c r="VKI294" s="66"/>
      <c r="VKJ294" s="66"/>
      <c r="VKK294" s="66"/>
      <c r="VKL294" s="66"/>
      <c r="VKM294" s="66"/>
      <c r="VKN294" s="66"/>
      <c r="VKO294" s="66"/>
      <c r="VKP294" s="66"/>
      <c r="VKQ294" s="66"/>
      <c r="VKR294" s="66"/>
      <c r="VKS294" s="66"/>
      <c r="VKT294" s="66"/>
      <c r="VKU294" s="66"/>
      <c r="VKV294" s="66"/>
      <c r="VKW294" s="66"/>
      <c r="VKX294" s="66"/>
      <c r="VKY294" s="66"/>
      <c r="VKZ294" s="66"/>
      <c r="VLA294" s="66"/>
      <c r="VLB294" s="66"/>
      <c r="VLC294" s="66"/>
      <c r="VLD294" s="66"/>
      <c r="VLE294" s="66"/>
      <c r="VLF294" s="66"/>
      <c r="VLG294" s="66"/>
      <c r="VLH294" s="66"/>
      <c r="VLI294" s="66"/>
      <c r="VLJ294" s="66"/>
      <c r="VLK294" s="66"/>
      <c r="VLL294" s="66"/>
      <c r="VLM294" s="66"/>
      <c r="VLN294" s="66"/>
      <c r="VLO294" s="66"/>
      <c r="VLP294" s="66"/>
      <c r="VLQ294" s="66"/>
      <c r="VLR294" s="66"/>
      <c r="VLS294" s="66"/>
      <c r="VLT294" s="66"/>
      <c r="VLU294" s="66"/>
      <c r="VLV294" s="66"/>
      <c r="VLW294" s="66"/>
      <c r="VLX294" s="66"/>
      <c r="VLY294" s="66"/>
      <c r="VLZ294" s="66"/>
      <c r="VMA294" s="66"/>
      <c r="VMB294" s="66"/>
      <c r="VMC294" s="66"/>
      <c r="VMD294" s="66"/>
      <c r="VME294" s="66"/>
      <c r="VMF294" s="66"/>
      <c r="VMG294" s="66"/>
      <c r="VMH294" s="66"/>
      <c r="VMI294" s="66"/>
      <c r="VMJ294" s="66"/>
      <c r="VMK294" s="66"/>
      <c r="VML294" s="66"/>
      <c r="VMM294" s="66"/>
      <c r="VMN294" s="66"/>
      <c r="VMO294" s="66"/>
      <c r="VMP294" s="66"/>
      <c r="VMQ294" s="66"/>
      <c r="VMR294" s="66"/>
      <c r="VMS294" s="66"/>
      <c r="VMT294" s="66"/>
      <c r="VMU294" s="66"/>
      <c r="VMV294" s="66"/>
      <c r="VMW294" s="66"/>
      <c r="VMX294" s="66"/>
      <c r="VMY294" s="66"/>
      <c r="VMZ294" s="66"/>
      <c r="VNA294" s="66"/>
      <c r="VNB294" s="66"/>
      <c r="VNC294" s="66"/>
      <c r="VND294" s="66"/>
      <c r="VNE294" s="66"/>
      <c r="VNF294" s="66"/>
      <c r="VNG294" s="66"/>
      <c r="VNH294" s="66"/>
      <c r="VNI294" s="66"/>
      <c r="VNJ294" s="66"/>
      <c r="VNK294" s="66"/>
      <c r="VNL294" s="66"/>
      <c r="VNM294" s="66"/>
      <c r="VNN294" s="66"/>
      <c r="VNO294" s="66"/>
      <c r="VNP294" s="66"/>
      <c r="VNQ294" s="66"/>
      <c r="VNR294" s="66"/>
      <c r="VNS294" s="66"/>
      <c r="VNT294" s="66"/>
      <c r="VNU294" s="66"/>
      <c r="VNV294" s="66"/>
      <c r="VNW294" s="66"/>
      <c r="VNX294" s="66"/>
      <c r="VNY294" s="66"/>
      <c r="VNZ294" s="66"/>
      <c r="VOA294" s="66"/>
      <c r="VOB294" s="66"/>
      <c r="VOC294" s="66"/>
      <c r="VOD294" s="66"/>
      <c r="VOE294" s="66"/>
      <c r="VOF294" s="66"/>
      <c r="VOG294" s="66"/>
      <c r="VOH294" s="66"/>
      <c r="VOI294" s="66"/>
      <c r="VOJ294" s="66"/>
      <c r="VOK294" s="66"/>
      <c r="VOL294" s="66"/>
      <c r="VOM294" s="66"/>
      <c r="VON294" s="66"/>
      <c r="VOO294" s="66"/>
      <c r="VOP294" s="66"/>
      <c r="VOQ294" s="66"/>
      <c r="VOR294" s="66"/>
      <c r="VOS294" s="66"/>
      <c r="VOT294" s="66"/>
      <c r="VOU294" s="66"/>
      <c r="VOV294" s="66"/>
      <c r="VOW294" s="66"/>
      <c r="VOX294" s="66"/>
      <c r="VOY294" s="66"/>
      <c r="VOZ294" s="66"/>
      <c r="VPA294" s="66"/>
      <c r="VPB294" s="66"/>
      <c r="VPC294" s="66"/>
      <c r="VPD294" s="66"/>
      <c r="VPE294" s="66"/>
      <c r="VPF294" s="66"/>
      <c r="VPG294" s="66"/>
      <c r="VPH294" s="66"/>
      <c r="VPI294" s="66"/>
      <c r="VPJ294" s="66"/>
      <c r="VPK294" s="66"/>
      <c r="VPL294" s="66"/>
      <c r="VPM294" s="66"/>
      <c r="VPN294" s="66"/>
      <c r="VPO294" s="66"/>
      <c r="VPP294" s="66"/>
      <c r="VPQ294" s="66"/>
      <c r="VPR294" s="66"/>
      <c r="VPS294" s="66"/>
      <c r="VPT294" s="66"/>
      <c r="VPU294" s="66"/>
      <c r="VPV294" s="66"/>
      <c r="VPW294" s="66"/>
      <c r="VPX294" s="66"/>
      <c r="VPY294" s="66"/>
      <c r="VPZ294" s="66"/>
      <c r="VQA294" s="66"/>
      <c r="VQB294" s="66"/>
      <c r="VQC294" s="66"/>
      <c r="VQD294" s="66"/>
      <c r="VQE294" s="66"/>
      <c r="VQF294" s="66"/>
      <c r="VQG294" s="66"/>
      <c r="VQH294" s="66"/>
      <c r="VQI294" s="66"/>
      <c r="VQJ294" s="66"/>
      <c r="VQK294" s="66"/>
      <c r="VQL294" s="66"/>
      <c r="VQM294" s="66"/>
      <c r="VQN294" s="66"/>
      <c r="VQO294" s="66"/>
      <c r="VQP294" s="66"/>
      <c r="VQQ294" s="66"/>
      <c r="VQR294" s="66"/>
      <c r="VQS294" s="66"/>
      <c r="VQT294" s="66"/>
      <c r="VQU294" s="66"/>
      <c r="VQV294" s="66"/>
      <c r="VQW294" s="66"/>
      <c r="VQX294" s="66"/>
      <c r="VQY294" s="66"/>
      <c r="VQZ294" s="66"/>
      <c r="VRA294" s="66"/>
      <c r="VRB294" s="66"/>
      <c r="VRC294" s="66"/>
      <c r="VRD294" s="66"/>
      <c r="VRE294" s="66"/>
      <c r="VRF294" s="66"/>
      <c r="VRG294" s="66"/>
      <c r="VRH294" s="66"/>
      <c r="VRI294" s="66"/>
      <c r="VRJ294" s="66"/>
      <c r="VRK294" s="66"/>
      <c r="VRL294" s="66"/>
      <c r="VRM294" s="66"/>
      <c r="VRN294" s="66"/>
      <c r="VRO294" s="66"/>
      <c r="VRP294" s="66"/>
      <c r="VRQ294" s="66"/>
      <c r="VRR294" s="66"/>
      <c r="VRS294" s="66"/>
      <c r="VRT294" s="66"/>
      <c r="VRU294" s="66"/>
      <c r="VRV294" s="66"/>
      <c r="VRW294" s="66"/>
      <c r="VRX294" s="66"/>
      <c r="VRY294" s="66"/>
      <c r="VRZ294" s="66"/>
      <c r="VSA294" s="66"/>
      <c r="VSB294" s="66"/>
      <c r="VSC294" s="66"/>
      <c r="VSD294" s="66"/>
      <c r="VSE294" s="66"/>
      <c r="VSF294" s="66"/>
      <c r="VSG294" s="66"/>
      <c r="VSH294" s="66"/>
      <c r="VSI294" s="66"/>
      <c r="VSJ294" s="66"/>
      <c r="VSK294" s="66"/>
      <c r="VSL294" s="66"/>
      <c r="VSM294" s="66"/>
      <c r="VSN294" s="66"/>
      <c r="VSO294" s="66"/>
      <c r="VSP294" s="66"/>
      <c r="VSQ294" s="66"/>
      <c r="VSR294" s="66"/>
      <c r="VSS294" s="66"/>
      <c r="VST294" s="66"/>
      <c r="VSU294" s="66"/>
      <c r="VSV294" s="66"/>
      <c r="VSW294" s="66"/>
      <c r="VSX294" s="66"/>
      <c r="VSY294" s="66"/>
      <c r="VSZ294" s="66"/>
      <c r="VTA294" s="66"/>
      <c r="VTB294" s="66"/>
      <c r="VTC294" s="66"/>
      <c r="VTD294" s="66"/>
      <c r="VTE294" s="66"/>
      <c r="VTF294" s="66"/>
      <c r="VTG294" s="66"/>
      <c r="VTH294" s="66"/>
      <c r="VTI294" s="66"/>
      <c r="VTJ294" s="66"/>
      <c r="VTK294" s="66"/>
      <c r="VTL294" s="66"/>
      <c r="VTM294" s="66"/>
      <c r="VTN294" s="66"/>
      <c r="VTO294" s="66"/>
      <c r="VTP294" s="66"/>
      <c r="VTQ294" s="66"/>
      <c r="VTR294" s="66"/>
      <c r="VTS294" s="66"/>
      <c r="VTT294" s="66"/>
      <c r="VTU294" s="66"/>
      <c r="VTV294" s="66"/>
      <c r="VTW294" s="66"/>
      <c r="VTX294" s="66"/>
      <c r="VTY294" s="66"/>
      <c r="VTZ294" s="66"/>
      <c r="VUA294" s="66"/>
      <c r="VUB294" s="66"/>
      <c r="VUC294" s="66"/>
      <c r="VUD294" s="66"/>
      <c r="VUE294" s="66"/>
      <c r="VUF294" s="66"/>
      <c r="VUG294" s="66"/>
      <c r="VUH294" s="66"/>
      <c r="VUI294" s="66"/>
      <c r="VUJ294" s="66"/>
      <c r="VUK294" s="66"/>
      <c r="VUL294" s="66"/>
      <c r="VUM294" s="66"/>
      <c r="VUN294" s="66"/>
      <c r="VUO294" s="66"/>
      <c r="VUP294" s="66"/>
      <c r="VUQ294" s="66"/>
      <c r="VUR294" s="66"/>
      <c r="VUS294" s="66"/>
      <c r="VUT294" s="66"/>
      <c r="VUU294" s="66"/>
      <c r="VUV294" s="66"/>
      <c r="VUW294" s="66"/>
      <c r="VUX294" s="66"/>
      <c r="VUY294" s="66"/>
      <c r="VUZ294" s="66"/>
      <c r="VVA294" s="66"/>
      <c r="VVB294" s="66"/>
      <c r="VVC294" s="66"/>
      <c r="VVD294" s="66"/>
      <c r="VVE294" s="66"/>
      <c r="VVF294" s="66"/>
      <c r="VVG294" s="66"/>
      <c r="VVH294" s="66"/>
      <c r="VVI294" s="66"/>
      <c r="VVJ294" s="66"/>
      <c r="VVK294" s="66"/>
      <c r="VVL294" s="66"/>
      <c r="VVM294" s="66"/>
      <c r="VVN294" s="66"/>
      <c r="VVO294" s="66"/>
      <c r="VVP294" s="66"/>
      <c r="VVQ294" s="66"/>
      <c r="VVR294" s="66"/>
      <c r="VVS294" s="66"/>
      <c r="VVT294" s="66"/>
      <c r="VVU294" s="66"/>
      <c r="VVV294" s="66"/>
      <c r="VVW294" s="66"/>
      <c r="VVX294" s="66"/>
      <c r="VVY294" s="66"/>
      <c r="VVZ294" s="66"/>
      <c r="VWA294" s="66"/>
      <c r="VWB294" s="66"/>
      <c r="VWC294" s="66"/>
      <c r="VWD294" s="66"/>
      <c r="VWE294" s="66"/>
      <c r="VWF294" s="66"/>
      <c r="VWG294" s="66"/>
      <c r="VWH294" s="66"/>
      <c r="VWI294" s="66"/>
      <c r="VWJ294" s="66"/>
      <c r="VWK294" s="66"/>
      <c r="VWL294" s="66"/>
      <c r="VWM294" s="66"/>
      <c r="VWN294" s="66"/>
      <c r="VWO294" s="66"/>
      <c r="VWP294" s="66"/>
      <c r="VWQ294" s="66"/>
      <c r="VWR294" s="66"/>
      <c r="VWS294" s="66"/>
      <c r="VWT294" s="66"/>
      <c r="VWU294" s="66"/>
      <c r="VWV294" s="66"/>
      <c r="VWW294" s="66"/>
      <c r="VWX294" s="66"/>
      <c r="VWY294" s="66"/>
      <c r="VWZ294" s="66"/>
      <c r="VXA294" s="66"/>
      <c r="VXB294" s="66"/>
      <c r="VXC294" s="66"/>
      <c r="VXD294" s="66"/>
      <c r="VXE294" s="66"/>
      <c r="VXF294" s="66"/>
      <c r="VXG294" s="66"/>
      <c r="VXH294" s="66"/>
      <c r="VXI294" s="66"/>
      <c r="VXJ294" s="66"/>
      <c r="VXK294" s="66"/>
      <c r="VXL294" s="66"/>
      <c r="VXM294" s="66"/>
      <c r="VXN294" s="66"/>
      <c r="VXO294" s="66"/>
      <c r="VXP294" s="66"/>
      <c r="VXQ294" s="66"/>
      <c r="VXR294" s="66"/>
      <c r="VXS294" s="66"/>
      <c r="VXT294" s="66"/>
      <c r="VXU294" s="66"/>
      <c r="VXV294" s="66"/>
      <c r="VXW294" s="66"/>
      <c r="VXX294" s="66"/>
      <c r="VXY294" s="66"/>
      <c r="VXZ294" s="66"/>
      <c r="VYA294" s="66"/>
      <c r="VYB294" s="66"/>
      <c r="VYC294" s="66"/>
      <c r="VYD294" s="66"/>
      <c r="VYE294" s="66"/>
      <c r="VYF294" s="66"/>
      <c r="VYG294" s="66"/>
      <c r="VYH294" s="66"/>
      <c r="VYI294" s="66"/>
      <c r="VYJ294" s="66"/>
      <c r="VYK294" s="66"/>
      <c r="VYL294" s="66"/>
      <c r="VYM294" s="66"/>
      <c r="VYN294" s="66"/>
      <c r="VYO294" s="66"/>
      <c r="VYP294" s="66"/>
      <c r="VYQ294" s="66"/>
      <c r="VYR294" s="66"/>
      <c r="VYS294" s="66"/>
      <c r="VYT294" s="66"/>
      <c r="VYU294" s="66"/>
      <c r="VYV294" s="66"/>
      <c r="VYW294" s="66"/>
      <c r="VYX294" s="66"/>
      <c r="VYY294" s="66"/>
      <c r="VYZ294" s="66"/>
      <c r="VZA294" s="66"/>
      <c r="VZB294" s="66"/>
      <c r="VZC294" s="66"/>
      <c r="VZD294" s="66"/>
      <c r="VZE294" s="66"/>
      <c r="VZF294" s="66"/>
      <c r="VZG294" s="66"/>
      <c r="VZH294" s="66"/>
      <c r="VZI294" s="66"/>
      <c r="VZJ294" s="66"/>
      <c r="VZK294" s="66"/>
      <c r="VZL294" s="66"/>
      <c r="VZM294" s="66"/>
      <c r="VZN294" s="66"/>
      <c r="VZO294" s="66"/>
      <c r="VZP294" s="66"/>
      <c r="VZQ294" s="66"/>
      <c r="VZR294" s="66"/>
      <c r="VZS294" s="66"/>
      <c r="VZT294" s="66"/>
      <c r="VZU294" s="66"/>
      <c r="VZV294" s="66"/>
      <c r="VZW294" s="66"/>
      <c r="VZX294" s="66"/>
      <c r="VZY294" s="66"/>
      <c r="VZZ294" s="66"/>
      <c r="WAA294" s="66"/>
      <c r="WAB294" s="66"/>
      <c r="WAC294" s="66"/>
      <c r="WAD294" s="66"/>
      <c r="WAE294" s="66"/>
      <c r="WAF294" s="66"/>
      <c r="WAG294" s="66"/>
      <c r="WAH294" s="66"/>
      <c r="WAI294" s="66"/>
      <c r="WAJ294" s="66"/>
      <c r="WAK294" s="66"/>
      <c r="WAL294" s="66"/>
      <c r="WAM294" s="66"/>
      <c r="WAN294" s="66"/>
      <c r="WAO294" s="66"/>
      <c r="WAP294" s="66"/>
      <c r="WAQ294" s="66"/>
      <c r="WAR294" s="66"/>
      <c r="WAS294" s="66"/>
      <c r="WAT294" s="66"/>
      <c r="WAU294" s="66"/>
      <c r="WAV294" s="66"/>
      <c r="WAW294" s="66"/>
      <c r="WAX294" s="66"/>
      <c r="WAY294" s="66"/>
      <c r="WAZ294" s="66"/>
      <c r="WBA294" s="66"/>
      <c r="WBB294" s="66"/>
      <c r="WBC294" s="66"/>
      <c r="WBD294" s="66"/>
      <c r="WBE294" s="66"/>
      <c r="WBF294" s="66"/>
      <c r="WBG294" s="66"/>
      <c r="WBH294" s="66"/>
      <c r="WBI294" s="66"/>
      <c r="WBJ294" s="66"/>
      <c r="WBK294" s="66"/>
      <c r="WBL294" s="66"/>
      <c r="WBM294" s="66"/>
      <c r="WBN294" s="66"/>
      <c r="WBO294" s="66"/>
      <c r="WBP294" s="66"/>
      <c r="WBQ294" s="66"/>
      <c r="WBR294" s="66"/>
      <c r="WBS294" s="66"/>
      <c r="WBT294" s="66"/>
      <c r="WBU294" s="66"/>
      <c r="WBV294" s="66"/>
      <c r="WBW294" s="66"/>
      <c r="WBX294" s="66"/>
      <c r="WBY294" s="66"/>
      <c r="WBZ294" s="66"/>
      <c r="WCA294" s="66"/>
      <c r="WCB294" s="66"/>
      <c r="WCC294" s="66"/>
      <c r="WCD294" s="66"/>
      <c r="WCE294" s="66"/>
      <c r="WCF294" s="66"/>
      <c r="WCG294" s="66"/>
      <c r="WCH294" s="66"/>
      <c r="WCI294" s="66"/>
      <c r="WCJ294" s="66"/>
      <c r="WCK294" s="66"/>
      <c r="WCL294" s="66"/>
      <c r="WCM294" s="66"/>
      <c r="WCN294" s="66"/>
      <c r="WCO294" s="66"/>
      <c r="WCP294" s="66"/>
      <c r="WCQ294" s="66"/>
      <c r="WCR294" s="66"/>
      <c r="WCS294" s="66"/>
      <c r="WCT294" s="66"/>
      <c r="WCU294" s="66"/>
      <c r="WCV294" s="66"/>
      <c r="WCW294" s="66"/>
      <c r="WCX294" s="66"/>
      <c r="WCY294" s="66"/>
      <c r="WCZ294" s="66"/>
      <c r="WDA294" s="66"/>
      <c r="WDB294" s="66"/>
      <c r="WDC294" s="66"/>
      <c r="WDD294" s="66"/>
      <c r="WDE294" s="66"/>
      <c r="WDF294" s="66"/>
      <c r="WDG294" s="66"/>
      <c r="WDH294" s="66"/>
      <c r="WDI294" s="66"/>
      <c r="WDJ294" s="66"/>
      <c r="WDK294" s="66"/>
      <c r="WDL294" s="66"/>
      <c r="WDM294" s="66"/>
      <c r="WDN294" s="66"/>
      <c r="WDO294" s="66"/>
      <c r="WDP294" s="66"/>
      <c r="WDQ294" s="66"/>
      <c r="WDR294" s="66"/>
      <c r="WDS294" s="66"/>
      <c r="WDT294" s="66"/>
      <c r="WDU294" s="66"/>
      <c r="WDV294" s="66"/>
      <c r="WDW294" s="66"/>
      <c r="WDX294" s="66"/>
      <c r="WDY294" s="66"/>
      <c r="WDZ294" s="66"/>
      <c r="WEA294" s="66"/>
      <c r="WEB294" s="66"/>
      <c r="WEC294" s="66"/>
      <c r="WED294" s="66"/>
      <c r="WEE294" s="66"/>
      <c r="WEF294" s="66"/>
      <c r="WEG294" s="66"/>
      <c r="WEH294" s="66"/>
      <c r="WEI294" s="66"/>
      <c r="WEJ294" s="66"/>
      <c r="WEK294" s="66"/>
      <c r="WEL294" s="66"/>
      <c r="WEM294" s="66"/>
      <c r="WEN294" s="66"/>
      <c r="WEO294" s="66"/>
      <c r="WEP294" s="66"/>
      <c r="WEQ294" s="66"/>
      <c r="WER294" s="66"/>
      <c r="WES294" s="66"/>
      <c r="WET294" s="66"/>
      <c r="WEU294" s="66"/>
      <c r="WEV294" s="66"/>
      <c r="WEW294" s="66"/>
      <c r="WEX294" s="66"/>
      <c r="WEY294" s="66"/>
      <c r="WEZ294" s="66"/>
      <c r="WFA294" s="66"/>
      <c r="WFB294" s="66"/>
      <c r="WFC294" s="66"/>
      <c r="WFD294" s="66"/>
      <c r="WFE294" s="66"/>
      <c r="WFF294" s="66"/>
      <c r="WFG294" s="66"/>
      <c r="WFH294" s="66"/>
      <c r="WFI294" s="66"/>
      <c r="WFJ294" s="66"/>
      <c r="WFK294" s="66"/>
      <c r="WFL294" s="66"/>
      <c r="WFM294" s="66"/>
      <c r="WFN294" s="66"/>
      <c r="WFO294" s="66"/>
      <c r="WFP294" s="66"/>
      <c r="WFQ294" s="66"/>
      <c r="WFR294" s="66"/>
      <c r="WFS294" s="66"/>
      <c r="WFT294" s="66"/>
      <c r="WFU294" s="66"/>
      <c r="WFV294" s="66"/>
      <c r="WFW294" s="66"/>
      <c r="WFX294" s="66"/>
      <c r="WFY294" s="66"/>
      <c r="WFZ294" s="66"/>
      <c r="WGA294" s="66"/>
      <c r="WGB294" s="66"/>
      <c r="WGC294" s="66"/>
      <c r="WGD294" s="66"/>
      <c r="WGE294" s="66"/>
      <c r="WGF294" s="66"/>
      <c r="WGG294" s="66"/>
      <c r="WGH294" s="66"/>
      <c r="WGI294" s="66"/>
      <c r="WGJ294" s="66"/>
      <c r="WGK294" s="66"/>
      <c r="WGL294" s="66"/>
      <c r="WGM294" s="66"/>
      <c r="WGN294" s="66"/>
      <c r="WGO294" s="66"/>
      <c r="WGP294" s="66"/>
      <c r="WGQ294" s="66"/>
      <c r="WGR294" s="66"/>
      <c r="WGS294" s="66"/>
      <c r="WGT294" s="66"/>
      <c r="WGU294" s="66"/>
      <c r="WGV294" s="66"/>
      <c r="WGW294" s="66"/>
      <c r="WGX294" s="66"/>
      <c r="WGY294" s="66"/>
      <c r="WGZ294" s="66"/>
      <c r="WHA294" s="66"/>
      <c r="WHB294" s="66"/>
      <c r="WHC294" s="66"/>
      <c r="WHD294" s="66"/>
      <c r="WHE294" s="66"/>
      <c r="WHF294" s="66"/>
      <c r="WHG294" s="66"/>
      <c r="WHH294" s="66"/>
      <c r="WHI294" s="66"/>
      <c r="WHJ294" s="66"/>
      <c r="WHK294" s="66"/>
      <c r="WHL294" s="66"/>
      <c r="WHM294" s="66"/>
      <c r="WHN294" s="66"/>
      <c r="WHO294" s="66"/>
      <c r="WHP294" s="66"/>
      <c r="WHQ294" s="66"/>
      <c r="WHR294" s="66"/>
      <c r="WHS294" s="66"/>
      <c r="WHT294" s="66"/>
      <c r="WHU294" s="66"/>
      <c r="WHV294" s="66"/>
      <c r="WHW294" s="66"/>
      <c r="WHX294" s="66"/>
      <c r="WHY294" s="66"/>
      <c r="WHZ294" s="66"/>
      <c r="WIA294" s="66"/>
      <c r="WIB294" s="66"/>
      <c r="WIC294" s="66"/>
      <c r="WID294" s="66"/>
      <c r="WIE294" s="66"/>
      <c r="WIF294" s="66"/>
      <c r="WIG294" s="66"/>
      <c r="WIH294" s="66"/>
      <c r="WII294" s="66"/>
      <c r="WIJ294" s="66"/>
      <c r="WIK294" s="66"/>
      <c r="WIL294" s="66"/>
      <c r="WIM294" s="66"/>
      <c r="WIN294" s="66"/>
      <c r="WIO294" s="66"/>
      <c r="WIP294" s="66"/>
      <c r="WIQ294" s="66"/>
      <c r="WIR294" s="66"/>
      <c r="WIS294" s="66"/>
      <c r="WIT294" s="66"/>
      <c r="WIU294" s="66"/>
      <c r="WIV294" s="66"/>
      <c r="WIW294" s="66"/>
      <c r="WIX294" s="66"/>
      <c r="WIY294" s="66"/>
      <c r="WIZ294" s="66"/>
      <c r="WJA294" s="66"/>
      <c r="WJB294" s="66"/>
      <c r="WJC294" s="66"/>
      <c r="WJD294" s="66"/>
      <c r="WJE294" s="66"/>
      <c r="WJF294" s="66"/>
      <c r="WJG294" s="66"/>
      <c r="WJH294" s="66"/>
      <c r="WJI294" s="66"/>
      <c r="WJJ294" s="66"/>
      <c r="WJK294" s="66"/>
      <c r="WJL294" s="66"/>
      <c r="WJM294" s="66"/>
      <c r="WJN294" s="66"/>
      <c r="WJO294" s="66"/>
      <c r="WJP294" s="66"/>
      <c r="WJQ294" s="66"/>
      <c r="WJR294" s="66"/>
      <c r="WJS294" s="66"/>
      <c r="WJT294" s="66"/>
      <c r="WJU294" s="66"/>
      <c r="WJV294" s="66"/>
      <c r="WJW294" s="66"/>
      <c r="WJX294" s="66"/>
      <c r="WJY294" s="66"/>
      <c r="WJZ294" s="66"/>
      <c r="WKA294" s="66"/>
      <c r="WKB294" s="66"/>
      <c r="WKC294" s="66"/>
      <c r="WKD294" s="66"/>
      <c r="WKE294" s="66"/>
      <c r="WKF294" s="66"/>
      <c r="WKG294" s="66"/>
      <c r="WKH294" s="66"/>
      <c r="WKI294" s="66"/>
      <c r="WKJ294" s="66"/>
      <c r="WKK294" s="66"/>
      <c r="WKL294" s="66"/>
      <c r="WKM294" s="66"/>
      <c r="WKN294" s="66"/>
      <c r="WKO294" s="66"/>
      <c r="WKP294" s="66"/>
      <c r="WKQ294" s="66"/>
      <c r="WKR294" s="66"/>
      <c r="WKS294" s="66"/>
      <c r="WKT294" s="66"/>
      <c r="WKU294" s="66"/>
      <c r="WKV294" s="66"/>
      <c r="WKW294" s="66"/>
      <c r="WKX294" s="66"/>
      <c r="WKY294" s="66"/>
      <c r="WKZ294" s="66"/>
      <c r="WLA294" s="66"/>
      <c r="WLB294" s="66"/>
      <c r="WLC294" s="66"/>
      <c r="WLD294" s="66"/>
      <c r="WLE294" s="66"/>
      <c r="WLF294" s="66"/>
      <c r="WLG294" s="66"/>
      <c r="WLH294" s="66"/>
      <c r="WLI294" s="66"/>
      <c r="WLJ294" s="66"/>
      <c r="WLK294" s="66"/>
      <c r="WLL294" s="66"/>
      <c r="WLM294" s="66"/>
      <c r="WLN294" s="66"/>
      <c r="WLO294" s="66"/>
      <c r="WLP294" s="66"/>
      <c r="WLQ294" s="66"/>
      <c r="WLR294" s="66"/>
      <c r="WLS294" s="66"/>
      <c r="WLT294" s="66"/>
      <c r="WLU294" s="66"/>
      <c r="WLV294" s="66"/>
      <c r="WLW294" s="66"/>
      <c r="WLX294" s="66"/>
      <c r="WLY294" s="66"/>
      <c r="WLZ294" s="66"/>
      <c r="WMA294" s="66"/>
      <c r="WMB294" s="66"/>
      <c r="WMC294" s="66"/>
      <c r="WMD294" s="66"/>
      <c r="WME294" s="66"/>
      <c r="WMF294" s="66"/>
      <c r="WMG294" s="66"/>
      <c r="WMH294" s="66"/>
      <c r="WMI294" s="66"/>
      <c r="WMJ294" s="66"/>
      <c r="WMK294" s="66"/>
      <c r="WML294" s="66"/>
      <c r="WMM294" s="66"/>
      <c r="WMN294" s="66"/>
      <c r="WMO294" s="66"/>
      <c r="WMP294" s="66"/>
      <c r="WMQ294" s="66"/>
      <c r="WMR294" s="66"/>
      <c r="WMS294" s="66"/>
      <c r="WMT294" s="66"/>
      <c r="WMU294" s="66"/>
      <c r="WMV294" s="66"/>
      <c r="WMW294" s="66"/>
      <c r="WMX294" s="66"/>
      <c r="WMY294" s="66"/>
      <c r="WMZ294" s="66"/>
      <c r="WNA294" s="66"/>
      <c r="WNB294" s="66"/>
      <c r="WNC294" s="66"/>
      <c r="WND294" s="66"/>
      <c r="WNE294" s="66"/>
      <c r="WNF294" s="66"/>
      <c r="WNG294" s="66"/>
      <c r="WNH294" s="66"/>
      <c r="WNI294" s="66"/>
      <c r="WNJ294" s="66"/>
      <c r="WNK294" s="66"/>
      <c r="WNL294" s="66"/>
      <c r="WNM294" s="66"/>
      <c r="WNN294" s="66"/>
      <c r="WNO294" s="66"/>
      <c r="WNP294" s="66"/>
      <c r="WNQ294" s="66"/>
      <c r="WNR294" s="66"/>
      <c r="WNS294" s="66"/>
      <c r="WNT294" s="66"/>
      <c r="WNU294" s="66"/>
      <c r="WNV294" s="66"/>
      <c r="WNW294" s="66"/>
      <c r="WNX294" s="66"/>
      <c r="WNY294" s="66"/>
      <c r="WNZ294" s="66"/>
      <c r="WOA294" s="66"/>
      <c r="WOB294" s="66"/>
      <c r="WOC294" s="66"/>
      <c r="WOD294" s="66"/>
      <c r="WOE294" s="66"/>
      <c r="WOF294" s="66"/>
      <c r="WOG294" s="66"/>
      <c r="WOH294" s="66"/>
      <c r="WOI294" s="66"/>
      <c r="WOJ294" s="66"/>
      <c r="WOK294" s="66"/>
      <c r="WOL294" s="66"/>
      <c r="WOM294" s="66"/>
      <c r="WON294" s="66"/>
      <c r="WOO294" s="66"/>
      <c r="WOP294" s="66"/>
      <c r="WOQ294" s="66"/>
      <c r="WOR294" s="66"/>
      <c r="WOS294" s="66"/>
      <c r="WOT294" s="66"/>
      <c r="WOU294" s="66"/>
      <c r="WOV294" s="66"/>
      <c r="WOW294" s="66"/>
      <c r="WOX294" s="66"/>
      <c r="WOY294" s="66"/>
      <c r="WOZ294" s="66"/>
      <c r="WPA294" s="66"/>
      <c r="WPB294" s="66"/>
      <c r="WPC294" s="66"/>
      <c r="WPD294" s="66"/>
      <c r="WPE294" s="66"/>
      <c r="WPF294" s="66"/>
      <c r="WPG294" s="66"/>
      <c r="WPH294" s="66"/>
      <c r="WPI294" s="66"/>
      <c r="WPJ294" s="66"/>
      <c r="WPK294" s="66"/>
      <c r="WPL294" s="66"/>
      <c r="WPM294" s="66"/>
      <c r="WPN294" s="66"/>
      <c r="WPO294" s="66"/>
      <c r="WPP294" s="66"/>
      <c r="WPQ294" s="66"/>
      <c r="WPR294" s="66"/>
      <c r="WPS294" s="66"/>
      <c r="WPT294" s="66"/>
      <c r="WPU294" s="66"/>
      <c r="WPV294" s="66"/>
      <c r="WPW294" s="66"/>
      <c r="WPX294" s="66"/>
      <c r="WPY294" s="66"/>
      <c r="WPZ294" s="66"/>
      <c r="WQA294" s="66"/>
      <c r="WQB294" s="66"/>
      <c r="WQC294" s="66"/>
      <c r="WQD294" s="66"/>
      <c r="WQE294" s="66"/>
      <c r="WQF294" s="66"/>
      <c r="WQG294" s="66"/>
      <c r="WQH294" s="66"/>
      <c r="WQI294" s="66"/>
      <c r="WQJ294" s="66"/>
      <c r="WQK294" s="66"/>
      <c r="WQL294" s="66"/>
      <c r="WQM294" s="66"/>
      <c r="WQN294" s="66"/>
      <c r="WQO294" s="66"/>
      <c r="WQP294" s="66"/>
      <c r="WQQ294" s="66"/>
      <c r="WQR294" s="66"/>
      <c r="WQS294" s="66"/>
      <c r="WQT294" s="66"/>
      <c r="WQU294" s="66"/>
      <c r="WQV294" s="66"/>
      <c r="WQW294" s="66"/>
      <c r="WQX294" s="66"/>
      <c r="WQY294" s="66"/>
      <c r="WQZ294" s="66"/>
      <c r="WRA294" s="66"/>
      <c r="WRB294" s="66"/>
      <c r="WRC294" s="66"/>
      <c r="WRD294" s="66"/>
      <c r="WRE294" s="66"/>
      <c r="WRF294" s="66"/>
      <c r="WRG294" s="66"/>
      <c r="WRH294" s="66"/>
      <c r="WRI294" s="66"/>
      <c r="WRJ294" s="66"/>
      <c r="WRK294" s="66"/>
      <c r="WRL294" s="66"/>
      <c r="WRM294" s="66"/>
      <c r="WRN294" s="66"/>
      <c r="WRO294" s="66"/>
      <c r="WRP294" s="66"/>
      <c r="WRQ294" s="66"/>
      <c r="WRR294" s="66"/>
      <c r="WRS294" s="66"/>
      <c r="WRT294" s="66"/>
      <c r="WRU294" s="66"/>
      <c r="WRV294" s="66"/>
      <c r="WRW294" s="66"/>
      <c r="WRX294" s="66"/>
      <c r="WRY294" s="66"/>
      <c r="WRZ294" s="66"/>
      <c r="WSA294" s="66"/>
      <c r="WSB294" s="66"/>
      <c r="WSC294" s="66"/>
      <c r="WSD294" s="66"/>
      <c r="WSE294" s="66"/>
      <c r="WSF294" s="66"/>
      <c r="WSG294" s="66"/>
      <c r="WSH294" s="66"/>
      <c r="WSI294" s="66"/>
      <c r="WSJ294" s="66"/>
      <c r="WSK294" s="66"/>
      <c r="WSL294" s="66"/>
      <c r="WSM294" s="66"/>
      <c r="WSN294" s="66"/>
      <c r="WSO294" s="66"/>
      <c r="WSP294" s="66"/>
      <c r="WSQ294" s="66"/>
      <c r="WSR294" s="66"/>
      <c r="WSS294" s="66"/>
      <c r="WST294" s="66"/>
      <c r="WSU294" s="66"/>
      <c r="WSV294" s="66"/>
      <c r="WSW294" s="66"/>
      <c r="WSX294" s="66"/>
      <c r="WSY294" s="66"/>
      <c r="WSZ294" s="66"/>
      <c r="WTA294" s="66"/>
      <c r="WTB294" s="66"/>
      <c r="WTC294" s="66"/>
      <c r="WTD294" s="66"/>
      <c r="WTE294" s="66"/>
      <c r="WTF294" s="66"/>
      <c r="WTG294" s="66"/>
      <c r="WTH294" s="66"/>
      <c r="WTI294" s="66"/>
      <c r="WTJ294" s="66"/>
      <c r="WTK294" s="66"/>
      <c r="WTL294" s="66"/>
      <c r="WTM294" s="66"/>
      <c r="WTN294" s="66"/>
      <c r="WTO294" s="66"/>
      <c r="WTP294" s="66"/>
      <c r="WTQ294" s="66"/>
      <c r="WTR294" s="66"/>
      <c r="WTS294" s="66"/>
      <c r="WTT294" s="66"/>
      <c r="WTU294" s="66"/>
      <c r="WTV294" s="66"/>
      <c r="WTW294" s="66"/>
      <c r="WTX294" s="66"/>
      <c r="WTY294" s="66"/>
      <c r="WTZ294" s="66"/>
      <c r="WUA294" s="66"/>
      <c r="WUB294" s="66"/>
      <c r="WUC294" s="66"/>
      <c r="WUD294" s="66"/>
      <c r="WUE294" s="66"/>
      <c r="WUF294" s="66"/>
      <c r="WUG294" s="66"/>
      <c r="WUH294" s="66"/>
      <c r="WUI294" s="66"/>
      <c r="WUJ294" s="66"/>
      <c r="WUK294" s="66"/>
      <c r="WUL294" s="66"/>
      <c r="WUM294" s="66"/>
      <c r="WUN294" s="66"/>
      <c r="WUO294" s="66"/>
      <c r="WUP294" s="66"/>
      <c r="WUQ294" s="66"/>
      <c r="WUR294" s="66"/>
      <c r="WUS294" s="66"/>
      <c r="WUT294" s="66"/>
      <c r="WUU294" s="66"/>
      <c r="WUV294" s="66"/>
      <c r="WUW294" s="66"/>
      <c r="WUX294" s="66"/>
      <c r="WUY294" s="66"/>
      <c r="WUZ294" s="66"/>
      <c r="WVA294" s="66"/>
      <c r="WVB294" s="66"/>
      <c r="WVC294" s="66"/>
      <c r="WVD294" s="66"/>
      <c r="WVE294" s="66"/>
      <c r="WVF294" s="66"/>
      <c r="WVG294" s="66"/>
      <c r="WVH294" s="66"/>
      <c r="WVI294" s="66"/>
      <c r="WVJ294" s="66"/>
      <c r="WVK294" s="66"/>
      <c r="WVL294" s="66"/>
      <c r="WVM294" s="66"/>
      <c r="WVN294" s="66"/>
      <c r="WVO294" s="66"/>
      <c r="WVP294" s="66"/>
      <c r="WVQ294" s="66"/>
      <c r="WVR294" s="66"/>
      <c r="WVS294" s="66"/>
      <c r="WVT294" s="66"/>
      <c r="WVU294" s="66"/>
      <c r="WVV294" s="66"/>
      <c r="WVW294" s="66"/>
      <c r="WVX294" s="66"/>
      <c r="WVY294" s="66"/>
      <c r="WVZ294" s="66"/>
      <c r="WWA294" s="66"/>
      <c r="WWB294" s="66"/>
      <c r="WWC294" s="66"/>
      <c r="WWD294" s="66"/>
      <c r="WWE294" s="66"/>
      <c r="WWF294" s="66"/>
      <c r="WWG294" s="66"/>
      <c r="WWH294" s="66"/>
      <c r="WWI294" s="66"/>
      <c r="WWJ294" s="66"/>
      <c r="WWK294" s="66"/>
      <c r="WWL294" s="66"/>
      <c r="WWM294" s="66"/>
      <c r="WWN294" s="66"/>
      <c r="WWO294" s="66"/>
      <c r="WWP294" s="66"/>
      <c r="WWQ294" s="66"/>
      <c r="WWR294" s="66"/>
      <c r="WWS294" s="66"/>
      <c r="WWT294" s="66"/>
      <c r="WWU294" s="66"/>
      <c r="WWV294" s="66"/>
      <c r="WWW294" s="66"/>
      <c r="WWX294" s="66"/>
      <c r="WWY294" s="66"/>
      <c r="WWZ294" s="66"/>
      <c r="WXA294" s="66"/>
      <c r="WXB294" s="66"/>
      <c r="WXC294" s="66"/>
      <c r="WXD294" s="66"/>
      <c r="WXE294" s="66"/>
      <c r="WXF294" s="66"/>
      <c r="WXG294" s="66"/>
      <c r="WXH294" s="66"/>
      <c r="WXI294" s="66"/>
      <c r="WXJ294" s="66"/>
      <c r="WXK294" s="66"/>
      <c r="WXL294" s="66"/>
      <c r="WXM294" s="66"/>
      <c r="WXN294" s="66"/>
      <c r="WXO294" s="66"/>
      <c r="WXP294" s="66"/>
      <c r="WXQ294" s="66"/>
      <c r="WXR294" s="66"/>
      <c r="WXS294" s="66"/>
      <c r="WXT294" s="66"/>
      <c r="WXU294" s="66"/>
      <c r="WXV294" s="66"/>
      <c r="WXW294" s="66"/>
      <c r="WXX294" s="66"/>
      <c r="WXY294" s="66"/>
      <c r="WXZ294" s="66"/>
      <c r="WYA294" s="66"/>
      <c r="WYB294" s="66"/>
      <c r="WYC294" s="66"/>
      <c r="WYD294" s="66"/>
      <c r="WYE294" s="66"/>
      <c r="WYF294" s="66"/>
      <c r="WYG294" s="66"/>
      <c r="WYH294" s="66"/>
      <c r="WYI294" s="66"/>
      <c r="WYJ294" s="66"/>
      <c r="WYK294" s="66"/>
      <c r="WYL294" s="66"/>
      <c r="WYM294" s="66"/>
      <c r="WYN294" s="66"/>
      <c r="WYO294" s="66"/>
      <c r="WYP294" s="66"/>
      <c r="WYQ294" s="66"/>
      <c r="WYR294" s="66"/>
      <c r="WYS294" s="66"/>
      <c r="WYT294" s="66"/>
      <c r="WYU294" s="66"/>
      <c r="WYV294" s="66"/>
      <c r="WYW294" s="66"/>
      <c r="WYX294" s="66"/>
      <c r="WYY294" s="66"/>
      <c r="WYZ294" s="66"/>
      <c r="WZA294" s="66"/>
      <c r="WZB294" s="66"/>
      <c r="WZC294" s="66"/>
      <c r="WZD294" s="66"/>
      <c r="WZE294" s="66"/>
      <c r="WZF294" s="66"/>
      <c r="WZG294" s="66"/>
      <c r="WZH294" s="66"/>
      <c r="WZI294" s="66"/>
      <c r="WZJ294" s="66"/>
      <c r="WZK294" s="66"/>
      <c r="WZL294" s="66"/>
      <c r="WZM294" s="66"/>
      <c r="WZN294" s="66"/>
      <c r="WZO294" s="66"/>
      <c r="WZP294" s="66"/>
      <c r="WZQ294" s="66"/>
      <c r="WZR294" s="66"/>
      <c r="WZS294" s="66"/>
      <c r="WZT294" s="66"/>
      <c r="WZU294" s="66"/>
      <c r="WZV294" s="66"/>
      <c r="WZW294" s="66"/>
      <c r="WZX294" s="66"/>
      <c r="WZY294" s="66"/>
      <c r="WZZ294" s="66"/>
      <c r="XAA294" s="66"/>
      <c r="XAB294" s="66"/>
      <c r="XAC294" s="66"/>
      <c r="XAD294" s="66"/>
      <c r="XAE294" s="66"/>
      <c r="XAF294" s="66"/>
      <c r="XAG294" s="66"/>
      <c r="XAH294" s="66"/>
      <c r="XAI294" s="66"/>
      <c r="XAJ294" s="66"/>
      <c r="XAK294" s="66"/>
      <c r="XAL294" s="66"/>
      <c r="XAM294" s="66"/>
      <c r="XAN294" s="66"/>
      <c r="XAO294" s="66"/>
      <c r="XAP294" s="66"/>
      <c r="XAQ294" s="66"/>
      <c r="XAR294" s="66"/>
      <c r="XAS294" s="66"/>
      <c r="XAT294" s="66"/>
      <c r="XAU294" s="66"/>
      <c r="XAV294" s="66"/>
      <c r="XAW294" s="66"/>
      <c r="XAX294" s="66"/>
      <c r="XAY294" s="66"/>
      <c r="XAZ294" s="66"/>
      <c r="XBA294" s="66"/>
      <c r="XBB294" s="66"/>
      <c r="XBC294" s="66"/>
      <c r="XBD294" s="66"/>
      <c r="XBE294" s="66"/>
      <c r="XBF294" s="66"/>
      <c r="XBG294" s="66"/>
      <c r="XBH294" s="66"/>
      <c r="XBI294" s="66"/>
      <c r="XBJ294" s="66"/>
      <c r="XBK294" s="66"/>
      <c r="XBL294" s="66"/>
      <c r="XBM294" s="66"/>
      <c r="XBN294" s="66"/>
      <c r="XBO294" s="66"/>
      <c r="XBP294" s="66"/>
      <c r="XBQ294" s="66"/>
      <c r="XBR294" s="66"/>
      <c r="XBS294" s="66"/>
      <c r="XBT294" s="66"/>
      <c r="XBU294" s="66"/>
      <c r="XBV294" s="66"/>
      <c r="XBW294" s="66"/>
      <c r="XBX294" s="66"/>
      <c r="XBY294" s="66"/>
      <c r="XBZ294" s="66"/>
      <c r="XCA294" s="66"/>
      <c r="XCB294" s="66"/>
      <c r="XCC294" s="66"/>
      <c r="XCD294" s="66"/>
      <c r="XCE294" s="66"/>
      <c r="XCF294" s="66"/>
      <c r="XCG294" s="66"/>
      <c r="XCH294" s="66"/>
      <c r="XCI294" s="66"/>
      <c r="XCJ294" s="66"/>
      <c r="XCK294" s="66"/>
      <c r="XCL294" s="66"/>
      <c r="XCM294" s="66"/>
      <c r="XCN294" s="66"/>
      <c r="XCO294" s="66"/>
      <c r="XCP294" s="66"/>
      <c r="XCQ294" s="66"/>
      <c r="XCR294" s="66"/>
      <c r="XCS294" s="66"/>
      <c r="XCT294" s="66"/>
      <c r="XCU294" s="66"/>
      <c r="XCV294" s="66"/>
      <c r="XCW294" s="66"/>
      <c r="XCX294" s="66"/>
      <c r="XCY294" s="66"/>
      <c r="XCZ294" s="66"/>
      <c r="XDA294" s="66"/>
      <c r="XDB294" s="66"/>
      <c r="XDC294" s="66"/>
      <c r="XDD294" s="66"/>
      <c r="XDE294" s="66"/>
      <c r="XDF294" s="66"/>
      <c r="XDG294" s="66"/>
      <c r="XDH294" s="66"/>
      <c r="XDI294" s="66"/>
      <c r="XDJ294" s="66"/>
      <c r="XDK294" s="66"/>
      <c r="XDL294" s="66"/>
      <c r="XDM294" s="66"/>
      <c r="XDN294" s="66"/>
      <c r="XDO294" s="66"/>
      <c r="XDP294" s="66"/>
      <c r="XDQ294" s="66"/>
      <c r="XDR294" s="66"/>
      <c r="XDS294" s="66"/>
      <c r="XDT294" s="66"/>
      <c r="XDU294" s="66"/>
      <c r="XDV294" s="66"/>
      <c r="XDW294" s="66"/>
      <c r="XDX294" s="66"/>
      <c r="XDY294" s="66"/>
      <c r="XDZ294" s="66"/>
      <c r="XEA294" s="66"/>
      <c r="XEB294" s="66"/>
      <c r="XEC294" s="66"/>
      <c r="XED294" s="66"/>
      <c r="XEE294" s="66"/>
      <c r="XEF294" s="66"/>
      <c r="XEG294" s="66"/>
      <c r="XEH294" s="66"/>
      <c r="XEI294" s="66"/>
      <c r="XEJ294" s="66"/>
      <c r="XEK294" s="66"/>
      <c r="XEL294" s="66"/>
      <c r="XEM294" s="66"/>
      <c r="XEN294" s="66"/>
    </row>
    <row r="295" spans="1:16368" s="12" customFormat="1" ht="18.75" x14ac:dyDescent="0.3">
      <c r="A295" s="8" t="s">
        <v>81</v>
      </c>
      <c r="B295" s="9" t="s">
        <v>60</v>
      </c>
      <c r="C295" s="9"/>
      <c r="D295" s="9"/>
      <c r="E295" s="9"/>
      <c r="F295" s="10">
        <f>F296</f>
        <v>200</v>
      </c>
    </row>
    <row r="296" spans="1:16368" s="12" customFormat="1" ht="15.75" x14ac:dyDescent="0.25">
      <c r="A296" s="35" t="s">
        <v>82</v>
      </c>
      <c r="B296" s="18" t="s">
        <v>60</v>
      </c>
      <c r="C296" s="18" t="s">
        <v>64</v>
      </c>
      <c r="D296" s="18"/>
      <c r="E296" s="19"/>
      <c r="F296" s="20">
        <f>F298</f>
        <v>200</v>
      </c>
    </row>
    <row r="297" spans="1:16368" s="12" customFormat="1" ht="15.75" x14ac:dyDescent="0.25">
      <c r="A297" s="35" t="s">
        <v>94</v>
      </c>
      <c r="B297" s="18" t="s">
        <v>60</v>
      </c>
      <c r="C297" s="18" t="s">
        <v>64</v>
      </c>
      <c r="D297" s="18" t="s">
        <v>236</v>
      </c>
      <c r="E297" s="54"/>
      <c r="F297" s="20">
        <f>F298</f>
        <v>200</v>
      </c>
    </row>
    <row r="298" spans="1:16368" s="12" customFormat="1" ht="15.75" x14ac:dyDescent="0.25">
      <c r="A298" s="28" t="s">
        <v>50</v>
      </c>
      <c r="B298" s="73" t="s">
        <v>60</v>
      </c>
      <c r="C298" s="73" t="s">
        <v>64</v>
      </c>
      <c r="D298" s="36" t="s">
        <v>244</v>
      </c>
      <c r="E298" s="74"/>
      <c r="F298" s="32">
        <f>F299</f>
        <v>200</v>
      </c>
    </row>
    <row r="299" spans="1:16368" s="12" customFormat="1" ht="15.75" x14ac:dyDescent="0.25">
      <c r="A299" s="211" t="s">
        <v>22</v>
      </c>
      <c r="B299" s="223" t="s">
        <v>60</v>
      </c>
      <c r="C299" s="223" t="s">
        <v>64</v>
      </c>
      <c r="D299" s="223" t="s">
        <v>244</v>
      </c>
      <c r="E299" s="215" t="s">
        <v>15</v>
      </c>
      <c r="F299" s="27">
        <f>F300</f>
        <v>200</v>
      </c>
    </row>
    <row r="300" spans="1:16368" s="12" customFormat="1" ht="31.5" x14ac:dyDescent="0.25">
      <c r="A300" s="211" t="s">
        <v>17</v>
      </c>
      <c r="B300" s="223" t="s">
        <v>60</v>
      </c>
      <c r="C300" s="223" t="s">
        <v>64</v>
      </c>
      <c r="D300" s="223" t="s">
        <v>244</v>
      </c>
      <c r="E300" s="215" t="s">
        <v>16</v>
      </c>
      <c r="F300" s="27">
        <f>F301</f>
        <v>200</v>
      </c>
    </row>
    <row r="301" spans="1:16368" s="12" customFormat="1" ht="31.5" x14ac:dyDescent="0.25">
      <c r="A301" s="211" t="s">
        <v>140</v>
      </c>
      <c r="B301" s="223" t="s">
        <v>60</v>
      </c>
      <c r="C301" s="223" t="s">
        <v>64</v>
      </c>
      <c r="D301" s="223" t="s">
        <v>244</v>
      </c>
      <c r="E301" s="215" t="s">
        <v>141</v>
      </c>
      <c r="F301" s="27">
        <v>200</v>
      </c>
    </row>
    <row r="302" spans="1:16368" s="12" customFormat="1" ht="18.75" x14ac:dyDescent="0.3">
      <c r="A302" s="75" t="s">
        <v>204</v>
      </c>
      <c r="B302" s="76" t="s">
        <v>63</v>
      </c>
      <c r="C302" s="76"/>
      <c r="D302" s="76"/>
      <c r="E302" s="77"/>
      <c r="F302" s="78">
        <f>F303+F368</f>
        <v>86372</v>
      </c>
    </row>
    <row r="303" spans="1:16368" s="12" customFormat="1" ht="31.5" x14ac:dyDescent="0.25">
      <c r="A303" s="35" t="s">
        <v>213</v>
      </c>
      <c r="B303" s="18" t="s">
        <v>63</v>
      </c>
      <c r="C303" s="18" t="s">
        <v>83</v>
      </c>
      <c r="D303" s="18"/>
      <c r="E303" s="19"/>
      <c r="F303" s="20">
        <f>F304</f>
        <v>64901</v>
      </c>
    </row>
    <row r="304" spans="1:16368" s="12" customFormat="1" ht="37.5" x14ac:dyDescent="0.3">
      <c r="A304" s="79" t="s">
        <v>632</v>
      </c>
      <c r="B304" s="18" t="s">
        <v>63</v>
      </c>
      <c r="C304" s="18" t="s">
        <v>83</v>
      </c>
      <c r="D304" s="9" t="s">
        <v>331</v>
      </c>
      <c r="E304" s="80"/>
      <c r="F304" s="10">
        <f>F305+F335+F347+F362</f>
        <v>64901</v>
      </c>
    </row>
    <row r="305" spans="1:6" s="12" customFormat="1" ht="31.5" x14ac:dyDescent="0.25">
      <c r="A305" s="53" t="s">
        <v>633</v>
      </c>
      <c r="B305" s="18" t="s">
        <v>63</v>
      </c>
      <c r="C305" s="18" t="s">
        <v>83</v>
      </c>
      <c r="D305" s="23" t="s">
        <v>332</v>
      </c>
      <c r="E305" s="54"/>
      <c r="F305" s="56">
        <f>F306+F312+F321</f>
        <v>47250</v>
      </c>
    </row>
    <row r="306" spans="1:6" s="12" customFormat="1" ht="47.25" x14ac:dyDescent="0.25">
      <c r="A306" s="44" t="s">
        <v>634</v>
      </c>
      <c r="B306" s="18" t="s">
        <v>63</v>
      </c>
      <c r="C306" s="18" t="s">
        <v>83</v>
      </c>
      <c r="D306" s="18" t="s">
        <v>333</v>
      </c>
      <c r="E306" s="19"/>
      <c r="F306" s="20">
        <f>F307</f>
        <v>2059</v>
      </c>
    </row>
    <row r="307" spans="1:6" s="12" customFormat="1" ht="15.75" x14ac:dyDescent="0.25">
      <c r="A307" s="81" t="s">
        <v>211</v>
      </c>
      <c r="B307" s="36" t="s">
        <v>63</v>
      </c>
      <c r="C307" s="36" t="s">
        <v>83</v>
      </c>
      <c r="D307" s="36" t="s">
        <v>334</v>
      </c>
      <c r="E307" s="216"/>
      <c r="F307" s="32">
        <f>F308</f>
        <v>2059</v>
      </c>
    </row>
    <row r="308" spans="1:6" s="12" customFormat="1" ht="15.75" x14ac:dyDescent="0.25">
      <c r="A308" s="220" t="s">
        <v>22</v>
      </c>
      <c r="B308" s="223" t="s">
        <v>63</v>
      </c>
      <c r="C308" s="223" t="s">
        <v>83</v>
      </c>
      <c r="D308" s="223" t="s">
        <v>334</v>
      </c>
      <c r="E308" s="215">
        <v>200</v>
      </c>
      <c r="F308" s="27">
        <f>F309</f>
        <v>2059</v>
      </c>
    </row>
    <row r="309" spans="1:6" s="12" customFormat="1" ht="31.5" x14ac:dyDescent="0.25">
      <c r="A309" s="220" t="s">
        <v>17</v>
      </c>
      <c r="B309" s="223" t="s">
        <v>63</v>
      </c>
      <c r="C309" s="223" t="s">
        <v>83</v>
      </c>
      <c r="D309" s="223" t="s">
        <v>334</v>
      </c>
      <c r="E309" s="215">
        <v>240</v>
      </c>
      <c r="F309" s="27">
        <f>F311+F310</f>
        <v>2059</v>
      </c>
    </row>
    <row r="310" spans="1:6" s="12" customFormat="1" ht="31.5" x14ac:dyDescent="0.25">
      <c r="A310" s="48" t="s">
        <v>641</v>
      </c>
      <c r="B310" s="223" t="s">
        <v>63</v>
      </c>
      <c r="C310" s="223" t="s">
        <v>83</v>
      </c>
      <c r="D310" s="223" t="s">
        <v>334</v>
      </c>
      <c r="E310" s="215" t="s">
        <v>570</v>
      </c>
      <c r="F310" s="27">
        <v>800</v>
      </c>
    </row>
    <row r="311" spans="1:6" s="12" customFormat="1" ht="31.5" x14ac:dyDescent="0.25">
      <c r="A311" s="61" t="s">
        <v>185</v>
      </c>
      <c r="B311" s="223" t="s">
        <v>63</v>
      </c>
      <c r="C311" s="223" t="s">
        <v>83</v>
      </c>
      <c r="D311" s="223" t="s">
        <v>334</v>
      </c>
      <c r="E311" s="215" t="s">
        <v>141</v>
      </c>
      <c r="F311" s="27">
        <f>4181-750-328-800-74-970</f>
        <v>1259</v>
      </c>
    </row>
    <row r="312" spans="1:6" s="12" customFormat="1" ht="31.5" x14ac:dyDescent="0.25">
      <c r="A312" s="44" t="s">
        <v>635</v>
      </c>
      <c r="B312" s="18" t="s">
        <v>63</v>
      </c>
      <c r="C312" s="18" t="s">
        <v>83</v>
      </c>
      <c r="D312" s="18" t="s">
        <v>336</v>
      </c>
      <c r="E312" s="19"/>
      <c r="F312" s="20">
        <f>F313+F317</f>
        <v>5753</v>
      </c>
    </row>
    <row r="313" spans="1:6" s="12" customFormat="1" ht="15.75" x14ac:dyDescent="0.25">
      <c r="A313" s="60" t="s">
        <v>636</v>
      </c>
      <c r="B313" s="36" t="s">
        <v>63</v>
      </c>
      <c r="C313" s="36" t="s">
        <v>83</v>
      </c>
      <c r="D313" s="36" t="s">
        <v>476</v>
      </c>
      <c r="E313" s="216"/>
      <c r="F313" s="32">
        <f>F314</f>
        <v>100</v>
      </c>
    </row>
    <row r="314" spans="1:6" s="12" customFormat="1" ht="15.75" x14ac:dyDescent="0.25">
      <c r="A314" s="220" t="s">
        <v>22</v>
      </c>
      <c r="B314" s="223" t="s">
        <v>63</v>
      </c>
      <c r="C314" s="223" t="s">
        <v>83</v>
      </c>
      <c r="D314" s="223" t="s">
        <v>476</v>
      </c>
      <c r="E314" s="215" t="s">
        <v>15</v>
      </c>
      <c r="F314" s="27">
        <f>F315</f>
        <v>100</v>
      </c>
    </row>
    <row r="315" spans="1:6" s="12" customFormat="1" ht="31.5" x14ac:dyDescent="0.25">
      <c r="A315" s="220" t="s">
        <v>17</v>
      </c>
      <c r="B315" s="223" t="s">
        <v>63</v>
      </c>
      <c r="C315" s="223" t="s">
        <v>83</v>
      </c>
      <c r="D315" s="223" t="s">
        <v>476</v>
      </c>
      <c r="E315" s="215" t="s">
        <v>16</v>
      </c>
      <c r="F315" s="27">
        <f>F316</f>
        <v>100</v>
      </c>
    </row>
    <row r="316" spans="1:6" s="12" customFormat="1" ht="31.5" x14ac:dyDescent="0.25">
      <c r="A316" s="61" t="s">
        <v>185</v>
      </c>
      <c r="B316" s="223" t="s">
        <v>63</v>
      </c>
      <c r="C316" s="223" t="s">
        <v>83</v>
      </c>
      <c r="D316" s="223" t="s">
        <v>476</v>
      </c>
      <c r="E316" s="215" t="s">
        <v>141</v>
      </c>
      <c r="F316" s="27">
        <f>300-50-150</f>
        <v>100</v>
      </c>
    </row>
    <row r="317" spans="1:6" s="12" customFormat="1" ht="15.75" x14ac:dyDescent="0.25">
      <c r="A317" s="60" t="s">
        <v>637</v>
      </c>
      <c r="B317" s="36" t="s">
        <v>63</v>
      </c>
      <c r="C317" s="36" t="s">
        <v>83</v>
      </c>
      <c r="D317" s="36" t="s">
        <v>638</v>
      </c>
      <c r="E317" s="216"/>
      <c r="F317" s="32">
        <f>F318</f>
        <v>5653</v>
      </c>
    </row>
    <row r="318" spans="1:6" s="12" customFormat="1" ht="15.75" x14ac:dyDescent="0.25">
      <c r="A318" s="220" t="s">
        <v>22</v>
      </c>
      <c r="B318" s="223" t="s">
        <v>63</v>
      </c>
      <c r="C318" s="223" t="s">
        <v>83</v>
      </c>
      <c r="D318" s="223" t="s">
        <v>638</v>
      </c>
      <c r="E318" s="215" t="s">
        <v>15</v>
      </c>
      <c r="F318" s="27">
        <f>F319</f>
        <v>5653</v>
      </c>
    </row>
    <row r="319" spans="1:6" s="12" customFormat="1" ht="31.5" x14ac:dyDescent="0.25">
      <c r="A319" s="220" t="s">
        <v>17</v>
      </c>
      <c r="B319" s="223" t="s">
        <v>63</v>
      </c>
      <c r="C319" s="223" t="s">
        <v>83</v>
      </c>
      <c r="D319" s="223" t="s">
        <v>638</v>
      </c>
      <c r="E319" s="215" t="s">
        <v>16</v>
      </c>
      <c r="F319" s="27">
        <f>F320</f>
        <v>5653</v>
      </c>
    </row>
    <row r="320" spans="1:6" s="12" customFormat="1" ht="31.5" x14ac:dyDescent="0.25">
      <c r="A320" s="61" t="s">
        <v>185</v>
      </c>
      <c r="B320" s="223" t="s">
        <v>63</v>
      </c>
      <c r="C320" s="223" t="s">
        <v>83</v>
      </c>
      <c r="D320" s="223" t="s">
        <v>638</v>
      </c>
      <c r="E320" s="215" t="s">
        <v>141</v>
      </c>
      <c r="F320" s="27">
        <f>7391-1736-2</f>
        <v>5653</v>
      </c>
    </row>
    <row r="321" spans="1:6" s="12" customFormat="1" ht="31.5" x14ac:dyDescent="0.25">
      <c r="A321" s="53" t="s">
        <v>639</v>
      </c>
      <c r="B321" s="18" t="s">
        <v>63</v>
      </c>
      <c r="C321" s="18" t="s">
        <v>83</v>
      </c>
      <c r="D321" s="23" t="s">
        <v>340</v>
      </c>
      <c r="E321" s="54"/>
      <c r="F321" s="56">
        <f>F322</f>
        <v>39438</v>
      </c>
    </row>
    <row r="322" spans="1:6" s="12" customFormat="1" ht="15.75" x14ac:dyDescent="0.25">
      <c r="A322" s="81" t="s">
        <v>337</v>
      </c>
      <c r="B322" s="36" t="s">
        <v>63</v>
      </c>
      <c r="C322" s="36" t="s">
        <v>83</v>
      </c>
      <c r="D322" s="36" t="s">
        <v>640</v>
      </c>
      <c r="E322" s="216"/>
      <c r="F322" s="32">
        <f>F323+F328+F332</f>
        <v>39438</v>
      </c>
    </row>
    <row r="323" spans="1:6" s="12" customFormat="1" ht="47.25" x14ac:dyDescent="0.25">
      <c r="A323" s="220" t="s">
        <v>338</v>
      </c>
      <c r="B323" s="223" t="s">
        <v>63</v>
      </c>
      <c r="C323" s="223" t="s">
        <v>83</v>
      </c>
      <c r="D323" s="223" t="s">
        <v>640</v>
      </c>
      <c r="E323" s="34">
        <v>100</v>
      </c>
      <c r="F323" s="27">
        <f>F324</f>
        <v>34102</v>
      </c>
    </row>
    <row r="324" spans="1:6" s="12" customFormat="1" ht="15.75" x14ac:dyDescent="0.25">
      <c r="A324" s="220" t="s">
        <v>33</v>
      </c>
      <c r="B324" s="223" t="s">
        <v>63</v>
      </c>
      <c r="C324" s="223" t="s">
        <v>83</v>
      </c>
      <c r="D324" s="223" t="s">
        <v>640</v>
      </c>
      <c r="E324" s="34" t="s">
        <v>32</v>
      </c>
      <c r="F324" s="27">
        <f>F325+F326+F327</f>
        <v>34102</v>
      </c>
    </row>
    <row r="325" spans="1:6" s="12" customFormat="1" ht="15.75" x14ac:dyDescent="0.25">
      <c r="A325" s="220" t="s">
        <v>339</v>
      </c>
      <c r="B325" s="223" t="s">
        <v>63</v>
      </c>
      <c r="C325" s="223" t="s">
        <v>83</v>
      </c>
      <c r="D325" s="223" t="s">
        <v>640</v>
      </c>
      <c r="E325" s="34" t="s">
        <v>146</v>
      </c>
      <c r="F325" s="27">
        <f>18866-490+2295+210+711</f>
        <v>21592</v>
      </c>
    </row>
    <row r="326" spans="1:6" s="12" customFormat="1" ht="31.5" x14ac:dyDescent="0.25">
      <c r="A326" s="220" t="s">
        <v>145</v>
      </c>
      <c r="B326" s="223" t="s">
        <v>63</v>
      </c>
      <c r="C326" s="223" t="s">
        <v>83</v>
      </c>
      <c r="D326" s="223" t="s">
        <v>640</v>
      </c>
      <c r="E326" s="34" t="s">
        <v>147</v>
      </c>
      <c r="F326" s="27">
        <f>4561+500+40-438.5</f>
        <v>4662.5</v>
      </c>
    </row>
    <row r="327" spans="1:6" s="12" customFormat="1" ht="31.5" x14ac:dyDescent="0.25">
      <c r="A327" s="220" t="s">
        <v>238</v>
      </c>
      <c r="B327" s="223" t="s">
        <v>63</v>
      </c>
      <c r="C327" s="223" t="s">
        <v>83</v>
      </c>
      <c r="D327" s="223" t="s">
        <v>640</v>
      </c>
      <c r="E327" s="34" t="s">
        <v>239</v>
      </c>
      <c r="F327" s="27">
        <f>7075-148+844+76+0.5</f>
        <v>7847.5</v>
      </c>
    </row>
    <row r="328" spans="1:6" s="12" customFormat="1" ht="15.75" x14ac:dyDescent="0.25">
      <c r="A328" s="48" t="s">
        <v>22</v>
      </c>
      <c r="B328" s="223" t="s">
        <v>63</v>
      </c>
      <c r="C328" s="223" t="s">
        <v>83</v>
      </c>
      <c r="D328" s="223" t="s">
        <v>640</v>
      </c>
      <c r="E328" s="215" t="s">
        <v>15</v>
      </c>
      <c r="F328" s="38">
        <f>F329</f>
        <v>5329</v>
      </c>
    </row>
    <row r="329" spans="1:6" s="12" customFormat="1" ht="31.5" x14ac:dyDescent="0.25">
      <c r="A329" s="48" t="s">
        <v>17</v>
      </c>
      <c r="B329" s="223" t="s">
        <v>63</v>
      </c>
      <c r="C329" s="223" t="s">
        <v>83</v>
      </c>
      <c r="D329" s="223" t="s">
        <v>640</v>
      </c>
      <c r="E329" s="215" t="s">
        <v>16</v>
      </c>
      <c r="F329" s="38">
        <f>F330+F331</f>
        <v>5329</v>
      </c>
    </row>
    <row r="330" spans="1:6" s="12" customFormat="1" ht="31.5" x14ac:dyDescent="0.25">
      <c r="A330" s="48" t="s">
        <v>641</v>
      </c>
      <c r="B330" s="223" t="s">
        <v>63</v>
      </c>
      <c r="C330" s="223" t="s">
        <v>83</v>
      </c>
      <c r="D330" s="223" t="s">
        <v>640</v>
      </c>
      <c r="E330" s="215" t="s">
        <v>570</v>
      </c>
      <c r="F330" s="38">
        <f>1042+350+750-400</f>
        <v>1742</v>
      </c>
    </row>
    <row r="331" spans="1:6" s="12" customFormat="1" ht="31.5" x14ac:dyDescent="0.25">
      <c r="A331" s="61" t="s">
        <v>185</v>
      </c>
      <c r="B331" s="223" t="s">
        <v>63</v>
      </c>
      <c r="C331" s="223" t="s">
        <v>83</v>
      </c>
      <c r="D331" s="223" t="s">
        <v>640</v>
      </c>
      <c r="E331" s="34" t="s">
        <v>141</v>
      </c>
      <c r="F331" s="38">
        <f>3810-350+400-273</f>
        <v>3587</v>
      </c>
    </row>
    <row r="332" spans="1:6" s="12" customFormat="1" ht="15.75" x14ac:dyDescent="0.25">
      <c r="A332" s="220" t="s">
        <v>13</v>
      </c>
      <c r="B332" s="223" t="s">
        <v>63</v>
      </c>
      <c r="C332" s="223" t="s">
        <v>83</v>
      </c>
      <c r="D332" s="223" t="s">
        <v>640</v>
      </c>
      <c r="E332" s="34">
        <v>800</v>
      </c>
      <c r="F332" s="38">
        <f>F333</f>
        <v>7</v>
      </c>
    </row>
    <row r="333" spans="1:6" s="12" customFormat="1" ht="15.75" x14ac:dyDescent="0.25">
      <c r="A333" s="220" t="s">
        <v>35</v>
      </c>
      <c r="B333" s="223" t="s">
        <v>63</v>
      </c>
      <c r="C333" s="223" t="s">
        <v>83</v>
      </c>
      <c r="D333" s="223" t="s">
        <v>640</v>
      </c>
      <c r="E333" s="34">
        <v>850</v>
      </c>
      <c r="F333" s="38">
        <f>F334</f>
        <v>7</v>
      </c>
    </row>
    <row r="334" spans="1:6" s="12" customFormat="1" ht="15.75" x14ac:dyDescent="0.25">
      <c r="A334" s="220" t="s">
        <v>148</v>
      </c>
      <c r="B334" s="223" t="s">
        <v>63</v>
      </c>
      <c r="C334" s="223" t="s">
        <v>83</v>
      </c>
      <c r="D334" s="223" t="s">
        <v>640</v>
      </c>
      <c r="E334" s="34" t="s">
        <v>149</v>
      </c>
      <c r="F334" s="38">
        <f>5+2</f>
        <v>7</v>
      </c>
    </row>
    <row r="335" spans="1:6" s="12" customFormat="1" ht="31.5" x14ac:dyDescent="0.25">
      <c r="A335" s="53" t="s">
        <v>642</v>
      </c>
      <c r="B335" s="18" t="s">
        <v>63</v>
      </c>
      <c r="C335" s="18" t="s">
        <v>83</v>
      </c>
      <c r="D335" s="23" t="s">
        <v>643</v>
      </c>
      <c r="E335" s="54"/>
      <c r="F335" s="56">
        <f>F336+F342</f>
        <v>4305</v>
      </c>
    </row>
    <row r="336" spans="1:6" s="12" customFormat="1" ht="31.5" x14ac:dyDescent="0.25">
      <c r="A336" s="53" t="s">
        <v>644</v>
      </c>
      <c r="B336" s="18" t="s">
        <v>63</v>
      </c>
      <c r="C336" s="18" t="s">
        <v>83</v>
      </c>
      <c r="D336" s="18" t="s">
        <v>645</v>
      </c>
      <c r="E336" s="19"/>
      <c r="F336" s="20">
        <f>F337</f>
        <v>4195</v>
      </c>
    </row>
    <row r="337" spans="1:6" s="12" customFormat="1" ht="31.5" x14ac:dyDescent="0.25">
      <c r="A337" s="28" t="s">
        <v>646</v>
      </c>
      <c r="B337" s="36" t="s">
        <v>63</v>
      </c>
      <c r="C337" s="36" t="s">
        <v>83</v>
      </c>
      <c r="D337" s="36" t="s">
        <v>647</v>
      </c>
      <c r="E337" s="216"/>
      <c r="F337" s="32">
        <f>F338</f>
        <v>4195</v>
      </c>
    </row>
    <row r="338" spans="1:6" s="12" customFormat="1" ht="15.75" x14ac:dyDescent="0.25">
      <c r="A338" s="82" t="s">
        <v>22</v>
      </c>
      <c r="B338" s="223" t="s">
        <v>63</v>
      </c>
      <c r="C338" s="223" t="s">
        <v>83</v>
      </c>
      <c r="D338" s="223" t="s">
        <v>647</v>
      </c>
      <c r="E338" s="34" t="s">
        <v>15</v>
      </c>
      <c r="F338" s="27">
        <f>F339</f>
        <v>4195</v>
      </c>
    </row>
    <row r="339" spans="1:6" s="12" customFormat="1" ht="31.5" x14ac:dyDescent="0.25">
      <c r="A339" s="48" t="s">
        <v>17</v>
      </c>
      <c r="B339" s="223" t="s">
        <v>63</v>
      </c>
      <c r="C339" s="223" t="s">
        <v>83</v>
      </c>
      <c r="D339" s="223" t="s">
        <v>647</v>
      </c>
      <c r="E339" s="34" t="s">
        <v>16</v>
      </c>
      <c r="F339" s="27">
        <f>F341+F340</f>
        <v>4195</v>
      </c>
    </row>
    <row r="340" spans="1:6" s="12" customFormat="1" ht="31.5" x14ac:dyDescent="0.25">
      <c r="A340" s="48" t="s">
        <v>641</v>
      </c>
      <c r="B340" s="223" t="s">
        <v>63</v>
      </c>
      <c r="C340" s="223" t="s">
        <v>83</v>
      </c>
      <c r="D340" s="223" t="s">
        <v>647</v>
      </c>
      <c r="E340" s="215" t="s">
        <v>570</v>
      </c>
      <c r="F340" s="27">
        <f>4700-1725</f>
        <v>2975</v>
      </c>
    </row>
    <row r="341" spans="1:6" s="12" customFormat="1" ht="31.5" x14ac:dyDescent="0.25">
      <c r="A341" s="61" t="s">
        <v>185</v>
      </c>
      <c r="B341" s="223" t="s">
        <v>63</v>
      </c>
      <c r="C341" s="223" t="s">
        <v>83</v>
      </c>
      <c r="D341" s="223" t="s">
        <v>647</v>
      </c>
      <c r="E341" s="34" t="s">
        <v>141</v>
      </c>
      <c r="F341" s="27">
        <f>6820-4700-900</f>
        <v>1220</v>
      </c>
    </row>
    <row r="342" spans="1:6" s="12" customFormat="1" ht="31.5" x14ac:dyDescent="0.25">
      <c r="A342" s="53" t="s">
        <v>648</v>
      </c>
      <c r="B342" s="18" t="s">
        <v>63</v>
      </c>
      <c r="C342" s="18" t="s">
        <v>83</v>
      </c>
      <c r="D342" s="18" t="s">
        <v>649</v>
      </c>
      <c r="E342" s="19"/>
      <c r="F342" s="20">
        <f>F343</f>
        <v>110</v>
      </c>
    </row>
    <row r="343" spans="1:6" s="12" customFormat="1" ht="31.5" x14ac:dyDescent="0.25">
      <c r="A343" s="81" t="s">
        <v>650</v>
      </c>
      <c r="B343" s="36" t="s">
        <v>63</v>
      </c>
      <c r="C343" s="36" t="s">
        <v>83</v>
      </c>
      <c r="D343" s="36" t="s">
        <v>651</v>
      </c>
      <c r="E343" s="216"/>
      <c r="F343" s="32">
        <f>F344</f>
        <v>110</v>
      </c>
    </row>
    <row r="344" spans="1:6" s="12" customFormat="1" ht="15.75" x14ac:dyDescent="0.25">
      <c r="A344" s="82" t="s">
        <v>22</v>
      </c>
      <c r="B344" s="223" t="s">
        <v>63</v>
      </c>
      <c r="C344" s="223" t="s">
        <v>83</v>
      </c>
      <c r="D344" s="223" t="s">
        <v>651</v>
      </c>
      <c r="E344" s="34" t="s">
        <v>15</v>
      </c>
      <c r="F344" s="38">
        <f>F345</f>
        <v>110</v>
      </c>
    </row>
    <row r="345" spans="1:6" s="12" customFormat="1" ht="31.5" x14ac:dyDescent="0.25">
      <c r="A345" s="48" t="s">
        <v>17</v>
      </c>
      <c r="B345" s="223" t="s">
        <v>63</v>
      </c>
      <c r="C345" s="223" t="s">
        <v>83</v>
      </c>
      <c r="D345" s="223" t="s">
        <v>651</v>
      </c>
      <c r="E345" s="34" t="s">
        <v>16</v>
      </c>
      <c r="F345" s="38">
        <f>F346</f>
        <v>110</v>
      </c>
    </row>
    <row r="346" spans="1:6" s="12" customFormat="1" ht="31.5" x14ac:dyDescent="0.25">
      <c r="A346" s="61" t="s">
        <v>185</v>
      </c>
      <c r="B346" s="223" t="s">
        <v>63</v>
      </c>
      <c r="C346" s="223" t="s">
        <v>83</v>
      </c>
      <c r="D346" s="223" t="s">
        <v>651</v>
      </c>
      <c r="E346" s="34" t="s">
        <v>141</v>
      </c>
      <c r="F346" s="38">
        <f>2000-1890</f>
        <v>110</v>
      </c>
    </row>
    <row r="347" spans="1:6" s="12" customFormat="1" ht="15.75" x14ac:dyDescent="0.25">
      <c r="A347" s="53" t="s">
        <v>652</v>
      </c>
      <c r="B347" s="18" t="s">
        <v>63</v>
      </c>
      <c r="C347" s="18" t="s">
        <v>83</v>
      </c>
      <c r="D347" s="23" t="s">
        <v>653</v>
      </c>
      <c r="E347" s="54"/>
      <c r="F347" s="56">
        <f>F348</f>
        <v>9480</v>
      </c>
    </row>
    <row r="348" spans="1:6" s="12" customFormat="1" ht="15.75" x14ac:dyDescent="0.25">
      <c r="A348" s="53" t="s">
        <v>654</v>
      </c>
      <c r="B348" s="18" t="s">
        <v>63</v>
      </c>
      <c r="C348" s="18" t="s">
        <v>83</v>
      </c>
      <c r="D348" s="18" t="s">
        <v>655</v>
      </c>
      <c r="E348" s="34"/>
      <c r="F348" s="20">
        <f>F349+F358</f>
        <v>9480</v>
      </c>
    </row>
    <row r="349" spans="1:6" s="12" customFormat="1" ht="15.75" x14ac:dyDescent="0.25">
      <c r="A349" s="81" t="s">
        <v>656</v>
      </c>
      <c r="B349" s="36" t="s">
        <v>63</v>
      </c>
      <c r="C349" s="36" t="s">
        <v>83</v>
      </c>
      <c r="D349" s="36" t="s">
        <v>657</v>
      </c>
      <c r="E349" s="216"/>
      <c r="F349" s="32">
        <f>F350+F353</f>
        <v>8530</v>
      </c>
    </row>
    <row r="350" spans="1:6" s="12" customFormat="1" ht="15.75" x14ac:dyDescent="0.25">
      <c r="A350" s="82" t="s">
        <v>22</v>
      </c>
      <c r="B350" s="223" t="s">
        <v>63</v>
      </c>
      <c r="C350" s="223" t="s">
        <v>83</v>
      </c>
      <c r="D350" s="223" t="s">
        <v>657</v>
      </c>
      <c r="E350" s="34" t="s">
        <v>15</v>
      </c>
      <c r="F350" s="38">
        <f>F351</f>
        <v>130</v>
      </c>
    </row>
    <row r="351" spans="1:6" s="12" customFormat="1" ht="31.5" x14ac:dyDescent="0.25">
      <c r="A351" s="48" t="s">
        <v>17</v>
      </c>
      <c r="B351" s="223" t="s">
        <v>63</v>
      </c>
      <c r="C351" s="223" t="s">
        <v>83</v>
      </c>
      <c r="D351" s="223" t="s">
        <v>657</v>
      </c>
      <c r="E351" s="34" t="s">
        <v>16</v>
      </c>
      <c r="F351" s="38">
        <f>F352</f>
        <v>130</v>
      </c>
    </row>
    <row r="352" spans="1:6" s="12" customFormat="1" ht="31.5" x14ac:dyDescent="0.25">
      <c r="A352" s="61" t="s">
        <v>185</v>
      </c>
      <c r="B352" s="223" t="s">
        <v>63</v>
      </c>
      <c r="C352" s="223" t="s">
        <v>83</v>
      </c>
      <c r="D352" s="223" t="s">
        <v>657</v>
      </c>
      <c r="E352" s="34" t="s">
        <v>141</v>
      </c>
      <c r="F352" s="38">
        <f>180+328-328-4-46</f>
        <v>130</v>
      </c>
    </row>
    <row r="353" spans="1:6" s="12" customFormat="1" ht="31.5" x14ac:dyDescent="0.25">
      <c r="A353" s="220" t="s">
        <v>18</v>
      </c>
      <c r="B353" s="223" t="s">
        <v>63</v>
      </c>
      <c r="C353" s="223" t="s">
        <v>83</v>
      </c>
      <c r="D353" s="223" t="s">
        <v>657</v>
      </c>
      <c r="E353" s="215" t="s">
        <v>20</v>
      </c>
      <c r="F353" s="27">
        <f>F354+F356</f>
        <v>8400</v>
      </c>
    </row>
    <row r="354" spans="1:6" s="12" customFormat="1" ht="15.75" x14ac:dyDescent="0.25">
      <c r="A354" s="83" t="s">
        <v>25</v>
      </c>
      <c r="B354" s="223" t="s">
        <v>63</v>
      </c>
      <c r="C354" s="223" t="s">
        <v>83</v>
      </c>
      <c r="D354" s="223" t="s">
        <v>657</v>
      </c>
      <c r="E354" s="215" t="s">
        <v>26</v>
      </c>
      <c r="F354" s="27">
        <f>F355</f>
        <v>7180</v>
      </c>
    </row>
    <row r="355" spans="1:6" s="12" customFormat="1" ht="15.75" x14ac:dyDescent="0.25">
      <c r="A355" s="83" t="s">
        <v>152</v>
      </c>
      <c r="B355" s="223" t="s">
        <v>63</v>
      </c>
      <c r="C355" s="223" t="s">
        <v>83</v>
      </c>
      <c r="D355" s="223" t="s">
        <v>657</v>
      </c>
      <c r="E355" s="215" t="s">
        <v>159</v>
      </c>
      <c r="F355" s="27">
        <f>7170+10</f>
        <v>7180</v>
      </c>
    </row>
    <row r="356" spans="1:6" s="12" customFormat="1" ht="15.75" x14ac:dyDescent="0.25">
      <c r="A356" s="61" t="s">
        <v>202</v>
      </c>
      <c r="B356" s="223" t="s">
        <v>63</v>
      </c>
      <c r="C356" s="223" t="s">
        <v>83</v>
      </c>
      <c r="D356" s="223" t="s">
        <v>657</v>
      </c>
      <c r="E356" s="215" t="s">
        <v>21</v>
      </c>
      <c r="F356" s="27">
        <f>F357</f>
        <v>1220</v>
      </c>
    </row>
    <row r="357" spans="1:6" s="12" customFormat="1" ht="15.75" x14ac:dyDescent="0.25">
      <c r="A357" s="61" t="s">
        <v>165</v>
      </c>
      <c r="B357" s="223" t="s">
        <v>63</v>
      </c>
      <c r="C357" s="223" t="s">
        <v>83</v>
      </c>
      <c r="D357" s="223" t="s">
        <v>657</v>
      </c>
      <c r="E357" s="215" t="s">
        <v>164</v>
      </c>
      <c r="F357" s="27">
        <f>1230-10</f>
        <v>1220</v>
      </c>
    </row>
    <row r="358" spans="1:6" s="12" customFormat="1" ht="15.75" x14ac:dyDescent="0.25">
      <c r="A358" s="28" t="s">
        <v>658</v>
      </c>
      <c r="B358" s="36" t="s">
        <v>63</v>
      </c>
      <c r="C358" s="36" t="s">
        <v>83</v>
      </c>
      <c r="D358" s="36" t="s">
        <v>659</v>
      </c>
      <c r="E358" s="216"/>
      <c r="F358" s="32">
        <f>F359</f>
        <v>950</v>
      </c>
    </row>
    <row r="359" spans="1:6" s="12" customFormat="1" ht="31.5" x14ac:dyDescent="0.25">
      <c r="A359" s="83" t="s">
        <v>18</v>
      </c>
      <c r="B359" s="223" t="s">
        <v>63</v>
      </c>
      <c r="C359" s="223" t="s">
        <v>83</v>
      </c>
      <c r="D359" s="223" t="s">
        <v>659</v>
      </c>
      <c r="E359" s="31" t="s">
        <v>20</v>
      </c>
      <c r="F359" s="38">
        <f>F360</f>
        <v>950</v>
      </c>
    </row>
    <row r="360" spans="1:6" s="12" customFormat="1" ht="31.5" x14ac:dyDescent="0.25">
      <c r="A360" s="83" t="s">
        <v>28</v>
      </c>
      <c r="B360" s="223" t="s">
        <v>63</v>
      </c>
      <c r="C360" s="223" t="s">
        <v>83</v>
      </c>
      <c r="D360" s="223" t="s">
        <v>659</v>
      </c>
      <c r="E360" s="31" t="s">
        <v>0</v>
      </c>
      <c r="F360" s="38">
        <f>F361</f>
        <v>950</v>
      </c>
    </row>
    <row r="361" spans="1:6" s="12" customFormat="1" ht="31.5" x14ac:dyDescent="0.25">
      <c r="A361" s="61" t="s">
        <v>745</v>
      </c>
      <c r="B361" s="29" t="s">
        <v>63</v>
      </c>
      <c r="C361" s="84" t="s">
        <v>83</v>
      </c>
      <c r="D361" s="215" t="s">
        <v>659</v>
      </c>
      <c r="E361" s="215" t="s">
        <v>744</v>
      </c>
      <c r="F361" s="27">
        <v>950</v>
      </c>
    </row>
    <row r="362" spans="1:6" s="12" customFormat="1" ht="15.75" x14ac:dyDescent="0.25">
      <c r="A362" s="53" t="s">
        <v>660</v>
      </c>
      <c r="B362" s="18" t="s">
        <v>63</v>
      </c>
      <c r="C362" s="18" t="s">
        <v>83</v>
      </c>
      <c r="D362" s="23" t="s">
        <v>661</v>
      </c>
      <c r="E362" s="54"/>
      <c r="F362" s="56">
        <f>F363</f>
        <v>3866</v>
      </c>
    </row>
    <row r="363" spans="1:6" s="12" customFormat="1" ht="15.75" x14ac:dyDescent="0.25">
      <c r="A363" s="53" t="s">
        <v>662</v>
      </c>
      <c r="B363" s="18" t="s">
        <v>63</v>
      </c>
      <c r="C363" s="18" t="s">
        <v>83</v>
      </c>
      <c r="D363" s="23" t="s">
        <v>663</v>
      </c>
      <c r="E363" s="85"/>
      <c r="F363" s="86">
        <f>F364</f>
        <v>3866</v>
      </c>
    </row>
    <row r="364" spans="1:6" s="12" customFormat="1" ht="15.75" x14ac:dyDescent="0.25">
      <c r="A364" s="213" t="s">
        <v>664</v>
      </c>
      <c r="B364" s="36" t="s">
        <v>63</v>
      </c>
      <c r="C364" s="36" t="s">
        <v>83</v>
      </c>
      <c r="D364" s="30" t="s">
        <v>663</v>
      </c>
      <c r="E364" s="85"/>
      <c r="F364" s="87">
        <f>F365</f>
        <v>3866</v>
      </c>
    </row>
    <row r="365" spans="1:6" s="12" customFormat="1" ht="15.75" x14ac:dyDescent="0.25">
      <c r="A365" s="82" t="s">
        <v>22</v>
      </c>
      <c r="B365" s="223" t="s">
        <v>63</v>
      </c>
      <c r="C365" s="223" t="s">
        <v>83</v>
      </c>
      <c r="D365" s="26" t="s">
        <v>663</v>
      </c>
      <c r="E365" s="88">
        <v>200</v>
      </c>
      <c r="F365" s="39">
        <f>F366</f>
        <v>3866</v>
      </c>
    </row>
    <row r="366" spans="1:6" s="12" customFormat="1" ht="31.5" x14ac:dyDescent="0.25">
      <c r="A366" s="48" t="s">
        <v>17</v>
      </c>
      <c r="B366" s="223" t="s">
        <v>63</v>
      </c>
      <c r="C366" s="223" t="s">
        <v>83</v>
      </c>
      <c r="D366" s="26" t="s">
        <v>663</v>
      </c>
      <c r="E366" s="88">
        <v>240</v>
      </c>
      <c r="F366" s="39">
        <f>F367</f>
        <v>3866</v>
      </c>
    </row>
    <row r="367" spans="1:6" s="12" customFormat="1" ht="31.5" x14ac:dyDescent="0.25">
      <c r="A367" s="61" t="s">
        <v>185</v>
      </c>
      <c r="B367" s="223" t="s">
        <v>63</v>
      </c>
      <c r="C367" s="223" t="s">
        <v>83</v>
      </c>
      <c r="D367" s="26" t="s">
        <v>663</v>
      </c>
      <c r="E367" s="88">
        <v>244</v>
      </c>
      <c r="F367" s="39">
        <f>6555-2689</f>
        <v>3866</v>
      </c>
    </row>
    <row r="368" spans="1:6" s="12" customFormat="1" ht="31.5" x14ac:dyDescent="0.25">
      <c r="A368" s="35" t="s">
        <v>130</v>
      </c>
      <c r="B368" s="18" t="s">
        <v>63</v>
      </c>
      <c r="C368" s="18" t="s">
        <v>84</v>
      </c>
      <c r="D368" s="18"/>
      <c r="E368" s="19"/>
      <c r="F368" s="86">
        <f>F369</f>
        <v>21471</v>
      </c>
    </row>
    <row r="369" spans="1:6" s="12" customFormat="1" ht="37.5" x14ac:dyDescent="0.3">
      <c r="A369" s="79" t="s">
        <v>632</v>
      </c>
      <c r="B369" s="18" t="s">
        <v>63</v>
      </c>
      <c r="C369" s="18" t="s">
        <v>84</v>
      </c>
      <c r="D369" s="9" t="s">
        <v>331</v>
      </c>
      <c r="E369" s="80"/>
      <c r="F369" s="10">
        <f>F370+F404</f>
        <v>21471</v>
      </c>
    </row>
    <row r="370" spans="1:6" s="12" customFormat="1" ht="18.75" x14ac:dyDescent="0.3">
      <c r="A370" s="44" t="s">
        <v>212</v>
      </c>
      <c r="B370" s="18" t="s">
        <v>63</v>
      </c>
      <c r="C370" s="18" t="s">
        <v>84</v>
      </c>
      <c r="D370" s="18" t="s">
        <v>665</v>
      </c>
      <c r="E370" s="77"/>
      <c r="F370" s="20">
        <f>F371+F376+F386+F394</f>
        <v>18757</v>
      </c>
    </row>
    <row r="371" spans="1:6" s="12" customFormat="1" ht="32.25" x14ac:dyDescent="0.3">
      <c r="A371" s="44" t="s">
        <v>341</v>
      </c>
      <c r="B371" s="18" t="s">
        <v>63</v>
      </c>
      <c r="C371" s="18" t="s">
        <v>84</v>
      </c>
      <c r="D371" s="18" t="s">
        <v>342</v>
      </c>
      <c r="E371" s="77"/>
      <c r="F371" s="20">
        <f>F372</f>
        <v>400</v>
      </c>
    </row>
    <row r="372" spans="1:6" s="12" customFormat="1" ht="32.25" x14ac:dyDescent="0.3">
      <c r="A372" s="81" t="s">
        <v>343</v>
      </c>
      <c r="B372" s="36" t="s">
        <v>63</v>
      </c>
      <c r="C372" s="36" t="s">
        <v>84</v>
      </c>
      <c r="D372" s="36" t="s">
        <v>344</v>
      </c>
      <c r="E372" s="89"/>
      <c r="F372" s="32">
        <f>F373</f>
        <v>400</v>
      </c>
    </row>
    <row r="373" spans="1:6" s="12" customFormat="1" ht="31.5" x14ac:dyDescent="0.25">
      <c r="A373" s="220" t="s">
        <v>18</v>
      </c>
      <c r="B373" s="223" t="s">
        <v>63</v>
      </c>
      <c r="C373" s="223" t="s">
        <v>84</v>
      </c>
      <c r="D373" s="223" t="s">
        <v>344</v>
      </c>
      <c r="E373" s="215">
        <v>600</v>
      </c>
      <c r="F373" s="27">
        <f>F374</f>
        <v>400</v>
      </c>
    </row>
    <row r="374" spans="1:6" s="12" customFormat="1" ht="18.75" x14ac:dyDescent="0.3">
      <c r="A374" s="83" t="s">
        <v>25</v>
      </c>
      <c r="B374" s="223" t="s">
        <v>63</v>
      </c>
      <c r="C374" s="223" t="s">
        <v>84</v>
      </c>
      <c r="D374" s="223" t="s">
        <v>344</v>
      </c>
      <c r="E374" s="31">
        <v>610</v>
      </c>
      <c r="F374" s="90">
        <f>F375</f>
        <v>400</v>
      </c>
    </row>
    <row r="375" spans="1:6" s="12" customFormat="1" ht="18.75" x14ac:dyDescent="0.3">
      <c r="A375" s="83" t="s">
        <v>152</v>
      </c>
      <c r="B375" s="223" t="s">
        <v>63</v>
      </c>
      <c r="C375" s="223" t="s">
        <v>84</v>
      </c>
      <c r="D375" s="223" t="s">
        <v>344</v>
      </c>
      <c r="E375" s="31" t="s">
        <v>159</v>
      </c>
      <c r="F375" s="90">
        <v>400</v>
      </c>
    </row>
    <row r="376" spans="1:6" s="12" customFormat="1" ht="18.75" x14ac:dyDescent="0.3">
      <c r="A376" s="44" t="s">
        <v>666</v>
      </c>
      <c r="B376" s="18" t="s">
        <v>63</v>
      </c>
      <c r="C376" s="18" t="s">
        <v>84</v>
      </c>
      <c r="D376" s="18" t="s">
        <v>667</v>
      </c>
      <c r="E376" s="31"/>
      <c r="F376" s="78">
        <f>F377</f>
        <v>270</v>
      </c>
    </row>
    <row r="377" spans="1:6" s="12" customFormat="1" ht="32.25" x14ac:dyDescent="0.3">
      <c r="A377" s="81" t="s">
        <v>668</v>
      </c>
      <c r="B377" s="36" t="s">
        <v>63</v>
      </c>
      <c r="C377" s="36" t="s">
        <v>84</v>
      </c>
      <c r="D377" s="36" t="s">
        <v>669</v>
      </c>
      <c r="E377" s="31"/>
      <c r="F377" s="91">
        <f>F378+F381</f>
        <v>270</v>
      </c>
    </row>
    <row r="378" spans="1:6" s="12" customFormat="1" ht="18.75" x14ac:dyDescent="0.3">
      <c r="A378" s="220" t="s">
        <v>22</v>
      </c>
      <c r="B378" s="223" t="s">
        <v>63</v>
      </c>
      <c r="C378" s="223" t="s">
        <v>84</v>
      </c>
      <c r="D378" s="223" t="s">
        <v>669</v>
      </c>
      <c r="E378" s="92" t="s">
        <v>15</v>
      </c>
      <c r="F378" s="90">
        <f>F379</f>
        <v>145</v>
      </c>
    </row>
    <row r="379" spans="1:6" s="12" customFormat="1" ht="32.25" x14ac:dyDescent="0.3">
      <c r="A379" s="220" t="s">
        <v>17</v>
      </c>
      <c r="B379" s="223" t="s">
        <v>63</v>
      </c>
      <c r="C379" s="223" t="s">
        <v>84</v>
      </c>
      <c r="D379" s="223" t="s">
        <v>669</v>
      </c>
      <c r="E379" s="31" t="s">
        <v>16</v>
      </c>
      <c r="F379" s="90">
        <f>F380</f>
        <v>145</v>
      </c>
    </row>
    <row r="380" spans="1:6" s="12" customFormat="1" ht="32.25" x14ac:dyDescent="0.3">
      <c r="A380" s="61" t="s">
        <v>185</v>
      </c>
      <c r="B380" s="223" t="s">
        <v>63</v>
      </c>
      <c r="C380" s="223" t="s">
        <v>84</v>
      </c>
      <c r="D380" s="223" t="s">
        <v>669</v>
      </c>
      <c r="E380" s="31" t="s">
        <v>141</v>
      </c>
      <c r="F380" s="90">
        <f>220-75</f>
        <v>145</v>
      </c>
    </row>
    <row r="381" spans="1:6" s="12" customFormat="1" ht="31.5" x14ac:dyDescent="0.25">
      <c r="A381" s="220" t="s">
        <v>18</v>
      </c>
      <c r="B381" s="223" t="s">
        <v>63</v>
      </c>
      <c r="C381" s="223" t="s">
        <v>84</v>
      </c>
      <c r="D381" s="223" t="s">
        <v>669</v>
      </c>
      <c r="E381" s="215">
        <v>600</v>
      </c>
      <c r="F381" s="27">
        <f>F382+F384</f>
        <v>125</v>
      </c>
    </row>
    <row r="382" spans="1:6" s="12" customFormat="1" ht="15.75" x14ac:dyDescent="0.25">
      <c r="A382" s="83" t="s">
        <v>25</v>
      </c>
      <c r="B382" s="223" t="s">
        <v>63</v>
      </c>
      <c r="C382" s="223" t="s">
        <v>84</v>
      </c>
      <c r="D382" s="223" t="s">
        <v>669</v>
      </c>
      <c r="E382" s="31">
        <v>610</v>
      </c>
      <c r="F382" s="27">
        <f>F383</f>
        <v>60</v>
      </c>
    </row>
    <row r="383" spans="1:6" s="12" customFormat="1" ht="15.75" x14ac:dyDescent="0.25">
      <c r="A383" s="83" t="s">
        <v>152</v>
      </c>
      <c r="B383" s="223" t="s">
        <v>63</v>
      </c>
      <c r="C383" s="223" t="s">
        <v>84</v>
      </c>
      <c r="D383" s="223" t="s">
        <v>669</v>
      </c>
      <c r="E383" s="31" t="s">
        <v>159</v>
      </c>
      <c r="F383" s="27">
        <f>25+35</f>
        <v>60</v>
      </c>
    </row>
    <row r="384" spans="1:6" s="12" customFormat="1" ht="15.75" x14ac:dyDescent="0.25">
      <c r="A384" s="61" t="s">
        <v>202</v>
      </c>
      <c r="B384" s="223" t="s">
        <v>63</v>
      </c>
      <c r="C384" s="223" t="s">
        <v>84</v>
      </c>
      <c r="D384" s="223" t="s">
        <v>669</v>
      </c>
      <c r="E384" s="215" t="s">
        <v>21</v>
      </c>
      <c r="F384" s="27">
        <f>F385</f>
        <v>65</v>
      </c>
    </row>
    <row r="385" spans="1:6" s="12" customFormat="1" ht="15.75" x14ac:dyDescent="0.25">
      <c r="A385" s="61" t="s">
        <v>165</v>
      </c>
      <c r="B385" s="223" t="s">
        <v>63</v>
      </c>
      <c r="C385" s="223" t="s">
        <v>84</v>
      </c>
      <c r="D385" s="223" t="s">
        <v>669</v>
      </c>
      <c r="E385" s="215" t="s">
        <v>164</v>
      </c>
      <c r="F385" s="27">
        <f>25+40</f>
        <v>65</v>
      </c>
    </row>
    <row r="386" spans="1:6" s="12" customFormat="1" ht="47.25" x14ac:dyDescent="0.25">
      <c r="A386" s="44" t="s">
        <v>345</v>
      </c>
      <c r="B386" s="18" t="s">
        <v>63</v>
      </c>
      <c r="C386" s="18" t="s">
        <v>84</v>
      </c>
      <c r="D386" s="18" t="s">
        <v>346</v>
      </c>
      <c r="E386" s="19"/>
      <c r="F386" s="20">
        <f>F387</f>
        <v>1620</v>
      </c>
    </row>
    <row r="387" spans="1:6" s="12" customFormat="1" ht="31.5" x14ac:dyDescent="0.25">
      <c r="A387" s="81" t="s">
        <v>347</v>
      </c>
      <c r="B387" s="36" t="s">
        <v>63</v>
      </c>
      <c r="C387" s="36" t="s">
        <v>84</v>
      </c>
      <c r="D387" s="36" t="s">
        <v>348</v>
      </c>
      <c r="E387" s="216"/>
      <c r="F387" s="32">
        <f>F388+F391</f>
        <v>1620</v>
      </c>
    </row>
    <row r="388" spans="1:6" s="12" customFormat="1" ht="15.75" x14ac:dyDescent="0.25">
      <c r="A388" s="220" t="s">
        <v>22</v>
      </c>
      <c r="B388" s="223" t="s">
        <v>63</v>
      </c>
      <c r="C388" s="223" t="s">
        <v>84</v>
      </c>
      <c r="D388" s="223" t="s">
        <v>348</v>
      </c>
      <c r="E388" s="215">
        <v>200</v>
      </c>
      <c r="F388" s="27">
        <f>F389</f>
        <v>425</v>
      </c>
    </row>
    <row r="389" spans="1:6" s="12" customFormat="1" ht="31.5" x14ac:dyDescent="0.25">
      <c r="A389" s="220" t="s">
        <v>17</v>
      </c>
      <c r="B389" s="223" t="s">
        <v>63</v>
      </c>
      <c r="C389" s="223" t="s">
        <v>84</v>
      </c>
      <c r="D389" s="223" t="s">
        <v>348</v>
      </c>
      <c r="E389" s="215">
        <v>240</v>
      </c>
      <c r="F389" s="27">
        <f>F390</f>
        <v>425</v>
      </c>
    </row>
    <row r="390" spans="1:6" s="12" customFormat="1" ht="31.5" x14ac:dyDescent="0.25">
      <c r="A390" s="61" t="s">
        <v>185</v>
      </c>
      <c r="B390" s="223" t="s">
        <v>63</v>
      </c>
      <c r="C390" s="223" t="s">
        <v>84</v>
      </c>
      <c r="D390" s="223" t="s">
        <v>348</v>
      </c>
      <c r="E390" s="215" t="s">
        <v>141</v>
      </c>
      <c r="F390" s="27">
        <v>425</v>
      </c>
    </row>
    <row r="391" spans="1:6" s="12" customFormat="1" ht="31.5" x14ac:dyDescent="0.25">
      <c r="A391" s="220" t="s">
        <v>18</v>
      </c>
      <c r="B391" s="223" t="s">
        <v>63</v>
      </c>
      <c r="C391" s="223" t="s">
        <v>84</v>
      </c>
      <c r="D391" s="223" t="s">
        <v>348</v>
      </c>
      <c r="E391" s="215">
        <v>600</v>
      </c>
      <c r="F391" s="27">
        <f>F392</f>
        <v>1195</v>
      </c>
    </row>
    <row r="392" spans="1:6" s="12" customFormat="1" ht="15.75" x14ac:dyDescent="0.25">
      <c r="A392" s="83" t="s">
        <v>25</v>
      </c>
      <c r="B392" s="223" t="s">
        <v>63</v>
      </c>
      <c r="C392" s="223" t="s">
        <v>84</v>
      </c>
      <c r="D392" s="223" t="s">
        <v>348</v>
      </c>
      <c r="E392" s="31">
        <v>610</v>
      </c>
      <c r="F392" s="27">
        <f>F393</f>
        <v>1195</v>
      </c>
    </row>
    <row r="393" spans="1:6" s="12" customFormat="1" ht="15.75" x14ac:dyDescent="0.25">
      <c r="A393" s="83" t="s">
        <v>152</v>
      </c>
      <c r="B393" s="223" t="s">
        <v>63</v>
      </c>
      <c r="C393" s="223" t="s">
        <v>84</v>
      </c>
      <c r="D393" s="223" t="s">
        <v>348</v>
      </c>
      <c r="E393" s="31" t="s">
        <v>159</v>
      </c>
      <c r="F393" s="27">
        <v>1195</v>
      </c>
    </row>
    <row r="394" spans="1:6" s="12" customFormat="1" ht="15.75" x14ac:dyDescent="0.25">
      <c r="A394" s="44" t="s">
        <v>463</v>
      </c>
      <c r="B394" s="18" t="s">
        <v>63</v>
      </c>
      <c r="C394" s="18" t="s">
        <v>84</v>
      </c>
      <c r="D394" s="18" t="s">
        <v>349</v>
      </c>
      <c r="E394" s="19"/>
      <c r="F394" s="20">
        <f>F395</f>
        <v>16467</v>
      </c>
    </row>
    <row r="395" spans="1:6" s="12" customFormat="1" ht="31.5" x14ac:dyDescent="0.25">
      <c r="A395" s="81" t="s">
        <v>350</v>
      </c>
      <c r="B395" s="36" t="s">
        <v>63</v>
      </c>
      <c r="C395" s="36" t="s">
        <v>84</v>
      </c>
      <c r="D395" s="36" t="s">
        <v>351</v>
      </c>
      <c r="E395" s="216"/>
      <c r="F395" s="32">
        <f>F396+F399</f>
        <v>16467</v>
      </c>
    </row>
    <row r="396" spans="1:6" s="12" customFormat="1" ht="15.75" x14ac:dyDescent="0.25">
      <c r="A396" s="220" t="s">
        <v>22</v>
      </c>
      <c r="B396" s="223" t="s">
        <v>63</v>
      </c>
      <c r="C396" s="223" t="s">
        <v>84</v>
      </c>
      <c r="D396" s="223" t="s">
        <v>351</v>
      </c>
      <c r="E396" s="215" t="s">
        <v>15</v>
      </c>
      <c r="F396" s="27">
        <f>F397</f>
        <v>100</v>
      </c>
    </row>
    <row r="397" spans="1:6" s="12" customFormat="1" ht="31.5" x14ac:dyDescent="0.25">
      <c r="A397" s="220" t="s">
        <v>17</v>
      </c>
      <c r="B397" s="223" t="s">
        <v>63</v>
      </c>
      <c r="C397" s="223" t="s">
        <v>84</v>
      </c>
      <c r="D397" s="223" t="s">
        <v>351</v>
      </c>
      <c r="E397" s="215" t="s">
        <v>16</v>
      </c>
      <c r="F397" s="27">
        <f>F398</f>
        <v>100</v>
      </c>
    </row>
    <row r="398" spans="1:6" s="12" customFormat="1" ht="31.5" x14ac:dyDescent="0.25">
      <c r="A398" s="61" t="s">
        <v>185</v>
      </c>
      <c r="B398" s="223" t="s">
        <v>63</v>
      </c>
      <c r="C398" s="223" t="s">
        <v>84</v>
      </c>
      <c r="D398" s="223" t="s">
        <v>351</v>
      </c>
      <c r="E398" s="215" t="s">
        <v>141</v>
      </c>
      <c r="F398" s="27">
        <v>100</v>
      </c>
    </row>
    <row r="399" spans="1:6" s="12" customFormat="1" ht="31.5" x14ac:dyDescent="0.25">
      <c r="A399" s="220" t="s">
        <v>18</v>
      </c>
      <c r="B399" s="223" t="s">
        <v>63</v>
      </c>
      <c r="C399" s="223" t="s">
        <v>84</v>
      </c>
      <c r="D399" s="223" t="s">
        <v>351</v>
      </c>
      <c r="E399" s="215" t="s">
        <v>20</v>
      </c>
      <c r="F399" s="27">
        <f>F400+F402</f>
        <v>16367</v>
      </c>
    </row>
    <row r="400" spans="1:6" s="12" customFormat="1" ht="15.75" x14ac:dyDescent="0.25">
      <c r="A400" s="83" t="s">
        <v>25</v>
      </c>
      <c r="B400" s="223" t="s">
        <v>63</v>
      </c>
      <c r="C400" s="223" t="s">
        <v>84</v>
      </c>
      <c r="D400" s="223" t="s">
        <v>351</v>
      </c>
      <c r="E400" s="215" t="s">
        <v>26</v>
      </c>
      <c r="F400" s="27">
        <f>F401</f>
        <v>10787</v>
      </c>
    </row>
    <row r="401" spans="1:6" s="12" customFormat="1" ht="15.75" x14ac:dyDescent="0.25">
      <c r="A401" s="83" t="s">
        <v>152</v>
      </c>
      <c r="B401" s="223" t="s">
        <v>63</v>
      </c>
      <c r="C401" s="223" t="s">
        <v>84</v>
      </c>
      <c r="D401" s="223" t="s">
        <v>351</v>
      </c>
      <c r="E401" s="215" t="s">
        <v>159</v>
      </c>
      <c r="F401" s="27">
        <f>10272+515</f>
        <v>10787</v>
      </c>
    </row>
    <row r="402" spans="1:6" s="12" customFormat="1" ht="15.75" x14ac:dyDescent="0.25">
      <c r="A402" s="61" t="s">
        <v>202</v>
      </c>
      <c r="B402" s="223" t="s">
        <v>63</v>
      </c>
      <c r="C402" s="223" t="s">
        <v>84</v>
      </c>
      <c r="D402" s="223" t="s">
        <v>351</v>
      </c>
      <c r="E402" s="215" t="s">
        <v>21</v>
      </c>
      <c r="F402" s="27">
        <f>F403</f>
        <v>5580</v>
      </c>
    </row>
    <row r="403" spans="1:6" s="12" customFormat="1" ht="15.75" x14ac:dyDescent="0.25">
      <c r="A403" s="61" t="s">
        <v>165</v>
      </c>
      <c r="B403" s="223" t="s">
        <v>63</v>
      </c>
      <c r="C403" s="223" t="s">
        <v>84</v>
      </c>
      <c r="D403" s="223" t="s">
        <v>351</v>
      </c>
      <c r="E403" s="215" t="s">
        <v>164</v>
      </c>
      <c r="F403" s="27">
        <f>6095-515</f>
        <v>5580</v>
      </c>
    </row>
    <row r="404" spans="1:6" s="12" customFormat="1" ht="15.75" x14ac:dyDescent="0.25">
      <c r="A404" s="53" t="s">
        <v>652</v>
      </c>
      <c r="B404" s="18" t="s">
        <v>63</v>
      </c>
      <c r="C404" s="18" t="s">
        <v>84</v>
      </c>
      <c r="D404" s="23" t="s">
        <v>653</v>
      </c>
      <c r="E404" s="54"/>
      <c r="F404" s="56">
        <f>F405</f>
        <v>2714</v>
      </c>
    </row>
    <row r="405" spans="1:6" s="12" customFormat="1" ht="15.75" x14ac:dyDescent="0.25">
      <c r="A405" s="53" t="s">
        <v>654</v>
      </c>
      <c r="B405" s="18" t="s">
        <v>63</v>
      </c>
      <c r="C405" s="18" t="s">
        <v>84</v>
      </c>
      <c r="D405" s="18" t="s">
        <v>655</v>
      </c>
      <c r="E405" s="34"/>
      <c r="F405" s="20">
        <f>F406+F410</f>
        <v>2714</v>
      </c>
    </row>
    <row r="406" spans="1:6" s="12" customFormat="1" ht="15.75" x14ac:dyDescent="0.25">
      <c r="A406" s="81" t="s">
        <v>656</v>
      </c>
      <c r="B406" s="36" t="s">
        <v>63</v>
      </c>
      <c r="C406" s="36" t="s">
        <v>84</v>
      </c>
      <c r="D406" s="36" t="s">
        <v>657</v>
      </c>
      <c r="E406" s="216"/>
      <c r="F406" s="32">
        <f>F407</f>
        <v>328</v>
      </c>
    </row>
    <row r="407" spans="1:6" s="12" customFormat="1" ht="15.75" x14ac:dyDescent="0.25">
      <c r="A407" s="82" t="s">
        <v>22</v>
      </c>
      <c r="B407" s="223" t="s">
        <v>63</v>
      </c>
      <c r="C407" s="223" t="s">
        <v>84</v>
      </c>
      <c r="D407" s="223" t="s">
        <v>657</v>
      </c>
      <c r="E407" s="34" t="s">
        <v>15</v>
      </c>
      <c r="F407" s="38">
        <f>F408</f>
        <v>328</v>
      </c>
    </row>
    <row r="408" spans="1:6" s="12" customFormat="1" ht="31.5" x14ac:dyDescent="0.25">
      <c r="A408" s="48" t="s">
        <v>17</v>
      </c>
      <c r="B408" s="223" t="s">
        <v>63</v>
      </c>
      <c r="C408" s="223" t="s">
        <v>84</v>
      </c>
      <c r="D408" s="223" t="s">
        <v>657</v>
      </c>
      <c r="E408" s="34" t="s">
        <v>16</v>
      </c>
      <c r="F408" s="38">
        <f>F409</f>
        <v>328</v>
      </c>
    </row>
    <row r="409" spans="1:6" s="12" customFormat="1" ht="31.5" x14ac:dyDescent="0.25">
      <c r="A409" s="61" t="s">
        <v>185</v>
      </c>
      <c r="B409" s="223" t="s">
        <v>63</v>
      </c>
      <c r="C409" s="223" t="s">
        <v>84</v>
      </c>
      <c r="D409" s="223" t="s">
        <v>657</v>
      </c>
      <c r="E409" s="34" t="s">
        <v>141</v>
      </c>
      <c r="F409" s="38">
        <v>328</v>
      </c>
    </row>
    <row r="410" spans="1:6" s="12" customFormat="1" ht="47.25" x14ac:dyDescent="0.25">
      <c r="A410" s="62" t="s">
        <v>829</v>
      </c>
      <c r="B410" s="36" t="s">
        <v>63</v>
      </c>
      <c r="C410" s="36" t="s">
        <v>84</v>
      </c>
      <c r="D410" s="36" t="s">
        <v>830</v>
      </c>
      <c r="E410" s="37"/>
      <c r="F410" s="32">
        <f>F411</f>
        <v>2386</v>
      </c>
    </row>
    <row r="411" spans="1:6" s="12" customFormat="1" ht="15.75" x14ac:dyDescent="0.25">
      <c r="A411" s="82" t="s">
        <v>22</v>
      </c>
      <c r="B411" s="223" t="s">
        <v>63</v>
      </c>
      <c r="C411" s="223" t="s">
        <v>84</v>
      </c>
      <c r="D411" s="223" t="s">
        <v>830</v>
      </c>
      <c r="E411" s="34" t="s">
        <v>15</v>
      </c>
      <c r="F411" s="38">
        <f>F412</f>
        <v>2386</v>
      </c>
    </row>
    <row r="412" spans="1:6" s="12" customFormat="1" ht="31.5" x14ac:dyDescent="0.25">
      <c r="A412" s="48" t="s">
        <v>17</v>
      </c>
      <c r="B412" s="223" t="s">
        <v>63</v>
      </c>
      <c r="C412" s="223" t="s">
        <v>84</v>
      </c>
      <c r="D412" s="223" t="s">
        <v>830</v>
      </c>
      <c r="E412" s="34" t="s">
        <v>16</v>
      </c>
      <c r="F412" s="38">
        <f>F413</f>
        <v>2386</v>
      </c>
    </row>
    <row r="413" spans="1:6" s="12" customFormat="1" ht="31.5" x14ac:dyDescent="0.25">
      <c r="A413" s="61" t="s">
        <v>185</v>
      </c>
      <c r="B413" s="223" t="s">
        <v>63</v>
      </c>
      <c r="C413" s="223" t="s">
        <v>84</v>
      </c>
      <c r="D413" s="223" t="s">
        <v>830</v>
      </c>
      <c r="E413" s="34" t="s">
        <v>141</v>
      </c>
      <c r="F413" s="38">
        <v>2386</v>
      </c>
    </row>
    <row r="414" spans="1:6" s="12" customFormat="1" ht="18.75" x14ac:dyDescent="0.3">
      <c r="A414" s="75" t="s">
        <v>85</v>
      </c>
      <c r="B414" s="76" t="s">
        <v>64</v>
      </c>
      <c r="C414" s="76"/>
      <c r="D414" s="76"/>
      <c r="E414" s="77"/>
      <c r="F414" s="93">
        <f>F415+F439+F487</f>
        <v>280262</v>
      </c>
    </row>
    <row r="415" spans="1:6" s="12" customFormat="1" ht="15.75" x14ac:dyDescent="0.25">
      <c r="A415" s="35" t="s">
        <v>87</v>
      </c>
      <c r="B415" s="18" t="s">
        <v>64</v>
      </c>
      <c r="C415" s="18" t="s">
        <v>69</v>
      </c>
      <c r="D415" s="18"/>
      <c r="E415" s="19"/>
      <c r="F415" s="94">
        <f>F416</f>
        <v>91154</v>
      </c>
    </row>
    <row r="416" spans="1:6" s="12" customFormat="1" ht="37.5" x14ac:dyDescent="0.3">
      <c r="A416" s="95" t="s">
        <v>508</v>
      </c>
      <c r="B416" s="77" t="s">
        <v>64</v>
      </c>
      <c r="C416" s="77" t="s">
        <v>69</v>
      </c>
      <c r="D416" s="77" t="s">
        <v>250</v>
      </c>
      <c r="E416" s="96"/>
      <c r="F416" s="93">
        <f>F417+F426</f>
        <v>91154</v>
      </c>
    </row>
    <row r="417" spans="1:6" s="12" customFormat="1" ht="31.5" x14ac:dyDescent="0.25">
      <c r="A417" s="17" t="s">
        <v>251</v>
      </c>
      <c r="B417" s="18" t="s">
        <v>64</v>
      </c>
      <c r="C417" s="18" t="s">
        <v>69</v>
      </c>
      <c r="D417" s="46" t="s">
        <v>254</v>
      </c>
      <c r="E417" s="17"/>
      <c r="F417" s="94">
        <f>F418+F422</f>
        <v>60606</v>
      </c>
    </row>
    <row r="418" spans="1:6" s="12" customFormat="1" ht="31.5" x14ac:dyDescent="0.25">
      <c r="A418" s="28" t="s">
        <v>252</v>
      </c>
      <c r="B418" s="36" t="s">
        <v>64</v>
      </c>
      <c r="C418" s="36" t="s">
        <v>69</v>
      </c>
      <c r="D418" s="216" t="s">
        <v>255</v>
      </c>
      <c r="E418" s="96"/>
      <c r="F418" s="71">
        <f>F419</f>
        <v>59306</v>
      </c>
    </row>
    <row r="419" spans="1:6" s="12" customFormat="1" ht="15.75" x14ac:dyDescent="0.25">
      <c r="A419" s="212" t="s">
        <v>22</v>
      </c>
      <c r="B419" s="223" t="s">
        <v>64</v>
      </c>
      <c r="C419" s="223" t="s">
        <v>69</v>
      </c>
      <c r="D419" s="215" t="s">
        <v>255</v>
      </c>
      <c r="E419" s="97">
        <v>200</v>
      </c>
      <c r="F419" s="72">
        <f>F420</f>
        <v>59306</v>
      </c>
    </row>
    <row r="420" spans="1:6" s="12" customFormat="1" ht="31.5" x14ac:dyDescent="0.25">
      <c r="A420" s="212" t="s">
        <v>17</v>
      </c>
      <c r="B420" s="223" t="s">
        <v>64</v>
      </c>
      <c r="C420" s="223" t="s">
        <v>69</v>
      </c>
      <c r="D420" s="215" t="s">
        <v>255</v>
      </c>
      <c r="E420" s="97">
        <v>240</v>
      </c>
      <c r="F420" s="72">
        <f>F421</f>
        <v>59306</v>
      </c>
    </row>
    <row r="421" spans="1:6" s="12" customFormat="1" ht="31.5" x14ac:dyDescent="0.25">
      <c r="A421" s="211" t="s">
        <v>140</v>
      </c>
      <c r="B421" s="223" t="s">
        <v>64</v>
      </c>
      <c r="C421" s="223" t="s">
        <v>69</v>
      </c>
      <c r="D421" s="215" t="s">
        <v>255</v>
      </c>
      <c r="E421" s="97">
        <v>244</v>
      </c>
      <c r="F421" s="72">
        <f>35853+26832-3379</f>
        <v>59306</v>
      </c>
    </row>
    <row r="422" spans="1:6" s="12" customFormat="1" ht="31.5" x14ac:dyDescent="0.25">
      <c r="A422" s="28" t="s">
        <v>253</v>
      </c>
      <c r="B422" s="36" t="s">
        <v>64</v>
      </c>
      <c r="C422" s="36" t="s">
        <v>69</v>
      </c>
      <c r="D422" s="216" t="s">
        <v>256</v>
      </c>
      <c r="E422" s="96"/>
      <c r="F422" s="71">
        <f>F423</f>
        <v>1300</v>
      </c>
    </row>
    <row r="423" spans="1:6" s="12" customFormat="1" ht="15.75" x14ac:dyDescent="0.25">
      <c r="A423" s="212" t="s">
        <v>22</v>
      </c>
      <c r="B423" s="223" t="s">
        <v>64</v>
      </c>
      <c r="C423" s="223" t="s">
        <v>69</v>
      </c>
      <c r="D423" s="215" t="s">
        <v>256</v>
      </c>
      <c r="E423" s="97">
        <v>200</v>
      </c>
      <c r="F423" s="72">
        <f>F424</f>
        <v>1300</v>
      </c>
    </row>
    <row r="424" spans="1:6" s="12" customFormat="1" ht="31.5" x14ac:dyDescent="0.25">
      <c r="A424" s="212" t="s">
        <v>17</v>
      </c>
      <c r="B424" s="223" t="s">
        <v>64</v>
      </c>
      <c r="C424" s="223" t="s">
        <v>69</v>
      </c>
      <c r="D424" s="215" t="s">
        <v>256</v>
      </c>
      <c r="E424" s="97">
        <v>240</v>
      </c>
      <c r="F424" s="72">
        <f>F425</f>
        <v>1300</v>
      </c>
    </row>
    <row r="425" spans="1:6" s="12" customFormat="1" ht="31.5" x14ac:dyDescent="0.25">
      <c r="A425" s="211" t="s">
        <v>140</v>
      </c>
      <c r="B425" s="223" t="s">
        <v>64</v>
      </c>
      <c r="C425" s="223" t="s">
        <v>69</v>
      </c>
      <c r="D425" s="215" t="s">
        <v>256</v>
      </c>
      <c r="E425" s="97">
        <v>244</v>
      </c>
      <c r="F425" s="72">
        <f>800+500</f>
        <v>1300</v>
      </c>
    </row>
    <row r="426" spans="1:6" s="12" customFormat="1" ht="15.75" x14ac:dyDescent="0.25">
      <c r="A426" s="53" t="s">
        <v>257</v>
      </c>
      <c r="B426" s="18" t="s">
        <v>64</v>
      </c>
      <c r="C426" s="18" t="s">
        <v>69</v>
      </c>
      <c r="D426" s="19" t="s">
        <v>260</v>
      </c>
      <c r="E426" s="46"/>
      <c r="F426" s="94">
        <f>F427</f>
        <v>30548</v>
      </c>
    </row>
    <row r="427" spans="1:6" s="12" customFormat="1" ht="15.75" x14ac:dyDescent="0.25">
      <c r="A427" s="62" t="s">
        <v>259</v>
      </c>
      <c r="B427" s="36" t="s">
        <v>64</v>
      </c>
      <c r="C427" s="36" t="s">
        <v>69</v>
      </c>
      <c r="D427" s="36" t="s">
        <v>264</v>
      </c>
      <c r="E427" s="36"/>
      <c r="F427" s="72">
        <f>F428+F436+F433</f>
        <v>30548</v>
      </c>
    </row>
    <row r="428" spans="1:6" s="12" customFormat="1" ht="47.25" x14ac:dyDescent="0.25">
      <c r="A428" s="212" t="s">
        <v>30</v>
      </c>
      <c r="B428" s="223" t="s">
        <v>64</v>
      </c>
      <c r="C428" s="223" t="s">
        <v>69</v>
      </c>
      <c r="D428" s="223" t="s">
        <v>264</v>
      </c>
      <c r="E428" s="215" t="s">
        <v>31</v>
      </c>
      <c r="F428" s="72">
        <f>F429</f>
        <v>22580</v>
      </c>
    </row>
    <row r="429" spans="1:6" s="12" customFormat="1" ht="15.75" x14ac:dyDescent="0.25">
      <c r="A429" s="212" t="s">
        <v>33</v>
      </c>
      <c r="B429" s="223" t="s">
        <v>64</v>
      </c>
      <c r="C429" s="223" t="s">
        <v>69</v>
      </c>
      <c r="D429" s="223" t="s">
        <v>264</v>
      </c>
      <c r="E429" s="215" t="s">
        <v>32</v>
      </c>
      <c r="F429" s="72">
        <f>SUM(F430:F432)</f>
        <v>22580</v>
      </c>
    </row>
    <row r="430" spans="1:6" s="12" customFormat="1" ht="15.75" x14ac:dyDescent="0.25">
      <c r="A430" s="211" t="s">
        <v>303</v>
      </c>
      <c r="B430" s="223" t="s">
        <v>64</v>
      </c>
      <c r="C430" s="223" t="s">
        <v>69</v>
      </c>
      <c r="D430" s="223" t="s">
        <v>264</v>
      </c>
      <c r="E430" s="215" t="s">
        <v>146</v>
      </c>
      <c r="F430" s="72">
        <f>5118-2370+5297+260+2800+1557+394+1594+140</f>
        <v>14790</v>
      </c>
    </row>
    <row r="431" spans="1:6" s="12" customFormat="1" ht="31.5" x14ac:dyDescent="0.25">
      <c r="A431" s="211" t="s">
        <v>145</v>
      </c>
      <c r="B431" s="223" t="s">
        <v>64</v>
      </c>
      <c r="C431" s="223" t="s">
        <v>69</v>
      </c>
      <c r="D431" s="223" t="s">
        <v>264</v>
      </c>
      <c r="E431" s="215" t="s">
        <v>147</v>
      </c>
      <c r="F431" s="72">
        <f>240+2621-294</f>
        <v>2567</v>
      </c>
    </row>
    <row r="432" spans="1:6" s="12" customFormat="1" ht="31.5" x14ac:dyDescent="0.25">
      <c r="A432" s="211" t="s">
        <v>238</v>
      </c>
      <c r="B432" s="223" t="s">
        <v>64</v>
      </c>
      <c r="C432" s="223" t="s">
        <v>69</v>
      </c>
      <c r="D432" s="223" t="s">
        <v>264</v>
      </c>
      <c r="E432" s="215" t="s">
        <v>239</v>
      </c>
      <c r="F432" s="72">
        <f>1682+1612+82+400+470+947+30</f>
        <v>5223</v>
      </c>
    </row>
    <row r="433" spans="1:6" s="12" customFormat="1" ht="15.75" x14ac:dyDescent="0.25">
      <c r="A433" s="212" t="s">
        <v>22</v>
      </c>
      <c r="B433" s="223" t="s">
        <v>64</v>
      </c>
      <c r="C433" s="223" t="s">
        <v>69</v>
      </c>
      <c r="D433" s="223" t="s">
        <v>264</v>
      </c>
      <c r="E433" s="97">
        <v>200</v>
      </c>
      <c r="F433" s="72">
        <f>F434</f>
        <v>7804</v>
      </c>
    </row>
    <row r="434" spans="1:6" s="12" customFormat="1" ht="31.5" x14ac:dyDescent="0.25">
      <c r="A434" s="212" t="s">
        <v>17</v>
      </c>
      <c r="B434" s="223" t="s">
        <v>64</v>
      </c>
      <c r="C434" s="223" t="s">
        <v>69</v>
      </c>
      <c r="D434" s="223" t="s">
        <v>264</v>
      </c>
      <c r="E434" s="97">
        <v>240</v>
      </c>
      <c r="F434" s="72">
        <f>F435</f>
        <v>7804</v>
      </c>
    </row>
    <row r="435" spans="1:6" s="12" customFormat="1" ht="31.5" x14ac:dyDescent="0.25">
      <c r="A435" s="211" t="s">
        <v>140</v>
      </c>
      <c r="B435" s="223" t="s">
        <v>64</v>
      </c>
      <c r="C435" s="223" t="s">
        <v>69</v>
      </c>
      <c r="D435" s="223" t="s">
        <v>264</v>
      </c>
      <c r="E435" s="97">
        <v>244</v>
      </c>
      <c r="F435" s="72">
        <f>6414+1390</f>
        <v>7804</v>
      </c>
    </row>
    <row r="436" spans="1:6" s="12" customFormat="1" ht="15.75" x14ac:dyDescent="0.25">
      <c r="A436" s="220" t="s">
        <v>13</v>
      </c>
      <c r="B436" s="223" t="s">
        <v>64</v>
      </c>
      <c r="C436" s="223" t="s">
        <v>69</v>
      </c>
      <c r="D436" s="223" t="s">
        <v>264</v>
      </c>
      <c r="E436" s="215" t="s">
        <v>14</v>
      </c>
      <c r="F436" s="72">
        <f>F437</f>
        <v>164</v>
      </c>
    </row>
    <row r="437" spans="1:6" s="12" customFormat="1" ht="15.75" x14ac:dyDescent="0.25">
      <c r="A437" s="211" t="s">
        <v>35</v>
      </c>
      <c r="B437" s="223" t="s">
        <v>64</v>
      </c>
      <c r="C437" s="223" t="s">
        <v>69</v>
      </c>
      <c r="D437" s="223" t="s">
        <v>264</v>
      </c>
      <c r="E437" s="215" t="s">
        <v>34</v>
      </c>
      <c r="F437" s="72">
        <f>F438</f>
        <v>164</v>
      </c>
    </row>
    <row r="438" spans="1:6" s="12" customFormat="1" ht="15.75" x14ac:dyDescent="0.25">
      <c r="A438" s="211" t="s">
        <v>148</v>
      </c>
      <c r="B438" s="223" t="s">
        <v>64</v>
      </c>
      <c r="C438" s="223" t="s">
        <v>69</v>
      </c>
      <c r="D438" s="223" t="s">
        <v>264</v>
      </c>
      <c r="E438" s="215" t="s">
        <v>149</v>
      </c>
      <c r="F438" s="72">
        <f>3+51+100+10</f>
        <v>164</v>
      </c>
    </row>
    <row r="439" spans="1:6" s="12" customFormat="1" ht="15.75" x14ac:dyDescent="0.25">
      <c r="A439" s="98" t="s">
        <v>265</v>
      </c>
      <c r="B439" s="18" t="s">
        <v>64</v>
      </c>
      <c r="C439" s="18" t="s">
        <v>83</v>
      </c>
      <c r="D439" s="223"/>
      <c r="E439" s="215"/>
      <c r="F439" s="94">
        <f>F440</f>
        <v>140999</v>
      </c>
    </row>
    <row r="440" spans="1:6" s="12" customFormat="1" ht="37.5" x14ac:dyDescent="0.3">
      <c r="A440" s="95" t="s">
        <v>508</v>
      </c>
      <c r="B440" s="77" t="s">
        <v>64</v>
      </c>
      <c r="C440" s="77" t="s">
        <v>83</v>
      </c>
      <c r="D440" s="77" t="s">
        <v>250</v>
      </c>
      <c r="E440" s="96"/>
      <c r="F440" s="93">
        <f>F441+F478</f>
        <v>140999</v>
      </c>
    </row>
    <row r="441" spans="1:6" s="12" customFormat="1" ht="15.75" x14ac:dyDescent="0.25">
      <c r="A441" s="53" t="s">
        <v>257</v>
      </c>
      <c r="B441" s="18" t="s">
        <v>64</v>
      </c>
      <c r="C441" s="18" t="s">
        <v>83</v>
      </c>
      <c r="D441" s="19" t="s">
        <v>260</v>
      </c>
      <c r="E441" s="46"/>
      <c r="F441" s="94">
        <f>F442+F446+F454+F458+F450+F474</f>
        <v>116920</v>
      </c>
    </row>
    <row r="442" spans="1:6" s="12" customFormat="1" ht="15.75" x14ac:dyDescent="0.25">
      <c r="A442" s="99" t="s">
        <v>199</v>
      </c>
      <c r="B442" s="36" t="s">
        <v>64</v>
      </c>
      <c r="C442" s="36" t="s">
        <v>83</v>
      </c>
      <c r="D442" s="216" t="s">
        <v>261</v>
      </c>
      <c r="E442" s="96"/>
      <c r="F442" s="71">
        <f>F443</f>
        <v>54997</v>
      </c>
    </row>
    <row r="443" spans="1:6" s="12" customFormat="1" ht="15.75" x14ac:dyDescent="0.25">
      <c r="A443" s="212" t="s">
        <v>22</v>
      </c>
      <c r="B443" s="223" t="s">
        <v>64</v>
      </c>
      <c r="C443" s="223" t="s">
        <v>83</v>
      </c>
      <c r="D443" s="215" t="s">
        <v>261</v>
      </c>
      <c r="E443" s="97">
        <v>200</v>
      </c>
      <c r="F443" s="72">
        <f>F444</f>
        <v>54997</v>
      </c>
    </row>
    <row r="444" spans="1:6" s="12" customFormat="1" ht="31.5" x14ac:dyDescent="0.25">
      <c r="A444" s="212" t="s">
        <v>17</v>
      </c>
      <c r="B444" s="223" t="s">
        <v>64</v>
      </c>
      <c r="C444" s="223" t="s">
        <v>83</v>
      </c>
      <c r="D444" s="215" t="s">
        <v>261</v>
      </c>
      <c r="E444" s="97">
        <v>240</v>
      </c>
      <c r="F444" s="72">
        <f>F445</f>
        <v>54997</v>
      </c>
    </row>
    <row r="445" spans="1:6" s="12" customFormat="1" ht="31.5" x14ac:dyDescent="0.25">
      <c r="A445" s="211" t="s">
        <v>140</v>
      </c>
      <c r="B445" s="223" t="s">
        <v>64</v>
      </c>
      <c r="C445" s="223" t="s">
        <v>83</v>
      </c>
      <c r="D445" s="215" t="s">
        <v>261</v>
      </c>
      <c r="E445" s="97">
        <v>244</v>
      </c>
      <c r="F445" s="100">
        <f>40275+748+3979+765+10100-1800+930</f>
        <v>54997</v>
      </c>
    </row>
    <row r="446" spans="1:6" s="12" customFormat="1" ht="15.75" x14ac:dyDescent="0.25">
      <c r="A446" s="99" t="s">
        <v>258</v>
      </c>
      <c r="B446" s="36" t="s">
        <v>64</v>
      </c>
      <c r="C446" s="36" t="s">
        <v>83</v>
      </c>
      <c r="D446" s="216" t="s">
        <v>263</v>
      </c>
      <c r="E446" s="97"/>
      <c r="F446" s="72">
        <f>F447</f>
        <v>29353</v>
      </c>
    </row>
    <row r="447" spans="1:6" s="12" customFormat="1" ht="15.75" x14ac:dyDescent="0.25">
      <c r="A447" s="212" t="s">
        <v>22</v>
      </c>
      <c r="B447" s="223" t="s">
        <v>64</v>
      </c>
      <c r="C447" s="223" t="s">
        <v>83</v>
      </c>
      <c r="D447" s="215" t="s">
        <v>263</v>
      </c>
      <c r="E447" s="97">
        <v>200</v>
      </c>
      <c r="F447" s="72">
        <f>F448</f>
        <v>29353</v>
      </c>
    </row>
    <row r="448" spans="1:6" s="12" customFormat="1" ht="31.5" x14ac:dyDescent="0.25">
      <c r="A448" s="212" t="s">
        <v>17</v>
      </c>
      <c r="B448" s="223" t="s">
        <v>64</v>
      </c>
      <c r="C448" s="223" t="s">
        <v>83</v>
      </c>
      <c r="D448" s="215" t="s">
        <v>263</v>
      </c>
      <c r="E448" s="97">
        <v>240</v>
      </c>
      <c r="F448" s="72">
        <f>F449</f>
        <v>29353</v>
      </c>
    </row>
    <row r="449" spans="1:6" s="12" customFormat="1" ht="31.5" x14ac:dyDescent="0.25">
      <c r="A449" s="211" t="s">
        <v>140</v>
      </c>
      <c r="B449" s="223" t="s">
        <v>64</v>
      </c>
      <c r="C449" s="223" t="s">
        <v>83</v>
      </c>
      <c r="D449" s="215" t="s">
        <v>263</v>
      </c>
      <c r="E449" s="97">
        <v>244</v>
      </c>
      <c r="F449" s="72">
        <f>23310+2000+4043</f>
        <v>29353</v>
      </c>
    </row>
    <row r="450" spans="1:6" s="12" customFormat="1" ht="15.75" x14ac:dyDescent="0.25">
      <c r="A450" s="28" t="s">
        <v>714</v>
      </c>
      <c r="B450" s="36" t="s">
        <v>64</v>
      </c>
      <c r="C450" s="36" t="s">
        <v>83</v>
      </c>
      <c r="D450" s="216" t="s">
        <v>670</v>
      </c>
      <c r="E450" s="96"/>
      <c r="F450" s="71">
        <f>F451</f>
        <v>425</v>
      </c>
    </row>
    <row r="451" spans="1:6" s="12" customFormat="1" ht="15.75" x14ac:dyDescent="0.25">
      <c r="A451" s="212" t="s">
        <v>22</v>
      </c>
      <c r="B451" s="223" t="s">
        <v>64</v>
      </c>
      <c r="C451" s="223" t="s">
        <v>83</v>
      </c>
      <c r="D451" s="215" t="s">
        <v>670</v>
      </c>
      <c r="E451" s="97">
        <v>200</v>
      </c>
      <c r="F451" s="72">
        <f>F452</f>
        <v>425</v>
      </c>
    </row>
    <row r="452" spans="1:6" s="12" customFormat="1" ht="31.5" x14ac:dyDescent="0.25">
      <c r="A452" s="212" t="s">
        <v>17</v>
      </c>
      <c r="B452" s="223" t="s">
        <v>64</v>
      </c>
      <c r="C452" s="223" t="s">
        <v>83</v>
      </c>
      <c r="D452" s="215" t="s">
        <v>670</v>
      </c>
      <c r="E452" s="97">
        <v>240</v>
      </c>
      <c r="F452" s="72">
        <f>F453</f>
        <v>425</v>
      </c>
    </row>
    <row r="453" spans="1:6" s="12" customFormat="1" ht="31.5" x14ac:dyDescent="0.25">
      <c r="A453" s="211" t="s">
        <v>140</v>
      </c>
      <c r="B453" s="223" t="s">
        <v>64</v>
      </c>
      <c r="C453" s="223" t="s">
        <v>83</v>
      </c>
      <c r="D453" s="215" t="s">
        <v>670</v>
      </c>
      <c r="E453" s="97">
        <v>244</v>
      </c>
      <c r="F453" s="72">
        <v>425</v>
      </c>
    </row>
    <row r="454" spans="1:6" s="12" customFormat="1" ht="15.75" x14ac:dyDescent="0.25">
      <c r="A454" s="101" t="s">
        <v>471</v>
      </c>
      <c r="B454" s="36" t="s">
        <v>64</v>
      </c>
      <c r="C454" s="36" t="s">
        <v>83</v>
      </c>
      <c r="D454" s="216" t="s">
        <v>472</v>
      </c>
      <c r="E454" s="216"/>
      <c r="F454" s="71">
        <f>F455</f>
        <v>5287</v>
      </c>
    </row>
    <row r="455" spans="1:6" s="12" customFormat="1" ht="15.75" x14ac:dyDescent="0.25">
      <c r="A455" s="212" t="s">
        <v>22</v>
      </c>
      <c r="B455" s="223" t="s">
        <v>64</v>
      </c>
      <c r="C455" s="223" t="s">
        <v>83</v>
      </c>
      <c r="D455" s="215" t="s">
        <v>472</v>
      </c>
      <c r="E455" s="97">
        <v>200</v>
      </c>
      <c r="F455" s="72">
        <f>F456</f>
        <v>5287</v>
      </c>
    </row>
    <row r="456" spans="1:6" s="12" customFormat="1" ht="31.5" x14ac:dyDescent="0.25">
      <c r="A456" s="212" t="s">
        <v>17</v>
      </c>
      <c r="B456" s="223" t="s">
        <v>64</v>
      </c>
      <c r="C456" s="223" t="s">
        <v>83</v>
      </c>
      <c r="D456" s="215" t="s">
        <v>472</v>
      </c>
      <c r="E456" s="97">
        <v>240</v>
      </c>
      <c r="F456" s="72">
        <f>F457</f>
        <v>5287</v>
      </c>
    </row>
    <row r="457" spans="1:6" s="12" customFormat="1" ht="31.5" x14ac:dyDescent="0.25">
      <c r="A457" s="211" t="s">
        <v>140</v>
      </c>
      <c r="B457" s="223" t="s">
        <v>64</v>
      </c>
      <c r="C457" s="223" t="s">
        <v>83</v>
      </c>
      <c r="D457" s="223" t="s">
        <v>472</v>
      </c>
      <c r="E457" s="74">
        <v>244</v>
      </c>
      <c r="F457" s="100">
        <v>5287</v>
      </c>
    </row>
    <row r="458" spans="1:6" s="12" customFormat="1" ht="15.75" x14ac:dyDescent="0.25">
      <c r="A458" s="62" t="s">
        <v>259</v>
      </c>
      <c r="B458" s="36" t="s">
        <v>64</v>
      </c>
      <c r="C458" s="36" t="s">
        <v>83</v>
      </c>
      <c r="D458" s="36" t="s">
        <v>264</v>
      </c>
      <c r="E458" s="36"/>
      <c r="F458" s="72">
        <f>F459+F464+F468</f>
        <v>19740</v>
      </c>
    </row>
    <row r="459" spans="1:6" s="12" customFormat="1" ht="47.25" x14ac:dyDescent="0.25">
      <c r="A459" s="212" t="s">
        <v>30</v>
      </c>
      <c r="B459" s="223" t="s">
        <v>64</v>
      </c>
      <c r="C459" s="223" t="s">
        <v>83</v>
      </c>
      <c r="D459" s="223" t="s">
        <v>264</v>
      </c>
      <c r="E459" s="215" t="s">
        <v>31</v>
      </c>
      <c r="F459" s="72">
        <f>F460</f>
        <v>16418</v>
      </c>
    </row>
    <row r="460" spans="1:6" s="12" customFormat="1" ht="15.75" x14ac:dyDescent="0.25">
      <c r="A460" s="212" t="s">
        <v>33</v>
      </c>
      <c r="B460" s="223" t="s">
        <v>64</v>
      </c>
      <c r="C460" s="223" t="s">
        <v>83</v>
      </c>
      <c r="D460" s="223" t="s">
        <v>264</v>
      </c>
      <c r="E460" s="215" t="s">
        <v>32</v>
      </c>
      <c r="F460" s="72">
        <f>SUM(F461:F463)</f>
        <v>16418</v>
      </c>
    </row>
    <row r="461" spans="1:6" s="12" customFormat="1" ht="15.75" x14ac:dyDescent="0.25">
      <c r="A461" s="211" t="s">
        <v>303</v>
      </c>
      <c r="B461" s="223" t="s">
        <v>64</v>
      </c>
      <c r="C461" s="223" t="s">
        <v>83</v>
      </c>
      <c r="D461" s="223" t="s">
        <v>264</v>
      </c>
      <c r="E461" s="215" t="s">
        <v>146</v>
      </c>
      <c r="F461" s="72">
        <f>5898+1433-260+4876-565-140</f>
        <v>11242</v>
      </c>
    </row>
    <row r="462" spans="1:6" s="12" customFormat="1" ht="31.5" x14ac:dyDescent="0.25">
      <c r="A462" s="211" t="s">
        <v>145</v>
      </c>
      <c r="B462" s="223" t="s">
        <v>64</v>
      </c>
      <c r="C462" s="223" t="s">
        <v>83</v>
      </c>
      <c r="D462" s="223" t="s">
        <v>264</v>
      </c>
      <c r="E462" s="215" t="s">
        <v>147</v>
      </c>
      <c r="F462" s="72">
        <f>1081+330+1100-1382</f>
        <v>1129</v>
      </c>
    </row>
    <row r="463" spans="1:6" s="12" customFormat="1" ht="31.5" x14ac:dyDescent="0.25">
      <c r="A463" s="211" t="s">
        <v>238</v>
      </c>
      <c r="B463" s="223" t="s">
        <v>64</v>
      </c>
      <c r="C463" s="223" t="s">
        <v>83</v>
      </c>
      <c r="D463" s="223" t="s">
        <v>264</v>
      </c>
      <c r="E463" s="215" t="s">
        <v>239</v>
      </c>
      <c r="F463" s="72">
        <f>2122+532-82+1805-300-30</f>
        <v>4047</v>
      </c>
    </row>
    <row r="464" spans="1:6" s="12" customFormat="1" ht="15.75" x14ac:dyDescent="0.25">
      <c r="A464" s="212" t="s">
        <v>22</v>
      </c>
      <c r="B464" s="223" t="s">
        <v>64</v>
      </c>
      <c r="C464" s="223" t="s">
        <v>83</v>
      </c>
      <c r="D464" s="223" t="s">
        <v>264</v>
      </c>
      <c r="E464" s="215" t="s">
        <v>15</v>
      </c>
      <c r="F464" s="72">
        <f>F465</f>
        <v>3156</v>
      </c>
    </row>
    <row r="465" spans="1:6" s="12" customFormat="1" ht="31.5" x14ac:dyDescent="0.25">
      <c r="A465" s="212" t="s">
        <v>17</v>
      </c>
      <c r="B465" s="223" t="s">
        <v>64</v>
      </c>
      <c r="C465" s="223" t="s">
        <v>83</v>
      </c>
      <c r="D465" s="223" t="s">
        <v>264</v>
      </c>
      <c r="E465" s="215" t="s">
        <v>16</v>
      </c>
      <c r="F465" s="72">
        <f>F466+F467</f>
        <v>3156</v>
      </c>
    </row>
    <row r="466" spans="1:6" s="12" customFormat="1" ht="31.5" x14ac:dyDescent="0.25">
      <c r="A466" s="48" t="s">
        <v>641</v>
      </c>
      <c r="B466" s="223" t="s">
        <v>64</v>
      </c>
      <c r="C466" s="223" t="s">
        <v>83</v>
      </c>
      <c r="D466" s="223" t="s">
        <v>264</v>
      </c>
      <c r="E466" s="215" t="s">
        <v>570</v>
      </c>
      <c r="F466" s="72">
        <f>560+182+144-22</f>
        <v>864</v>
      </c>
    </row>
    <row r="467" spans="1:6" s="12" customFormat="1" ht="31.5" x14ac:dyDescent="0.25">
      <c r="A467" s="211" t="s">
        <v>140</v>
      </c>
      <c r="B467" s="223" t="s">
        <v>64</v>
      </c>
      <c r="C467" s="223" t="s">
        <v>83</v>
      </c>
      <c r="D467" s="223" t="s">
        <v>264</v>
      </c>
      <c r="E467" s="215" t="s">
        <v>141</v>
      </c>
      <c r="F467" s="72">
        <f>889+310+293+141+800-141</f>
        <v>2292</v>
      </c>
    </row>
    <row r="468" spans="1:6" s="12" customFormat="1" ht="15.75" x14ac:dyDescent="0.25">
      <c r="A468" s="220" t="s">
        <v>13</v>
      </c>
      <c r="B468" s="223" t="s">
        <v>64</v>
      </c>
      <c r="C468" s="223" t="s">
        <v>83</v>
      </c>
      <c r="D468" s="223" t="s">
        <v>264</v>
      </c>
      <c r="E468" s="215" t="s">
        <v>14</v>
      </c>
      <c r="F468" s="72">
        <f>F471+F469</f>
        <v>166</v>
      </c>
    </row>
    <row r="469" spans="1:6" s="12" customFormat="1" ht="15.75" x14ac:dyDescent="0.25">
      <c r="A469" s="211" t="s">
        <v>794</v>
      </c>
      <c r="B469" s="223" t="s">
        <v>64</v>
      </c>
      <c r="C469" s="223" t="s">
        <v>83</v>
      </c>
      <c r="D469" s="223" t="s">
        <v>264</v>
      </c>
      <c r="E469" s="215" t="s">
        <v>797</v>
      </c>
      <c r="F469" s="72">
        <f>F470</f>
        <v>163</v>
      </c>
    </row>
    <row r="470" spans="1:6" s="12" customFormat="1" ht="15.75" x14ac:dyDescent="0.25">
      <c r="A470" s="211" t="s">
        <v>795</v>
      </c>
      <c r="B470" s="223" t="s">
        <v>64</v>
      </c>
      <c r="C470" s="223" t="s">
        <v>83</v>
      </c>
      <c r="D470" s="223" t="s">
        <v>264</v>
      </c>
      <c r="E470" s="215" t="s">
        <v>798</v>
      </c>
      <c r="F470" s="72">
        <f>22+141</f>
        <v>163</v>
      </c>
    </row>
    <row r="471" spans="1:6" s="12" customFormat="1" ht="15.75" x14ac:dyDescent="0.25">
      <c r="A471" s="211" t="s">
        <v>35</v>
      </c>
      <c r="B471" s="223" t="s">
        <v>64</v>
      </c>
      <c r="C471" s="223" t="s">
        <v>83</v>
      </c>
      <c r="D471" s="223" t="s">
        <v>264</v>
      </c>
      <c r="E471" s="215" t="s">
        <v>34</v>
      </c>
      <c r="F471" s="72">
        <f>F472+F473</f>
        <v>3</v>
      </c>
    </row>
    <row r="472" spans="1:6" s="12" customFormat="1" ht="15.75" x14ac:dyDescent="0.25">
      <c r="A472" s="211" t="s">
        <v>142</v>
      </c>
      <c r="B472" s="223" t="s">
        <v>64</v>
      </c>
      <c r="C472" s="223" t="s">
        <v>83</v>
      </c>
      <c r="D472" s="223" t="s">
        <v>264</v>
      </c>
      <c r="E472" s="215" t="s">
        <v>143</v>
      </c>
      <c r="F472" s="72">
        <v>2</v>
      </c>
    </row>
    <row r="473" spans="1:6" s="12" customFormat="1" ht="15.75" x14ac:dyDescent="0.25">
      <c r="A473" s="211" t="s">
        <v>148</v>
      </c>
      <c r="B473" s="223" t="s">
        <v>64</v>
      </c>
      <c r="C473" s="223" t="s">
        <v>83</v>
      </c>
      <c r="D473" s="223" t="s">
        <v>264</v>
      </c>
      <c r="E473" s="215" t="s">
        <v>149</v>
      </c>
      <c r="F473" s="72">
        <v>1</v>
      </c>
    </row>
    <row r="474" spans="1:6" s="12" customFormat="1" ht="15.75" x14ac:dyDescent="0.25">
      <c r="A474" s="28" t="s">
        <v>788</v>
      </c>
      <c r="B474" s="36" t="s">
        <v>64</v>
      </c>
      <c r="C474" s="36" t="s">
        <v>83</v>
      </c>
      <c r="D474" s="36" t="s">
        <v>789</v>
      </c>
      <c r="E474" s="73"/>
      <c r="F474" s="102">
        <f>F475</f>
        <v>7118</v>
      </c>
    </row>
    <row r="475" spans="1:6" s="104" customFormat="1" ht="15.75" x14ac:dyDescent="0.25">
      <c r="A475" s="212" t="s">
        <v>22</v>
      </c>
      <c r="B475" s="223" t="s">
        <v>64</v>
      </c>
      <c r="C475" s="223" t="s">
        <v>83</v>
      </c>
      <c r="D475" s="223" t="s">
        <v>789</v>
      </c>
      <c r="E475" s="74">
        <v>200</v>
      </c>
      <c r="F475" s="103">
        <f>F476</f>
        <v>7118</v>
      </c>
    </row>
    <row r="476" spans="1:6" s="12" customFormat="1" ht="31.5" x14ac:dyDescent="0.25">
      <c r="A476" s="212" t="s">
        <v>17</v>
      </c>
      <c r="B476" s="223" t="s">
        <v>64</v>
      </c>
      <c r="C476" s="223" t="s">
        <v>83</v>
      </c>
      <c r="D476" s="223" t="s">
        <v>789</v>
      </c>
      <c r="E476" s="74">
        <v>240</v>
      </c>
      <c r="F476" s="103">
        <f>F477</f>
        <v>7118</v>
      </c>
    </row>
    <row r="477" spans="1:6" s="12" customFormat="1" ht="31.5" x14ac:dyDescent="0.25">
      <c r="A477" s="211" t="s">
        <v>140</v>
      </c>
      <c r="B477" s="223" t="s">
        <v>64</v>
      </c>
      <c r="C477" s="223" t="s">
        <v>83</v>
      </c>
      <c r="D477" s="223" t="s">
        <v>789</v>
      </c>
      <c r="E477" s="74">
        <v>244</v>
      </c>
      <c r="F477" s="103">
        <f>9419-2301</f>
        <v>7118</v>
      </c>
    </row>
    <row r="478" spans="1:6" s="12" customFormat="1" ht="15.75" x14ac:dyDescent="0.25">
      <c r="A478" s="53" t="s">
        <v>245</v>
      </c>
      <c r="B478" s="22" t="s">
        <v>64</v>
      </c>
      <c r="C478" s="22" t="s">
        <v>83</v>
      </c>
      <c r="D478" s="19" t="s">
        <v>247</v>
      </c>
      <c r="E478" s="19"/>
      <c r="F478" s="94">
        <f>F479+F483</f>
        <v>24079</v>
      </c>
    </row>
    <row r="479" spans="1:6" s="12" customFormat="1" ht="31.5" x14ac:dyDescent="0.25">
      <c r="A479" s="101" t="s">
        <v>464</v>
      </c>
      <c r="B479" s="36" t="s">
        <v>64</v>
      </c>
      <c r="C479" s="36" t="s">
        <v>83</v>
      </c>
      <c r="D479" s="216" t="s">
        <v>248</v>
      </c>
      <c r="E479" s="216"/>
      <c r="F479" s="71">
        <f>F480</f>
        <v>1200</v>
      </c>
    </row>
    <row r="480" spans="1:6" s="12" customFormat="1" ht="15.75" x14ac:dyDescent="0.25">
      <c r="A480" s="212" t="s">
        <v>22</v>
      </c>
      <c r="B480" s="223" t="s">
        <v>64</v>
      </c>
      <c r="C480" s="223" t="s">
        <v>83</v>
      </c>
      <c r="D480" s="215" t="s">
        <v>248</v>
      </c>
      <c r="E480" s="215" t="s">
        <v>15</v>
      </c>
      <c r="F480" s="72">
        <f>F481</f>
        <v>1200</v>
      </c>
    </row>
    <row r="481" spans="1:6" s="12" customFormat="1" ht="31.5" x14ac:dyDescent="0.25">
      <c r="A481" s="212" t="s">
        <v>17</v>
      </c>
      <c r="B481" s="223" t="s">
        <v>64</v>
      </c>
      <c r="C481" s="215" t="s">
        <v>83</v>
      </c>
      <c r="D481" s="215" t="s">
        <v>248</v>
      </c>
      <c r="E481" s="215" t="s">
        <v>16</v>
      </c>
      <c r="F481" s="72">
        <f>F482</f>
        <v>1200</v>
      </c>
    </row>
    <row r="482" spans="1:6" s="12" customFormat="1" ht="31.5" x14ac:dyDescent="0.25">
      <c r="A482" s="211" t="s">
        <v>140</v>
      </c>
      <c r="B482" s="223" t="s">
        <v>64</v>
      </c>
      <c r="C482" s="215" t="s">
        <v>83</v>
      </c>
      <c r="D482" s="215" t="s">
        <v>248</v>
      </c>
      <c r="E482" s="215" t="s">
        <v>141</v>
      </c>
      <c r="F482" s="72">
        <v>1200</v>
      </c>
    </row>
    <row r="483" spans="1:6" s="12" customFormat="1" ht="15.75" x14ac:dyDescent="0.25">
      <c r="A483" s="101" t="s">
        <v>246</v>
      </c>
      <c r="B483" s="36" t="s">
        <v>64</v>
      </c>
      <c r="C483" s="216" t="s">
        <v>83</v>
      </c>
      <c r="D483" s="216" t="s">
        <v>249</v>
      </c>
      <c r="E483" s="216"/>
      <c r="F483" s="71">
        <f>F484</f>
        <v>22879</v>
      </c>
    </row>
    <row r="484" spans="1:6" s="12" customFormat="1" ht="15.75" x14ac:dyDescent="0.25">
      <c r="A484" s="212" t="s">
        <v>22</v>
      </c>
      <c r="B484" s="223" t="s">
        <v>64</v>
      </c>
      <c r="C484" s="215" t="s">
        <v>83</v>
      </c>
      <c r="D484" s="215" t="s">
        <v>249</v>
      </c>
      <c r="E484" s="215" t="s">
        <v>15</v>
      </c>
      <c r="F484" s="72">
        <f>F485</f>
        <v>22879</v>
      </c>
    </row>
    <row r="485" spans="1:6" s="12" customFormat="1" ht="31.5" x14ac:dyDescent="0.25">
      <c r="A485" s="212" t="s">
        <v>17</v>
      </c>
      <c r="B485" s="223" t="s">
        <v>64</v>
      </c>
      <c r="C485" s="215" t="s">
        <v>83</v>
      </c>
      <c r="D485" s="215" t="s">
        <v>249</v>
      </c>
      <c r="E485" s="215" t="s">
        <v>16</v>
      </c>
      <c r="F485" s="72">
        <f>F486</f>
        <v>22879</v>
      </c>
    </row>
    <row r="486" spans="1:6" s="12" customFormat="1" ht="31.5" x14ac:dyDescent="0.25">
      <c r="A486" s="211" t="s">
        <v>140</v>
      </c>
      <c r="B486" s="36" t="s">
        <v>64</v>
      </c>
      <c r="C486" s="216" t="s">
        <v>83</v>
      </c>
      <c r="D486" s="215" t="s">
        <v>249</v>
      </c>
      <c r="E486" s="215" t="s">
        <v>141</v>
      </c>
      <c r="F486" s="72">
        <f>8000+12000+3379-500</f>
        <v>22879</v>
      </c>
    </row>
    <row r="487" spans="1:6" s="104" customFormat="1" ht="15.75" x14ac:dyDescent="0.25">
      <c r="A487" s="35" t="s">
        <v>131</v>
      </c>
      <c r="B487" s="18" t="s">
        <v>64</v>
      </c>
      <c r="C487" s="19" t="s">
        <v>86</v>
      </c>
      <c r="D487" s="18"/>
      <c r="E487" s="19"/>
      <c r="F487" s="20">
        <f>F488+F511+F519</f>
        <v>48109</v>
      </c>
    </row>
    <row r="488" spans="1:6" s="12" customFormat="1" ht="31.5" x14ac:dyDescent="0.25">
      <c r="A488" s="105" t="s">
        <v>624</v>
      </c>
      <c r="B488" s="41" t="s">
        <v>64</v>
      </c>
      <c r="C488" s="41" t="s">
        <v>86</v>
      </c>
      <c r="D488" s="41" t="s">
        <v>266</v>
      </c>
      <c r="E488" s="41"/>
      <c r="F488" s="24">
        <f>F489+F498</f>
        <v>6370</v>
      </c>
    </row>
    <row r="489" spans="1:6" s="12" customFormat="1" ht="47.25" x14ac:dyDescent="0.25">
      <c r="A489" s="53" t="s">
        <v>619</v>
      </c>
      <c r="B489" s="215" t="s">
        <v>64</v>
      </c>
      <c r="C489" s="215" t="s">
        <v>86</v>
      </c>
      <c r="D489" s="215" t="s">
        <v>267</v>
      </c>
      <c r="E489" s="215"/>
      <c r="F489" s="27">
        <f>F490+F494</f>
        <v>700</v>
      </c>
    </row>
    <row r="490" spans="1:6" s="12" customFormat="1" ht="47.25" x14ac:dyDescent="0.25">
      <c r="A490" s="60" t="s">
        <v>125</v>
      </c>
      <c r="B490" s="215" t="s">
        <v>64</v>
      </c>
      <c r="C490" s="215" t="s">
        <v>86</v>
      </c>
      <c r="D490" s="215" t="s">
        <v>268</v>
      </c>
      <c r="E490" s="215"/>
      <c r="F490" s="27">
        <f>F491</f>
        <v>350</v>
      </c>
    </row>
    <row r="491" spans="1:6" s="12" customFormat="1" ht="31.5" x14ac:dyDescent="0.25">
      <c r="A491" s="61" t="s">
        <v>18</v>
      </c>
      <c r="B491" s="29" t="s">
        <v>64</v>
      </c>
      <c r="C491" s="84" t="s">
        <v>86</v>
      </c>
      <c r="D491" s="215" t="s">
        <v>268</v>
      </c>
      <c r="E491" s="215" t="s">
        <v>20</v>
      </c>
      <c r="F491" s="27">
        <f>F492</f>
        <v>350</v>
      </c>
    </row>
    <row r="492" spans="1:6" s="12" customFormat="1" ht="31.5" x14ac:dyDescent="0.25">
      <c r="A492" s="61" t="s">
        <v>28</v>
      </c>
      <c r="B492" s="29" t="s">
        <v>64</v>
      </c>
      <c r="C492" s="84" t="s">
        <v>86</v>
      </c>
      <c r="D492" s="215" t="s">
        <v>268</v>
      </c>
      <c r="E492" s="215" t="s">
        <v>0</v>
      </c>
      <c r="F492" s="27">
        <f>F493</f>
        <v>350</v>
      </c>
    </row>
    <row r="493" spans="1:6" s="12" customFormat="1" ht="31.5" x14ac:dyDescent="0.25">
      <c r="A493" s="61" t="s">
        <v>745</v>
      </c>
      <c r="B493" s="29" t="s">
        <v>64</v>
      </c>
      <c r="C493" s="84" t="s">
        <v>86</v>
      </c>
      <c r="D493" s="215" t="s">
        <v>268</v>
      </c>
      <c r="E493" s="215" t="s">
        <v>744</v>
      </c>
      <c r="F493" s="27">
        <v>350</v>
      </c>
    </row>
    <row r="494" spans="1:6" s="12" customFormat="1" ht="31.5" x14ac:dyDescent="0.25">
      <c r="A494" s="60" t="s">
        <v>52</v>
      </c>
      <c r="B494" s="36" t="s">
        <v>64</v>
      </c>
      <c r="C494" s="73" t="s">
        <v>86</v>
      </c>
      <c r="D494" s="216" t="s">
        <v>620</v>
      </c>
      <c r="E494" s="216"/>
      <c r="F494" s="32">
        <f>F495</f>
        <v>350</v>
      </c>
    </row>
    <row r="495" spans="1:6" s="12" customFormat="1" ht="31.5" x14ac:dyDescent="0.25">
      <c r="A495" s="47" t="s">
        <v>18</v>
      </c>
      <c r="B495" s="29" t="s">
        <v>64</v>
      </c>
      <c r="C495" s="84" t="s">
        <v>86</v>
      </c>
      <c r="D495" s="215" t="s">
        <v>620</v>
      </c>
      <c r="E495" s="215" t="s">
        <v>20</v>
      </c>
      <c r="F495" s="27">
        <f>F496</f>
        <v>350</v>
      </c>
    </row>
    <row r="496" spans="1:6" s="12" customFormat="1" ht="31.5" x14ac:dyDescent="0.25">
      <c r="A496" s="47" t="s">
        <v>28</v>
      </c>
      <c r="B496" s="29" t="s">
        <v>64</v>
      </c>
      <c r="C496" s="84" t="s">
        <v>86</v>
      </c>
      <c r="D496" s="215" t="s">
        <v>620</v>
      </c>
      <c r="E496" s="215" t="s">
        <v>0</v>
      </c>
      <c r="F496" s="27">
        <f>F497</f>
        <v>350</v>
      </c>
    </row>
    <row r="497" spans="1:6" s="12" customFormat="1" ht="31.5" x14ac:dyDescent="0.25">
      <c r="A497" s="61" t="s">
        <v>745</v>
      </c>
      <c r="B497" s="29" t="s">
        <v>64</v>
      </c>
      <c r="C497" s="84" t="s">
        <v>86</v>
      </c>
      <c r="D497" s="215" t="s">
        <v>620</v>
      </c>
      <c r="E497" s="215" t="s">
        <v>744</v>
      </c>
      <c r="F497" s="27">
        <v>350</v>
      </c>
    </row>
    <row r="498" spans="1:6" s="12" customFormat="1" ht="31.5" x14ac:dyDescent="0.25">
      <c r="A498" s="53" t="s">
        <v>621</v>
      </c>
      <c r="B498" s="29" t="s">
        <v>64</v>
      </c>
      <c r="C498" s="84" t="s">
        <v>86</v>
      </c>
      <c r="D498" s="23" t="s">
        <v>270</v>
      </c>
      <c r="E498" s="106"/>
      <c r="F498" s="56">
        <f>F499+F503+F507</f>
        <v>5670</v>
      </c>
    </row>
    <row r="499" spans="1:6" s="12" customFormat="1" ht="31.5" x14ac:dyDescent="0.25">
      <c r="A499" s="60" t="s">
        <v>269</v>
      </c>
      <c r="B499" s="29" t="s">
        <v>64</v>
      </c>
      <c r="C499" s="84" t="s">
        <v>86</v>
      </c>
      <c r="D499" s="216" t="s">
        <v>623</v>
      </c>
      <c r="E499" s="216"/>
      <c r="F499" s="32">
        <f>F500</f>
        <v>4900</v>
      </c>
    </row>
    <row r="500" spans="1:6" s="12" customFormat="1" ht="15.75" x14ac:dyDescent="0.25">
      <c r="A500" s="61" t="s">
        <v>13</v>
      </c>
      <c r="B500" s="29" t="s">
        <v>64</v>
      </c>
      <c r="C500" s="84" t="s">
        <v>86</v>
      </c>
      <c r="D500" s="215" t="s">
        <v>623</v>
      </c>
      <c r="E500" s="215" t="s">
        <v>14</v>
      </c>
      <c r="F500" s="27">
        <f>F501</f>
        <v>4900</v>
      </c>
    </row>
    <row r="501" spans="1:6" s="12" customFormat="1" ht="47.25" x14ac:dyDescent="0.25">
      <c r="A501" s="221" t="s">
        <v>479</v>
      </c>
      <c r="B501" s="29" t="s">
        <v>64</v>
      </c>
      <c r="C501" s="84" t="s">
        <v>86</v>
      </c>
      <c r="D501" s="215" t="s">
        <v>623</v>
      </c>
      <c r="E501" s="215" t="s">
        <v>12</v>
      </c>
      <c r="F501" s="27">
        <f>F502</f>
        <v>4900</v>
      </c>
    </row>
    <row r="502" spans="1:6" s="12" customFormat="1" ht="47.25" x14ac:dyDescent="0.25">
      <c r="A502" s="221" t="s">
        <v>747</v>
      </c>
      <c r="B502" s="29" t="s">
        <v>64</v>
      </c>
      <c r="C502" s="84" t="s">
        <v>86</v>
      </c>
      <c r="D502" s="215" t="s">
        <v>623</v>
      </c>
      <c r="E502" s="215" t="s">
        <v>746</v>
      </c>
      <c r="F502" s="27">
        <v>4900</v>
      </c>
    </row>
    <row r="503" spans="1:6" s="12" customFormat="1" ht="31.5" x14ac:dyDescent="0.25">
      <c r="A503" s="62" t="s">
        <v>220</v>
      </c>
      <c r="B503" s="29" t="s">
        <v>64</v>
      </c>
      <c r="C503" s="84" t="s">
        <v>86</v>
      </c>
      <c r="D503" s="216" t="s">
        <v>271</v>
      </c>
      <c r="E503" s="216"/>
      <c r="F503" s="32">
        <f>F504</f>
        <v>120</v>
      </c>
    </row>
    <row r="504" spans="1:6" s="12" customFormat="1" ht="31.5" x14ac:dyDescent="0.25">
      <c r="A504" s="47" t="s">
        <v>18</v>
      </c>
      <c r="B504" s="29" t="s">
        <v>64</v>
      </c>
      <c r="C504" s="84" t="s">
        <v>86</v>
      </c>
      <c r="D504" s="215" t="s">
        <v>271</v>
      </c>
      <c r="E504" s="215" t="s">
        <v>20</v>
      </c>
      <c r="F504" s="27">
        <f>F505</f>
        <v>120</v>
      </c>
    </row>
    <row r="505" spans="1:6" s="12" customFormat="1" ht="31.5" x14ac:dyDescent="0.25">
      <c r="A505" s="47" t="s">
        <v>28</v>
      </c>
      <c r="B505" s="29" t="s">
        <v>64</v>
      </c>
      <c r="C505" s="84" t="s">
        <v>86</v>
      </c>
      <c r="D505" s="215" t="s">
        <v>271</v>
      </c>
      <c r="E505" s="215" t="s">
        <v>0</v>
      </c>
      <c r="F505" s="27">
        <f>F506</f>
        <v>120</v>
      </c>
    </row>
    <row r="506" spans="1:6" s="12" customFormat="1" ht="31.5" x14ac:dyDescent="0.25">
      <c r="A506" s="61" t="s">
        <v>745</v>
      </c>
      <c r="B506" s="29" t="s">
        <v>64</v>
      </c>
      <c r="C506" s="84" t="s">
        <v>86</v>
      </c>
      <c r="D506" s="215" t="s">
        <v>271</v>
      </c>
      <c r="E506" s="215" t="s">
        <v>744</v>
      </c>
      <c r="F506" s="27">
        <v>120</v>
      </c>
    </row>
    <row r="507" spans="1:6" s="12" customFormat="1" ht="31.5" x14ac:dyDescent="0.25">
      <c r="A507" s="62" t="s">
        <v>622</v>
      </c>
      <c r="B507" s="29" t="s">
        <v>64</v>
      </c>
      <c r="C507" s="84" t="s">
        <v>86</v>
      </c>
      <c r="D507" s="216" t="s">
        <v>272</v>
      </c>
      <c r="E507" s="216"/>
      <c r="F507" s="32">
        <f>F508</f>
        <v>650</v>
      </c>
    </row>
    <row r="508" spans="1:6" s="12" customFormat="1" ht="31.5" x14ac:dyDescent="0.25">
      <c r="A508" s="47" t="s">
        <v>18</v>
      </c>
      <c r="B508" s="29" t="s">
        <v>64</v>
      </c>
      <c r="C508" s="84" t="s">
        <v>86</v>
      </c>
      <c r="D508" s="215" t="s">
        <v>272</v>
      </c>
      <c r="E508" s="215" t="s">
        <v>20</v>
      </c>
      <c r="F508" s="27">
        <f>F509</f>
        <v>650</v>
      </c>
    </row>
    <row r="509" spans="1:6" s="12" customFormat="1" ht="31.5" x14ac:dyDescent="0.25">
      <c r="A509" s="47" t="s">
        <v>28</v>
      </c>
      <c r="B509" s="29" t="s">
        <v>64</v>
      </c>
      <c r="C509" s="84" t="s">
        <v>86</v>
      </c>
      <c r="D509" s="215" t="s">
        <v>272</v>
      </c>
      <c r="E509" s="215" t="s">
        <v>0</v>
      </c>
      <c r="F509" s="27">
        <f>F510</f>
        <v>650</v>
      </c>
    </row>
    <row r="510" spans="1:6" s="12" customFormat="1" ht="31.5" x14ac:dyDescent="0.25">
      <c r="A510" s="61" t="s">
        <v>745</v>
      </c>
      <c r="B510" s="29" t="s">
        <v>64</v>
      </c>
      <c r="C510" s="84" t="s">
        <v>86</v>
      </c>
      <c r="D510" s="215" t="s">
        <v>272</v>
      </c>
      <c r="E510" s="215" t="s">
        <v>744</v>
      </c>
      <c r="F510" s="27">
        <v>650</v>
      </c>
    </row>
    <row r="511" spans="1:6" s="12" customFormat="1" ht="47.25" x14ac:dyDescent="0.25">
      <c r="A511" s="17" t="s">
        <v>592</v>
      </c>
      <c r="B511" s="19" t="s">
        <v>64</v>
      </c>
      <c r="C511" s="19" t="s">
        <v>86</v>
      </c>
      <c r="D511" s="19" t="s">
        <v>352</v>
      </c>
      <c r="E511" s="41"/>
      <c r="F511" s="24">
        <f>F512</f>
        <v>35589</v>
      </c>
    </row>
    <row r="512" spans="1:6" s="12" customFormat="1" ht="31.5" x14ac:dyDescent="0.25">
      <c r="A512" s="21" t="s">
        <v>150</v>
      </c>
      <c r="B512" s="41" t="s">
        <v>64</v>
      </c>
      <c r="C512" s="41" t="s">
        <v>86</v>
      </c>
      <c r="D512" s="51" t="s">
        <v>595</v>
      </c>
      <c r="E512" s="41"/>
      <c r="F512" s="24">
        <f>F513</f>
        <v>35589</v>
      </c>
    </row>
    <row r="513" spans="1:6" s="12" customFormat="1" ht="31.5" x14ac:dyDescent="0.25">
      <c r="A513" s="53" t="s">
        <v>240</v>
      </c>
      <c r="B513" s="19" t="s">
        <v>64</v>
      </c>
      <c r="C513" s="19" t="s">
        <v>86</v>
      </c>
      <c r="D513" s="23" t="s">
        <v>596</v>
      </c>
      <c r="E513" s="41"/>
      <c r="F513" s="24">
        <f>F514</f>
        <v>35589</v>
      </c>
    </row>
    <row r="514" spans="1:6" s="12" customFormat="1" ht="31.5" x14ac:dyDescent="0.25">
      <c r="A514" s="28" t="s">
        <v>136</v>
      </c>
      <c r="B514" s="216" t="s">
        <v>64</v>
      </c>
      <c r="C514" s="216" t="s">
        <v>86</v>
      </c>
      <c r="D514" s="216" t="s">
        <v>609</v>
      </c>
      <c r="E514" s="216"/>
      <c r="F514" s="32">
        <f>F515</f>
        <v>35589</v>
      </c>
    </row>
    <row r="515" spans="1:6" s="12" customFormat="1" ht="15.75" x14ac:dyDescent="0.25">
      <c r="A515" s="212" t="s">
        <v>22</v>
      </c>
      <c r="B515" s="215" t="s">
        <v>64</v>
      </c>
      <c r="C515" s="215" t="s">
        <v>86</v>
      </c>
      <c r="D515" s="215" t="s">
        <v>609</v>
      </c>
      <c r="E515" s="215" t="s">
        <v>15</v>
      </c>
      <c r="F515" s="27">
        <f>F516</f>
        <v>35589</v>
      </c>
    </row>
    <row r="516" spans="1:6" s="12" customFormat="1" ht="31.5" x14ac:dyDescent="0.25">
      <c r="A516" s="212" t="s">
        <v>17</v>
      </c>
      <c r="B516" s="215" t="s">
        <v>64</v>
      </c>
      <c r="C516" s="215" t="s">
        <v>86</v>
      </c>
      <c r="D516" s="215" t="s">
        <v>609</v>
      </c>
      <c r="E516" s="215" t="s">
        <v>16</v>
      </c>
      <c r="F516" s="27">
        <f>F517+F518</f>
        <v>35589</v>
      </c>
    </row>
    <row r="517" spans="1:6" s="12" customFormat="1" ht="31.5" x14ac:dyDescent="0.25">
      <c r="A517" s="211" t="s">
        <v>140</v>
      </c>
      <c r="B517" s="215" t="s">
        <v>64</v>
      </c>
      <c r="C517" s="215" t="s">
        <v>86</v>
      </c>
      <c r="D517" s="215" t="s">
        <v>609</v>
      </c>
      <c r="E517" s="215" t="s">
        <v>141</v>
      </c>
      <c r="F517" s="27">
        <v>589</v>
      </c>
    </row>
    <row r="518" spans="1:6" s="12" customFormat="1" ht="31.5" x14ac:dyDescent="0.25">
      <c r="A518" s="212" t="s">
        <v>803</v>
      </c>
      <c r="B518" s="215" t="s">
        <v>64</v>
      </c>
      <c r="C518" s="215" t="s">
        <v>86</v>
      </c>
      <c r="D518" s="215" t="s">
        <v>609</v>
      </c>
      <c r="E518" s="215" t="s">
        <v>861</v>
      </c>
      <c r="F518" s="27">
        <f>35000</f>
        <v>35000</v>
      </c>
    </row>
    <row r="519" spans="1:6" s="12" customFormat="1" ht="31.5" x14ac:dyDescent="0.25">
      <c r="A519" s="17" t="s">
        <v>610</v>
      </c>
      <c r="B519" s="19" t="s">
        <v>64</v>
      </c>
      <c r="C519" s="19" t="s">
        <v>86</v>
      </c>
      <c r="D519" s="19" t="s">
        <v>611</v>
      </c>
      <c r="E519" s="215"/>
      <c r="F519" s="20">
        <f>F520+F525</f>
        <v>6150</v>
      </c>
    </row>
    <row r="520" spans="1:6" s="12" customFormat="1" ht="32.25" x14ac:dyDescent="0.3">
      <c r="A520" s="53" t="s">
        <v>853</v>
      </c>
      <c r="B520" s="19" t="s">
        <v>64</v>
      </c>
      <c r="C520" s="19" t="s">
        <v>86</v>
      </c>
      <c r="D520" s="18" t="s">
        <v>855</v>
      </c>
      <c r="E520" s="19"/>
      <c r="F520" s="78">
        <f>F521</f>
        <v>0</v>
      </c>
    </row>
    <row r="521" spans="1:6" s="12" customFormat="1" ht="31.5" x14ac:dyDescent="0.25">
      <c r="A521" s="28" t="s">
        <v>854</v>
      </c>
      <c r="B521" s="216" t="s">
        <v>64</v>
      </c>
      <c r="C521" s="216" t="s">
        <v>86</v>
      </c>
      <c r="D521" s="36" t="s">
        <v>856</v>
      </c>
      <c r="E521" s="216"/>
      <c r="F521" s="32">
        <f>F522</f>
        <v>0</v>
      </c>
    </row>
    <row r="522" spans="1:6" s="12" customFormat="1" ht="33" customHeight="1" x14ac:dyDescent="0.3">
      <c r="A522" s="212" t="s">
        <v>22</v>
      </c>
      <c r="B522" s="215" t="s">
        <v>64</v>
      </c>
      <c r="C522" s="215" t="s">
        <v>86</v>
      </c>
      <c r="D522" s="223" t="s">
        <v>856</v>
      </c>
      <c r="E522" s="215" t="s">
        <v>15</v>
      </c>
      <c r="F522" s="90">
        <f>F523</f>
        <v>0</v>
      </c>
    </row>
    <row r="523" spans="1:6" s="12" customFormat="1" ht="32.25" x14ac:dyDescent="0.3">
      <c r="A523" s="212" t="s">
        <v>17</v>
      </c>
      <c r="B523" s="215" t="s">
        <v>64</v>
      </c>
      <c r="C523" s="215" t="s">
        <v>86</v>
      </c>
      <c r="D523" s="223" t="s">
        <v>856</v>
      </c>
      <c r="E523" s="215" t="s">
        <v>16</v>
      </c>
      <c r="F523" s="90">
        <f>F524</f>
        <v>0</v>
      </c>
    </row>
    <row r="524" spans="1:6" s="12" customFormat="1" ht="32.25" x14ac:dyDescent="0.3">
      <c r="A524" s="211" t="s">
        <v>140</v>
      </c>
      <c r="B524" s="215" t="s">
        <v>64</v>
      </c>
      <c r="C524" s="215" t="s">
        <v>86</v>
      </c>
      <c r="D524" s="223" t="s">
        <v>856</v>
      </c>
      <c r="E524" s="215" t="s">
        <v>141</v>
      </c>
      <c r="F524" s="90">
        <v>0</v>
      </c>
    </row>
    <row r="525" spans="1:6" s="12" customFormat="1" ht="31.5" x14ac:dyDescent="0.25">
      <c r="A525" s="53" t="s">
        <v>273</v>
      </c>
      <c r="B525" s="19" t="s">
        <v>64</v>
      </c>
      <c r="C525" s="19" t="s">
        <v>86</v>
      </c>
      <c r="D525" s="18" t="s">
        <v>694</v>
      </c>
      <c r="E525" s="19"/>
      <c r="F525" s="20">
        <f>F526+F530</f>
        <v>6150</v>
      </c>
    </row>
    <row r="526" spans="1:6" s="12" customFormat="1" ht="31.5" x14ac:dyDescent="0.25">
      <c r="A526" s="28" t="s">
        <v>618</v>
      </c>
      <c r="B526" s="216" t="s">
        <v>64</v>
      </c>
      <c r="C526" s="216" t="s">
        <v>86</v>
      </c>
      <c r="D526" s="36" t="s">
        <v>739</v>
      </c>
      <c r="E526" s="216"/>
      <c r="F526" s="32">
        <f>F527</f>
        <v>5850</v>
      </c>
    </row>
    <row r="527" spans="1:6" s="12" customFormat="1" ht="15.75" x14ac:dyDescent="0.25">
      <c r="A527" s="212" t="s">
        <v>22</v>
      </c>
      <c r="B527" s="215" t="s">
        <v>64</v>
      </c>
      <c r="C527" s="215" t="s">
        <v>86</v>
      </c>
      <c r="D527" s="223" t="s">
        <v>739</v>
      </c>
      <c r="E527" s="215" t="s">
        <v>15</v>
      </c>
      <c r="F527" s="27">
        <f>F528</f>
        <v>5850</v>
      </c>
    </row>
    <row r="528" spans="1:6" s="12" customFormat="1" ht="31.5" x14ac:dyDescent="0.25">
      <c r="A528" s="212" t="s">
        <v>17</v>
      </c>
      <c r="B528" s="215" t="s">
        <v>64</v>
      </c>
      <c r="C528" s="215" t="s">
        <v>86</v>
      </c>
      <c r="D528" s="223" t="s">
        <v>739</v>
      </c>
      <c r="E528" s="215" t="s">
        <v>16</v>
      </c>
      <c r="F528" s="27">
        <f>F529</f>
        <v>5850</v>
      </c>
    </row>
    <row r="529" spans="1:6" s="12" customFormat="1" ht="31.5" x14ac:dyDescent="0.25">
      <c r="A529" s="211" t="s">
        <v>140</v>
      </c>
      <c r="B529" s="215" t="s">
        <v>64</v>
      </c>
      <c r="C529" s="215" t="s">
        <v>86</v>
      </c>
      <c r="D529" s="223" t="s">
        <v>739</v>
      </c>
      <c r="E529" s="215" t="s">
        <v>141</v>
      </c>
      <c r="F529" s="27">
        <v>5850</v>
      </c>
    </row>
    <row r="530" spans="1:6" s="12" customFormat="1" ht="15.75" x14ac:dyDescent="0.25">
      <c r="A530" s="28" t="s">
        <v>617</v>
      </c>
      <c r="B530" s="216" t="s">
        <v>64</v>
      </c>
      <c r="C530" s="216" t="s">
        <v>86</v>
      </c>
      <c r="D530" s="36" t="s">
        <v>693</v>
      </c>
      <c r="E530" s="216"/>
      <c r="F530" s="32">
        <f>F531</f>
        <v>300</v>
      </c>
    </row>
    <row r="531" spans="1:6" s="12" customFormat="1" ht="15.75" x14ac:dyDescent="0.25">
      <c r="A531" s="212" t="s">
        <v>22</v>
      </c>
      <c r="B531" s="215" t="s">
        <v>64</v>
      </c>
      <c r="C531" s="215" t="s">
        <v>86</v>
      </c>
      <c r="D531" s="223" t="s">
        <v>693</v>
      </c>
      <c r="E531" s="215" t="s">
        <v>15</v>
      </c>
      <c r="F531" s="27">
        <f>F532</f>
        <v>300</v>
      </c>
    </row>
    <row r="532" spans="1:6" s="12" customFormat="1" ht="31.5" x14ac:dyDescent="0.25">
      <c r="A532" s="212" t="s">
        <v>17</v>
      </c>
      <c r="B532" s="215" t="s">
        <v>64</v>
      </c>
      <c r="C532" s="215" t="s">
        <v>86</v>
      </c>
      <c r="D532" s="223" t="s">
        <v>693</v>
      </c>
      <c r="E532" s="215" t="s">
        <v>16</v>
      </c>
      <c r="F532" s="27">
        <f>F533</f>
        <v>300</v>
      </c>
    </row>
    <row r="533" spans="1:6" s="12" customFormat="1" ht="31.5" x14ac:dyDescent="0.25">
      <c r="A533" s="211" t="s">
        <v>140</v>
      </c>
      <c r="B533" s="215" t="s">
        <v>64</v>
      </c>
      <c r="C533" s="215" t="s">
        <v>86</v>
      </c>
      <c r="D533" s="223" t="s">
        <v>693</v>
      </c>
      <c r="E533" s="215" t="s">
        <v>141</v>
      </c>
      <c r="F533" s="27">
        <v>300</v>
      </c>
    </row>
    <row r="534" spans="1:6" s="12" customFormat="1" ht="18.75" x14ac:dyDescent="0.3">
      <c r="A534" s="75" t="s">
        <v>88</v>
      </c>
      <c r="B534" s="76" t="s">
        <v>89</v>
      </c>
      <c r="C534" s="77"/>
      <c r="D534" s="76"/>
      <c r="E534" s="77"/>
      <c r="F534" s="78">
        <f>F535+F565+F603+F679</f>
        <v>777131.08000000007</v>
      </c>
    </row>
    <row r="535" spans="1:6" s="12" customFormat="1" ht="15.75" x14ac:dyDescent="0.25">
      <c r="A535" s="35" t="s">
        <v>90</v>
      </c>
      <c r="B535" s="18" t="s">
        <v>89</v>
      </c>
      <c r="C535" s="19" t="s">
        <v>70</v>
      </c>
      <c r="D535" s="18"/>
      <c r="E535" s="19"/>
      <c r="F535" s="20">
        <f>F536+F550</f>
        <v>33757</v>
      </c>
    </row>
    <row r="536" spans="1:6" s="12" customFormat="1" ht="47.25" x14ac:dyDescent="0.25">
      <c r="A536" s="45" t="s">
        <v>616</v>
      </c>
      <c r="B536" s="19" t="s">
        <v>89</v>
      </c>
      <c r="C536" s="19" t="s">
        <v>70</v>
      </c>
      <c r="D536" s="19" t="s">
        <v>276</v>
      </c>
      <c r="E536" s="19"/>
      <c r="F536" s="20">
        <f>F537</f>
        <v>17802</v>
      </c>
    </row>
    <row r="537" spans="1:6" s="12" customFormat="1" ht="31.5" x14ac:dyDescent="0.25">
      <c r="A537" s="53" t="s">
        <v>274</v>
      </c>
      <c r="B537" s="215" t="s">
        <v>89</v>
      </c>
      <c r="C537" s="215" t="s">
        <v>70</v>
      </c>
      <c r="D537" s="215" t="s">
        <v>275</v>
      </c>
      <c r="E537" s="215"/>
      <c r="F537" s="27">
        <f>F538+F542+F546</f>
        <v>17802</v>
      </c>
    </row>
    <row r="538" spans="1:6" s="12" customFormat="1" ht="15.75" x14ac:dyDescent="0.25">
      <c r="A538" s="28" t="s">
        <v>484</v>
      </c>
      <c r="B538" s="216" t="s">
        <v>89</v>
      </c>
      <c r="C538" s="216" t="s">
        <v>70</v>
      </c>
      <c r="D538" s="216" t="s">
        <v>485</v>
      </c>
      <c r="E538" s="216"/>
      <c r="F538" s="32">
        <f>F539</f>
        <v>500</v>
      </c>
    </row>
    <row r="539" spans="1:6" s="12" customFormat="1" ht="15.75" x14ac:dyDescent="0.25">
      <c r="A539" s="212" t="s">
        <v>22</v>
      </c>
      <c r="B539" s="215" t="s">
        <v>89</v>
      </c>
      <c r="C539" s="215" t="s">
        <v>70</v>
      </c>
      <c r="D539" s="215" t="s">
        <v>485</v>
      </c>
      <c r="E539" s="215" t="s">
        <v>15</v>
      </c>
      <c r="F539" s="27">
        <f>F540</f>
        <v>500</v>
      </c>
    </row>
    <row r="540" spans="1:6" s="12" customFormat="1" ht="31.5" x14ac:dyDescent="0.25">
      <c r="A540" s="212" t="s">
        <v>17</v>
      </c>
      <c r="B540" s="215" t="s">
        <v>89</v>
      </c>
      <c r="C540" s="215" t="s">
        <v>70</v>
      </c>
      <c r="D540" s="215" t="s">
        <v>485</v>
      </c>
      <c r="E540" s="215" t="s">
        <v>16</v>
      </c>
      <c r="F540" s="27">
        <f>F541</f>
        <v>500</v>
      </c>
    </row>
    <row r="541" spans="1:6" s="12" customFormat="1" ht="31.5" x14ac:dyDescent="0.25">
      <c r="A541" s="211" t="s">
        <v>140</v>
      </c>
      <c r="B541" s="215" t="s">
        <v>89</v>
      </c>
      <c r="C541" s="215" t="s">
        <v>70</v>
      </c>
      <c r="D541" s="215" t="s">
        <v>485</v>
      </c>
      <c r="E541" s="215" t="s">
        <v>141</v>
      </c>
      <c r="F541" s="27">
        <v>500</v>
      </c>
    </row>
    <row r="542" spans="1:6" s="12" customFormat="1" ht="15.75" x14ac:dyDescent="0.25">
      <c r="A542" s="28" t="s">
        <v>774</v>
      </c>
      <c r="B542" s="216" t="s">
        <v>89</v>
      </c>
      <c r="C542" s="216" t="s">
        <v>70</v>
      </c>
      <c r="D542" s="216" t="s">
        <v>775</v>
      </c>
      <c r="E542" s="216"/>
      <c r="F542" s="32">
        <f>F543</f>
        <v>6896</v>
      </c>
    </row>
    <row r="543" spans="1:6" s="12" customFormat="1" ht="15.75" x14ac:dyDescent="0.25">
      <c r="A543" s="61" t="s">
        <v>13</v>
      </c>
      <c r="B543" s="215" t="s">
        <v>89</v>
      </c>
      <c r="C543" s="215" t="s">
        <v>70</v>
      </c>
      <c r="D543" s="215" t="s">
        <v>775</v>
      </c>
      <c r="E543" s="215" t="s">
        <v>14</v>
      </c>
      <c r="F543" s="27">
        <f>F544</f>
        <v>6896</v>
      </c>
    </row>
    <row r="544" spans="1:6" s="12" customFormat="1" ht="47.25" x14ac:dyDescent="0.25">
      <c r="A544" s="221" t="s">
        <v>479</v>
      </c>
      <c r="B544" s="215" t="s">
        <v>89</v>
      </c>
      <c r="C544" s="215" t="s">
        <v>70</v>
      </c>
      <c r="D544" s="215" t="s">
        <v>775</v>
      </c>
      <c r="E544" s="215" t="s">
        <v>12</v>
      </c>
      <c r="F544" s="27">
        <f>F545</f>
        <v>6896</v>
      </c>
    </row>
    <row r="545" spans="1:6" s="12" customFormat="1" ht="47.25" x14ac:dyDescent="0.25">
      <c r="A545" s="221" t="s">
        <v>747</v>
      </c>
      <c r="B545" s="215" t="s">
        <v>89</v>
      </c>
      <c r="C545" s="215" t="s">
        <v>70</v>
      </c>
      <c r="D545" s="215" t="s">
        <v>775</v>
      </c>
      <c r="E545" s="215" t="s">
        <v>746</v>
      </c>
      <c r="F545" s="27">
        <v>6896</v>
      </c>
    </row>
    <row r="546" spans="1:6" s="12" customFormat="1" ht="15.75" x14ac:dyDescent="0.25">
      <c r="A546" s="28" t="s">
        <v>777</v>
      </c>
      <c r="B546" s="216" t="s">
        <v>89</v>
      </c>
      <c r="C546" s="216" t="s">
        <v>70</v>
      </c>
      <c r="D546" s="216" t="s">
        <v>776</v>
      </c>
      <c r="E546" s="216"/>
      <c r="F546" s="32">
        <f>F547</f>
        <v>10406</v>
      </c>
    </row>
    <row r="547" spans="1:6" s="12" customFormat="1" ht="15.75" x14ac:dyDescent="0.25">
      <c r="A547" s="61" t="s">
        <v>13</v>
      </c>
      <c r="B547" s="215" t="s">
        <v>89</v>
      </c>
      <c r="C547" s="215" t="s">
        <v>70</v>
      </c>
      <c r="D547" s="215" t="s">
        <v>776</v>
      </c>
      <c r="E547" s="215" t="s">
        <v>14</v>
      </c>
      <c r="F547" s="27">
        <f>F548</f>
        <v>10406</v>
      </c>
    </row>
    <row r="548" spans="1:6" s="12" customFormat="1" ht="47.25" x14ac:dyDescent="0.25">
      <c r="A548" s="221" t="s">
        <v>479</v>
      </c>
      <c r="B548" s="215" t="s">
        <v>89</v>
      </c>
      <c r="C548" s="215" t="s">
        <v>70</v>
      </c>
      <c r="D548" s="215" t="s">
        <v>776</v>
      </c>
      <c r="E548" s="215" t="s">
        <v>12</v>
      </c>
      <c r="F548" s="27">
        <f>F549</f>
        <v>10406</v>
      </c>
    </row>
    <row r="549" spans="1:6" s="12" customFormat="1" ht="47.25" x14ac:dyDescent="0.25">
      <c r="A549" s="221" t="s">
        <v>747</v>
      </c>
      <c r="B549" s="215" t="s">
        <v>89</v>
      </c>
      <c r="C549" s="215" t="s">
        <v>70</v>
      </c>
      <c r="D549" s="215" t="s">
        <v>776</v>
      </c>
      <c r="E549" s="215" t="s">
        <v>746</v>
      </c>
      <c r="F549" s="27">
        <f>11157-751</f>
        <v>10406</v>
      </c>
    </row>
    <row r="550" spans="1:6" s="12" customFormat="1" ht="47.25" x14ac:dyDescent="0.25">
      <c r="A550" s="17" t="s">
        <v>592</v>
      </c>
      <c r="B550" s="18" t="s">
        <v>89</v>
      </c>
      <c r="C550" s="19" t="s">
        <v>70</v>
      </c>
      <c r="D550" s="19" t="s">
        <v>352</v>
      </c>
      <c r="E550" s="215"/>
      <c r="F550" s="20">
        <f>F551</f>
        <v>15955</v>
      </c>
    </row>
    <row r="551" spans="1:6" s="12" customFormat="1" ht="31.5" x14ac:dyDescent="0.25">
      <c r="A551" s="21" t="s">
        <v>150</v>
      </c>
      <c r="B551" s="41" t="s">
        <v>89</v>
      </c>
      <c r="C551" s="41" t="s">
        <v>70</v>
      </c>
      <c r="D551" s="51" t="s">
        <v>595</v>
      </c>
      <c r="E551" s="215"/>
      <c r="F551" s="24">
        <f>F552</f>
        <v>15955</v>
      </c>
    </row>
    <row r="552" spans="1:6" s="12" customFormat="1" ht="31.5" x14ac:dyDescent="0.25">
      <c r="A552" s="53" t="s">
        <v>240</v>
      </c>
      <c r="B552" s="19" t="s">
        <v>89</v>
      </c>
      <c r="C552" s="19" t="s">
        <v>70</v>
      </c>
      <c r="D552" s="23" t="s">
        <v>596</v>
      </c>
      <c r="E552" s="215"/>
      <c r="F552" s="20">
        <f>F553+F557+F561</f>
        <v>15955</v>
      </c>
    </row>
    <row r="553" spans="1:6" s="12" customFormat="1" ht="15.75" x14ac:dyDescent="0.25">
      <c r="A553" s="28" t="s">
        <v>599</v>
      </c>
      <c r="B553" s="216" t="s">
        <v>89</v>
      </c>
      <c r="C553" s="216" t="s">
        <v>70</v>
      </c>
      <c r="D553" s="30" t="s">
        <v>600</v>
      </c>
      <c r="E553" s="215"/>
      <c r="F553" s="32">
        <f>F554</f>
        <v>4829</v>
      </c>
    </row>
    <row r="554" spans="1:6" s="12" customFormat="1" ht="15.75" x14ac:dyDescent="0.25">
      <c r="A554" s="212" t="s">
        <v>22</v>
      </c>
      <c r="B554" s="215" t="s">
        <v>89</v>
      </c>
      <c r="C554" s="215" t="s">
        <v>70</v>
      </c>
      <c r="D554" s="26" t="s">
        <v>600</v>
      </c>
      <c r="E554" s="215" t="s">
        <v>15</v>
      </c>
      <c r="F554" s="27">
        <f>F555</f>
        <v>4829</v>
      </c>
    </row>
    <row r="555" spans="1:6" s="12" customFormat="1" ht="31.5" x14ac:dyDescent="0.25">
      <c r="A555" s="212" t="s">
        <v>17</v>
      </c>
      <c r="B555" s="215" t="s">
        <v>89</v>
      </c>
      <c r="C555" s="215" t="s">
        <v>70</v>
      </c>
      <c r="D555" s="26" t="s">
        <v>600</v>
      </c>
      <c r="E555" s="215" t="s">
        <v>16</v>
      </c>
      <c r="F555" s="27">
        <f>F556</f>
        <v>4829</v>
      </c>
    </row>
    <row r="556" spans="1:6" s="12" customFormat="1" ht="31.5" x14ac:dyDescent="0.25">
      <c r="A556" s="211" t="s">
        <v>140</v>
      </c>
      <c r="B556" s="215" t="s">
        <v>89</v>
      </c>
      <c r="C556" s="215" t="s">
        <v>70</v>
      </c>
      <c r="D556" s="26" t="s">
        <v>600</v>
      </c>
      <c r="E556" s="215" t="s">
        <v>141</v>
      </c>
      <c r="F556" s="27">
        <v>4829</v>
      </c>
    </row>
    <row r="557" spans="1:6" s="12" customFormat="1" ht="31.5" x14ac:dyDescent="0.25">
      <c r="A557" s="28" t="s">
        <v>715</v>
      </c>
      <c r="B557" s="216" t="s">
        <v>89</v>
      </c>
      <c r="C557" s="216" t="s">
        <v>70</v>
      </c>
      <c r="D557" s="30" t="s">
        <v>601</v>
      </c>
      <c r="E557" s="216"/>
      <c r="F557" s="32">
        <f>F558</f>
        <v>11026</v>
      </c>
    </row>
    <row r="558" spans="1:6" s="12" customFormat="1" ht="15.75" x14ac:dyDescent="0.25">
      <c r="A558" s="212" t="s">
        <v>22</v>
      </c>
      <c r="B558" s="215" t="s">
        <v>89</v>
      </c>
      <c r="C558" s="215" t="s">
        <v>70</v>
      </c>
      <c r="D558" s="26" t="s">
        <v>601</v>
      </c>
      <c r="E558" s="215" t="s">
        <v>15</v>
      </c>
      <c r="F558" s="32">
        <f>F559</f>
        <v>11026</v>
      </c>
    </row>
    <row r="559" spans="1:6" s="12" customFormat="1" ht="31.5" x14ac:dyDescent="0.25">
      <c r="A559" s="212" t="s">
        <v>17</v>
      </c>
      <c r="B559" s="215" t="s">
        <v>89</v>
      </c>
      <c r="C559" s="215" t="s">
        <v>70</v>
      </c>
      <c r="D559" s="26" t="s">
        <v>601</v>
      </c>
      <c r="E559" s="215" t="s">
        <v>16</v>
      </c>
      <c r="F559" s="32">
        <f>F560</f>
        <v>11026</v>
      </c>
    </row>
    <row r="560" spans="1:6" s="12" customFormat="1" ht="31.5" x14ac:dyDescent="0.25">
      <c r="A560" s="211" t="s">
        <v>140</v>
      </c>
      <c r="B560" s="215" t="s">
        <v>89</v>
      </c>
      <c r="C560" s="215" t="s">
        <v>70</v>
      </c>
      <c r="D560" s="26" t="s">
        <v>601</v>
      </c>
      <c r="E560" s="215" t="s">
        <v>141</v>
      </c>
      <c r="F560" s="27">
        <v>11026</v>
      </c>
    </row>
    <row r="561" spans="1:6" s="12" customFormat="1" ht="15.75" x14ac:dyDescent="0.25">
      <c r="A561" s="28" t="s">
        <v>778</v>
      </c>
      <c r="B561" s="216" t="s">
        <v>89</v>
      </c>
      <c r="C561" s="216" t="s">
        <v>70</v>
      </c>
      <c r="D561" s="30" t="s">
        <v>779</v>
      </c>
      <c r="E561" s="215"/>
      <c r="F561" s="32">
        <f>F562</f>
        <v>100</v>
      </c>
    </row>
    <row r="562" spans="1:6" s="12" customFormat="1" ht="15.75" x14ac:dyDescent="0.25">
      <c r="A562" s="212" t="s">
        <v>22</v>
      </c>
      <c r="B562" s="215" t="s">
        <v>89</v>
      </c>
      <c r="C562" s="215" t="s">
        <v>70</v>
      </c>
      <c r="D562" s="26" t="s">
        <v>779</v>
      </c>
      <c r="E562" s="215" t="s">
        <v>15</v>
      </c>
      <c r="F562" s="27">
        <f>F563</f>
        <v>100</v>
      </c>
    </row>
    <row r="563" spans="1:6" s="12" customFormat="1" ht="37.5" customHeight="1" x14ac:dyDescent="0.25">
      <c r="A563" s="212" t="s">
        <v>17</v>
      </c>
      <c r="B563" s="215" t="s">
        <v>89</v>
      </c>
      <c r="C563" s="215" t="s">
        <v>70</v>
      </c>
      <c r="D563" s="26" t="s">
        <v>779</v>
      </c>
      <c r="E563" s="215" t="s">
        <v>16</v>
      </c>
      <c r="F563" s="27">
        <f>F564</f>
        <v>100</v>
      </c>
    </row>
    <row r="564" spans="1:6" s="57" customFormat="1" ht="31.5" x14ac:dyDescent="0.25">
      <c r="A564" s="211" t="s">
        <v>140</v>
      </c>
      <c r="B564" s="215" t="s">
        <v>89</v>
      </c>
      <c r="C564" s="215" t="s">
        <v>70</v>
      </c>
      <c r="D564" s="26" t="s">
        <v>779</v>
      </c>
      <c r="E564" s="215" t="s">
        <v>141</v>
      </c>
      <c r="F564" s="27">
        <v>100</v>
      </c>
    </row>
    <row r="565" spans="1:6" s="12" customFormat="1" ht="15.75" x14ac:dyDescent="0.25">
      <c r="A565" s="45" t="s">
        <v>91</v>
      </c>
      <c r="B565" s="19" t="s">
        <v>89</v>
      </c>
      <c r="C565" s="19" t="s">
        <v>60</v>
      </c>
      <c r="D565" s="19"/>
      <c r="E565" s="19"/>
      <c r="F565" s="20">
        <f>F566+F596</f>
        <v>400748.08</v>
      </c>
    </row>
    <row r="566" spans="1:6" s="12" customFormat="1" ht="47.25" x14ac:dyDescent="0.25">
      <c r="A566" s="17" t="s">
        <v>616</v>
      </c>
      <c r="B566" s="19" t="s">
        <v>89</v>
      </c>
      <c r="C566" s="19" t="s">
        <v>60</v>
      </c>
      <c r="D566" s="19" t="s">
        <v>276</v>
      </c>
      <c r="E566" s="96"/>
      <c r="F566" s="20">
        <f>F567</f>
        <v>397306.08</v>
      </c>
    </row>
    <row r="567" spans="1:6" s="12" customFormat="1" ht="31.5" x14ac:dyDescent="0.25">
      <c r="A567" s="53" t="s">
        <v>277</v>
      </c>
      <c r="B567" s="19" t="s">
        <v>89</v>
      </c>
      <c r="C567" s="19" t="s">
        <v>60</v>
      </c>
      <c r="D567" s="23" t="s">
        <v>278</v>
      </c>
      <c r="E567" s="54"/>
      <c r="F567" s="56">
        <f>F568+F576+F580+F588+F592+F584</f>
        <v>397306.08</v>
      </c>
    </row>
    <row r="568" spans="1:6" s="12" customFormat="1" ht="31.5" x14ac:dyDescent="0.25">
      <c r="A568" s="28" t="s">
        <v>502</v>
      </c>
      <c r="B568" s="216" t="s">
        <v>89</v>
      </c>
      <c r="C568" s="216" t="s">
        <v>60</v>
      </c>
      <c r="D568" s="216" t="s">
        <v>279</v>
      </c>
      <c r="E568" s="216"/>
      <c r="F568" s="32">
        <f>F569+F573</f>
        <v>298384</v>
      </c>
    </row>
    <row r="569" spans="1:6" s="12" customFormat="1" ht="15.75" x14ac:dyDescent="0.25">
      <c r="A569" s="212" t="s">
        <v>22</v>
      </c>
      <c r="B569" s="215" t="s">
        <v>89</v>
      </c>
      <c r="C569" s="215" t="s">
        <v>60</v>
      </c>
      <c r="D569" s="215" t="s">
        <v>279</v>
      </c>
      <c r="E569" s="215" t="s">
        <v>15</v>
      </c>
      <c r="F569" s="27">
        <f>F570</f>
        <v>186900</v>
      </c>
    </row>
    <row r="570" spans="1:6" s="12" customFormat="1" ht="31.5" x14ac:dyDescent="0.25">
      <c r="A570" s="212" t="s">
        <v>17</v>
      </c>
      <c r="B570" s="215" t="s">
        <v>89</v>
      </c>
      <c r="C570" s="215" t="s">
        <v>60</v>
      </c>
      <c r="D570" s="215" t="s">
        <v>279</v>
      </c>
      <c r="E570" s="215" t="s">
        <v>16</v>
      </c>
      <c r="F570" s="27">
        <f>F571+F572</f>
        <v>186900</v>
      </c>
    </row>
    <row r="571" spans="1:6" s="12" customFormat="1" ht="31.5" x14ac:dyDescent="0.25">
      <c r="A571" s="221" t="s">
        <v>758</v>
      </c>
      <c r="B571" s="215" t="s">
        <v>89</v>
      </c>
      <c r="C571" s="215" t="s">
        <v>60</v>
      </c>
      <c r="D571" s="215" t="s">
        <v>279</v>
      </c>
      <c r="E571" s="215" t="s">
        <v>757</v>
      </c>
      <c r="F571" s="27">
        <v>5250</v>
      </c>
    </row>
    <row r="572" spans="1:6" s="12" customFormat="1" ht="31.5" x14ac:dyDescent="0.25">
      <c r="A572" s="211" t="s">
        <v>140</v>
      </c>
      <c r="B572" s="215" t="s">
        <v>89</v>
      </c>
      <c r="C572" s="215" t="s">
        <v>60</v>
      </c>
      <c r="D572" s="215" t="s">
        <v>279</v>
      </c>
      <c r="E572" s="215" t="s">
        <v>141</v>
      </c>
      <c r="F572" s="27">
        <v>181650</v>
      </c>
    </row>
    <row r="573" spans="1:6" s="12" customFormat="1" ht="31.5" x14ac:dyDescent="0.25">
      <c r="A573" s="65" t="s">
        <v>782</v>
      </c>
      <c r="B573" s="215" t="s">
        <v>89</v>
      </c>
      <c r="C573" s="215" t="s">
        <v>60</v>
      </c>
      <c r="D573" s="215" t="s">
        <v>279</v>
      </c>
      <c r="E573" s="34" t="s">
        <v>37</v>
      </c>
      <c r="F573" s="27">
        <f>F575</f>
        <v>111484</v>
      </c>
    </row>
    <row r="574" spans="1:6" s="12" customFormat="1" ht="15.75" x14ac:dyDescent="0.25">
      <c r="A574" s="107" t="s">
        <v>36</v>
      </c>
      <c r="B574" s="215" t="s">
        <v>89</v>
      </c>
      <c r="C574" s="215" t="s">
        <v>60</v>
      </c>
      <c r="D574" s="215" t="s">
        <v>279</v>
      </c>
      <c r="E574" s="34">
        <v>410</v>
      </c>
      <c r="F574" s="27">
        <f>F575</f>
        <v>111484</v>
      </c>
    </row>
    <row r="575" spans="1:6" s="12" customFormat="1" ht="31.5" x14ac:dyDescent="0.25">
      <c r="A575" s="107" t="s">
        <v>155</v>
      </c>
      <c r="B575" s="215" t="s">
        <v>89</v>
      </c>
      <c r="C575" s="215" t="s">
        <v>60</v>
      </c>
      <c r="D575" s="215" t="s">
        <v>279</v>
      </c>
      <c r="E575" s="34" t="s">
        <v>160</v>
      </c>
      <c r="F575" s="27">
        <f>104767+6717</f>
        <v>111484</v>
      </c>
    </row>
    <row r="576" spans="1:6" s="12" customFormat="1" ht="15.75" x14ac:dyDescent="0.25">
      <c r="A576" s="62" t="s">
        <v>612</v>
      </c>
      <c r="B576" s="216" t="s">
        <v>89</v>
      </c>
      <c r="C576" s="216" t="s">
        <v>60</v>
      </c>
      <c r="D576" s="216" t="s">
        <v>614</v>
      </c>
      <c r="E576" s="216"/>
      <c r="F576" s="32">
        <f>F577</f>
        <v>13100</v>
      </c>
    </row>
    <row r="577" spans="1:6" s="12" customFormat="1" ht="15.75" x14ac:dyDescent="0.25">
      <c r="A577" s="212" t="s">
        <v>22</v>
      </c>
      <c r="B577" s="215" t="s">
        <v>89</v>
      </c>
      <c r="C577" s="215" t="s">
        <v>60</v>
      </c>
      <c r="D577" s="215" t="s">
        <v>614</v>
      </c>
      <c r="E577" s="215" t="s">
        <v>15</v>
      </c>
      <c r="F577" s="27">
        <f>F578</f>
        <v>13100</v>
      </c>
    </row>
    <row r="578" spans="1:6" s="12" customFormat="1" ht="31.5" x14ac:dyDescent="0.25">
      <c r="A578" s="212" t="s">
        <v>17</v>
      </c>
      <c r="B578" s="215" t="s">
        <v>89</v>
      </c>
      <c r="C578" s="215" t="s">
        <v>60</v>
      </c>
      <c r="D578" s="215" t="s">
        <v>614</v>
      </c>
      <c r="E578" s="215" t="s">
        <v>16</v>
      </c>
      <c r="F578" s="27">
        <f>F579</f>
        <v>13100</v>
      </c>
    </row>
    <row r="579" spans="1:6" s="12" customFormat="1" ht="31.5" x14ac:dyDescent="0.25">
      <c r="A579" s="211" t="s">
        <v>140</v>
      </c>
      <c r="B579" s="215" t="s">
        <v>89</v>
      </c>
      <c r="C579" s="215" t="s">
        <v>60</v>
      </c>
      <c r="D579" s="215" t="s">
        <v>614</v>
      </c>
      <c r="E579" s="215" t="s">
        <v>141</v>
      </c>
      <c r="F579" s="27">
        <v>13100</v>
      </c>
    </row>
    <row r="580" spans="1:6" s="12" customFormat="1" ht="15.75" x14ac:dyDescent="0.25">
      <c r="A580" s="62" t="s">
        <v>613</v>
      </c>
      <c r="B580" s="216" t="s">
        <v>89</v>
      </c>
      <c r="C580" s="216" t="s">
        <v>60</v>
      </c>
      <c r="D580" s="216" t="s">
        <v>615</v>
      </c>
      <c r="E580" s="216"/>
      <c r="F580" s="32">
        <v>100</v>
      </c>
    </row>
    <row r="581" spans="1:6" s="12" customFormat="1" ht="15.75" x14ac:dyDescent="0.25">
      <c r="A581" s="212" t="s">
        <v>22</v>
      </c>
      <c r="B581" s="215" t="s">
        <v>89</v>
      </c>
      <c r="C581" s="215" t="s">
        <v>60</v>
      </c>
      <c r="D581" s="215" t="s">
        <v>615</v>
      </c>
      <c r="E581" s="215" t="s">
        <v>15</v>
      </c>
      <c r="F581" s="27">
        <f>F582</f>
        <v>100</v>
      </c>
    </row>
    <row r="582" spans="1:6" s="12" customFormat="1" ht="31.5" x14ac:dyDescent="0.25">
      <c r="A582" s="212" t="s">
        <v>17</v>
      </c>
      <c r="B582" s="215" t="s">
        <v>89</v>
      </c>
      <c r="C582" s="215" t="s">
        <v>60</v>
      </c>
      <c r="D582" s="215" t="s">
        <v>615</v>
      </c>
      <c r="E582" s="215" t="s">
        <v>16</v>
      </c>
      <c r="F582" s="27">
        <f>F583</f>
        <v>100</v>
      </c>
    </row>
    <row r="583" spans="1:6" s="12" customFormat="1" ht="31.5" x14ac:dyDescent="0.25">
      <c r="A583" s="211" t="s">
        <v>140</v>
      </c>
      <c r="B583" s="215" t="s">
        <v>89</v>
      </c>
      <c r="C583" s="215" t="s">
        <v>60</v>
      </c>
      <c r="D583" s="215" t="s">
        <v>615</v>
      </c>
      <c r="E583" s="215" t="s">
        <v>141</v>
      </c>
      <c r="F583" s="27">
        <v>100</v>
      </c>
    </row>
    <row r="584" spans="1:6" s="12" customFormat="1" ht="15.75" x14ac:dyDescent="0.25">
      <c r="A584" s="219" t="s">
        <v>894</v>
      </c>
      <c r="B584" s="214" t="s">
        <v>89</v>
      </c>
      <c r="C584" s="214" t="s">
        <v>60</v>
      </c>
      <c r="D584" s="216" t="s">
        <v>895</v>
      </c>
      <c r="E584" s="216"/>
      <c r="F584" s="217">
        <f>F585</f>
        <v>3948</v>
      </c>
    </row>
    <row r="585" spans="1:6" s="12" customFormat="1" ht="15.75" x14ac:dyDescent="0.25">
      <c r="A585" s="212" t="s">
        <v>22</v>
      </c>
      <c r="B585" s="223" t="s">
        <v>89</v>
      </c>
      <c r="C585" s="223" t="s">
        <v>60</v>
      </c>
      <c r="D585" s="215" t="s">
        <v>895</v>
      </c>
      <c r="E585" s="215" t="s">
        <v>15</v>
      </c>
      <c r="F585" s="218">
        <f>F586</f>
        <v>3948</v>
      </c>
    </row>
    <row r="586" spans="1:6" s="12" customFormat="1" ht="31.5" x14ac:dyDescent="0.25">
      <c r="A586" s="212" t="s">
        <v>17</v>
      </c>
      <c r="B586" s="223" t="s">
        <v>89</v>
      </c>
      <c r="C586" s="223" t="s">
        <v>60</v>
      </c>
      <c r="D586" s="215" t="s">
        <v>895</v>
      </c>
      <c r="E586" s="215" t="s">
        <v>16</v>
      </c>
      <c r="F586" s="218">
        <f>F587</f>
        <v>3948</v>
      </c>
    </row>
    <row r="587" spans="1:6" s="12" customFormat="1" ht="31.5" x14ac:dyDescent="0.25">
      <c r="A587" s="211" t="s">
        <v>140</v>
      </c>
      <c r="B587" s="223" t="s">
        <v>89</v>
      </c>
      <c r="C587" s="223" t="s">
        <v>60</v>
      </c>
      <c r="D587" s="215" t="s">
        <v>895</v>
      </c>
      <c r="E587" s="215" t="s">
        <v>141</v>
      </c>
      <c r="F587" s="218">
        <v>3948</v>
      </c>
    </row>
    <row r="588" spans="1:6" s="12" customFormat="1" ht="15.75" x14ac:dyDescent="0.25">
      <c r="A588" s="28" t="s">
        <v>900</v>
      </c>
      <c r="B588" s="216" t="s">
        <v>89</v>
      </c>
      <c r="C588" s="216" t="s">
        <v>60</v>
      </c>
      <c r="D588" s="216" t="s">
        <v>780</v>
      </c>
      <c r="E588" s="216"/>
      <c r="F588" s="32">
        <f>F589</f>
        <v>47244.08</v>
      </c>
    </row>
    <row r="589" spans="1:6" s="12" customFormat="1" ht="15.75" x14ac:dyDescent="0.25">
      <c r="A589" s="212" t="s">
        <v>22</v>
      </c>
      <c r="B589" s="215" t="s">
        <v>89</v>
      </c>
      <c r="C589" s="215" t="s">
        <v>60</v>
      </c>
      <c r="D589" s="215" t="s">
        <v>780</v>
      </c>
      <c r="E589" s="215" t="s">
        <v>15</v>
      </c>
      <c r="F589" s="27">
        <f>F590</f>
        <v>47244.08</v>
      </c>
    </row>
    <row r="590" spans="1:6" s="12" customFormat="1" ht="31.5" x14ac:dyDescent="0.25">
      <c r="A590" s="212" t="s">
        <v>17</v>
      </c>
      <c r="B590" s="215" t="s">
        <v>89</v>
      </c>
      <c r="C590" s="215" t="s">
        <v>60</v>
      </c>
      <c r="D590" s="215" t="s">
        <v>780</v>
      </c>
      <c r="E590" s="215" t="s">
        <v>16</v>
      </c>
      <c r="F590" s="27">
        <f>F591</f>
        <v>47244.08</v>
      </c>
    </row>
    <row r="591" spans="1:6" s="12" customFormat="1" ht="31.5" x14ac:dyDescent="0.25">
      <c r="A591" s="221" t="s">
        <v>758</v>
      </c>
      <c r="B591" s="215" t="s">
        <v>89</v>
      </c>
      <c r="C591" s="215" t="s">
        <v>60</v>
      </c>
      <c r="D591" s="215" t="s">
        <v>780</v>
      </c>
      <c r="E591" s="215" t="s">
        <v>757</v>
      </c>
      <c r="F591" s="27">
        <v>47244.08</v>
      </c>
    </row>
    <row r="592" spans="1:6" s="12" customFormat="1" ht="47.25" x14ac:dyDescent="0.25">
      <c r="A592" s="99" t="s">
        <v>901</v>
      </c>
      <c r="B592" s="216" t="s">
        <v>89</v>
      </c>
      <c r="C592" s="216" t="s">
        <v>60</v>
      </c>
      <c r="D592" s="216" t="s">
        <v>781</v>
      </c>
      <c r="E592" s="216"/>
      <c r="F592" s="32">
        <f>F593</f>
        <v>34530</v>
      </c>
    </row>
    <row r="593" spans="1:6" s="12" customFormat="1" ht="33" customHeight="1" x14ac:dyDescent="0.25">
      <c r="A593" s="61" t="s">
        <v>13</v>
      </c>
      <c r="B593" s="215" t="s">
        <v>89</v>
      </c>
      <c r="C593" s="215" t="s">
        <v>60</v>
      </c>
      <c r="D593" s="215" t="s">
        <v>781</v>
      </c>
      <c r="E593" s="215" t="s">
        <v>14</v>
      </c>
      <c r="F593" s="27">
        <f>F595</f>
        <v>34530</v>
      </c>
    </row>
    <row r="594" spans="1:6" s="12" customFormat="1" ht="22.5" customHeight="1" x14ac:dyDescent="0.25">
      <c r="A594" s="221" t="s">
        <v>479</v>
      </c>
      <c r="B594" s="215" t="s">
        <v>89</v>
      </c>
      <c r="C594" s="215" t="s">
        <v>60</v>
      </c>
      <c r="D594" s="215" t="s">
        <v>781</v>
      </c>
      <c r="E594" s="215" t="s">
        <v>12</v>
      </c>
      <c r="F594" s="27">
        <f>F595</f>
        <v>34530</v>
      </c>
    </row>
    <row r="595" spans="1:6" s="12" customFormat="1" ht="33" customHeight="1" x14ac:dyDescent="0.25">
      <c r="A595" s="221" t="s">
        <v>747</v>
      </c>
      <c r="B595" s="215" t="s">
        <v>89</v>
      </c>
      <c r="C595" s="215" t="s">
        <v>60</v>
      </c>
      <c r="D595" s="215" t="s">
        <v>781</v>
      </c>
      <c r="E595" s="215" t="s">
        <v>746</v>
      </c>
      <c r="F595" s="27">
        <v>34530</v>
      </c>
    </row>
    <row r="596" spans="1:6" s="12" customFormat="1" ht="18" customHeight="1" x14ac:dyDescent="0.25">
      <c r="A596" s="17" t="s">
        <v>592</v>
      </c>
      <c r="B596" s="18" t="s">
        <v>89</v>
      </c>
      <c r="C596" s="19" t="s">
        <v>60</v>
      </c>
      <c r="D596" s="19" t="s">
        <v>352</v>
      </c>
      <c r="E596" s="215"/>
      <c r="F596" s="20">
        <f t="shared" ref="F596:F601" si="2">F597</f>
        <v>3442</v>
      </c>
    </row>
    <row r="597" spans="1:6" s="12" customFormat="1" ht="22.5" customHeight="1" x14ac:dyDescent="0.25">
      <c r="A597" s="21" t="s">
        <v>150</v>
      </c>
      <c r="B597" s="41" t="s">
        <v>89</v>
      </c>
      <c r="C597" s="41" t="s">
        <v>60</v>
      </c>
      <c r="D597" s="51" t="s">
        <v>595</v>
      </c>
      <c r="E597" s="215"/>
      <c r="F597" s="24">
        <f t="shared" si="2"/>
        <v>3442</v>
      </c>
    </row>
    <row r="598" spans="1:6" s="12" customFormat="1" ht="33.75" customHeight="1" x14ac:dyDescent="0.25">
      <c r="A598" s="53" t="s">
        <v>240</v>
      </c>
      <c r="B598" s="19" t="s">
        <v>89</v>
      </c>
      <c r="C598" s="19" t="s">
        <v>60</v>
      </c>
      <c r="D598" s="23" t="s">
        <v>596</v>
      </c>
      <c r="E598" s="215"/>
      <c r="F598" s="20">
        <f t="shared" si="2"/>
        <v>3442</v>
      </c>
    </row>
    <row r="599" spans="1:6" s="12" customFormat="1" ht="36.75" customHeight="1" x14ac:dyDescent="0.25">
      <c r="A599" s="28" t="s">
        <v>599</v>
      </c>
      <c r="B599" s="216" t="s">
        <v>89</v>
      </c>
      <c r="C599" s="216" t="s">
        <v>60</v>
      </c>
      <c r="D599" s="30" t="s">
        <v>600</v>
      </c>
      <c r="E599" s="215"/>
      <c r="F599" s="32">
        <f t="shared" si="2"/>
        <v>3442</v>
      </c>
    </row>
    <row r="600" spans="1:6" s="12" customFormat="1" ht="15.75" x14ac:dyDescent="0.25">
      <c r="A600" s="212" t="s">
        <v>22</v>
      </c>
      <c r="B600" s="215" t="s">
        <v>89</v>
      </c>
      <c r="C600" s="215" t="s">
        <v>60</v>
      </c>
      <c r="D600" s="26" t="s">
        <v>600</v>
      </c>
      <c r="E600" s="97">
        <v>200</v>
      </c>
      <c r="F600" s="27">
        <f t="shared" si="2"/>
        <v>3442</v>
      </c>
    </row>
    <row r="601" spans="1:6" s="12" customFormat="1" ht="31.5" x14ac:dyDescent="0.25">
      <c r="A601" s="212" t="s">
        <v>17</v>
      </c>
      <c r="B601" s="215" t="s">
        <v>89</v>
      </c>
      <c r="C601" s="215" t="s">
        <v>60</v>
      </c>
      <c r="D601" s="26" t="s">
        <v>600</v>
      </c>
      <c r="E601" s="97">
        <v>240</v>
      </c>
      <c r="F601" s="27">
        <f t="shared" si="2"/>
        <v>3442</v>
      </c>
    </row>
    <row r="602" spans="1:6" s="12" customFormat="1" ht="31.5" x14ac:dyDescent="0.25">
      <c r="A602" s="211" t="s">
        <v>140</v>
      </c>
      <c r="B602" s="215" t="s">
        <v>89</v>
      </c>
      <c r="C602" s="215" t="s">
        <v>60</v>
      </c>
      <c r="D602" s="26" t="s">
        <v>600</v>
      </c>
      <c r="E602" s="97">
        <v>244</v>
      </c>
      <c r="F602" s="27">
        <v>3442</v>
      </c>
    </row>
    <row r="603" spans="1:6" s="12" customFormat="1" ht="15.75" x14ac:dyDescent="0.25">
      <c r="A603" s="45" t="s">
        <v>221</v>
      </c>
      <c r="B603" s="19" t="s">
        <v>89</v>
      </c>
      <c r="C603" s="19" t="s">
        <v>63</v>
      </c>
      <c r="D603" s="19"/>
      <c r="E603" s="19"/>
      <c r="F603" s="20">
        <f>F604+F614+F624+F660</f>
        <v>266952</v>
      </c>
    </row>
    <row r="604" spans="1:6" s="12" customFormat="1" ht="31.5" x14ac:dyDescent="0.25">
      <c r="A604" s="44" t="s">
        <v>507</v>
      </c>
      <c r="B604" s="18" t="s">
        <v>89</v>
      </c>
      <c r="C604" s="19" t="s">
        <v>63</v>
      </c>
      <c r="D604" s="18" t="s">
        <v>373</v>
      </c>
      <c r="E604" s="19"/>
      <c r="F604" s="20">
        <f>F605</f>
        <v>20001</v>
      </c>
    </row>
    <row r="605" spans="1:6" s="12" customFormat="1" ht="47.25" x14ac:dyDescent="0.25">
      <c r="A605" s="108" t="s">
        <v>845</v>
      </c>
      <c r="B605" s="18" t="s">
        <v>89</v>
      </c>
      <c r="C605" s="19" t="s">
        <v>63</v>
      </c>
      <c r="D605" s="19" t="s">
        <v>844</v>
      </c>
      <c r="E605" s="19"/>
      <c r="F605" s="20">
        <f>F606+F610</f>
        <v>20001</v>
      </c>
    </row>
    <row r="606" spans="1:6" s="12" customFormat="1" ht="15.75" x14ac:dyDescent="0.25">
      <c r="A606" s="60" t="s">
        <v>857</v>
      </c>
      <c r="B606" s="36" t="s">
        <v>89</v>
      </c>
      <c r="C606" s="216" t="s">
        <v>63</v>
      </c>
      <c r="D606" s="216" t="s">
        <v>858</v>
      </c>
      <c r="E606" s="19"/>
      <c r="F606" s="32">
        <f>F607</f>
        <v>20001</v>
      </c>
    </row>
    <row r="607" spans="1:6" s="12" customFormat="1" ht="15.75" x14ac:dyDescent="0.25">
      <c r="A607" s="212" t="s">
        <v>22</v>
      </c>
      <c r="B607" s="215" t="s">
        <v>89</v>
      </c>
      <c r="C607" s="215" t="s">
        <v>63</v>
      </c>
      <c r="D607" s="215" t="s">
        <v>858</v>
      </c>
      <c r="E607" s="97">
        <v>200</v>
      </c>
      <c r="F607" s="27">
        <f>F608</f>
        <v>20001</v>
      </c>
    </row>
    <row r="608" spans="1:6" s="12" customFormat="1" ht="31.5" x14ac:dyDescent="0.25">
      <c r="A608" s="212" t="s">
        <v>17</v>
      </c>
      <c r="B608" s="215" t="s">
        <v>89</v>
      </c>
      <c r="C608" s="215" t="s">
        <v>63</v>
      </c>
      <c r="D608" s="215" t="s">
        <v>858</v>
      </c>
      <c r="E608" s="97">
        <v>240</v>
      </c>
      <c r="F608" s="27">
        <f>F609</f>
        <v>20001</v>
      </c>
    </row>
    <row r="609" spans="1:6" s="12" customFormat="1" ht="31.5" x14ac:dyDescent="0.25">
      <c r="A609" s="211" t="s">
        <v>140</v>
      </c>
      <c r="B609" s="215" t="s">
        <v>89</v>
      </c>
      <c r="C609" s="215" t="s">
        <v>63</v>
      </c>
      <c r="D609" s="215" t="s">
        <v>858</v>
      </c>
      <c r="E609" s="97">
        <v>244</v>
      </c>
      <c r="F609" s="27">
        <v>20001</v>
      </c>
    </row>
    <row r="610" spans="1:6" s="12" customFormat="1" ht="31.5" x14ac:dyDescent="0.25">
      <c r="A610" s="60" t="s">
        <v>846</v>
      </c>
      <c r="B610" s="36" t="s">
        <v>89</v>
      </c>
      <c r="C610" s="216" t="s">
        <v>63</v>
      </c>
      <c r="D610" s="216" t="s">
        <v>847</v>
      </c>
      <c r="E610" s="19"/>
      <c r="F610" s="32">
        <f>F611</f>
        <v>0</v>
      </c>
    </row>
    <row r="611" spans="1:6" s="12" customFormat="1" ht="15.75" x14ac:dyDescent="0.25">
      <c r="A611" s="212" t="s">
        <v>22</v>
      </c>
      <c r="B611" s="215" t="s">
        <v>89</v>
      </c>
      <c r="C611" s="215" t="s">
        <v>63</v>
      </c>
      <c r="D611" s="215" t="s">
        <v>847</v>
      </c>
      <c r="E611" s="97">
        <v>200</v>
      </c>
      <c r="F611" s="27">
        <f>F612</f>
        <v>0</v>
      </c>
    </row>
    <row r="612" spans="1:6" s="12" customFormat="1" ht="31.5" x14ac:dyDescent="0.25">
      <c r="A612" s="212" t="s">
        <v>17</v>
      </c>
      <c r="B612" s="215" t="s">
        <v>89</v>
      </c>
      <c r="C612" s="215" t="s">
        <v>63</v>
      </c>
      <c r="D612" s="215" t="s">
        <v>847</v>
      </c>
      <c r="E612" s="97">
        <v>240</v>
      </c>
      <c r="F612" s="27">
        <f>F613</f>
        <v>0</v>
      </c>
    </row>
    <row r="613" spans="1:6" s="12" customFormat="1" ht="31.5" x14ac:dyDescent="0.25">
      <c r="A613" s="211" t="s">
        <v>140</v>
      </c>
      <c r="B613" s="215" t="s">
        <v>89</v>
      </c>
      <c r="C613" s="215" t="s">
        <v>63</v>
      </c>
      <c r="D613" s="215" t="s">
        <v>847</v>
      </c>
      <c r="E613" s="97">
        <v>244</v>
      </c>
      <c r="F613" s="27">
        <v>0</v>
      </c>
    </row>
    <row r="614" spans="1:6" s="12" customFormat="1" ht="37.5" x14ac:dyDescent="0.3">
      <c r="A614" s="95" t="s">
        <v>508</v>
      </c>
      <c r="B614" s="77" t="s">
        <v>89</v>
      </c>
      <c r="C614" s="77" t="s">
        <v>63</v>
      </c>
      <c r="D614" s="77" t="s">
        <v>250</v>
      </c>
      <c r="E614" s="96"/>
      <c r="F614" s="78">
        <f>F615+F620</f>
        <v>70654</v>
      </c>
    </row>
    <row r="615" spans="1:6" s="12" customFormat="1" ht="15.75" x14ac:dyDescent="0.25">
      <c r="A615" s="53" t="s">
        <v>257</v>
      </c>
      <c r="B615" s="19" t="s">
        <v>89</v>
      </c>
      <c r="C615" s="19" t="s">
        <v>63</v>
      </c>
      <c r="D615" s="19" t="s">
        <v>260</v>
      </c>
      <c r="E615" s="46"/>
      <c r="F615" s="20">
        <f>F616</f>
        <v>18383</v>
      </c>
    </row>
    <row r="616" spans="1:6" s="12" customFormat="1" ht="15.75" x14ac:dyDescent="0.25">
      <c r="A616" s="99" t="s">
        <v>200</v>
      </c>
      <c r="B616" s="216" t="s">
        <v>89</v>
      </c>
      <c r="C616" s="216" t="s">
        <v>63</v>
      </c>
      <c r="D616" s="216" t="s">
        <v>262</v>
      </c>
      <c r="E616" s="96"/>
      <c r="F616" s="32">
        <f>F617</f>
        <v>18383</v>
      </c>
    </row>
    <row r="617" spans="1:6" s="12" customFormat="1" ht="15.75" x14ac:dyDescent="0.25">
      <c r="A617" s="212" t="s">
        <v>22</v>
      </c>
      <c r="B617" s="215" t="s">
        <v>89</v>
      </c>
      <c r="C617" s="215" t="s">
        <v>63</v>
      </c>
      <c r="D617" s="215" t="s">
        <v>262</v>
      </c>
      <c r="E617" s="97">
        <v>200</v>
      </c>
      <c r="F617" s="27">
        <f>F618</f>
        <v>18383</v>
      </c>
    </row>
    <row r="618" spans="1:6" s="12" customFormat="1" ht="31.5" x14ac:dyDescent="0.25">
      <c r="A618" s="212" t="s">
        <v>17</v>
      </c>
      <c r="B618" s="215" t="s">
        <v>89</v>
      </c>
      <c r="C618" s="215" t="s">
        <v>63</v>
      </c>
      <c r="D618" s="215" t="s">
        <v>262</v>
      </c>
      <c r="E618" s="97">
        <v>240</v>
      </c>
      <c r="F618" s="27">
        <f>F619</f>
        <v>18383</v>
      </c>
    </row>
    <row r="619" spans="1:6" s="12" customFormat="1" ht="31.5" x14ac:dyDescent="0.25">
      <c r="A619" s="211" t="s">
        <v>140</v>
      </c>
      <c r="B619" s="215" t="s">
        <v>89</v>
      </c>
      <c r="C619" s="215" t="s">
        <v>63</v>
      </c>
      <c r="D619" s="215" t="s">
        <v>262</v>
      </c>
      <c r="E619" s="97">
        <v>244</v>
      </c>
      <c r="F619" s="103">
        <f>9000+172+890+5722+1800+799</f>
        <v>18383</v>
      </c>
    </row>
    <row r="620" spans="1:6" s="12" customFormat="1" ht="15.75" x14ac:dyDescent="0.25">
      <c r="A620" s="28" t="s">
        <v>763</v>
      </c>
      <c r="B620" s="216" t="s">
        <v>89</v>
      </c>
      <c r="C620" s="216" t="s">
        <v>63</v>
      </c>
      <c r="D620" s="36" t="s">
        <v>764</v>
      </c>
      <c r="E620" s="73"/>
      <c r="F620" s="102">
        <f>F621</f>
        <v>52271</v>
      </c>
    </row>
    <row r="621" spans="1:6" s="12" customFormat="1" ht="15.75" x14ac:dyDescent="0.25">
      <c r="A621" s="212" t="s">
        <v>22</v>
      </c>
      <c r="B621" s="215" t="s">
        <v>89</v>
      </c>
      <c r="C621" s="215" t="s">
        <v>63</v>
      </c>
      <c r="D621" s="223" t="s">
        <v>764</v>
      </c>
      <c r="E621" s="74">
        <v>200</v>
      </c>
      <c r="F621" s="103">
        <f>F622</f>
        <v>52271</v>
      </c>
    </row>
    <row r="622" spans="1:6" s="12" customFormat="1" ht="31.5" x14ac:dyDescent="0.25">
      <c r="A622" s="212" t="s">
        <v>17</v>
      </c>
      <c r="B622" s="215" t="s">
        <v>89</v>
      </c>
      <c r="C622" s="215" t="s">
        <v>63</v>
      </c>
      <c r="D622" s="223" t="s">
        <v>764</v>
      </c>
      <c r="E622" s="74">
        <v>240</v>
      </c>
      <c r="F622" s="103">
        <f>F623</f>
        <v>52271</v>
      </c>
    </row>
    <row r="623" spans="1:6" s="109" customFormat="1" ht="31.5" x14ac:dyDescent="0.25">
      <c r="A623" s="211" t="s">
        <v>140</v>
      </c>
      <c r="B623" s="215" t="s">
        <v>89</v>
      </c>
      <c r="C623" s="215" t="s">
        <v>63</v>
      </c>
      <c r="D623" s="223" t="s">
        <v>764</v>
      </c>
      <c r="E623" s="74">
        <v>244</v>
      </c>
      <c r="F623" s="103">
        <f>40000+14000-1729</f>
        <v>52271</v>
      </c>
    </row>
    <row r="624" spans="1:6" s="12" customFormat="1" ht="47.25" x14ac:dyDescent="0.25">
      <c r="A624" s="45" t="s">
        <v>616</v>
      </c>
      <c r="B624" s="19" t="s">
        <v>89</v>
      </c>
      <c r="C624" s="19" t="s">
        <v>63</v>
      </c>
      <c r="D624" s="23" t="s">
        <v>276</v>
      </c>
      <c r="E624" s="54"/>
      <c r="F624" s="56">
        <f>F625</f>
        <v>148299</v>
      </c>
    </row>
    <row r="625" spans="1:6" s="12" customFormat="1" ht="31.5" x14ac:dyDescent="0.25">
      <c r="A625" s="53" t="s">
        <v>274</v>
      </c>
      <c r="B625" s="19" t="s">
        <v>89</v>
      </c>
      <c r="C625" s="19" t="s">
        <v>63</v>
      </c>
      <c r="D625" s="23" t="s">
        <v>275</v>
      </c>
      <c r="E625" s="54"/>
      <c r="F625" s="56">
        <f>F626+F633+F637+F641+F648+F652+F656</f>
        <v>148299</v>
      </c>
    </row>
    <row r="626" spans="1:6" s="12" customFormat="1" ht="15.75" x14ac:dyDescent="0.25">
      <c r="A626" s="62" t="s">
        <v>201</v>
      </c>
      <c r="B626" s="216" t="s">
        <v>89</v>
      </c>
      <c r="C626" s="216" t="s">
        <v>63</v>
      </c>
      <c r="D626" s="216" t="s">
        <v>453</v>
      </c>
      <c r="E626" s="215"/>
      <c r="F626" s="32">
        <f>F627+F630</f>
        <v>10328</v>
      </c>
    </row>
    <row r="627" spans="1:6" s="12" customFormat="1" ht="15.75" x14ac:dyDescent="0.25">
      <c r="A627" s="212" t="s">
        <v>22</v>
      </c>
      <c r="B627" s="215" t="s">
        <v>89</v>
      </c>
      <c r="C627" s="215" t="s">
        <v>63</v>
      </c>
      <c r="D627" s="215" t="s">
        <v>453</v>
      </c>
      <c r="E627" s="215" t="s">
        <v>15</v>
      </c>
      <c r="F627" s="27">
        <f>F628</f>
        <v>10128</v>
      </c>
    </row>
    <row r="628" spans="1:6" s="12" customFormat="1" ht="31.5" x14ac:dyDescent="0.25">
      <c r="A628" s="212" t="s">
        <v>17</v>
      </c>
      <c r="B628" s="215" t="s">
        <v>89</v>
      </c>
      <c r="C628" s="215" t="s">
        <v>63</v>
      </c>
      <c r="D628" s="215" t="s">
        <v>453</v>
      </c>
      <c r="E628" s="215" t="s">
        <v>16</v>
      </c>
      <c r="F628" s="27">
        <f>F629</f>
        <v>10128</v>
      </c>
    </row>
    <row r="629" spans="1:6" s="12" customFormat="1" ht="31.5" x14ac:dyDescent="0.25">
      <c r="A629" s="211" t="s">
        <v>140</v>
      </c>
      <c r="B629" s="215" t="s">
        <v>89</v>
      </c>
      <c r="C629" s="215" t="s">
        <v>63</v>
      </c>
      <c r="D629" s="215" t="s">
        <v>453</v>
      </c>
      <c r="E629" s="215" t="s">
        <v>141</v>
      </c>
      <c r="F629" s="27">
        <v>10128</v>
      </c>
    </row>
    <row r="630" spans="1:6" s="12" customFormat="1" ht="31.5" x14ac:dyDescent="0.25">
      <c r="A630" s="211" t="s">
        <v>18</v>
      </c>
      <c r="B630" s="215" t="s">
        <v>89</v>
      </c>
      <c r="C630" s="215" t="s">
        <v>63</v>
      </c>
      <c r="D630" s="215" t="s">
        <v>453</v>
      </c>
      <c r="E630" s="215" t="s">
        <v>20</v>
      </c>
      <c r="F630" s="27">
        <f>F631</f>
        <v>200</v>
      </c>
    </row>
    <row r="631" spans="1:6" s="12" customFormat="1" ht="31.5" x14ac:dyDescent="0.25">
      <c r="A631" s="83" t="s">
        <v>28</v>
      </c>
      <c r="B631" s="215" t="s">
        <v>89</v>
      </c>
      <c r="C631" s="215" t="s">
        <v>63</v>
      </c>
      <c r="D631" s="215" t="s">
        <v>453</v>
      </c>
      <c r="E631" s="215" t="s">
        <v>0</v>
      </c>
      <c r="F631" s="27">
        <f>F632</f>
        <v>200</v>
      </c>
    </row>
    <row r="632" spans="1:6" s="12" customFormat="1" ht="31.5" x14ac:dyDescent="0.25">
      <c r="A632" s="107" t="s">
        <v>745</v>
      </c>
      <c r="B632" s="215" t="s">
        <v>89</v>
      </c>
      <c r="C632" s="215" t="s">
        <v>63</v>
      </c>
      <c r="D632" s="215" t="s">
        <v>453</v>
      </c>
      <c r="E632" s="215" t="s">
        <v>744</v>
      </c>
      <c r="F632" s="27">
        <v>200</v>
      </c>
    </row>
    <row r="633" spans="1:6" s="12" customFormat="1" ht="31.5" x14ac:dyDescent="0.25">
      <c r="A633" s="28" t="s">
        <v>809</v>
      </c>
      <c r="B633" s="216" t="s">
        <v>89</v>
      </c>
      <c r="C633" s="216" t="s">
        <v>63</v>
      </c>
      <c r="D633" s="216" t="s">
        <v>810</v>
      </c>
      <c r="E633" s="216"/>
      <c r="F633" s="32">
        <f>F634</f>
        <v>21583</v>
      </c>
    </row>
    <row r="634" spans="1:6" s="12" customFormat="1" ht="15.75" x14ac:dyDescent="0.25">
      <c r="A634" s="212" t="s">
        <v>22</v>
      </c>
      <c r="B634" s="215" t="s">
        <v>89</v>
      </c>
      <c r="C634" s="215" t="s">
        <v>63</v>
      </c>
      <c r="D634" s="215" t="s">
        <v>810</v>
      </c>
      <c r="E634" s="215" t="s">
        <v>15</v>
      </c>
      <c r="F634" s="27">
        <f>F635</f>
        <v>21583</v>
      </c>
    </row>
    <row r="635" spans="1:6" s="12" customFormat="1" ht="31.5" x14ac:dyDescent="0.25">
      <c r="A635" s="212" t="s">
        <v>17</v>
      </c>
      <c r="B635" s="215" t="s">
        <v>89</v>
      </c>
      <c r="C635" s="215" t="s">
        <v>63</v>
      </c>
      <c r="D635" s="215" t="s">
        <v>810</v>
      </c>
      <c r="E635" s="215" t="s">
        <v>16</v>
      </c>
      <c r="F635" s="27">
        <f>F636</f>
        <v>21583</v>
      </c>
    </row>
    <row r="636" spans="1:6" s="12" customFormat="1" ht="31.5" x14ac:dyDescent="0.25">
      <c r="A636" s="211" t="s">
        <v>140</v>
      </c>
      <c r="B636" s="215" t="s">
        <v>89</v>
      </c>
      <c r="C636" s="215" t="s">
        <v>63</v>
      </c>
      <c r="D636" s="215" t="s">
        <v>810</v>
      </c>
      <c r="E636" s="215" t="s">
        <v>141</v>
      </c>
      <c r="F636" s="27">
        <f>28300-6717</f>
        <v>21583</v>
      </c>
    </row>
    <row r="637" spans="1:6" s="12" customFormat="1" ht="15.75" x14ac:dyDescent="0.25">
      <c r="A637" s="28" t="s">
        <v>828</v>
      </c>
      <c r="B637" s="216" t="s">
        <v>89</v>
      </c>
      <c r="C637" s="216" t="s">
        <v>63</v>
      </c>
      <c r="D637" s="216" t="s">
        <v>827</v>
      </c>
      <c r="E637" s="216"/>
      <c r="F637" s="32">
        <f>F638</f>
        <v>69906</v>
      </c>
    </row>
    <row r="638" spans="1:6" s="12" customFormat="1" ht="15.75" x14ac:dyDescent="0.25">
      <c r="A638" s="212" t="s">
        <v>22</v>
      </c>
      <c r="B638" s="215" t="s">
        <v>89</v>
      </c>
      <c r="C638" s="215" t="s">
        <v>63</v>
      </c>
      <c r="D638" s="215" t="s">
        <v>827</v>
      </c>
      <c r="E638" s="215" t="s">
        <v>15</v>
      </c>
      <c r="F638" s="27">
        <f>F639</f>
        <v>69906</v>
      </c>
    </row>
    <row r="639" spans="1:6" s="12" customFormat="1" ht="31.5" x14ac:dyDescent="0.25">
      <c r="A639" s="212" t="s">
        <v>17</v>
      </c>
      <c r="B639" s="215" t="s">
        <v>89</v>
      </c>
      <c r="C639" s="215" t="s">
        <v>63</v>
      </c>
      <c r="D639" s="215" t="s">
        <v>827</v>
      </c>
      <c r="E639" s="215" t="s">
        <v>16</v>
      </c>
      <c r="F639" s="27">
        <f>F640</f>
        <v>69906</v>
      </c>
    </row>
    <row r="640" spans="1:6" s="12" customFormat="1" ht="31.5" x14ac:dyDescent="0.25">
      <c r="A640" s="211" t="s">
        <v>140</v>
      </c>
      <c r="B640" s="215" t="s">
        <v>89</v>
      </c>
      <c r="C640" s="215" t="s">
        <v>63</v>
      </c>
      <c r="D640" s="215" t="s">
        <v>827</v>
      </c>
      <c r="E640" s="215" t="s">
        <v>141</v>
      </c>
      <c r="F640" s="27">
        <v>69906</v>
      </c>
    </row>
    <row r="641" spans="1:6" s="12" customFormat="1" ht="15.75" x14ac:dyDescent="0.25">
      <c r="A641" s="28" t="s">
        <v>889</v>
      </c>
      <c r="B641" s="216" t="s">
        <v>89</v>
      </c>
      <c r="C641" s="216" t="s">
        <v>63</v>
      </c>
      <c r="D641" s="216" t="s">
        <v>888</v>
      </c>
      <c r="E641" s="216"/>
      <c r="F641" s="27">
        <f>F645+F642</f>
        <v>8938</v>
      </c>
    </row>
    <row r="642" spans="1:6" s="12" customFormat="1" ht="15.75" x14ac:dyDescent="0.25">
      <c r="A642" s="212" t="s">
        <v>22</v>
      </c>
      <c r="B642" s="215" t="s">
        <v>89</v>
      </c>
      <c r="C642" s="215" t="s">
        <v>63</v>
      </c>
      <c r="D642" s="215" t="s">
        <v>888</v>
      </c>
      <c r="E642" s="215" t="s">
        <v>15</v>
      </c>
      <c r="F642" s="27">
        <f>F643</f>
        <v>7479</v>
      </c>
    </row>
    <row r="643" spans="1:6" s="12" customFormat="1" ht="31.5" x14ac:dyDescent="0.25">
      <c r="A643" s="212" t="s">
        <v>17</v>
      </c>
      <c r="B643" s="215" t="s">
        <v>89</v>
      </c>
      <c r="C643" s="215" t="s">
        <v>63</v>
      </c>
      <c r="D643" s="215" t="s">
        <v>888</v>
      </c>
      <c r="E643" s="215" t="s">
        <v>16</v>
      </c>
      <c r="F643" s="27">
        <f>F644</f>
        <v>7479</v>
      </c>
    </row>
    <row r="644" spans="1:6" s="12" customFormat="1" ht="31.5" x14ac:dyDescent="0.25">
      <c r="A644" s="211" t="s">
        <v>140</v>
      </c>
      <c r="B644" s="215" t="s">
        <v>89</v>
      </c>
      <c r="C644" s="215" t="s">
        <v>63</v>
      </c>
      <c r="D644" s="215" t="s">
        <v>888</v>
      </c>
      <c r="E644" s="215" t="s">
        <v>141</v>
      </c>
      <c r="F644" s="27">
        <v>7479</v>
      </c>
    </row>
    <row r="645" spans="1:6" s="12" customFormat="1" ht="15.75" x14ac:dyDescent="0.25">
      <c r="A645" s="221" t="s">
        <v>13</v>
      </c>
      <c r="B645" s="215" t="s">
        <v>89</v>
      </c>
      <c r="C645" s="215" t="s">
        <v>63</v>
      </c>
      <c r="D645" s="215" t="s">
        <v>888</v>
      </c>
      <c r="E645" s="215" t="s">
        <v>14</v>
      </c>
      <c r="F645" s="27">
        <f>F646</f>
        <v>1459</v>
      </c>
    </row>
    <row r="646" spans="1:6" s="12" customFormat="1" ht="15.75" x14ac:dyDescent="0.25">
      <c r="A646" s="211" t="s">
        <v>794</v>
      </c>
      <c r="B646" s="215" t="s">
        <v>89</v>
      </c>
      <c r="C646" s="215" t="s">
        <v>63</v>
      </c>
      <c r="D646" s="215" t="s">
        <v>888</v>
      </c>
      <c r="E646" s="215" t="s">
        <v>797</v>
      </c>
      <c r="F646" s="27">
        <f>F647</f>
        <v>1459</v>
      </c>
    </row>
    <row r="647" spans="1:6" s="12" customFormat="1" ht="15.75" x14ac:dyDescent="0.25">
      <c r="A647" s="211" t="s">
        <v>795</v>
      </c>
      <c r="B647" s="215" t="s">
        <v>89</v>
      </c>
      <c r="C647" s="215" t="s">
        <v>63</v>
      </c>
      <c r="D647" s="215" t="s">
        <v>888</v>
      </c>
      <c r="E647" s="215" t="s">
        <v>798</v>
      </c>
      <c r="F647" s="27">
        <v>1459</v>
      </c>
    </row>
    <row r="648" spans="1:6" s="111" customFormat="1" ht="31.5" x14ac:dyDescent="0.25">
      <c r="A648" s="28" t="s">
        <v>880</v>
      </c>
      <c r="B648" s="216" t="s">
        <v>89</v>
      </c>
      <c r="C648" s="216" t="s">
        <v>63</v>
      </c>
      <c r="D648" s="216" t="s">
        <v>881</v>
      </c>
      <c r="E648" s="96"/>
      <c r="F648" s="27">
        <f>F649</f>
        <v>21165</v>
      </c>
    </row>
    <row r="649" spans="1:6" s="63" customFormat="1" ht="31.5" x14ac:dyDescent="0.25">
      <c r="A649" s="65" t="s">
        <v>489</v>
      </c>
      <c r="B649" s="215" t="s">
        <v>89</v>
      </c>
      <c r="C649" s="215" t="s">
        <v>63</v>
      </c>
      <c r="D649" s="215" t="s">
        <v>881</v>
      </c>
      <c r="E649" s="34" t="s">
        <v>37</v>
      </c>
      <c r="F649" s="27">
        <f>F650</f>
        <v>21165</v>
      </c>
    </row>
    <row r="650" spans="1:6" s="63" customFormat="1" ht="15.75" x14ac:dyDescent="0.25">
      <c r="A650" s="107" t="s">
        <v>36</v>
      </c>
      <c r="B650" s="215" t="s">
        <v>89</v>
      </c>
      <c r="C650" s="215" t="s">
        <v>63</v>
      </c>
      <c r="D650" s="215" t="s">
        <v>881</v>
      </c>
      <c r="E650" s="34">
        <v>410</v>
      </c>
      <c r="F650" s="27">
        <f>F651</f>
        <v>21165</v>
      </c>
    </row>
    <row r="651" spans="1:6" s="63" customFormat="1" ht="31.5" x14ac:dyDescent="0.25">
      <c r="A651" s="107" t="s">
        <v>155</v>
      </c>
      <c r="B651" s="215" t="s">
        <v>89</v>
      </c>
      <c r="C651" s="215" t="s">
        <v>63</v>
      </c>
      <c r="D651" s="215" t="s">
        <v>881</v>
      </c>
      <c r="E651" s="34" t="s">
        <v>160</v>
      </c>
      <c r="F651" s="27">
        <v>21165</v>
      </c>
    </row>
    <row r="652" spans="1:6" s="63" customFormat="1" ht="15.75" x14ac:dyDescent="0.25">
      <c r="A652" s="28" t="s">
        <v>882</v>
      </c>
      <c r="B652" s="216" t="s">
        <v>89</v>
      </c>
      <c r="C652" s="216" t="s">
        <v>63</v>
      </c>
      <c r="D652" s="216" t="s">
        <v>883</v>
      </c>
      <c r="E652" s="97"/>
      <c r="F652" s="32">
        <f>F653</f>
        <v>13550</v>
      </c>
    </row>
    <row r="653" spans="1:6" s="63" customFormat="1" ht="31.5" x14ac:dyDescent="0.25">
      <c r="A653" s="65" t="s">
        <v>489</v>
      </c>
      <c r="B653" s="215" t="s">
        <v>89</v>
      </c>
      <c r="C653" s="215" t="s">
        <v>63</v>
      </c>
      <c r="D653" s="215" t="s">
        <v>883</v>
      </c>
      <c r="E653" s="34" t="s">
        <v>37</v>
      </c>
      <c r="F653" s="27">
        <f>F654</f>
        <v>13550</v>
      </c>
    </row>
    <row r="654" spans="1:6" s="63" customFormat="1" ht="15.75" x14ac:dyDescent="0.25">
      <c r="A654" s="107" t="s">
        <v>36</v>
      </c>
      <c r="B654" s="215" t="s">
        <v>89</v>
      </c>
      <c r="C654" s="215" t="s">
        <v>63</v>
      </c>
      <c r="D654" s="215" t="s">
        <v>883</v>
      </c>
      <c r="E654" s="34">
        <v>410</v>
      </c>
      <c r="F654" s="27">
        <f>F655</f>
        <v>13550</v>
      </c>
    </row>
    <row r="655" spans="1:6" s="63" customFormat="1" ht="31.5" x14ac:dyDescent="0.25">
      <c r="A655" s="107" t="s">
        <v>155</v>
      </c>
      <c r="B655" s="215" t="s">
        <v>89</v>
      </c>
      <c r="C655" s="215" t="s">
        <v>63</v>
      </c>
      <c r="D655" s="215" t="s">
        <v>883</v>
      </c>
      <c r="E655" s="34" t="s">
        <v>160</v>
      </c>
      <c r="F655" s="27">
        <v>13550</v>
      </c>
    </row>
    <row r="656" spans="1:6" s="12" customFormat="1" ht="15.75" x14ac:dyDescent="0.25">
      <c r="A656" s="28" t="s">
        <v>812</v>
      </c>
      <c r="B656" s="216" t="s">
        <v>89</v>
      </c>
      <c r="C656" s="216" t="s">
        <v>63</v>
      </c>
      <c r="D656" s="216" t="s">
        <v>896</v>
      </c>
      <c r="E656" s="216"/>
      <c r="F656" s="32">
        <f>F657</f>
        <v>2829</v>
      </c>
    </row>
    <row r="657" spans="1:6" s="12" customFormat="1" ht="15.75" x14ac:dyDescent="0.25">
      <c r="A657" s="212" t="s">
        <v>22</v>
      </c>
      <c r="B657" s="215" t="s">
        <v>89</v>
      </c>
      <c r="C657" s="215" t="s">
        <v>63</v>
      </c>
      <c r="D657" s="215" t="s">
        <v>896</v>
      </c>
      <c r="E657" s="215" t="s">
        <v>15</v>
      </c>
      <c r="F657" s="27">
        <f>F658</f>
        <v>2829</v>
      </c>
    </row>
    <row r="658" spans="1:6" s="12" customFormat="1" ht="30" customHeight="1" x14ac:dyDescent="0.25">
      <c r="A658" s="212" t="s">
        <v>17</v>
      </c>
      <c r="B658" s="215" t="s">
        <v>89</v>
      </c>
      <c r="C658" s="215" t="s">
        <v>63</v>
      </c>
      <c r="D658" s="215" t="s">
        <v>896</v>
      </c>
      <c r="E658" s="215" t="s">
        <v>16</v>
      </c>
      <c r="F658" s="27">
        <f>F659</f>
        <v>2829</v>
      </c>
    </row>
    <row r="659" spans="1:6" s="12" customFormat="1" ht="31.5" x14ac:dyDescent="0.25">
      <c r="A659" s="211" t="s">
        <v>140</v>
      </c>
      <c r="B659" s="215" t="s">
        <v>89</v>
      </c>
      <c r="C659" s="215" t="s">
        <v>63</v>
      </c>
      <c r="D659" s="215" t="s">
        <v>896</v>
      </c>
      <c r="E659" s="215" t="s">
        <v>141</v>
      </c>
      <c r="F659" s="27">
        <v>2829</v>
      </c>
    </row>
    <row r="660" spans="1:6" s="12" customFormat="1" ht="56.25" x14ac:dyDescent="0.3">
      <c r="A660" s="95" t="s">
        <v>671</v>
      </c>
      <c r="B660" s="77" t="s">
        <v>89</v>
      </c>
      <c r="C660" s="77" t="s">
        <v>63</v>
      </c>
      <c r="D660" s="23" t="s">
        <v>672</v>
      </c>
      <c r="E660" s="54"/>
      <c r="F660" s="56">
        <f>F661</f>
        <v>27998</v>
      </c>
    </row>
    <row r="661" spans="1:6" s="12" customFormat="1" ht="31.5" x14ac:dyDescent="0.25">
      <c r="A661" s="53" t="s">
        <v>280</v>
      </c>
      <c r="B661" s="19" t="s">
        <v>89</v>
      </c>
      <c r="C661" s="19" t="s">
        <v>63</v>
      </c>
      <c r="D661" s="23" t="s">
        <v>723</v>
      </c>
      <c r="E661" s="54"/>
      <c r="F661" s="56">
        <f>F662+F667+F671+F675</f>
        <v>27998</v>
      </c>
    </row>
    <row r="662" spans="1:6" s="12" customFormat="1" ht="15.75" x14ac:dyDescent="0.25">
      <c r="A662" s="62" t="s">
        <v>151</v>
      </c>
      <c r="B662" s="216" t="s">
        <v>89</v>
      </c>
      <c r="C662" s="216" t="s">
        <v>63</v>
      </c>
      <c r="D662" s="216" t="s">
        <v>724</v>
      </c>
      <c r="E662" s="216"/>
      <c r="F662" s="32">
        <f>F663</f>
        <v>27615</v>
      </c>
    </row>
    <row r="663" spans="1:6" s="12" customFormat="1" ht="15.75" x14ac:dyDescent="0.25">
      <c r="A663" s="212" t="s">
        <v>22</v>
      </c>
      <c r="B663" s="215" t="s">
        <v>89</v>
      </c>
      <c r="C663" s="215" t="s">
        <v>63</v>
      </c>
      <c r="D663" s="215" t="s">
        <v>724</v>
      </c>
      <c r="E663" s="97">
        <v>200</v>
      </c>
      <c r="F663" s="27">
        <f>F664</f>
        <v>27615</v>
      </c>
    </row>
    <row r="664" spans="1:6" s="12" customFormat="1" ht="31.5" x14ac:dyDescent="0.25">
      <c r="A664" s="212" t="s">
        <v>17</v>
      </c>
      <c r="B664" s="215" t="s">
        <v>89</v>
      </c>
      <c r="C664" s="215" t="s">
        <v>63</v>
      </c>
      <c r="D664" s="215" t="s">
        <v>724</v>
      </c>
      <c r="E664" s="97">
        <v>240</v>
      </c>
      <c r="F664" s="27">
        <f>F665+F666</f>
        <v>27615</v>
      </c>
    </row>
    <row r="665" spans="1:6" s="12" customFormat="1" ht="31.5" x14ac:dyDescent="0.25">
      <c r="A665" s="211" t="s">
        <v>140</v>
      </c>
      <c r="B665" s="215" t="s">
        <v>89</v>
      </c>
      <c r="C665" s="215" t="s">
        <v>63</v>
      </c>
      <c r="D665" s="215" t="s">
        <v>724</v>
      </c>
      <c r="E665" s="97">
        <v>244</v>
      </c>
      <c r="F665" s="27">
        <f>28615-1500</f>
        <v>27115</v>
      </c>
    </row>
    <row r="666" spans="1:6" s="12" customFormat="1" ht="31.5" x14ac:dyDescent="0.25">
      <c r="A666" s="212" t="s">
        <v>803</v>
      </c>
      <c r="B666" s="215" t="s">
        <v>89</v>
      </c>
      <c r="C666" s="215" t="s">
        <v>63</v>
      </c>
      <c r="D666" s="215" t="s">
        <v>724</v>
      </c>
      <c r="E666" s="97">
        <v>245</v>
      </c>
      <c r="F666" s="27">
        <v>500</v>
      </c>
    </row>
    <row r="667" spans="1:6" s="12" customFormat="1" ht="15.75" x14ac:dyDescent="0.25">
      <c r="A667" s="62" t="s">
        <v>281</v>
      </c>
      <c r="B667" s="216" t="s">
        <v>89</v>
      </c>
      <c r="C667" s="216" t="s">
        <v>63</v>
      </c>
      <c r="D667" s="216" t="s">
        <v>725</v>
      </c>
      <c r="E667" s="96"/>
      <c r="F667" s="32">
        <f>F668</f>
        <v>68</v>
      </c>
    </row>
    <row r="668" spans="1:6" s="12" customFormat="1" ht="15.75" x14ac:dyDescent="0.25">
      <c r="A668" s="212" t="s">
        <v>22</v>
      </c>
      <c r="B668" s="215" t="s">
        <v>89</v>
      </c>
      <c r="C668" s="215" t="s">
        <v>63</v>
      </c>
      <c r="D668" s="215" t="s">
        <v>725</v>
      </c>
      <c r="E668" s="97">
        <v>200</v>
      </c>
      <c r="F668" s="27">
        <f>F669</f>
        <v>68</v>
      </c>
    </row>
    <row r="669" spans="1:6" s="12" customFormat="1" ht="31.5" x14ac:dyDescent="0.25">
      <c r="A669" s="212" t="s">
        <v>17</v>
      </c>
      <c r="B669" s="215" t="s">
        <v>89</v>
      </c>
      <c r="C669" s="215" t="s">
        <v>63</v>
      </c>
      <c r="D669" s="215" t="s">
        <v>725</v>
      </c>
      <c r="E669" s="97">
        <v>240</v>
      </c>
      <c r="F669" s="27">
        <f>F670</f>
        <v>68</v>
      </c>
    </row>
    <row r="670" spans="1:6" s="12" customFormat="1" ht="31.5" x14ac:dyDescent="0.25">
      <c r="A670" s="211" t="s">
        <v>140</v>
      </c>
      <c r="B670" s="215" t="s">
        <v>89</v>
      </c>
      <c r="C670" s="215" t="s">
        <v>63</v>
      </c>
      <c r="D670" s="215" t="s">
        <v>725</v>
      </c>
      <c r="E670" s="97">
        <v>244</v>
      </c>
      <c r="F670" s="27">
        <v>68</v>
      </c>
    </row>
    <row r="671" spans="1:6" s="12" customFormat="1" ht="15.75" x14ac:dyDescent="0.25">
      <c r="A671" s="62" t="s">
        <v>486</v>
      </c>
      <c r="B671" s="216" t="s">
        <v>89</v>
      </c>
      <c r="C671" s="216" t="s">
        <v>63</v>
      </c>
      <c r="D671" s="216" t="s">
        <v>726</v>
      </c>
      <c r="E671" s="96"/>
      <c r="F671" s="32">
        <f>F672</f>
        <v>150</v>
      </c>
    </row>
    <row r="672" spans="1:6" s="12" customFormat="1" ht="15.75" x14ac:dyDescent="0.25">
      <c r="A672" s="212" t="s">
        <v>22</v>
      </c>
      <c r="B672" s="215" t="s">
        <v>89</v>
      </c>
      <c r="C672" s="215" t="s">
        <v>63</v>
      </c>
      <c r="D672" s="215" t="s">
        <v>726</v>
      </c>
      <c r="E672" s="97">
        <v>200</v>
      </c>
      <c r="F672" s="27">
        <f>F673</f>
        <v>150</v>
      </c>
    </row>
    <row r="673" spans="1:6" s="12" customFormat="1" ht="31.5" x14ac:dyDescent="0.25">
      <c r="A673" s="212" t="s">
        <v>17</v>
      </c>
      <c r="B673" s="215" t="s">
        <v>89</v>
      </c>
      <c r="C673" s="215" t="s">
        <v>63</v>
      </c>
      <c r="D673" s="215" t="s">
        <v>726</v>
      </c>
      <c r="E673" s="97">
        <v>240</v>
      </c>
      <c r="F673" s="27">
        <f>F674</f>
        <v>150</v>
      </c>
    </row>
    <row r="674" spans="1:6" s="12" customFormat="1" ht="31.5" x14ac:dyDescent="0.25">
      <c r="A674" s="211" t="s">
        <v>140</v>
      </c>
      <c r="B674" s="215" t="s">
        <v>89</v>
      </c>
      <c r="C674" s="215" t="s">
        <v>63</v>
      </c>
      <c r="D674" s="215" t="s">
        <v>726</v>
      </c>
      <c r="E674" s="97">
        <v>244</v>
      </c>
      <c r="F674" s="27">
        <v>150</v>
      </c>
    </row>
    <row r="675" spans="1:6" s="12" customFormat="1" ht="15.75" x14ac:dyDescent="0.25">
      <c r="A675" s="28" t="s">
        <v>496</v>
      </c>
      <c r="B675" s="216" t="s">
        <v>89</v>
      </c>
      <c r="C675" s="216" t="s">
        <v>63</v>
      </c>
      <c r="D675" s="216" t="s">
        <v>727</v>
      </c>
      <c r="E675" s="96"/>
      <c r="F675" s="32">
        <f>F676</f>
        <v>165</v>
      </c>
    </row>
    <row r="676" spans="1:6" s="12" customFormat="1" ht="15.75" x14ac:dyDescent="0.25">
      <c r="A676" s="212" t="s">
        <v>22</v>
      </c>
      <c r="B676" s="215" t="s">
        <v>89</v>
      </c>
      <c r="C676" s="215" t="s">
        <v>63</v>
      </c>
      <c r="D676" s="215" t="s">
        <v>727</v>
      </c>
      <c r="E676" s="97">
        <v>200</v>
      </c>
      <c r="F676" s="27">
        <f>F677</f>
        <v>165</v>
      </c>
    </row>
    <row r="677" spans="1:6" s="12" customFormat="1" ht="31.5" x14ac:dyDescent="0.25">
      <c r="A677" s="212" t="s">
        <v>17</v>
      </c>
      <c r="B677" s="215" t="s">
        <v>89</v>
      </c>
      <c r="C677" s="215" t="s">
        <v>63</v>
      </c>
      <c r="D677" s="215" t="s">
        <v>727</v>
      </c>
      <c r="E677" s="97">
        <v>240</v>
      </c>
      <c r="F677" s="27">
        <f>F678</f>
        <v>165</v>
      </c>
    </row>
    <row r="678" spans="1:6" s="12" customFormat="1" ht="31.5" x14ac:dyDescent="0.25">
      <c r="A678" s="211" t="s">
        <v>140</v>
      </c>
      <c r="B678" s="215" t="s">
        <v>89</v>
      </c>
      <c r="C678" s="215" t="s">
        <v>63</v>
      </c>
      <c r="D678" s="215" t="s">
        <v>727</v>
      </c>
      <c r="E678" s="97">
        <v>244</v>
      </c>
      <c r="F678" s="27">
        <v>165</v>
      </c>
    </row>
    <row r="679" spans="1:6" s="12" customFormat="1" ht="18.75" x14ac:dyDescent="0.3">
      <c r="A679" s="112" t="s">
        <v>223</v>
      </c>
      <c r="B679" s="77" t="s">
        <v>89</v>
      </c>
      <c r="C679" s="77" t="s">
        <v>89</v>
      </c>
      <c r="D679" s="77"/>
      <c r="E679" s="77"/>
      <c r="F679" s="93">
        <f>F680+F695</f>
        <v>75674</v>
      </c>
    </row>
    <row r="680" spans="1:6" s="12" customFormat="1" ht="47.25" x14ac:dyDescent="0.25">
      <c r="A680" s="45" t="s">
        <v>616</v>
      </c>
      <c r="B680" s="19" t="s">
        <v>89</v>
      </c>
      <c r="C680" s="19" t="s">
        <v>89</v>
      </c>
      <c r="D680" s="23" t="s">
        <v>276</v>
      </c>
      <c r="E680" s="215"/>
      <c r="F680" s="20">
        <f>F681</f>
        <v>31905</v>
      </c>
    </row>
    <row r="681" spans="1:6" s="12" customFormat="1" ht="31.5" x14ac:dyDescent="0.25">
      <c r="A681" s="53" t="s">
        <v>801</v>
      </c>
      <c r="B681" s="19" t="s">
        <v>89</v>
      </c>
      <c r="C681" s="19" t="s">
        <v>89</v>
      </c>
      <c r="D681" s="23" t="s">
        <v>802</v>
      </c>
      <c r="E681" s="215"/>
      <c r="F681" s="20">
        <f>F682</f>
        <v>31905</v>
      </c>
    </row>
    <row r="682" spans="1:6" s="12" customFormat="1" ht="15.75" x14ac:dyDescent="0.25">
      <c r="A682" s="62" t="s">
        <v>800</v>
      </c>
      <c r="B682" s="216" t="s">
        <v>89</v>
      </c>
      <c r="C682" s="216" t="s">
        <v>89</v>
      </c>
      <c r="D682" s="216" t="s">
        <v>799</v>
      </c>
      <c r="E682" s="36"/>
      <c r="F682" s="32">
        <f>F683+F688+F692</f>
        <v>31905</v>
      </c>
    </row>
    <row r="683" spans="1:6" s="12" customFormat="1" ht="47.25" x14ac:dyDescent="0.25">
      <c r="A683" s="212" t="s">
        <v>30</v>
      </c>
      <c r="B683" s="215" t="s">
        <v>89</v>
      </c>
      <c r="C683" s="215" t="s">
        <v>89</v>
      </c>
      <c r="D683" s="215" t="s">
        <v>799</v>
      </c>
      <c r="E683" s="215" t="s">
        <v>31</v>
      </c>
      <c r="F683" s="27">
        <f>F684</f>
        <v>29722</v>
      </c>
    </row>
    <row r="684" spans="1:6" s="12" customFormat="1" ht="15.75" x14ac:dyDescent="0.25">
      <c r="A684" s="212" t="s">
        <v>33</v>
      </c>
      <c r="B684" s="215" t="s">
        <v>89</v>
      </c>
      <c r="C684" s="215" t="s">
        <v>89</v>
      </c>
      <c r="D684" s="215" t="s">
        <v>799</v>
      </c>
      <c r="E684" s="215" t="s">
        <v>32</v>
      </c>
      <c r="F684" s="27">
        <f>F685+F686+F687</f>
        <v>29722</v>
      </c>
    </row>
    <row r="685" spans="1:6" s="12" customFormat="1" ht="15.75" x14ac:dyDescent="0.25">
      <c r="A685" s="211" t="s">
        <v>303</v>
      </c>
      <c r="B685" s="215" t="s">
        <v>89</v>
      </c>
      <c r="C685" s="215" t="s">
        <v>89</v>
      </c>
      <c r="D685" s="215" t="s">
        <v>799</v>
      </c>
      <c r="E685" s="215" t="s">
        <v>146</v>
      </c>
      <c r="F685" s="27">
        <f>22076+230</f>
        <v>22306</v>
      </c>
    </row>
    <row r="686" spans="1:6" s="12" customFormat="1" ht="31.5" x14ac:dyDescent="0.25">
      <c r="A686" s="211" t="s">
        <v>145</v>
      </c>
      <c r="B686" s="215" t="s">
        <v>89</v>
      </c>
      <c r="C686" s="215" t="s">
        <v>89</v>
      </c>
      <c r="D686" s="215" t="s">
        <v>799</v>
      </c>
      <c r="E686" s="215" t="s">
        <v>147</v>
      </c>
      <c r="F686" s="27">
        <v>520</v>
      </c>
    </row>
    <row r="687" spans="1:6" s="12" customFormat="1" ht="31.5" x14ac:dyDescent="0.25">
      <c r="A687" s="211" t="s">
        <v>238</v>
      </c>
      <c r="B687" s="215" t="s">
        <v>89</v>
      </c>
      <c r="C687" s="215" t="s">
        <v>89</v>
      </c>
      <c r="D687" s="215" t="s">
        <v>799</v>
      </c>
      <c r="E687" s="215" t="s">
        <v>239</v>
      </c>
      <c r="F687" s="27">
        <f>6772+54+70</f>
        <v>6896</v>
      </c>
    </row>
    <row r="688" spans="1:6" s="12" customFormat="1" ht="15.75" x14ac:dyDescent="0.25">
      <c r="A688" s="212" t="s">
        <v>22</v>
      </c>
      <c r="B688" s="215" t="s">
        <v>89</v>
      </c>
      <c r="C688" s="215" t="s">
        <v>89</v>
      </c>
      <c r="D688" s="215" t="s">
        <v>799</v>
      </c>
      <c r="E688" s="215" t="s">
        <v>15</v>
      </c>
      <c r="F688" s="27">
        <f>F689</f>
        <v>2170</v>
      </c>
    </row>
    <row r="689" spans="1:6" s="12" customFormat="1" ht="31.5" x14ac:dyDescent="0.25">
      <c r="A689" s="212" t="s">
        <v>17</v>
      </c>
      <c r="B689" s="216" t="s">
        <v>89</v>
      </c>
      <c r="C689" s="216" t="s">
        <v>89</v>
      </c>
      <c r="D689" s="215" t="s">
        <v>799</v>
      </c>
      <c r="E689" s="215" t="s">
        <v>16</v>
      </c>
      <c r="F689" s="27">
        <f>F690+F691</f>
        <v>2170</v>
      </c>
    </row>
    <row r="690" spans="1:6" s="12" customFormat="1" ht="31.5" x14ac:dyDescent="0.25">
      <c r="A690" s="48" t="s">
        <v>641</v>
      </c>
      <c r="B690" s="216" t="s">
        <v>89</v>
      </c>
      <c r="C690" s="216" t="s">
        <v>89</v>
      </c>
      <c r="D690" s="215" t="s">
        <v>799</v>
      </c>
      <c r="E690" s="215" t="s">
        <v>570</v>
      </c>
      <c r="F690" s="27">
        <f>1437-300</f>
        <v>1137</v>
      </c>
    </row>
    <row r="691" spans="1:6" s="12" customFormat="1" ht="31.5" x14ac:dyDescent="0.25">
      <c r="A691" s="211" t="s">
        <v>140</v>
      </c>
      <c r="B691" s="223" t="s">
        <v>89</v>
      </c>
      <c r="C691" s="223" t="s">
        <v>89</v>
      </c>
      <c r="D691" s="215" t="s">
        <v>817</v>
      </c>
      <c r="E691" s="215" t="s">
        <v>141</v>
      </c>
      <c r="F691" s="27">
        <f>1043-10</f>
        <v>1033</v>
      </c>
    </row>
    <row r="692" spans="1:6" s="12" customFormat="1" ht="15.75" x14ac:dyDescent="0.25">
      <c r="A692" s="220" t="s">
        <v>13</v>
      </c>
      <c r="B692" s="223" t="s">
        <v>89</v>
      </c>
      <c r="C692" s="223" t="s">
        <v>89</v>
      </c>
      <c r="D692" s="215" t="s">
        <v>799</v>
      </c>
      <c r="E692" s="215" t="s">
        <v>14</v>
      </c>
      <c r="F692" s="27">
        <f>F693</f>
        <v>13</v>
      </c>
    </row>
    <row r="693" spans="1:6" s="12" customFormat="1" ht="15.75" x14ac:dyDescent="0.25">
      <c r="A693" s="211" t="s">
        <v>35</v>
      </c>
      <c r="B693" s="223" t="s">
        <v>89</v>
      </c>
      <c r="C693" s="223" t="s">
        <v>89</v>
      </c>
      <c r="D693" s="215" t="s">
        <v>799</v>
      </c>
      <c r="E693" s="215" t="s">
        <v>34</v>
      </c>
      <c r="F693" s="27">
        <f>F694</f>
        <v>13</v>
      </c>
    </row>
    <row r="694" spans="1:6" s="12" customFormat="1" ht="15.75" x14ac:dyDescent="0.25">
      <c r="A694" s="211" t="s">
        <v>148</v>
      </c>
      <c r="B694" s="223" t="s">
        <v>89</v>
      </c>
      <c r="C694" s="223" t="s">
        <v>89</v>
      </c>
      <c r="D694" s="215" t="s">
        <v>799</v>
      </c>
      <c r="E694" s="215" t="s">
        <v>149</v>
      </c>
      <c r="F694" s="27">
        <f>3+10</f>
        <v>13</v>
      </c>
    </row>
    <row r="695" spans="1:6" s="12" customFormat="1" ht="56.25" x14ac:dyDescent="0.3">
      <c r="A695" s="95" t="s">
        <v>671</v>
      </c>
      <c r="B695" s="77" t="s">
        <v>89</v>
      </c>
      <c r="C695" s="77" t="s">
        <v>89</v>
      </c>
      <c r="D695" s="23" t="s">
        <v>672</v>
      </c>
      <c r="E695" s="54"/>
      <c r="F695" s="113">
        <f>F696</f>
        <v>43769</v>
      </c>
    </row>
    <row r="696" spans="1:6" s="12" customFormat="1" ht="31.5" x14ac:dyDescent="0.25">
      <c r="A696" s="53" t="s">
        <v>280</v>
      </c>
      <c r="B696" s="19" t="s">
        <v>89</v>
      </c>
      <c r="C696" s="19" t="s">
        <v>89</v>
      </c>
      <c r="D696" s="23" t="s">
        <v>723</v>
      </c>
      <c r="E696" s="54"/>
      <c r="F696" s="113">
        <f>F697</f>
        <v>43769</v>
      </c>
    </row>
    <row r="697" spans="1:6" s="12" customFormat="1" ht="15.75" x14ac:dyDescent="0.25">
      <c r="A697" s="62" t="s">
        <v>713</v>
      </c>
      <c r="B697" s="216" t="s">
        <v>89</v>
      </c>
      <c r="C697" s="216" t="s">
        <v>89</v>
      </c>
      <c r="D697" s="216" t="s">
        <v>728</v>
      </c>
      <c r="E697" s="36"/>
      <c r="F697" s="71">
        <f>F698+F703+F707</f>
        <v>43769</v>
      </c>
    </row>
    <row r="698" spans="1:6" s="12" customFormat="1" ht="47.25" x14ac:dyDescent="0.25">
      <c r="A698" s="212" t="s">
        <v>30</v>
      </c>
      <c r="B698" s="215" t="s">
        <v>89</v>
      </c>
      <c r="C698" s="215" t="s">
        <v>89</v>
      </c>
      <c r="D698" s="215" t="s">
        <v>728</v>
      </c>
      <c r="E698" s="215" t="s">
        <v>31</v>
      </c>
      <c r="F698" s="72">
        <f>SUM(F699)</f>
        <v>34098</v>
      </c>
    </row>
    <row r="699" spans="1:6" s="12" customFormat="1" ht="15.75" x14ac:dyDescent="0.25">
      <c r="A699" s="212" t="s">
        <v>33</v>
      </c>
      <c r="B699" s="215" t="s">
        <v>89</v>
      </c>
      <c r="C699" s="215" t="s">
        <v>89</v>
      </c>
      <c r="D699" s="215" t="s">
        <v>728</v>
      </c>
      <c r="E699" s="215" t="s">
        <v>32</v>
      </c>
      <c r="F699" s="72">
        <f>SUM(F700:F702)</f>
        <v>34098</v>
      </c>
    </row>
    <row r="700" spans="1:6" s="12" customFormat="1" ht="15.75" x14ac:dyDescent="0.25">
      <c r="A700" s="211" t="s">
        <v>303</v>
      </c>
      <c r="B700" s="215" t="s">
        <v>89</v>
      </c>
      <c r="C700" s="215" t="s">
        <v>89</v>
      </c>
      <c r="D700" s="215" t="s">
        <v>728</v>
      </c>
      <c r="E700" s="215" t="s">
        <v>146</v>
      </c>
      <c r="F700" s="72">
        <f>20713+1904+1689</f>
        <v>24306</v>
      </c>
    </row>
    <row r="701" spans="1:6" s="12" customFormat="1" ht="31.5" x14ac:dyDescent="0.25">
      <c r="A701" s="211" t="s">
        <v>145</v>
      </c>
      <c r="B701" s="215" t="s">
        <v>89</v>
      </c>
      <c r="C701" s="215" t="s">
        <v>89</v>
      </c>
      <c r="D701" s="215" t="s">
        <v>728</v>
      </c>
      <c r="E701" s="215" t="s">
        <v>147</v>
      </c>
      <c r="F701" s="72">
        <f>1578+240+70</f>
        <v>1888</v>
      </c>
    </row>
    <row r="702" spans="1:6" s="12" customFormat="1" ht="31.5" x14ac:dyDescent="0.25">
      <c r="A702" s="211" t="s">
        <v>238</v>
      </c>
      <c r="B702" s="215" t="s">
        <v>89</v>
      </c>
      <c r="C702" s="215" t="s">
        <v>89</v>
      </c>
      <c r="D702" s="215" t="s">
        <v>728</v>
      </c>
      <c r="E702" s="215" t="s">
        <v>239</v>
      </c>
      <c r="F702" s="72">
        <f>6726+647+531</f>
        <v>7904</v>
      </c>
    </row>
    <row r="703" spans="1:6" s="12" customFormat="1" ht="15.75" x14ac:dyDescent="0.25">
      <c r="A703" s="212" t="s">
        <v>22</v>
      </c>
      <c r="B703" s="215" t="s">
        <v>89</v>
      </c>
      <c r="C703" s="215" t="s">
        <v>89</v>
      </c>
      <c r="D703" s="215" t="s">
        <v>728</v>
      </c>
      <c r="E703" s="215" t="s">
        <v>15</v>
      </c>
      <c r="F703" s="72">
        <f>F704</f>
        <v>3923</v>
      </c>
    </row>
    <row r="704" spans="1:6" s="12" customFormat="1" ht="31.5" x14ac:dyDescent="0.25">
      <c r="A704" s="212" t="s">
        <v>17</v>
      </c>
      <c r="B704" s="216" t="s">
        <v>89</v>
      </c>
      <c r="C704" s="216" t="s">
        <v>89</v>
      </c>
      <c r="D704" s="215" t="s">
        <v>728</v>
      </c>
      <c r="E704" s="215" t="s">
        <v>16</v>
      </c>
      <c r="F704" s="72">
        <f>F705+F706</f>
        <v>3923</v>
      </c>
    </row>
    <row r="705" spans="1:16370" s="12" customFormat="1" ht="31.5" x14ac:dyDescent="0.25">
      <c r="A705" s="48" t="s">
        <v>641</v>
      </c>
      <c r="B705" s="216" t="s">
        <v>89</v>
      </c>
      <c r="C705" s="216" t="s">
        <v>89</v>
      </c>
      <c r="D705" s="215" t="s">
        <v>728</v>
      </c>
      <c r="E705" s="215" t="s">
        <v>570</v>
      </c>
      <c r="F705" s="72">
        <f>751+170+200</f>
        <v>1121</v>
      </c>
    </row>
    <row r="706" spans="1:16370" s="12" customFormat="1" ht="31.5" x14ac:dyDescent="0.25">
      <c r="A706" s="211" t="s">
        <v>140</v>
      </c>
      <c r="B706" s="223" t="s">
        <v>89</v>
      </c>
      <c r="C706" s="223" t="s">
        <v>89</v>
      </c>
      <c r="D706" s="215" t="s">
        <v>728</v>
      </c>
      <c r="E706" s="215" t="s">
        <v>141</v>
      </c>
      <c r="F706" s="72">
        <f>487+1015+1300</f>
        <v>2802</v>
      </c>
    </row>
    <row r="707" spans="1:16370" s="12" customFormat="1" ht="15.75" x14ac:dyDescent="0.25">
      <c r="A707" s="220" t="s">
        <v>13</v>
      </c>
      <c r="B707" s="223" t="s">
        <v>89</v>
      </c>
      <c r="C707" s="223" t="s">
        <v>89</v>
      </c>
      <c r="D707" s="215" t="s">
        <v>728</v>
      </c>
      <c r="E707" s="215" t="s">
        <v>14</v>
      </c>
      <c r="F707" s="72">
        <f>F708</f>
        <v>5748</v>
      </c>
    </row>
    <row r="708" spans="1:16370" s="13" customFormat="1" ht="15.75" x14ac:dyDescent="0.25">
      <c r="A708" s="211" t="s">
        <v>35</v>
      </c>
      <c r="B708" s="223" t="s">
        <v>89</v>
      </c>
      <c r="C708" s="223" t="s">
        <v>89</v>
      </c>
      <c r="D708" s="215" t="s">
        <v>728</v>
      </c>
      <c r="E708" s="215" t="s">
        <v>34</v>
      </c>
      <c r="F708" s="72">
        <f>SUM(F709:F710)</f>
        <v>5748</v>
      </c>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c r="FS708" s="12"/>
      <c r="FT708" s="12"/>
      <c r="FU708" s="12"/>
      <c r="FV708" s="12"/>
      <c r="FW708" s="12"/>
      <c r="FX708" s="12"/>
      <c r="FY708" s="12"/>
      <c r="FZ708" s="12"/>
      <c r="GA708" s="12"/>
      <c r="GB708" s="12"/>
      <c r="GC708" s="12"/>
      <c r="GD708" s="12"/>
      <c r="GE708" s="12"/>
      <c r="GF708" s="12"/>
      <c r="GG708" s="12"/>
      <c r="GH708" s="12"/>
      <c r="GI708" s="12"/>
      <c r="GJ708" s="12"/>
      <c r="GK708" s="12"/>
      <c r="GL708" s="12"/>
      <c r="GM708" s="12"/>
      <c r="GN708" s="12"/>
      <c r="GO708" s="12"/>
      <c r="GP708" s="12"/>
      <c r="GQ708" s="12"/>
      <c r="GR708" s="12"/>
      <c r="GS708" s="12"/>
      <c r="GT708" s="12"/>
      <c r="GU708" s="12"/>
      <c r="GV708" s="12"/>
      <c r="GW708" s="12"/>
      <c r="GX708" s="12"/>
      <c r="GY708" s="12"/>
      <c r="GZ708" s="12"/>
      <c r="HA708" s="12"/>
      <c r="HB708" s="12"/>
      <c r="HC708" s="12"/>
      <c r="HD708" s="12"/>
      <c r="HE708" s="12"/>
      <c r="HF708" s="12"/>
      <c r="HG708" s="12"/>
      <c r="HH708" s="12"/>
      <c r="HI708" s="12"/>
      <c r="HJ708" s="12"/>
      <c r="HK708" s="12"/>
      <c r="HL708" s="12"/>
      <c r="HM708" s="12"/>
      <c r="HN708" s="12"/>
      <c r="HO708" s="12"/>
      <c r="HP708" s="12"/>
      <c r="HQ708" s="12"/>
      <c r="HR708" s="12"/>
      <c r="HS708" s="12"/>
      <c r="HT708" s="12"/>
      <c r="HU708" s="12"/>
      <c r="HV708" s="12"/>
      <c r="HW708" s="12"/>
      <c r="HX708" s="12"/>
      <c r="HY708" s="12"/>
      <c r="HZ708" s="12"/>
      <c r="IA708" s="12"/>
      <c r="IB708" s="12"/>
      <c r="IC708" s="12"/>
      <c r="ID708" s="12"/>
      <c r="IE708" s="12"/>
      <c r="IF708" s="12"/>
      <c r="IG708" s="12"/>
      <c r="IH708" s="12"/>
      <c r="II708" s="12"/>
      <c r="IJ708" s="12"/>
      <c r="IK708" s="12"/>
      <c r="IL708" s="12"/>
      <c r="IM708" s="12"/>
      <c r="IN708" s="12"/>
      <c r="IO708" s="12"/>
      <c r="IP708" s="12"/>
      <c r="IQ708" s="12"/>
      <c r="IR708" s="12"/>
      <c r="IS708" s="12"/>
      <c r="IT708" s="12"/>
      <c r="IU708" s="12"/>
      <c r="IV708" s="12"/>
      <c r="IW708" s="12"/>
      <c r="IX708" s="12"/>
      <c r="IY708" s="12"/>
      <c r="IZ708" s="12"/>
      <c r="JA708" s="12"/>
      <c r="JB708" s="12"/>
      <c r="JC708" s="12"/>
      <c r="JD708" s="12"/>
      <c r="JE708" s="12"/>
      <c r="JF708" s="12"/>
      <c r="JG708" s="12"/>
      <c r="JH708" s="12"/>
      <c r="JI708" s="12"/>
      <c r="JJ708" s="12"/>
      <c r="JK708" s="12"/>
      <c r="JL708" s="12"/>
      <c r="JM708" s="12"/>
      <c r="JN708" s="12"/>
      <c r="JO708" s="12"/>
      <c r="JP708" s="12"/>
      <c r="JQ708" s="12"/>
      <c r="JR708" s="12"/>
      <c r="JS708" s="12"/>
      <c r="JT708" s="12"/>
      <c r="JU708" s="12"/>
      <c r="JV708" s="12"/>
      <c r="JW708" s="12"/>
      <c r="JX708" s="12"/>
      <c r="JY708" s="12"/>
      <c r="JZ708" s="12"/>
      <c r="KA708" s="12"/>
      <c r="KB708" s="12"/>
      <c r="KC708" s="12"/>
      <c r="KD708" s="12"/>
      <c r="KE708" s="12"/>
      <c r="KF708" s="12"/>
      <c r="KG708" s="12"/>
      <c r="KH708" s="12"/>
      <c r="KI708" s="12"/>
      <c r="KJ708" s="12"/>
      <c r="KK708" s="12"/>
      <c r="KL708" s="12"/>
      <c r="KM708" s="12"/>
      <c r="KN708" s="12"/>
      <c r="KO708" s="12"/>
      <c r="KP708" s="12"/>
      <c r="KQ708" s="12"/>
      <c r="KR708" s="12"/>
      <c r="KS708" s="12"/>
      <c r="KT708" s="12"/>
      <c r="KU708" s="12"/>
      <c r="KV708" s="12"/>
      <c r="KW708" s="12"/>
      <c r="KX708" s="12"/>
      <c r="KY708" s="12"/>
      <c r="KZ708" s="12"/>
      <c r="LA708" s="12"/>
      <c r="LB708" s="12"/>
      <c r="LC708" s="12"/>
      <c r="LD708" s="12"/>
      <c r="LE708" s="12"/>
      <c r="LF708" s="12"/>
      <c r="LG708" s="12"/>
      <c r="LH708" s="12"/>
      <c r="LI708" s="12"/>
      <c r="LJ708" s="12"/>
      <c r="LK708" s="12"/>
      <c r="LL708" s="12"/>
      <c r="LM708" s="12"/>
      <c r="LN708" s="12"/>
      <c r="LO708" s="12"/>
      <c r="LP708" s="12"/>
      <c r="LQ708" s="12"/>
      <c r="LR708" s="12"/>
      <c r="LS708" s="12"/>
      <c r="LT708" s="12"/>
      <c r="LU708" s="12"/>
      <c r="LV708" s="12"/>
      <c r="LW708" s="12"/>
      <c r="LX708" s="12"/>
      <c r="LY708" s="12"/>
      <c r="LZ708" s="12"/>
      <c r="MA708" s="12"/>
      <c r="MB708" s="12"/>
      <c r="MC708" s="12"/>
      <c r="MD708" s="12"/>
      <c r="ME708" s="12"/>
      <c r="MF708" s="12"/>
      <c r="MG708" s="12"/>
      <c r="MH708" s="12"/>
      <c r="MI708" s="12"/>
      <c r="MJ708" s="12"/>
      <c r="MK708" s="12"/>
      <c r="ML708" s="12"/>
      <c r="MM708" s="12"/>
      <c r="MN708" s="12"/>
      <c r="MO708" s="12"/>
      <c r="MP708" s="12"/>
      <c r="MQ708" s="12"/>
      <c r="MR708" s="12"/>
      <c r="MS708" s="12"/>
      <c r="MT708" s="12"/>
      <c r="MU708" s="12"/>
      <c r="MV708" s="12"/>
      <c r="MW708" s="12"/>
      <c r="MX708" s="12"/>
      <c r="MY708" s="12"/>
      <c r="MZ708" s="12"/>
      <c r="NA708" s="12"/>
      <c r="NB708" s="12"/>
      <c r="NC708" s="12"/>
      <c r="ND708" s="12"/>
      <c r="NE708" s="12"/>
      <c r="NF708" s="12"/>
      <c r="NG708" s="12"/>
      <c r="NH708" s="12"/>
      <c r="NI708" s="12"/>
      <c r="NJ708" s="12"/>
      <c r="NK708" s="12"/>
      <c r="NL708" s="12"/>
      <c r="NM708" s="12"/>
      <c r="NN708" s="12"/>
      <c r="NO708" s="12"/>
      <c r="NP708" s="12"/>
      <c r="NQ708" s="12"/>
      <c r="NR708" s="12"/>
      <c r="NS708" s="12"/>
      <c r="NT708" s="12"/>
      <c r="NU708" s="12"/>
      <c r="NV708" s="12"/>
      <c r="NW708" s="12"/>
      <c r="NX708" s="12"/>
      <c r="NY708" s="12"/>
      <c r="NZ708" s="12"/>
      <c r="OA708" s="12"/>
      <c r="OB708" s="12"/>
      <c r="OC708" s="12"/>
      <c r="OD708" s="12"/>
      <c r="OE708" s="12"/>
      <c r="OF708" s="12"/>
      <c r="OG708" s="12"/>
      <c r="OH708" s="12"/>
      <c r="OI708" s="12"/>
      <c r="OJ708" s="12"/>
      <c r="OK708" s="12"/>
      <c r="OL708" s="12"/>
      <c r="OM708" s="12"/>
      <c r="ON708" s="12"/>
      <c r="OO708" s="12"/>
      <c r="OP708" s="12"/>
      <c r="OQ708" s="12"/>
      <c r="OR708" s="12"/>
      <c r="OS708" s="12"/>
      <c r="OT708" s="12"/>
      <c r="OU708" s="12"/>
      <c r="OV708" s="12"/>
      <c r="OW708" s="12"/>
      <c r="OX708" s="12"/>
      <c r="OY708" s="12"/>
      <c r="OZ708" s="12"/>
      <c r="PA708" s="12"/>
      <c r="PB708" s="12"/>
      <c r="PC708" s="12"/>
      <c r="PD708" s="12"/>
      <c r="PE708" s="12"/>
      <c r="PF708" s="12"/>
      <c r="PG708" s="12"/>
      <c r="PH708" s="12"/>
      <c r="PI708" s="12"/>
      <c r="PJ708" s="12"/>
      <c r="PK708" s="12"/>
      <c r="PL708" s="12"/>
      <c r="PM708" s="12"/>
      <c r="PN708" s="12"/>
      <c r="PO708" s="12"/>
      <c r="PP708" s="12"/>
      <c r="PQ708" s="12"/>
      <c r="PR708" s="12"/>
      <c r="PS708" s="12"/>
      <c r="PT708" s="12"/>
      <c r="PU708" s="12"/>
      <c r="PV708" s="12"/>
      <c r="PW708" s="12"/>
      <c r="PX708" s="12"/>
      <c r="PY708" s="12"/>
      <c r="PZ708" s="12"/>
      <c r="QA708" s="12"/>
      <c r="QB708" s="12"/>
      <c r="QC708" s="12"/>
      <c r="QD708" s="12"/>
      <c r="QE708" s="12"/>
      <c r="QF708" s="12"/>
      <c r="QG708" s="12"/>
      <c r="QH708" s="12"/>
      <c r="QI708" s="12"/>
      <c r="QJ708" s="12"/>
      <c r="QK708" s="12"/>
      <c r="QL708" s="12"/>
      <c r="QM708" s="12"/>
      <c r="QN708" s="12"/>
      <c r="QO708" s="12"/>
      <c r="QP708" s="12"/>
      <c r="QQ708" s="12"/>
      <c r="QR708" s="12"/>
      <c r="QS708" s="12"/>
      <c r="QT708" s="12"/>
      <c r="QU708" s="12"/>
      <c r="QV708" s="12"/>
      <c r="QW708" s="12"/>
      <c r="QX708" s="12"/>
      <c r="QY708" s="12"/>
      <c r="QZ708" s="12"/>
      <c r="RA708" s="12"/>
      <c r="RB708" s="12"/>
      <c r="RC708" s="12"/>
      <c r="RD708" s="12"/>
      <c r="RE708" s="12"/>
      <c r="RF708" s="12"/>
      <c r="RG708" s="12"/>
      <c r="RH708" s="12"/>
      <c r="RI708" s="12"/>
      <c r="RJ708" s="12"/>
      <c r="RK708" s="12"/>
      <c r="RL708" s="12"/>
      <c r="RM708" s="12"/>
      <c r="RN708" s="12"/>
      <c r="RO708" s="12"/>
      <c r="RP708" s="12"/>
      <c r="RQ708" s="12"/>
      <c r="RR708" s="12"/>
      <c r="RS708" s="12"/>
      <c r="RT708" s="12"/>
      <c r="RU708" s="12"/>
      <c r="RV708" s="12"/>
      <c r="RW708" s="12"/>
      <c r="RX708" s="12"/>
      <c r="RY708" s="12"/>
      <c r="RZ708" s="12"/>
      <c r="SA708" s="12"/>
      <c r="SB708" s="12"/>
      <c r="SC708" s="12"/>
      <c r="SD708" s="12"/>
      <c r="SE708" s="12"/>
      <c r="SF708" s="12"/>
      <c r="SG708" s="12"/>
      <c r="SH708" s="12"/>
      <c r="SI708" s="12"/>
      <c r="SJ708" s="12"/>
      <c r="SK708" s="12"/>
      <c r="SL708" s="12"/>
      <c r="SM708" s="12"/>
      <c r="SN708" s="12"/>
      <c r="SO708" s="12"/>
      <c r="SP708" s="12"/>
      <c r="SQ708" s="12"/>
      <c r="SR708" s="12"/>
      <c r="SS708" s="12"/>
      <c r="ST708" s="12"/>
      <c r="SU708" s="12"/>
      <c r="SV708" s="12"/>
      <c r="SW708" s="12"/>
      <c r="SX708" s="12"/>
      <c r="SY708" s="12"/>
      <c r="SZ708" s="12"/>
      <c r="TA708" s="12"/>
      <c r="TB708" s="12"/>
      <c r="TC708" s="12"/>
      <c r="TD708" s="12"/>
      <c r="TE708" s="12"/>
      <c r="TF708" s="12"/>
      <c r="TG708" s="12"/>
      <c r="TH708" s="12"/>
      <c r="TI708" s="12"/>
      <c r="TJ708" s="12"/>
      <c r="TK708" s="12"/>
      <c r="TL708" s="12"/>
      <c r="TM708" s="12"/>
      <c r="TN708" s="12"/>
      <c r="TO708" s="12"/>
      <c r="TP708" s="12"/>
      <c r="TQ708" s="12"/>
      <c r="TR708" s="12"/>
      <c r="TS708" s="12"/>
      <c r="TT708" s="12"/>
      <c r="TU708" s="12"/>
      <c r="TV708" s="12"/>
      <c r="TW708" s="12"/>
      <c r="TX708" s="12"/>
      <c r="TY708" s="12"/>
      <c r="TZ708" s="12"/>
      <c r="UA708" s="12"/>
      <c r="UB708" s="12"/>
      <c r="UC708" s="12"/>
      <c r="UD708" s="12"/>
      <c r="UE708" s="12"/>
      <c r="UF708" s="12"/>
      <c r="UG708" s="12"/>
      <c r="UH708" s="12"/>
      <c r="UI708" s="12"/>
      <c r="UJ708" s="12"/>
      <c r="UK708" s="12"/>
      <c r="UL708" s="12"/>
      <c r="UM708" s="12"/>
      <c r="UN708" s="12"/>
      <c r="UO708" s="12"/>
      <c r="UP708" s="12"/>
      <c r="UQ708" s="12"/>
      <c r="UR708" s="12"/>
      <c r="US708" s="12"/>
      <c r="UT708" s="12"/>
      <c r="UU708" s="12"/>
      <c r="UV708" s="12"/>
      <c r="UW708" s="12"/>
      <c r="UX708" s="12"/>
      <c r="UY708" s="12"/>
      <c r="UZ708" s="12"/>
      <c r="VA708" s="12"/>
      <c r="VB708" s="12"/>
      <c r="VC708" s="12"/>
      <c r="VD708" s="12"/>
      <c r="VE708" s="12"/>
      <c r="VF708" s="12"/>
      <c r="VG708" s="12"/>
      <c r="VH708" s="12"/>
      <c r="VI708" s="12"/>
      <c r="VJ708" s="12"/>
      <c r="VK708" s="12"/>
      <c r="VL708" s="12"/>
      <c r="VM708" s="12"/>
      <c r="VN708" s="12"/>
      <c r="VO708" s="12"/>
      <c r="VP708" s="12"/>
      <c r="VQ708" s="12"/>
      <c r="VR708" s="12"/>
      <c r="VS708" s="12"/>
      <c r="VT708" s="12"/>
      <c r="VU708" s="12"/>
      <c r="VV708" s="12"/>
      <c r="VW708" s="12"/>
      <c r="VX708" s="12"/>
      <c r="VY708" s="12"/>
      <c r="VZ708" s="12"/>
      <c r="WA708" s="12"/>
      <c r="WB708" s="12"/>
      <c r="WC708" s="12"/>
      <c r="WD708" s="12"/>
      <c r="WE708" s="12"/>
      <c r="WF708" s="12"/>
      <c r="WG708" s="12"/>
      <c r="WH708" s="12"/>
      <c r="WI708" s="12"/>
      <c r="WJ708" s="12"/>
      <c r="WK708" s="12"/>
      <c r="WL708" s="12"/>
      <c r="WM708" s="12"/>
      <c r="WN708" s="12"/>
      <c r="WO708" s="12"/>
      <c r="WP708" s="12"/>
      <c r="WQ708" s="12"/>
      <c r="WR708" s="12"/>
      <c r="WS708" s="12"/>
      <c r="WT708" s="12"/>
      <c r="WU708" s="12"/>
      <c r="WV708" s="12"/>
      <c r="WW708" s="12"/>
      <c r="WX708" s="12"/>
      <c r="WY708" s="12"/>
      <c r="WZ708" s="12"/>
      <c r="XA708" s="12"/>
      <c r="XB708" s="12"/>
      <c r="XC708" s="12"/>
      <c r="XD708" s="12"/>
      <c r="XE708" s="12"/>
      <c r="XF708" s="12"/>
      <c r="XG708" s="12"/>
      <c r="XH708" s="12"/>
      <c r="XI708" s="12"/>
      <c r="XJ708" s="12"/>
      <c r="XK708" s="12"/>
      <c r="XL708" s="12"/>
      <c r="XM708" s="12"/>
      <c r="XN708" s="12"/>
      <c r="XO708" s="12"/>
      <c r="XP708" s="12"/>
      <c r="XQ708" s="12"/>
      <c r="XR708" s="12"/>
      <c r="XS708" s="12"/>
      <c r="XT708" s="12"/>
      <c r="XU708" s="12"/>
      <c r="XV708" s="12"/>
      <c r="XW708" s="12"/>
      <c r="XX708" s="12"/>
      <c r="XY708" s="12"/>
      <c r="XZ708" s="12"/>
      <c r="YA708" s="12"/>
      <c r="YB708" s="12"/>
      <c r="YC708" s="12"/>
      <c r="YD708" s="12"/>
      <c r="YE708" s="12"/>
      <c r="YF708" s="12"/>
      <c r="YG708" s="12"/>
      <c r="YH708" s="12"/>
      <c r="YI708" s="12"/>
      <c r="YJ708" s="12"/>
      <c r="YK708" s="12"/>
      <c r="YL708" s="12"/>
      <c r="YM708" s="12"/>
      <c r="YN708" s="12"/>
      <c r="YO708" s="12"/>
      <c r="YP708" s="12"/>
      <c r="YQ708" s="12"/>
      <c r="YR708" s="12"/>
      <c r="YS708" s="12"/>
      <c r="YT708" s="12"/>
      <c r="YU708" s="12"/>
      <c r="YV708" s="12"/>
      <c r="YW708" s="12"/>
      <c r="YX708" s="12"/>
      <c r="YY708" s="12"/>
      <c r="YZ708" s="12"/>
      <c r="ZA708" s="12"/>
      <c r="ZB708" s="12"/>
      <c r="ZC708" s="12"/>
      <c r="ZD708" s="12"/>
      <c r="ZE708" s="12"/>
      <c r="ZF708" s="12"/>
      <c r="ZG708" s="12"/>
      <c r="ZH708" s="12"/>
      <c r="ZI708" s="12"/>
      <c r="ZJ708" s="12"/>
      <c r="ZK708" s="12"/>
      <c r="ZL708" s="12"/>
      <c r="ZM708" s="12"/>
      <c r="ZN708" s="12"/>
      <c r="ZO708" s="12"/>
      <c r="ZP708" s="12"/>
      <c r="ZQ708" s="12"/>
      <c r="ZR708" s="12"/>
      <c r="ZS708" s="12"/>
      <c r="ZT708" s="12"/>
      <c r="ZU708" s="12"/>
      <c r="ZV708" s="12"/>
      <c r="ZW708" s="12"/>
      <c r="ZX708" s="12"/>
      <c r="ZY708" s="12"/>
      <c r="ZZ708" s="12"/>
      <c r="AAA708" s="12"/>
      <c r="AAB708" s="12"/>
      <c r="AAC708" s="12"/>
      <c r="AAD708" s="12"/>
      <c r="AAE708" s="12"/>
      <c r="AAF708" s="12"/>
      <c r="AAG708" s="12"/>
      <c r="AAH708" s="12"/>
      <c r="AAI708" s="12"/>
      <c r="AAJ708" s="12"/>
      <c r="AAK708" s="12"/>
      <c r="AAL708" s="12"/>
      <c r="AAM708" s="12"/>
      <c r="AAN708" s="12"/>
      <c r="AAO708" s="12"/>
      <c r="AAP708" s="12"/>
      <c r="AAQ708" s="12"/>
      <c r="AAR708" s="12"/>
      <c r="AAS708" s="12"/>
      <c r="AAT708" s="12"/>
      <c r="AAU708" s="12"/>
      <c r="AAV708" s="12"/>
      <c r="AAW708" s="12"/>
      <c r="AAX708" s="12"/>
      <c r="AAY708" s="12"/>
      <c r="AAZ708" s="12"/>
      <c r="ABA708" s="12"/>
      <c r="ABB708" s="12"/>
      <c r="ABC708" s="12"/>
      <c r="ABD708" s="12"/>
      <c r="ABE708" s="12"/>
      <c r="ABF708" s="12"/>
      <c r="ABG708" s="12"/>
      <c r="ABH708" s="12"/>
      <c r="ABI708" s="12"/>
      <c r="ABJ708" s="12"/>
      <c r="ABK708" s="12"/>
      <c r="ABL708" s="12"/>
      <c r="ABM708" s="12"/>
      <c r="ABN708" s="12"/>
      <c r="ABO708" s="12"/>
      <c r="ABP708" s="12"/>
      <c r="ABQ708" s="12"/>
      <c r="ABR708" s="12"/>
      <c r="ABS708" s="12"/>
      <c r="ABT708" s="12"/>
      <c r="ABU708" s="12"/>
      <c r="ABV708" s="12"/>
      <c r="ABW708" s="12"/>
      <c r="ABX708" s="12"/>
      <c r="ABY708" s="12"/>
      <c r="ABZ708" s="12"/>
      <c r="ACA708" s="12"/>
      <c r="ACB708" s="12"/>
      <c r="ACC708" s="12"/>
      <c r="ACD708" s="12"/>
      <c r="ACE708" s="12"/>
      <c r="ACF708" s="12"/>
      <c r="ACG708" s="12"/>
      <c r="ACH708" s="12"/>
      <c r="ACI708" s="12"/>
      <c r="ACJ708" s="12"/>
      <c r="ACK708" s="12"/>
      <c r="ACL708" s="12"/>
      <c r="ACM708" s="12"/>
      <c r="ACN708" s="12"/>
      <c r="ACO708" s="12"/>
      <c r="ACP708" s="12"/>
      <c r="ACQ708" s="12"/>
      <c r="ACR708" s="12"/>
      <c r="ACS708" s="12"/>
      <c r="ACT708" s="12"/>
      <c r="ACU708" s="12"/>
      <c r="ACV708" s="12"/>
      <c r="ACW708" s="12"/>
      <c r="ACX708" s="12"/>
      <c r="ACY708" s="12"/>
      <c r="ACZ708" s="12"/>
      <c r="ADA708" s="12"/>
      <c r="ADB708" s="12"/>
      <c r="ADC708" s="12"/>
      <c r="ADD708" s="12"/>
      <c r="ADE708" s="12"/>
      <c r="ADF708" s="12"/>
      <c r="ADG708" s="12"/>
      <c r="ADH708" s="12"/>
      <c r="ADI708" s="12"/>
      <c r="ADJ708" s="12"/>
      <c r="ADK708" s="12"/>
      <c r="ADL708" s="12"/>
      <c r="ADM708" s="12"/>
      <c r="ADN708" s="12"/>
      <c r="ADO708" s="12"/>
      <c r="ADP708" s="12"/>
      <c r="ADQ708" s="12"/>
      <c r="ADR708" s="12"/>
      <c r="ADS708" s="12"/>
      <c r="ADT708" s="12"/>
      <c r="ADU708" s="12"/>
      <c r="ADV708" s="12"/>
      <c r="ADW708" s="12"/>
      <c r="ADX708" s="12"/>
      <c r="ADY708" s="12"/>
      <c r="ADZ708" s="12"/>
      <c r="AEA708" s="12"/>
      <c r="AEB708" s="12"/>
      <c r="AEC708" s="12"/>
      <c r="AED708" s="12"/>
      <c r="AEE708" s="12"/>
      <c r="AEF708" s="12"/>
      <c r="AEG708" s="12"/>
      <c r="AEH708" s="12"/>
      <c r="AEI708" s="12"/>
      <c r="AEJ708" s="12"/>
      <c r="AEK708" s="12"/>
      <c r="AEL708" s="12"/>
      <c r="AEM708" s="12"/>
      <c r="AEN708" s="12"/>
      <c r="AEO708" s="12"/>
      <c r="AEP708" s="12"/>
      <c r="AEQ708" s="12"/>
      <c r="AER708" s="12"/>
      <c r="AES708" s="12"/>
      <c r="AET708" s="12"/>
      <c r="AEU708" s="12"/>
      <c r="AEV708" s="12"/>
      <c r="AEW708" s="12"/>
      <c r="AEX708" s="12"/>
      <c r="AEY708" s="12"/>
      <c r="AEZ708" s="12"/>
      <c r="AFA708" s="12"/>
      <c r="AFB708" s="12"/>
      <c r="AFC708" s="12"/>
      <c r="AFD708" s="12"/>
      <c r="AFE708" s="12"/>
      <c r="AFF708" s="12"/>
      <c r="AFG708" s="12"/>
      <c r="AFH708" s="12"/>
      <c r="AFI708" s="12"/>
      <c r="AFJ708" s="12"/>
      <c r="AFK708" s="12"/>
      <c r="AFL708" s="12"/>
      <c r="AFM708" s="12"/>
      <c r="AFN708" s="12"/>
      <c r="AFO708" s="12"/>
      <c r="AFP708" s="12"/>
      <c r="AFQ708" s="12"/>
      <c r="AFR708" s="12"/>
      <c r="AFS708" s="12"/>
      <c r="AFT708" s="12"/>
      <c r="AFU708" s="12"/>
      <c r="AFV708" s="12"/>
      <c r="AFW708" s="12"/>
      <c r="AFX708" s="12"/>
      <c r="AFY708" s="12"/>
      <c r="AFZ708" s="12"/>
      <c r="AGA708" s="12"/>
      <c r="AGB708" s="12"/>
      <c r="AGC708" s="12"/>
      <c r="AGD708" s="12"/>
      <c r="AGE708" s="12"/>
      <c r="AGF708" s="12"/>
      <c r="AGG708" s="12"/>
      <c r="AGH708" s="12"/>
      <c r="AGI708" s="12"/>
      <c r="AGJ708" s="12"/>
      <c r="AGK708" s="12"/>
      <c r="AGL708" s="12"/>
      <c r="AGM708" s="12"/>
      <c r="AGN708" s="12"/>
      <c r="AGO708" s="12"/>
      <c r="AGP708" s="12"/>
      <c r="AGQ708" s="12"/>
      <c r="AGR708" s="12"/>
      <c r="AGS708" s="12"/>
      <c r="AGT708" s="12"/>
      <c r="AGU708" s="12"/>
      <c r="AGV708" s="12"/>
      <c r="AGW708" s="12"/>
      <c r="AGX708" s="12"/>
      <c r="AGY708" s="12"/>
      <c r="AGZ708" s="12"/>
      <c r="AHA708" s="12"/>
      <c r="AHB708" s="12"/>
      <c r="AHC708" s="12"/>
      <c r="AHD708" s="12"/>
      <c r="AHE708" s="12"/>
      <c r="AHF708" s="12"/>
      <c r="AHG708" s="12"/>
      <c r="AHH708" s="12"/>
      <c r="AHI708" s="12"/>
      <c r="AHJ708" s="12"/>
      <c r="AHK708" s="12"/>
      <c r="AHL708" s="12"/>
      <c r="AHM708" s="12"/>
      <c r="AHN708" s="12"/>
      <c r="AHO708" s="12"/>
      <c r="AHP708" s="12"/>
      <c r="AHQ708" s="12"/>
      <c r="AHR708" s="12"/>
      <c r="AHS708" s="12"/>
      <c r="AHT708" s="12"/>
      <c r="AHU708" s="12"/>
      <c r="AHV708" s="12"/>
      <c r="AHW708" s="12"/>
      <c r="AHX708" s="12"/>
      <c r="AHY708" s="12"/>
      <c r="AHZ708" s="12"/>
      <c r="AIA708" s="12"/>
      <c r="AIB708" s="12"/>
      <c r="AIC708" s="12"/>
      <c r="AID708" s="12"/>
      <c r="AIE708" s="12"/>
      <c r="AIF708" s="12"/>
      <c r="AIG708" s="12"/>
      <c r="AIH708" s="12"/>
      <c r="AII708" s="12"/>
      <c r="AIJ708" s="12"/>
      <c r="AIK708" s="12"/>
      <c r="AIL708" s="12"/>
      <c r="AIM708" s="12"/>
      <c r="AIN708" s="12"/>
      <c r="AIO708" s="12"/>
      <c r="AIP708" s="12"/>
      <c r="AIQ708" s="12"/>
      <c r="AIR708" s="12"/>
      <c r="AIS708" s="12"/>
      <c r="AIT708" s="12"/>
      <c r="AIU708" s="12"/>
      <c r="AIV708" s="12"/>
      <c r="AIW708" s="12"/>
      <c r="AIX708" s="12"/>
      <c r="AIY708" s="12"/>
      <c r="AIZ708" s="12"/>
      <c r="AJA708" s="12"/>
      <c r="AJB708" s="12"/>
      <c r="AJC708" s="12"/>
      <c r="AJD708" s="12"/>
      <c r="AJE708" s="12"/>
      <c r="AJF708" s="12"/>
      <c r="AJG708" s="12"/>
      <c r="AJH708" s="12"/>
      <c r="AJI708" s="12"/>
      <c r="AJJ708" s="12"/>
      <c r="AJK708" s="12"/>
      <c r="AJL708" s="12"/>
      <c r="AJM708" s="12"/>
      <c r="AJN708" s="12"/>
      <c r="AJO708" s="12"/>
      <c r="AJP708" s="12"/>
      <c r="AJQ708" s="12"/>
      <c r="AJR708" s="12"/>
      <c r="AJS708" s="12"/>
      <c r="AJT708" s="12"/>
      <c r="AJU708" s="12"/>
      <c r="AJV708" s="12"/>
      <c r="AJW708" s="12"/>
      <c r="AJX708" s="12"/>
      <c r="AJY708" s="12"/>
      <c r="AJZ708" s="12"/>
      <c r="AKA708" s="12"/>
      <c r="AKB708" s="12"/>
      <c r="AKC708" s="12"/>
      <c r="AKD708" s="12"/>
      <c r="AKE708" s="12"/>
      <c r="AKF708" s="12"/>
      <c r="AKG708" s="12"/>
      <c r="AKH708" s="12"/>
      <c r="AKI708" s="12"/>
      <c r="AKJ708" s="12"/>
      <c r="AKK708" s="12"/>
      <c r="AKL708" s="12"/>
      <c r="AKM708" s="12"/>
      <c r="AKN708" s="12"/>
      <c r="AKO708" s="12"/>
      <c r="AKP708" s="12"/>
      <c r="AKQ708" s="12"/>
      <c r="AKR708" s="12"/>
      <c r="AKS708" s="12"/>
      <c r="AKT708" s="12"/>
      <c r="AKU708" s="12"/>
      <c r="AKV708" s="12"/>
      <c r="AKW708" s="12"/>
      <c r="AKX708" s="12"/>
      <c r="AKY708" s="12"/>
      <c r="AKZ708" s="12"/>
      <c r="ALA708" s="12"/>
      <c r="ALB708" s="12"/>
      <c r="ALC708" s="12"/>
      <c r="ALD708" s="12"/>
      <c r="ALE708" s="12"/>
      <c r="ALF708" s="12"/>
      <c r="ALG708" s="12"/>
      <c r="ALH708" s="12"/>
      <c r="ALI708" s="12"/>
      <c r="ALJ708" s="12"/>
      <c r="ALK708" s="12"/>
      <c r="ALL708" s="12"/>
      <c r="ALM708" s="12"/>
      <c r="ALN708" s="12"/>
      <c r="ALO708" s="12"/>
      <c r="ALP708" s="12"/>
      <c r="ALQ708" s="12"/>
      <c r="ALR708" s="12"/>
      <c r="ALS708" s="12"/>
      <c r="ALT708" s="12"/>
      <c r="ALU708" s="12"/>
      <c r="ALV708" s="12"/>
      <c r="ALW708" s="12"/>
      <c r="ALX708" s="12"/>
      <c r="ALY708" s="12"/>
      <c r="ALZ708" s="12"/>
      <c r="AMA708" s="12"/>
      <c r="AMB708" s="12"/>
      <c r="AMC708" s="12"/>
      <c r="AMD708" s="12"/>
      <c r="AME708" s="12"/>
      <c r="AMF708" s="12"/>
      <c r="AMG708" s="12"/>
      <c r="AMH708" s="12"/>
      <c r="AMI708" s="12"/>
      <c r="AMJ708" s="12"/>
      <c r="AMK708" s="12"/>
      <c r="AML708" s="12"/>
      <c r="AMM708" s="12"/>
      <c r="AMN708" s="12"/>
      <c r="AMO708" s="12"/>
      <c r="AMP708" s="12"/>
      <c r="AMQ708" s="12"/>
      <c r="AMR708" s="12"/>
      <c r="AMS708" s="12"/>
      <c r="AMT708" s="12"/>
      <c r="AMU708" s="12"/>
      <c r="AMV708" s="12"/>
      <c r="AMW708" s="12"/>
      <c r="AMX708" s="12"/>
      <c r="AMY708" s="12"/>
      <c r="AMZ708" s="12"/>
      <c r="ANA708" s="12"/>
      <c r="ANB708" s="12"/>
      <c r="ANC708" s="12"/>
      <c r="AND708" s="12"/>
      <c r="ANE708" s="12"/>
      <c r="ANF708" s="12"/>
      <c r="ANG708" s="12"/>
      <c r="ANH708" s="12"/>
      <c r="ANI708" s="12"/>
      <c r="ANJ708" s="12"/>
      <c r="ANK708" s="12"/>
      <c r="ANL708" s="12"/>
      <c r="ANM708" s="12"/>
      <c r="ANN708" s="12"/>
      <c r="ANO708" s="12"/>
      <c r="ANP708" s="12"/>
      <c r="ANQ708" s="12"/>
      <c r="ANR708" s="12"/>
      <c r="ANS708" s="12"/>
      <c r="ANT708" s="12"/>
      <c r="ANU708" s="12"/>
      <c r="ANV708" s="12"/>
      <c r="ANW708" s="12"/>
      <c r="ANX708" s="12"/>
      <c r="ANY708" s="12"/>
      <c r="ANZ708" s="12"/>
      <c r="AOA708" s="12"/>
      <c r="AOB708" s="12"/>
      <c r="AOC708" s="12"/>
      <c r="AOD708" s="12"/>
      <c r="AOE708" s="12"/>
      <c r="AOF708" s="12"/>
      <c r="AOG708" s="12"/>
      <c r="AOH708" s="12"/>
      <c r="AOI708" s="12"/>
      <c r="AOJ708" s="12"/>
      <c r="AOK708" s="12"/>
      <c r="AOL708" s="12"/>
      <c r="AOM708" s="12"/>
      <c r="AON708" s="12"/>
      <c r="AOO708" s="12"/>
      <c r="AOP708" s="12"/>
      <c r="AOQ708" s="12"/>
      <c r="AOR708" s="12"/>
      <c r="AOS708" s="12"/>
      <c r="AOT708" s="12"/>
      <c r="AOU708" s="12"/>
      <c r="AOV708" s="12"/>
      <c r="AOW708" s="12"/>
      <c r="AOX708" s="12"/>
      <c r="AOY708" s="12"/>
      <c r="AOZ708" s="12"/>
      <c r="APA708" s="12"/>
      <c r="APB708" s="12"/>
      <c r="APC708" s="12"/>
      <c r="APD708" s="12"/>
      <c r="APE708" s="12"/>
      <c r="APF708" s="12"/>
      <c r="APG708" s="12"/>
      <c r="APH708" s="12"/>
      <c r="API708" s="12"/>
      <c r="APJ708" s="12"/>
      <c r="APK708" s="12"/>
      <c r="APL708" s="12"/>
      <c r="APM708" s="12"/>
      <c r="APN708" s="12"/>
      <c r="APO708" s="12"/>
      <c r="APP708" s="12"/>
      <c r="APQ708" s="12"/>
      <c r="APR708" s="12"/>
      <c r="APS708" s="12"/>
      <c r="APT708" s="12"/>
      <c r="APU708" s="12"/>
      <c r="APV708" s="12"/>
      <c r="APW708" s="12"/>
      <c r="APX708" s="12"/>
      <c r="APY708" s="12"/>
      <c r="APZ708" s="12"/>
      <c r="AQA708" s="12"/>
      <c r="AQB708" s="12"/>
      <c r="AQC708" s="12"/>
      <c r="AQD708" s="12"/>
      <c r="AQE708" s="12"/>
      <c r="AQF708" s="12"/>
      <c r="AQG708" s="12"/>
      <c r="AQH708" s="12"/>
      <c r="AQI708" s="12"/>
      <c r="AQJ708" s="12"/>
      <c r="AQK708" s="12"/>
      <c r="AQL708" s="12"/>
      <c r="AQM708" s="12"/>
      <c r="AQN708" s="12"/>
      <c r="AQO708" s="12"/>
      <c r="AQP708" s="12"/>
      <c r="AQQ708" s="12"/>
      <c r="AQR708" s="12"/>
      <c r="AQS708" s="12"/>
      <c r="AQT708" s="12"/>
      <c r="AQU708" s="12"/>
      <c r="AQV708" s="12"/>
      <c r="AQW708" s="12"/>
      <c r="AQX708" s="12"/>
      <c r="AQY708" s="12"/>
      <c r="AQZ708" s="12"/>
      <c r="ARA708" s="12"/>
      <c r="ARB708" s="12"/>
      <c r="ARC708" s="12"/>
      <c r="ARD708" s="12"/>
      <c r="ARE708" s="12"/>
      <c r="ARF708" s="12"/>
      <c r="ARG708" s="12"/>
      <c r="ARH708" s="12"/>
      <c r="ARI708" s="12"/>
      <c r="ARJ708" s="12"/>
      <c r="ARK708" s="12"/>
      <c r="ARL708" s="12"/>
      <c r="ARM708" s="12"/>
      <c r="ARN708" s="12"/>
      <c r="ARO708" s="12"/>
      <c r="ARP708" s="12"/>
      <c r="ARQ708" s="12"/>
      <c r="ARR708" s="12"/>
      <c r="ARS708" s="12"/>
      <c r="ART708" s="12"/>
      <c r="ARU708" s="12"/>
      <c r="ARV708" s="12"/>
      <c r="ARW708" s="12"/>
      <c r="ARX708" s="12"/>
      <c r="ARY708" s="12"/>
      <c r="ARZ708" s="12"/>
      <c r="ASA708" s="12"/>
      <c r="ASB708" s="12"/>
      <c r="ASC708" s="12"/>
      <c r="ASD708" s="12"/>
      <c r="ASE708" s="12"/>
      <c r="ASF708" s="12"/>
      <c r="ASG708" s="12"/>
      <c r="ASH708" s="12"/>
      <c r="ASI708" s="12"/>
      <c r="ASJ708" s="12"/>
      <c r="ASK708" s="12"/>
      <c r="ASL708" s="12"/>
      <c r="ASM708" s="12"/>
      <c r="ASN708" s="12"/>
      <c r="ASO708" s="12"/>
      <c r="ASP708" s="12"/>
      <c r="ASQ708" s="12"/>
      <c r="ASR708" s="12"/>
      <c r="ASS708" s="12"/>
      <c r="AST708" s="12"/>
      <c r="ASU708" s="12"/>
      <c r="ASV708" s="12"/>
      <c r="ASW708" s="12"/>
      <c r="ASX708" s="12"/>
      <c r="ASY708" s="12"/>
      <c r="ASZ708" s="12"/>
      <c r="ATA708" s="12"/>
      <c r="ATB708" s="12"/>
      <c r="ATC708" s="12"/>
      <c r="ATD708" s="12"/>
      <c r="ATE708" s="12"/>
      <c r="ATF708" s="12"/>
      <c r="ATG708" s="12"/>
      <c r="ATH708" s="12"/>
      <c r="ATI708" s="12"/>
      <c r="ATJ708" s="12"/>
      <c r="ATK708" s="12"/>
      <c r="ATL708" s="12"/>
      <c r="ATM708" s="12"/>
      <c r="ATN708" s="12"/>
      <c r="ATO708" s="12"/>
      <c r="ATP708" s="12"/>
      <c r="ATQ708" s="12"/>
      <c r="ATR708" s="12"/>
      <c r="ATS708" s="12"/>
      <c r="ATT708" s="12"/>
      <c r="ATU708" s="12"/>
      <c r="ATV708" s="12"/>
      <c r="ATW708" s="12"/>
      <c r="ATX708" s="12"/>
      <c r="ATY708" s="12"/>
      <c r="ATZ708" s="12"/>
      <c r="AUA708" s="12"/>
      <c r="AUB708" s="12"/>
      <c r="AUC708" s="12"/>
      <c r="AUD708" s="12"/>
      <c r="AUE708" s="12"/>
      <c r="AUF708" s="12"/>
      <c r="AUG708" s="12"/>
      <c r="AUH708" s="12"/>
      <c r="AUI708" s="12"/>
      <c r="AUJ708" s="12"/>
      <c r="AUK708" s="12"/>
      <c r="AUL708" s="12"/>
      <c r="AUM708" s="12"/>
      <c r="AUN708" s="12"/>
      <c r="AUO708" s="12"/>
      <c r="AUP708" s="12"/>
      <c r="AUQ708" s="12"/>
      <c r="AUR708" s="12"/>
      <c r="AUS708" s="12"/>
      <c r="AUT708" s="12"/>
      <c r="AUU708" s="12"/>
      <c r="AUV708" s="12"/>
      <c r="AUW708" s="12"/>
      <c r="AUX708" s="12"/>
      <c r="AUY708" s="12"/>
      <c r="AUZ708" s="12"/>
      <c r="AVA708" s="12"/>
      <c r="AVB708" s="12"/>
      <c r="AVC708" s="12"/>
      <c r="AVD708" s="12"/>
      <c r="AVE708" s="12"/>
      <c r="AVF708" s="12"/>
      <c r="AVG708" s="12"/>
      <c r="AVH708" s="12"/>
      <c r="AVI708" s="12"/>
      <c r="AVJ708" s="12"/>
      <c r="AVK708" s="12"/>
      <c r="AVL708" s="12"/>
      <c r="AVM708" s="12"/>
      <c r="AVN708" s="12"/>
      <c r="AVO708" s="12"/>
      <c r="AVP708" s="12"/>
      <c r="AVQ708" s="12"/>
      <c r="AVR708" s="12"/>
      <c r="AVS708" s="12"/>
      <c r="AVT708" s="12"/>
      <c r="AVU708" s="12"/>
      <c r="AVV708" s="12"/>
      <c r="AVW708" s="12"/>
      <c r="AVX708" s="12"/>
      <c r="AVY708" s="12"/>
      <c r="AVZ708" s="12"/>
      <c r="AWA708" s="12"/>
      <c r="AWB708" s="12"/>
      <c r="AWC708" s="12"/>
      <c r="AWD708" s="12"/>
      <c r="AWE708" s="12"/>
      <c r="AWF708" s="12"/>
      <c r="AWG708" s="12"/>
      <c r="AWH708" s="12"/>
      <c r="AWI708" s="12"/>
      <c r="AWJ708" s="12"/>
      <c r="AWK708" s="12"/>
      <c r="AWL708" s="12"/>
      <c r="AWM708" s="12"/>
      <c r="AWN708" s="12"/>
      <c r="AWO708" s="12"/>
      <c r="AWP708" s="12"/>
      <c r="AWQ708" s="12"/>
      <c r="AWR708" s="12"/>
      <c r="AWS708" s="12"/>
      <c r="AWT708" s="12"/>
      <c r="AWU708" s="12"/>
      <c r="AWV708" s="12"/>
      <c r="AWW708" s="12"/>
      <c r="AWX708" s="12"/>
      <c r="AWY708" s="12"/>
      <c r="AWZ708" s="12"/>
      <c r="AXA708" s="12"/>
      <c r="AXB708" s="12"/>
      <c r="AXC708" s="12"/>
      <c r="AXD708" s="12"/>
      <c r="AXE708" s="12"/>
      <c r="AXF708" s="12"/>
      <c r="AXG708" s="12"/>
      <c r="AXH708" s="12"/>
      <c r="AXI708" s="12"/>
      <c r="AXJ708" s="12"/>
      <c r="AXK708" s="12"/>
      <c r="AXL708" s="12"/>
      <c r="AXM708" s="12"/>
      <c r="AXN708" s="12"/>
      <c r="AXO708" s="12"/>
      <c r="AXP708" s="12"/>
      <c r="AXQ708" s="12"/>
      <c r="AXR708" s="12"/>
      <c r="AXS708" s="12"/>
      <c r="AXT708" s="12"/>
      <c r="AXU708" s="12"/>
      <c r="AXV708" s="12"/>
      <c r="AXW708" s="12"/>
      <c r="AXX708" s="12"/>
      <c r="AXY708" s="12"/>
      <c r="AXZ708" s="12"/>
      <c r="AYA708" s="12"/>
      <c r="AYB708" s="12"/>
      <c r="AYC708" s="12"/>
      <c r="AYD708" s="12"/>
      <c r="AYE708" s="12"/>
      <c r="AYF708" s="12"/>
      <c r="AYG708" s="12"/>
      <c r="AYH708" s="12"/>
      <c r="AYI708" s="12"/>
      <c r="AYJ708" s="12"/>
      <c r="AYK708" s="12"/>
      <c r="AYL708" s="12"/>
      <c r="AYM708" s="12"/>
      <c r="AYN708" s="12"/>
      <c r="AYO708" s="12"/>
      <c r="AYP708" s="12"/>
      <c r="AYQ708" s="12"/>
      <c r="AYR708" s="12"/>
      <c r="AYS708" s="12"/>
      <c r="AYT708" s="12"/>
      <c r="AYU708" s="12"/>
      <c r="AYV708" s="12"/>
      <c r="AYW708" s="12"/>
      <c r="AYX708" s="12"/>
      <c r="AYY708" s="12"/>
      <c r="AYZ708" s="12"/>
      <c r="AZA708" s="12"/>
      <c r="AZB708" s="12"/>
      <c r="AZC708" s="12"/>
      <c r="AZD708" s="12"/>
      <c r="AZE708" s="12"/>
      <c r="AZF708" s="12"/>
      <c r="AZG708" s="12"/>
      <c r="AZH708" s="12"/>
      <c r="AZI708" s="12"/>
      <c r="AZJ708" s="12"/>
      <c r="AZK708" s="12"/>
      <c r="AZL708" s="12"/>
      <c r="AZM708" s="12"/>
      <c r="AZN708" s="12"/>
      <c r="AZO708" s="12"/>
      <c r="AZP708" s="12"/>
      <c r="AZQ708" s="12"/>
      <c r="AZR708" s="12"/>
      <c r="AZS708" s="12"/>
      <c r="AZT708" s="12"/>
      <c r="AZU708" s="12"/>
      <c r="AZV708" s="12"/>
      <c r="AZW708" s="12"/>
      <c r="AZX708" s="12"/>
      <c r="AZY708" s="12"/>
      <c r="AZZ708" s="12"/>
      <c r="BAA708" s="12"/>
      <c r="BAB708" s="12"/>
      <c r="BAC708" s="12"/>
      <c r="BAD708" s="12"/>
      <c r="BAE708" s="12"/>
      <c r="BAF708" s="12"/>
      <c r="BAG708" s="12"/>
      <c r="BAH708" s="12"/>
      <c r="BAI708" s="12"/>
      <c r="BAJ708" s="12"/>
      <c r="BAK708" s="12"/>
      <c r="BAL708" s="12"/>
      <c r="BAM708" s="12"/>
      <c r="BAN708" s="12"/>
      <c r="BAO708" s="12"/>
      <c r="BAP708" s="12"/>
      <c r="BAQ708" s="12"/>
      <c r="BAR708" s="12"/>
      <c r="BAS708" s="12"/>
      <c r="BAT708" s="12"/>
      <c r="BAU708" s="12"/>
      <c r="BAV708" s="12"/>
      <c r="BAW708" s="12"/>
      <c r="BAX708" s="12"/>
      <c r="BAY708" s="12"/>
      <c r="BAZ708" s="12"/>
      <c r="BBA708" s="12"/>
      <c r="BBB708" s="12"/>
      <c r="BBC708" s="12"/>
      <c r="BBD708" s="12"/>
      <c r="BBE708" s="12"/>
      <c r="BBF708" s="12"/>
      <c r="BBG708" s="12"/>
      <c r="BBH708" s="12"/>
      <c r="BBI708" s="12"/>
      <c r="BBJ708" s="12"/>
      <c r="BBK708" s="12"/>
      <c r="BBL708" s="12"/>
      <c r="BBM708" s="12"/>
      <c r="BBN708" s="12"/>
      <c r="BBO708" s="12"/>
      <c r="BBP708" s="12"/>
      <c r="BBQ708" s="12"/>
      <c r="BBR708" s="12"/>
      <c r="BBS708" s="12"/>
      <c r="BBT708" s="12"/>
      <c r="BBU708" s="12"/>
      <c r="BBV708" s="12"/>
      <c r="BBW708" s="12"/>
      <c r="BBX708" s="12"/>
      <c r="BBY708" s="12"/>
      <c r="BBZ708" s="12"/>
      <c r="BCA708" s="12"/>
      <c r="BCB708" s="12"/>
      <c r="BCC708" s="12"/>
      <c r="BCD708" s="12"/>
      <c r="BCE708" s="12"/>
      <c r="BCF708" s="12"/>
      <c r="BCG708" s="12"/>
      <c r="BCH708" s="12"/>
      <c r="BCI708" s="12"/>
      <c r="BCJ708" s="12"/>
      <c r="BCK708" s="12"/>
      <c r="BCL708" s="12"/>
      <c r="BCM708" s="12"/>
      <c r="BCN708" s="12"/>
      <c r="BCO708" s="12"/>
      <c r="BCP708" s="12"/>
      <c r="BCQ708" s="12"/>
      <c r="BCR708" s="12"/>
      <c r="BCS708" s="12"/>
      <c r="BCT708" s="12"/>
      <c r="BCU708" s="12"/>
      <c r="BCV708" s="12"/>
      <c r="BCW708" s="12"/>
      <c r="BCX708" s="12"/>
      <c r="BCY708" s="12"/>
      <c r="BCZ708" s="12"/>
      <c r="BDA708" s="12"/>
      <c r="BDB708" s="12"/>
      <c r="BDC708" s="12"/>
      <c r="BDD708" s="12"/>
      <c r="BDE708" s="12"/>
      <c r="BDF708" s="12"/>
      <c r="BDG708" s="12"/>
      <c r="BDH708" s="12"/>
      <c r="BDI708" s="12"/>
      <c r="BDJ708" s="12"/>
      <c r="BDK708" s="12"/>
      <c r="BDL708" s="12"/>
      <c r="BDM708" s="12"/>
      <c r="BDN708" s="12"/>
      <c r="BDO708" s="12"/>
      <c r="BDP708" s="12"/>
      <c r="BDQ708" s="12"/>
      <c r="BDR708" s="12"/>
      <c r="BDS708" s="12"/>
      <c r="BDT708" s="12"/>
      <c r="BDU708" s="12"/>
      <c r="BDV708" s="12"/>
      <c r="BDW708" s="12"/>
      <c r="BDX708" s="12"/>
      <c r="BDY708" s="12"/>
      <c r="BDZ708" s="12"/>
      <c r="BEA708" s="12"/>
      <c r="BEB708" s="12"/>
      <c r="BEC708" s="12"/>
      <c r="BED708" s="12"/>
      <c r="BEE708" s="12"/>
      <c r="BEF708" s="12"/>
      <c r="BEG708" s="12"/>
      <c r="BEH708" s="12"/>
      <c r="BEI708" s="12"/>
      <c r="BEJ708" s="12"/>
      <c r="BEK708" s="12"/>
      <c r="BEL708" s="12"/>
      <c r="BEM708" s="12"/>
      <c r="BEN708" s="12"/>
      <c r="BEO708" s="12"/>
      <c r="BEP708" s="12"/>
      <c r="BEQ708" s="12"/>
      <c r="BER708" s="12"/>
      <c r="BES708" s="12"/>
      <c r="BET708" s="12"/>
      <c r="BEU708" s="12"/>
      <c r="BEV708" s="12"/>
      <c r="BEW708" s="12"/>
      <c r="BEX708" s="12"/>
      <c r="BEY708" s="12"/>
      <c r="BEZ708" s="12"/>
      <c r="BFA708" s="12"/>
      <c r="BFB708" s="12"/>
      <c r="BFC708" s="12"/>
      <c r="BFD708" s="12"/>
      <c r="BFE708" s="12"/>
      <c r="BFF708" s="12"/>
      <c r="BFG708" s="12"/>
      <c r="BFH708" s="12"/>
      <c r="BFI708" s="12"/>
      <c r="BFJ708" s="12"/>
      <c r="BFK708" s="12"/>
      <c r="BFL708" s="12"/>
      <c r="BFM708" s="12"/>
      <c r="BFN708" s="12"/>
      <c r="BFO708" s="12"/>
      <c r="BFP708" s="12"/>
      <c r="BFQ708" s="12"/>
      <c r="BFR708" s="12"/>
      <c r="BFS708" s="12"/>
      <c r="BFT708" s="12"/>
      <c r="BFU708" s="12"/>
      <c r="BFV708" s="12"/>
      <c r="BFW708" s="12"/>
      <c r="BFX708" s="12"/>
      <c r="BFY708" s="12"/>
      <c r="BFZ708" s="12"/>
      <c r="BGA708" s="12"/>
      <c r="BGB708" s="12"/>
      <c r="BGC708" s="12"/>
      <c r="BGD708" s="12"/>
      <c r="BGE708" s="12"/>
      <c r="BGF708" s="12"/>
      <c r="BGG708" s="12"/>
      <c r="BGH708" s="12"/>
      <c r="BGI708" s="12"/>
      <c r="BGJ708" s="12"/>
      <c r="BGK708" s="12"/>
      <c r="BGL708" s="12"/>
      <c r="BGM708" s="12"/>
      <c r="BGN708" s="12"/>
      <c r="BGO708" s="12"/>
      <c r="BGP708" s="12"/>
      <c r="BGQ708" s="12"/>
      <c r="BGR708" s="12"/>
      <c r="BGS708" s="12"/>
      <c r="BGT708" s="12"/>
      <c r="BGU708" s="12"/>
      <c r="BGV708" s="12"/>
      <c r="BGW708" s="12"/>
      <c r="BGX708" s="12"/>
      <c r="BGY708" s="12"/>
      <c r="BGZ708" s="12"/>
      <c r="BHA708" s="12"/>
      <c r="BHB708" s="12"/>
      <c r="BHC708" s="12"/>
      <c r="BHD708" s="12"/>
      <c r="BHE708" s="12"/>
      <c r="BHF708" s="12"/>
      <c r="BHG708" s="12"/>
      <c r="BHH708" s="12"/>
      <c r="BHI708" s="12"/>
      <c r="BHJ708" s="12"/>
      <c r="BHK708" s="12"/>
      <c r="BHL708" s="12"/>
      <c r="BHM708" s="12"/>
      <c r="BHN708" s="12"/>
      <c r="BHO708" s="12"/>
      <c r="BHP708" s="12"/>
      <c r="BHQ708" s="12"/>
      <c r="BHR708" s="12"/>
      <c r="BHS708" s="12"/>
      <c r="BHT708" s="12"/>
      <c r="BHU708" s="12"/>
      <c r="BHV708" s="12"/>
      <c r="BHW708" s="12"/>
      <c r="BHX708" s="12"/>
      <c r="BHY708" s="12"/>
      <c r="BHZ708" s="12"/>
      <c r="BIA708" s="12"/>
      <c r="BIB708" s="12"/>
      <c r="BIC708" s="12"/>
      <c r="BID708" s="12"/>
      <c r="BIE708" s="12"/>
      <c r="BIF708" s="12"/>
      <c r="BIG708" s="12"/>
      <c r="BIH708" s="12"/>
      <c r="BII708" s="12"/>
      <c r="BIJ708" s="12"/>
      <c r="BIK708" s="12"/>
      <c r="BIL708" s="12"/>
      <c r="BIM708" s="12"/>
      <c r="BIN708" s="12"/>
      <c r="BIO708" s="12"/>
      <c r="BIP708" s="12"/>
      <c r="BIQ708" s="12"/>
      <c r="BIR708" s="12"/>
      <c r="BIS708" s="12"/>
      <c r="BIT708" s="12"/>
      <c r="BIU708" s="12"/>
      <c r="BIV708" s="12"/>
      <c r="BIW708" s="12"/>
      <c r="BIX708" s="12"/>
      <c r="BIY708" s="12"/>
      <c r="BIZ708" s="12"/>
      <c r="BJA708" s="12"/>
      <c r="BJB708" s="12"/>
      <c r="BJC708" s="12"/>
      <c r="BJD708" s="12"/>
      <c r="BJE708" s="12"/>
      <c r="BJF708" s="12"/>
      <c r="BJG708" s="12"/>
      <c r="BJH708" s="12"/>
      <c r="BJI708" s="12"/>
      <c r="BJJ708" s="12"/>
      <c r="BJK708" s="12"/>
      <c r="BJL708" s="12"/>
      <c r="BJM708" s="12"/>
      <c r="BJN708" s="12"/>
      <c r="BJO708" s="12"/>
      <c r="BJP708" s="12"/>
      <c r="BJQ708" s="12"/>
      <c r="BJR708" s="12"/>
      <c r="BJS708" s="12"/>
      <c r="BJT708" s="12"/>
      <c r="BJU708" s="12"/>
      <c r="BJV708" s="12"/>
      <c r="BJW708" s="12"/>
      <c r="BJX708" s="12"/>
      <c r="BJY708" s="12"/>
      <c r="BJZ708" s="12"/>
      <c r="BKA708" s="12"/>
      <c r="BKB708" s="12"/>
      <c r="BKC708" s="12"/>
      <c r="BKD708" s="12"/>
      <c r="BKE708" s="12"/>
      <c r="BKF708" s="12"/>
      <c r="BKG708" s="12"/>
      <c r="BKH708" s="12"/>
      <c r="BKI708" s="12"/>
      <c r="BKJ708" s="12"/>
      <c r="BKK708" s="12"/>
      <c r="BKL708" s="12"/>
      <c r="BKM708" s="12"/>
      <c r="BKN708" s="12"/>
      <c r="BKO708" s="12"/>
      <c r="BKP708" s="12"/>
      <c r="BKQ708" s="12"/>
      <c r="BKR708" s="12"/>
      <c r="BKS708" s="12"/>
      <c r="BKT708" s="12"/>
      <c r="BKU708" s="12"/>
      <c r="BKV708" s="12"/>
      <c r="BKW708" s="12"/>
      <c r="BKX708" s="12"/>
      <c r="BKY708" s="12"/>
      <c r="BKZ708" s="12"/>
      <c r="BLA708" s="12"/>
      <c r="BLB708" s="12"/>
      <c r="BLC708" s="12"/>
      <c r="BLD708" s="12"/>
      <c r="BLE708" s="12"/>
      <c r="BLF708" s="12"/>
      <c r="BLG708" s="12"/>
      <c r="BLH708" s="12"/>
      <c r="BLI708" s="12"/>
      <c r="BLJ708" s="12"/>
      <c r="BLK708" s="12"/>
      <c r="BLL708" s="12"/>
      <c r="BLM708" s="12"/>
      <c r="BLN708" s="12"/>
      <c r="BLO708" s="12"/>
      <c r="BLP708" s="12"/>
      <c r="BLQ708" s="12"/>
      <c r="BLR708" s="12"/>
      <c r="BLS708" s="12"/>
      <c r="BLT708" s="12"/>
      <c r="BLU708" s="12"/>
      <c r="BLV708" s="12"/>
      <c r="BLW708" s="12"/>
      <c r="BLX708" s="12"/>
      <c r="BLY708" s="12"/>
      <c r="BLZ708" s="12"/>
      <c r="BMA708" s="12"/>
      <c r="BMB708" s="12"/>
      <c r="BMC708" s="12"/>
      <c r="BMD708" s="12"/>
      <c r="BME708" s="12"/>
      <c r="BMF708" s="12"/>
      <c r="BMG708" s="12"/>
      <c r="BMH708" s="12"/>
      <c r="BMI708" s="12"/>
      <c r="BMJ708" s="12"/>
      <c r="BMK708" s="12"/>
      <c r="BML708" s="12"/>
      <c r="BMM708" s="12"/>
      <c r="BMN708" s="12"/>
      <c r="BMO708" s="12"/>
      <c r="BMP708" s="12"/>
      <c r="BMQ708" s="12"/>
      <c r="BMR708" s="12"/>
      <c r="BMS708" s="12"/>
      <c r="BMT708" s="12"/>
      <c r="BMU708" s="12"/>
      <c r="BMV708" s="12"/>
      <c r="BMW708" s="12"/>
      <c r="BMX708" s="12"/>
      <c r="BMY708" s="12"/>
      <c r="BMZ708" s="12"/>
      <c r="BNA708" s="12"/>
      <c r="BNB708" s="12"/>
      <c r="BNC708" s="12"/>
      <c r="BND708" s="12"/>
      <c r="BNE708" s="12"/>
      <c r="BNF708" s="12"/>
      <c r="BNG708" s="12"/>
      <c r="BNH708" s="12"/>
      <c r="BNI708" s="12"/>
      <c r="BNJ708" s="12"/>
      <c r="BNK708" s="12"/>
      <c r="BNL708" s="12"/>
      <c r="BNM708" s="12"/>
      <c r="BNN708" s="12"/>
      <c r="BNO708" s="12"/>
      <c r="BNP708" s="12"/>
      <c r="BNQ708" s="12"/>
      <c r="BNR708" s="12"/>
      <c r="BNS708" s="12"/>
      <c r="BNT708" s="12"/>
      <c r="BNU708" s="12"/>
      <c r="BNV708" s="12"/>
      <c r="BNW708" s="12"/>
      <c r="BNX708" s="12"/>
      <c r="BNY708" s="12"/>
      <c r="BNZ708" s="12"/>
      <c r="BOA708" s="12"/>
      <c r="BOB708" s="12"/>
      <c r="BOC708" s="12"/>
      <c r="BOD708" s="12"/>
      <c r="BOE708" s="12"/>
      <c r="BOF708" s="12"/>
      <c r="BOG708" s="12"/>
      <c r="BOH708" s="12"/>
      <c r="BOI708" s="12"/>
      <c r="BOJ708" s="12"/>
      <c r="BOK708" s="12"/>
      <c r="BOL708" s="12"/>
      <c r="BOM708" s="12"/>
      <c r="BON708" s="12"/>
      <c r="BOO708" s="12"/>
      <c r="BOP708" s="12"/>
      <c r="BOQ708" s="12"/>
      <c r="BOR708" s="12"/>
      <c r="BOS708" s="12"/>
      <c r="BOT708" s="12"/>
      <c r="BOU708" s="12"/>
      <c r="BOV708" s="12"/>
      <c r="BOW708" s="12"/>
      <c r="BOX708" s="12"/>
      <c r="BOY708" s="12"/>
      <c r="BOZ708" s="12"/>
      <c r="BPA708" s="12"/>
      <c r="BPB708" s="12"/>
      <c r="BPC708" s="12"/>
      <c r="BPD708" s="12"/>
      <c r="BPE708" s="12"/>
      <c r="BPF708" s="12"/>
      <c r="BPG708" s="12"/>
      <c r="BPH708" s="12"/>
      <c r="BPI708" s="12"/>
      <c r="BPJ708" s="12"/>
      <c r="BPK708" s="12"/>
      <c r="BPL708" s="12"/>
      <c r="BPM708" s="12"/>
      <c r="BPN708" s="12"/>
      <c r="BPO708" s="12"/>
      <c r="BPP708" s="12"/>
      <c r="BPQ708" s="12"/>
      <c r="BPR708" s="12"/>
      <c r="BPS708" s="12"/>
      <c r="BPT708" s="12"/>
      <c r="BPU708" s="12"/>
      <c r="BPV708" s="12"/>
      <c r="BPW708" s="12"/>
      <c r="BPX708" s="12"/>
      <c r="BPY708" s="12"/>
      <c r="BPZ708" s="12"/>
      <c r="BQA708" s="12"/>
      <c r="BQB708" s="12"/>
      <c r="BQC708" s="12"/>
      <c r="BQD708" s="12"/>
      <c r="BQE708" s="12"/>
      <c r="BQF708" s="12"/>
      <c r="BQG708" s="12"/>
      <c r="BQH708" s="12"/>
      <c r="BQI708" s="12"/>
      <c r="BQJ708" s="12"/>
      <c r="BQK708" s="12"/>
      <c r="BQL708" s="12"/>
      <c r="BQM708" s="12"/>
      <c r="BQN708" s="12"/>
      <c r="BQO708" s="12"/>
      <c r="BQP708" s="12"/>
      <c r="BQQ708" s="12"/>
      <c r="BQR708" s="12"/>
      <c r="BQS708" s="12"/>
      <c r="BQT708" s="12"/>
      <c r="BQU708" s="12"/>
      <c r="BQV708" s="12"/>
      <c r="BQW708" s="12"/>
      <c r="BQX708" s="12"/>
      <c r="BQY708" s="12"/>
      <c r="BQZ708" s="12"/>
      <c r="BRA708" s="12"/>
      <c r="BRB708" s="12"/>
      <c r="BRC708" s="12"/>
      <c r="BRD708" s="12"/>
      <c r="BRE708" s="12"/>
      <c r="BRF708" s="12"/>
      <c r="BRG708" s="12"/>
      <c r="BRH708" s="12"/>
      <c r="BRI708" s="12"/>
      <c r="BRJ708" s="12"/>
      <c r="BRK708" s="12"/>
      <c r="BRL708" s="12"/>
      <c r="BRM708" s="12"/>
      <c r="BRN708" s="12"/>
      <c r="BRO708" s="12"/>
      <c r="BRP708" s="12"/>
      <c r="BRQ708" s="12"/>
      <c r="BRR708" s="12"/>
      <c r="BRS708" s="12"/>
      <c r="BRT708" s="12"/>
      <c r="BRU708" s="12"/>
      <c r="BRV708" s="12"/>
      <c r="BRW708" s="12"/>
      <c r="BRX708" s="12"/>
      <c r="BRY708" s="12"/>
      <c r="BRZ708" s="12"/>
      <c r="BSA708" s="12"/>
      <c r="BSB708" s="12"/>
      <c r="BSC708" s="12"/>
      <c r="BSD708" s="12"/>
      <c r="BSE708" s="12"/>
      <c r="BSF708" s="12"/>
      <c r="BSG708" s="12"/>
      <c r="BSH708" s="12"/>
      <c r="BSI708" s="12"/>
      <c r="BSJ708" s="12"/>
      <c r="BSK708" s="12"/>
      <c r="BSL708" s="12"/>
      <c r="BSM708" s="12"/>
      <c r="BSN708" s="12"/>
      <c r="BSO708" s="12"/>
      <c r="BSP708" s="12"/>
      <c r="BSQ708" s="12"/>
      <c r="BSR708" s="12"/>
      <c r="BSS708" s="12"/>
      <c r="BST708" s="12"/>
      <c r="BSU708" s="12"/>
      <c r="BSV708" s="12"/>
      <c r="BSW708" s="12"/>
      <c r="BSX708" s="12"/>
      <c r="BSY708" s="12"/>
      <c r="BSZ708" s="12"/>
      <c r="BTA708" s="12"/>
      <c r="BTB708" s="12"/>
      <c r="BTC708" s="12"/>
      <c r="BTD708" s="12"/>
      <c r="BTE708" s="12"/>
      <c r="BTF708" s="12"/>
      <c r="BTG708" s="12"/>
      <c r="BTH708" s="12"/>
      <c r="BTI708" s="12"/>
      <c r="BTJ708" s="12"/>
      <c r="BTK708" s="12"/>
      <c r="BTL708" s="12"/>
      <c r="BTM708" s="12"/>
      <c r="BTN708" s="12"/>
      <c r="BTO708" s="12"/>
      <c r="BTP708" s="12"/>
      <c r="BTQ708" s="12"/>
      <c r="BTR708" s="12"/>
      <c r="BTS708" s="12"/>
      <c r="BTT708" s="12"/>
      <c r="BTU708" s="12"/>
      <c r="BTV708" s="12"/>
      <c r="BTW708" s="12"/>
      <c r="BTX708" s="12"/>
      <c r="BTY708" s="12"/>
      <c r="BTZ708" s="12"/>
      <c r="BUA708" s="12"/>
      <c r="BUB708" s="12"/>
      <c r="BUC708" s="12"/>
      <c r="BUD708" s="12"/>
      <c r="BUE708" s="12"/>
      <c r="BUF708" s="12"/>
      <c r="BUG708" s="12"/>
      <c r="BUH708" s="12"/>
      <c r="BUI708" s="12"/>
      <c r="BUJ708" s="12"/>
      <c r="BUK708" s="12"/>
      <c r="BUL708" s="12"/>
      <c r="BUM708" s="12"/>
      <c r="BUN708" s="12"/>
      <c r="BUO708" s="12"/>
      <c r="BUP708" s="12"/>
      <c r="BUQ708" s="12"/>
      <c r="BUR708" s="12"/>
      <c r="BUS708" s="12"/>
      <c r="BUT708" s="12"/>
      <c r="BUU708" s="12"/>
      <c r="BUV708" s="12"/>
      <c r="BUW708" s="12"/>
      <c r="BUX708" s="12"/>
      <c r="BUY708" s="12"/>
      <c r="BUZ708" s="12"/>
      <c r="BVA708" s="12"/>
      <c r="BVB708" s="12"/>
      <c r="BVC708" s="12"/>
      <c r="BVD708" s="12"/>
      <c r="BVE708" s="12"/>
      <c r="BVF708" s="12"/>
      <c r="BVG708" s="12"/>
      <c r="BVH708" s="12"/>
      <c r="BVI708" s="12"/>
      <c r="BVJ708" s="12"/>
      <c r="BVK708" s="12"/>
      <c r="BVL708" s="12"/>
      <c r="BVM708" s="12"/>
      <c r="BVN708" s="12"/>
      <c r="BVO708" s="12"/>
      <c r="BVP708" s="12"/>
      <c r="BVQ708" s="12"/>
      <c r="BVR708" s="12"/>
      <c r="BVS708" s="12"/>
      <c r="BVT708" s="12"/>
      <c r="BVU708" s="12"/>
      <c r="BVV708" s="12"/>
      <c r="BVW708" s="12"/>
      <c r="BVX708" s="12"/>
      <c r="BVY708" s="12"/>
      <c r="BVZ708" s="12"/>
      <c r="BWA708" s="12"/>
      <c r="BWB708" s="12"/>
      <c r="BWC708" s="12"/>
      <c r="BWD708" s="12"/>
      <c r="BWE708" s="12"/>
      <c r="BWF708" s="12"/>
      <c r="BWG708" s="12"/>
      <c r="BWH708" s="12"/>
      <c r="BWI708" s="12"/>
      <c r="BWJ708" s="12"/>
      <c r="BWK708" s="12"/>
      <c r="BWL708" s="12"/>
      <c r="BWM708" s="12"/>
      <c r="BWN708" s="12"/>
      <c r="BWO708" s="12"/>
      <c r="BWP708" s="12"/>
      <c r="BWQ708" s="12"/>
      <c r="BWR708" s="12"/>
      <c r="BWS708" s="12"/>
      <c r="BWT708" s="12"/>
      <c r="BWU708" s="12"/>
      <c r="BWV708" s="12"/>
      <c r="BWW708" s="12"/>
      <c r="BWX708" s="12"/>
      <c r="BWY708" s="12"/>
      <c r="BWZ708" s="12"/>
      <c r="BXA708" s="12"/>
      <c r="BXB708" s="12"/>
      <c r="BXC708" s="12"/>
      <c r="BXD708" s="12"/>
      <c r="BXE708" s="12"/>
      <c r="BXF708" s="12"/>
      <c r="BXG708" s="12"/>
      <c r="BXH708" s="12"/>
      <c r="BXI708" s="12"/>
      <c r="BXJ708" s="12"/>
      <c r="BXK708" s="12"/>
      <c r="BXL708" s="12"/>
      <c r="BXM708" s="12"/>
      <c r="BXN708" s="12"/>
      <c r="BXO708" s="12"/>
      <c r="BXP708" s="12"/>
      <c r="BXQ708" s="12"/>
      <c r="BXR708" s="12"/>
      <c r="BXS708" s="12"/>
      <c r="BXT708" s="12"/>
      <c r="BXU708" s="12"/>
      <c r="BXV708" s="12"/>
      <c r="BXW708" s="12"/>
      <c r="BXX708" s="12"/>
      <c r="BXY708" s="12"/>
      <c r="BXZ708" s="12"/>
      <c r="BYA708" s="12"/>
      <c r="BYB708" s="12"/>
      <c r="BYC708" s="12"/>
      <c r="BYD708" s="12"/>
      <c r="BYE708" s="12"/>
      <c r="BYF708" s="12"/>
      <c r="BYG708" s="12"/>
      <c r="BYH708" s="12"/>
      <c r="BYI708" s="12"/>
      <c r="BYJ708" s="12"/>
      <c r="BYK708" s="12"/>
      <c r="BYL708" s="12"/>
      <c r="BYM708" s="12"/>
      <c r="BYN708" s="12"/>
      <c r="BYO708" s="12"/>
      <c r="BYP708" s="12"/>
      <c r="BYQ708" s="12"/>
      <c r="BYR708" s="12"/>
      <c r="BYS708" s="12"/>
      <c r="BYT708" s="12"/>
      <c r="BYU708" s="12"/>
      <c r="BYV708" s="12"/>
      <c r="BYW708" s="12"/>
      <c r="BYX708" s="12"/>
      <c r="BYY708" s="12"/>
      <c r="BYZ708" s="12"/>
      <c r="BZA708" s="12"/>
      <c r="BZB708" s="12"/>
      <c r="BZC708" s="12"/>
      <c r="BZD708" s="12"/>
      <c r="BZE708" s="12"/>
      <c r="BZF708" s="12"/>
      <c r="BZG708" s="12"/>
      <c r="BZH708" s="12"/>
      <c r="BZI708" s="12"/>
      <c r="BZJ708" s="12"/>
      <c r="BZK708" s="12"/>
      <c r="BZL708" s="12"/>
      <c r="BZM708" s="12"/>
      <c r="BZN708" s="12"/>
      <c r="BZO708" s="12"/>
      <c r="BZP708" s="12"/>
      <c r="BZQ708" s="12"/>
      <c r="BZR708" s="12"/>
      <c r="BZS708" s="12"/>
      <c r="BZT708" s="12"/>
      <c r="BZU708" s="12"/>
      <c r="BZV708" s="12"/>
      <c r="BZW708" s="12"/>
      <c r="BZX708" s="12"/>
      <c r="BZY708" s="12"/>
      <c r="BZZ708" s="12"/>
      <c r="CAA708" s="12"/>
      <c r="CAB708" s="12"/>
      <c r="CAC708" s="12"/>
      <c r="CAD708" s="12"/>
      <c r="CAE708" s="12"/>
      <c r="CAF708" s="12"/>
      <c r="CAG708" s="12"/>
      <c r="CAH708" s="12"/>
      <c r="CAI708" s="12"/>
      <c r="CAJ708" s="12"/>
      <c r="CAK708" s="12"/>
      <c r="CAL708" s="12"/>
      <c r="CAM708" s="12"/>
      <c r="CAN708" s="12"/>
      <c r="CAO708" s="12"/>
      <c r="CAP708" s="12"/>
      <c r="CAQ708" s="12"/>
      <c r="CAR708" s="12"/>
      <c r="CAS708" s="12"/>
      <c r="CAT708" s="12"/>
      <c r="CAU708" s="12"/>
      <c r="CAV708" s="12"/>
      <c r="CAW708" s="12"/>
      <c r="CAX708" s="12"/>
      <c r="CAY708" s="12"/>
      <c r="CAZ708" s="12"/>
      <c r="CBA708" s="12"/>
      <c r="CBB708" s="12"/>
      <c r="CBC708" s="12"/>
      <c r="CBD708" s="12"/>
      <c r="CBE708" s="12"/>
      <c r="CBF708" s="12"/>
      <c r="CBG708" s="12"/>
      <c r="CBH708" s="12"/>
      <c r="CBI708" s="12"/>
      <c r="CBJ708" s="12"/>
      <c r="CBK708" s="12"/>
      <c r="CBL708" s="12"/>
      <c r="CBM708" s="12"/>
      <c r="CBN708" s="12"/>
      <c r="CBO708" s="12"/>
      <c r="CBP708" s="12"/>
      <c r="CBQ708" s="12"/>
      <c r="CBR708" s="12"/>
      <c r="CBS708" s="12"/>
      <c r="CBT708" s="12"/>
      <c r="CBU708" s="12"/>
      <c r="CBV708" s="12"/>
      <c r="CBW708" s="12"/>
      <c r="CBX708" s="12"/>
      <c r="CBY708" s="12"/>
      <c r="CBZ708" s="12"/>
      <c r="CCA708" s="12"/>
      <c r="CCB708" s="12"/>
      <c r="CCC708" s="12"/>
      <c r="CCD708" s="12"/>
      <c r="CCE708" s="12"/>
      <c r="CCF708" s="12"/>
      <c r="CCG708" s="12"/>
      <c r="CCH708" s="12"/>
      <c r="CCI708" s="12"/>
      <c r="CCJ708" s="12"/>
      <c r="CCK708" s="12"/>
      <c r="CCL708" s="12"/>
      <c r="CCM708" s="12"/>
      <c r="CCN708" s="12"/>
      <c r="CCO708" s="12"/>
      <c r="CCP708" s="12"/>
      <c r="CCQ708" s="12"/>
      <c r="CCR708" s="12"/>
      <c r="CCS708" s="12"/>
      <c r="CCT708" s="12"/>
      <c r="CCU708" s="12"/>
      <c r="CCV708" s="12"/>
      <c r="CCW708" s="12"/>
      <c r="CCX708" s="12"/>
      <c r="CCY708" s="12"/>
      <c r="CCZ708" s="12"/>
      <c r="CDA708" s="12"/>
      <c r="CDB708" s="12"/>
      <c r="CDC708" s="12"/>
      <c r="CDD708" s="12"/>
      <c r="CDE708" s="12"/>
      <c r="CDF708" s="12"/>
      <c r="CDG708" s="12"/>
      <c r="CDH708" s="12"/>
      <c r="CDI708" s="12"/>
      <c r="CDJ708" s="12"/>
      <c r="CDK708" s="12"/>
      <c r="CDL708" s="12"/>
      <c r="CDM708" s="12"/>
      <c r="CDN708" s="12"/>
      <c r="CDO708" s="12"/>
      <c r="CDP708" s="12"/>
      <c r="CDQ708" s="12"/>
      <c r="CDR708" s="12"/>
      <c r="CDS708" s="12"/>
      <c r="CDT708" s="12"/>
      <c r="CDU708" s="12"/>
      <c r="CDV708" s="12"/>
      <c r="CDW708" s="12"/>
      <c r="CDX708" s="12"/>
      <c r="CDY708" s="12"/>
      <c r="CDZ708" s="12"/>
      <c r="CEA708" s="12"/>
      <c r="CEB708" s="12"/>
      <c r="CEC708" s="12"/>
      <c r="CED708" s="12"/>
      <c r="CEE708" s="12"/>
      <c r="CEF708" s="12"/>
      <c r="CEG708" s="12"/>
      <c r="CEH708" s="12"/>
      <c r="CEI708" s="12"/>
      <c r="CEJ708" s="12"/>
      <c r="CEK708" s="12"/>
      <c r="CEL708" s="12"/>
      <c r="CEM708" s="12"/>
      <c r="CEN708" s="12"/>
      <c r="CEO708" s="12"/>
      <c r="CEP708" s="12"/>
      <c r="CEQ708" s="12"/>
      <c r="CER708" s="12"/>
      <c r="CES708" s="12"/>
      <c r="CET708" s="12"/>
      <c r="CEU708" s="12"/>
      <c r="CEV708" s="12"/>
      <c r="CEW708" s="12"/>
      <c r="CEX708" s="12"/>
      <c r="CEY708" s="12"/>
      <c r="CEZ708" s="12"/>
      <c r="CFA708" s="12"/>
      <c r="CFB708" s="12"/>
      <c r="CFC708" s="12"/>
      <c r="CFD708" s="12"/>
      <c r="CFE708" s="12"/>
      <c r="CFF708" s="12"/>
      <c r="CFG708" s="12"/>
      <c r="CFH708" s="12"/>
      <c r="CFI708" s="12"/>
      <c r="CFJ708" s="12"/>
      <c r="CFK708" s="12"/>
      <c r="CFL708" s="12"/>
      <c r="CFM708" s="12"/>
      <c r="CFN708" s="12"/>
      <c r="CFO708" s="12"/>
      <c r="CFP708" s="12"/>
      <c r="CFQ708" s="12"/>
      <c r="CFR708" s="12"/>
      <c r="CFS708" s="12"/>
      <c r="CFT708" s="12"/>
      <c r="CFU708" s="12"/>
      <c r="CFV708" s="12"/>
      <c r="CFW708" s="12"/>
      <c r="CFX708" s="12"/>
      <c r="CFY708" s="12"/>
      <c r="CFZ708" s="12"/>
      <c r="CGA708" s="12"/>
      <c r="CGB708" s="12"/>
      <c r="CGC708" s="12"/>
      <c r="CGD708" s="12"/>
      <c r="CGE708" s="12"/>
      <c r="CGF708" s="12"/>
      <c r="CGG708" s="12"/>
      <c r="CGH708" s="12"/>
      <c r="CGI708" s="12"/>
      <c r="CGJ708" s="12"/>
      <c r="CGK708" s="12"/>
      <c r="CGL708" s="12"/>
      <c r="CGM708" s="12"/>
      <c r="CGN708" s="12"/>
      <c r="CGO708" s="12"/>
      <c r="CGP708" s="12"/>
      <c r="CGQ708" s="12"/>
      <c r="CGR708" s="12"/>
      <c r="CGS708" s="12"/>
      <c r="CGT708" s="12"/>
      <c r="CGU708" s="12"/>
      <c r="CGV708" s="12"/>
      <c r="CGW708" s="12"/>
      <c r="CGX708" s="12"/>
      <c r="CGY708" s="12"/>
      <c r="CGZ708" s="12"/>
      <c r="CHA708" s="12"/>
      <c r="CHB708" s="12"/>
      <c r="CHC708" s="12"/>
      <c r="CHD708" s="12"/>
      <c r="CHE708" s="12"/>
      <c r="CHF708" s="12"/>
      <c r="CHG708" s="12"/>
      <c r="CHH708" s="12"/>
      <c r="CHI708" s="12"/>
      <c r="CHJ708" s="12"/>
      <c r="CHK708" s="12"/>
      <c r="CHL708" s="12"/>
      <c r="CHM708" s="12"/>
      <c r="CHN708" s="12"/>
      <c r="CHO708" s="12"/>
      <c r="CHP708" s="12"/>
      <c r="CHQ708" s="12"/>
      <c r="CHR708" s="12"/>
      <c r="CHS708" s="12"/>
      <c r="CHT708" s="12"/>
      <c r="CHU708" s="12"/>
      <c r="CHV708" s="12"/>
      <c r="CHW708" s="12"/>
      <c r="CHX708" s="12"/>
      <c r="CHY708" s="12"/>
      <c r="CHZ708" s="12"/>
      <c r="CIA708" s="12"/>
      <c r="CIB708" s="12"/>
      <c r="CIC708" s="12"/>
      <c r="CID708" s="12"/>
      <c r="CIE708" s="12"/>
      <c r="CIF708" s="12"/>
      <c r="CIG708" s="12"/>
      <c r="CIH708" s="12"/>
      <c r="CII708" s="12"/>
      <c r="CIJ708" s="12"/>
      <c r="CIK708" s="12"/>
      <c r="CIL708" s="12"/>
      <c r="CIM708" s="12"/>
      <c r="CIN708" s="12"/>
      <c r="CIO708" s="12"/>
      <c r="CIP708" s="12"/>
      <c r="CIQ708" s="12"/>
      <c r="CIR708" s="12"/>
      <c r="CIS708" s="12"/>
      <c r="CIT708" s="12"/>
      <c r="CIU708" s="12"/>
      <c r="CIV708" s="12"/>
      <c r="CIW708" s="12"/>
      <c r="CIX708" s="12"/>
      <c r="CIY708" s="12"/>
      <c r="CIZ708" s="12"/>
      <c r="CJA708" s="12"/>
      <c r="CJB708" s="12"/>
      <c r="CJC708" s="12"/>
      <c r="CJD708" s="12"/>
      <c r="CJE708" s="12"/>
      <c r="CJF708" s="12"/>
      <c r="CJG708" s="12"/>
      <c r="CJH708" s="12"/>
      <c r="CJI708" s="12"/>
      <c r="CJJ708" s="12"/>
      <c r="CJK708" s="12"/>
      <c r="CJL708" s="12"/>
      <c r="CJM708" s="12"/>
      <c r="CJN708" s="12"/>
      <c r="CJO708" s="12"/>
      <c r="CJP708" s="12"/>
      <c r="CJQ708" s="12"/>
      <c r="CJR708" s="12"/>
      <c r="CJS708" s="12"/>
      <c r="CJT708" s="12"/>
      <c r="CJU708" s="12"/>
      <c r="CJV708" s="12"/>
      <c r="CJW708" s="12"/>
      <c r="CJX708" s="12"/>
      <c r="CJY708" s="12"/>
      <c r="CJZ708" s="12"/>
      <c r="CKA708" s="12"/>
      <c r="CKB708" s="12"/>
      <c r="CKC708" s="12"/>
      <c r="CKD708" s="12"/>
      <c r="CKE708" s="12"/>
      <c r="CKF708" s="12"/>
      <c r="CKG708" s="12"/>
      <c r="CKH708" s="12"/>
      <c r="CKI708" s="12"/>
      <c r="CKJ708" s="12"/>
      <c r="CKK708" s="12"/>
      <c r="CKL708" s="12"/>
      <c r="CKM708" s="12"/>
      <c r="CKN708" s="12"/>
      <c r="CKO708" s="12"/>
      <c r="CKP708" s="12"/>
      <c r="CKQ708" s="12"/>
      <c r="CKR708" s="12"/>
      <c r="CKS708" s="12"/>
      <c r="CKT708" s="12"/>
      <c r="CKU708" s="12"/>
      <c r="CKV708" s="12"/>
      <c r="CKW708" s="12"/>
      <c r="CKX708" s="12"/>
      <c r="CKY708" s="12"/>
      <c r="CKZ708" s="12"/>
      <c r="CLA708" s="12"/>
      <c r="CLB708" s="12"/>
      <c r="CLC708" s="12"/>
      <c r="CLD708" s="12"/>
      <c r="CLE708" s="12"/>
      <c r="CLF708" s="12"/>
      <c r="CLG708" s="12"/>
      <c r="CLH708" s="12"/>
      <c r="CLI708" s="12"/>
      <c r="CLJ708" s="12"/>
      <c r="CLK708" s="12"/>
      <c r="CLL708" s="12"/>
      <c r="CLM708" s="12"/>
      <c r="CLN708" s="12"/>
      <c r="CLO708" s="12"/>
      <c r="CLP708" s="12"/>
      <c r="CLQ708" s="12"/>
      <c r="CLR708" s="12"/>
      <c r="CLS708" s="12"/>
      <c r="CLT708" s="12"/>
      <c r="CLU708" s="12"/>
      <c r="CLV708" s="12"/>
      <c r="CLW708" s="12"/>
      <c r="CLX708" s="12"/>
      <c r="CLY708" s="12"/>
      <c r="CLZ708" s="12"/>
      <c r="CMA708" s="12"/>
      <c r="CMB708" s="12"/>
      <c r="CMC708" s="12"/>
      <c r="CMD708" s="12"/>
      <c r="CME708" s="12"/>
      <c r="CMF708" s="12"/>
      <c r="CMG708" s="12"/>
      <c r="CMH708" s="12"/>
      <c r="CMI708" s="12"/>
      <c r="CMJ708" s="12"/>
      <c r="CMK708" s="12"/>
      <c r="CML708" s="12"/>
      <c r="CMM708" s="12"/>
      <c r="CMN708" s="12"/>
      <c r="CMO708" s="12"/>
      <c r="CMP708" s="12"/>
      <c r="CMQ708" s="12"/>
      <c r="CMR708" s="12"/>
      <c r="CMS708" s="12"/>
      <c r="CMT708" s="12"/>
      <c r="CMU708" s="12"/>
      <c r="CMV708" s="12"/>
      <c r="CMW708" s="12"/>
      <c r="CMX708" s="12"/>
      <c r="CMY708" s="12"/>
      <c r="CMZ708" s="12"/>
      <c r="CNA708" s="12"/>
      <c r="CNB708" s="12"/>
      <c r="CNC708" s="12"/>
      <c r="CND708" s="12"/>
      <c r="CNE708" s="12"/>
      <c r="CNF708" s="12"/>
      <c r="CNG708" s="12"/>
      <c r="CNH708" s="12"/>
      <c r="CNI708" s="12"/>
      <c r="CNJ708" s="12"/>
      <c r="CNK708" s="12"/>
      <c r="CNL708" s="12"/>
      <c r="CNM708" s="12"/>
      <c r="CNN708" s="12"/>
      <c r="CNO708" s="12"/>
      <c r="CNP708" s="12"/>
      <c r="CNQ708" s="12"/>
      <c r="CNR708" s="12"/>
      <c r="CNS708" s="12"/>
      <c r="CNT708" s="12"/>
      <c r="CNU708" s="12"/>
      <c r="CNV708" s="12"/>
      <c r="CNW708" s="12"/>
      <c r="CNX708" s="12"/>
      <c r="CNY708" s="12"/>
      <c r="CNZ708" s="12"/>
      <c r="COA708" s="12"/>
      <c r="COB708" s="12"/>
      <c r="COC708" s="12"/>
      <c r="COD708" s="12"/>
      <c r="COE708" s="12"/>
      <c r="COF708" s="12"/>
      <c r="COG708" s="12"/>
      <c r="COH708" s="12"/>
      <c r="COI708" s="12"/>
      <c r="COJ708" s="12"/>
      <c r="COK708" s="12"/>
      <c r="COL708" s="12"/>
      <c r="COM708" s="12"/>
      <c r="CON708" s="12"/>
      <c r="COO708" s="12"/>
      <c r="COP708" s="12"/>
      <c r="COQ708" s="12"/>
      <c r="COR708" s="12"/>
      <c r="COS708" s="12"/>
      <c r="COT708" s="12"/>
      <c r="COU708" s="12"/>
      <c r="COV708" s="12"/>
      <c r="COW708" s="12"/>
      <c r="COX708" s="12"/>
      <c r="COY708" s="12"/>
      <c r="COZ708" s="12"/>
      <c r="CPA708" s="12"/>
      <c r="CPB708" s="12"/>
      <c r="CPC708" s="12"/>
      <c r="CPD708" s="12"/>
      <c r="CPE708" s="12"/>
      <c r="CPF708" s="12"/>
      <c r="CPG708" s="12"/>
      <c r="CPH708" s="12"/>
      <c r="CPI708" s="12"/>
      <c r="CPJ708" s="12"/>
      <c r="CPK708" s="12"/>
      <c r="CPL708" s="12"/>
      <c r="CPM708" s="12"/>
      <c r="CPN708" s="12"/>
      <c r="CPO708" s="12"/>
      <c r="CPP708" s="12"/>
      <c r="CPQ708" s="12"/>
      <c r="CPR708" s="12"/>
      <c r="CPS708" s="12"/>
      <c r="CPT708" s="12"/>
      <c r="CPU708" s="12"/>
      <c r="CPV708" s="12"/>
      <c r="CPW708" s="12"/>
      <c r="CPX708" s="12"/>
      <c r="CPY708" s="12"/>
      <c r="CPZ708" s="12"/>
      <c r="CQA708" s="12"/>
      <c r="CQB708" s="12"/>
      <c r="CQC708" s="12"/>
      <c r="CQD708" s="12"/>
      <c r="CQE708" s="12"/>
      <c r="CQF708" s="12"/>
      <c r="CQG708" s="12"/>
      <c r="CQH708" s="12"/>
      <c r="CQI708" s="12"/>
      <c r="CQJ708" s="12"/>
      <c r="CQK708" s="12"/>
      <c r="CQL708" s="12"/>
      <c r="CQM708" s="12"/>
      <c r="CQN708" s="12"/>
      <c r="CQO708" s="12"/>
      <c r="CQP708" s="12"/>
      <c r="CQQ708" s="12"/>
      <c r="CQR708" s="12"/>
      <c r="CQS708" s="12"/>
      <c r="CQT708" s="12"/>
      <c r="CQU708" s="12"/>
      <c r="CQV708" s="12"/>
      <c r="CQW708" s="12"/>
      <c r="CQX708" s="12"/>
      <c r="CQY708" s="12"/>
      <c r="CQZ708" s="12"/>
      <c r="CRA708" s="12"/>
      <c r="CRB708" s="12"/>
      <c r="CRC708" s="12"/>
      <c r="CRD708" s="12"/>
      <c r="CRE708" s="12"/>
      <c r="CRF708" s="12"/>
      <c r="CRG708" s="12"/>
      <c r="CRH708" s="12"/>
      <c r="CRI708" s="12"/>
      <c r="CRJ708" s="12"/>
      <c r="CRK708" s="12"/>
      <c r="CRL708" s="12"/>
      <c r="CRM708" s="12"/>
      <c r="CRN708" s="12"/>
      <c r="CRO708" s="12"/>
      <c r="CRP708" s="12"/>
      <c r="CRQ708" s="12"/>
      <c r="CRR708" s="12"/>
      <c r="CRS708" s="12"/>
      <c r="CRT708" s="12"/>
      <c r="CRU708" s="12"/>
      <c r="CRV708" s="12"/>
      <c r="CRW708" s="12"/>
      <c r="CRX708" s="12"/>
      <c r="CRY708" s="12"/>
      <c r="CRZ708" s="12"/>
      <c r="CSA708" s="12"/>
      <c r="CSB708" s="12"/>
      <c r="CSC708" s="12"/>
      <c r="CSD708" s="12"/>
      <c r="CSE708" s="12"/>
      <c r="CSF708" s="12"/>
      <c r="CSG708" s="12"/>
      <c r="CSH708" s="12"/>
      <c r="CSI708" s="12"/>
      <c r="CSJ708" s="12"/>
      <c r="CSK708" s="12"/>
      <c r="CSL708" s="12"/>
      <c r="CSM708" s="12"/>
      <c r="CSN708" s="12"/>
      <c r="CSO708" s="12"/>
      <c r="CSP708" s="12"/>
      <c r="CSQ708" s="12"/>
      <c r="CSR708" s="12"/>
      <c r="CSS708" s="12"/>
      <c r="CST708" s="12"/>
      <c r="CSU708" s="12"/>
      <c r="CSV708" s="12"/>
      <c r="CSW708" s="12"/>
      <c r="CSX708" s="12"/>
      <c r="CSY708" s="12"/>
      <c r="CSZ708" s="12"/>
      <c r="CTA708" s="12"/>
      <c r="CTB708" s="12"/>
      <c r="CTC708" s="12"/>
      <c r="CTD708" s="12"/>
      <c r="CTE708" s="12"/>
      <c r="CTF708" s="12"/>
      <c r="CTG708" s="12"/>
      <c r="CTH708" s="12"/>
      <c r="CTI708" s="12"/>
      <c r="CTJ708" s="12"/>
      <c r="CTK708" s="12"/>
      <c r="CTL708" s="12"/>
      <c r="CTM708" s="12"/>
      <c r="CTN708" s="12"/>
      <c r="CTO708" s="12"/>
      <c r="CTP708" s="12"/>
      <c r="CTQ708" s="12"/>
      <c r="CTR708" s="12"/>
      <c r="CTS708" s="12"/>
      <c r="CTT708" s="12"/>
      <c r="CTU708" s="12"/>
      <c r="CTV708" s="12"/>
      <c r="CTW708" s="12"/>
      <c r="CTX708" s="12"/>
      <c r="CTY708" s="12"/>
      <c r="CTZ708" s="12"/>
      <c r="CUA708" s="12"/>
      <c r="CUB708" s="12"/>
      <c r="CUC708" s="12"/>
      <c r="CUD708" s="12"/>
      <c r="CUE708" s="12"/>
      <c r="CUF708" s="12"/>
      <c r="CUG708" s="12"/>
      <c r="CUH708" s="12"/>
      <c r="CUI708" s="12"/>
      <c r="CUJ708" s="12"/>
      <c r="CUK708" s="12"/>
      <c r="CUL708" s="12"/>
      <c r="CUM708" s="12"/>
      <c r="CUN708" s="12"/>
      <c r="CUO708" s="12"/>
      <c r="CUP708" s="12"/>
      <c r="CUQ708" s="12"/>
      <c r="CUR708" s="12"/>
      <c r="CUS708" s="12"/>
      <c r="CUT708" s="12"/>
      <c r="CUU708" s="12"/>
      <c r="CUV708" s="12"/>
      <c r="CUW708" s="12"/>
      <c r="CUX708" s="12"/>
      <c r="CUY708" s="12"/>
      <c r="CUZ708" s="12"/>
      <c r="CVA708" s="12"/>
      <c r="CVB708" s="12"/>
      <c r="CVC708" s="12"/>
      <c r="CVD708" s="12"/>
      <c r="CVE708" s="12"/>
      <c r="CVF708" s="12"/>
      <c r="CVG708" s="12"/>
      <c r="CVH708" s="12"/>
      <c r="CVI708" s="12"/>
      <c r="CVJ708" s="12"/>
      <c r="CVK708" s="12"/>
      <c r="CVL708" s="12"/>
      <c r="CVM708" s="12"/>
      <c r="CVN708" s="12"/>
      <c r="CVO708" s="12"/>
      <c r="CVP708" s="12"/>
      <c r="CVQ708" s="12"/>
      <c r="CVR708" s="12"/>
      <c r="CVS708" s="12"/>
      <c r="CVT708" s="12"/>
      <c r="CVU708" s="12"/>
      <c r="CVV708" s="12"/>
      <c r="CVW708" s="12"/>
      <c r="CVX708" s="12"/>
      <c r="CVY708" s="12"/>
      <c r="CVZ708" s="12"/>
      <c r="CWA708" s="12"/>
      <c r="CWB708" s="12"/>
      <c r="CWC708" s="12"/>
      <c r="CWD708" s="12"/>
      <c r="CWE708" s="12"/>
      <c r="CWF708" s="12"/>
      <c r="CWG708" s="12"/>
      <c r="CWH708" s="12"/>
      <c r="CWI708" s="12"/>
      <c r="CWJ708" s="12"/>
      <c r="CWK708" s="12"/>
      <c r="CWL708" s="12"/>
      <c r="CWM708" s="12"/>
      <c r="CWN708" s="12"/>
      <c r="CWO708" s="12"/>
      <c r="CWP708" s="12"/>
      <c r="CWQ708" s="12"/>
      <c r="CWR708" s="12"/>
      <c r="CWS708" s="12"/>
      <c r="CWT708" s="12"/>
      <c r="CWU708" s="12"/>
      <c r="CWV708" s="12"/>
      <c r="CWW708" s="12"/>
      <c r="CWX708" s="12"/>
      <c r="CWY708" s="12"/>
      <c r="CWZ708" s="12"/>
      <c r="CXA708" s="12"/>
      <c r="CXB708" s="12"/>
      <c r="CXC708" s="12"/>
      <c r="CXD708" s="12"/>
      <c r="CXE708" s="12"/>
      <c r="CXF708" s="12"/>
      <c r="CXG708" s="12"/>
      <c r="CXH708" s="12"/>
      <c r="CXI708" s="12"/>
      <c r="CXJ708" s="12"/>
      <c r="CXK708" s="12"/>
      <c r="CXL708" s="12"/>
      <c r="CXM708" s="12"/>
      <c r="CXN708" s="12"/>
      <c r="CXO708" s="12"/>
      <c r="CXP708" s="12"/>
      <c r="CXQ708" s="12"/>
      <c r="CXR708" s="12"/>
      <c r="CXS708" s="12"/>
      <c r="CXT708" s="12"/>
      <c r="CXU708" s="12"/>
      <c r="CXV708" s="12"/>
      <c r="CXW708" s="12"/>
      <c r="CXX708" s="12"/>
      <c r="CXY708" s="12"/>
      <c r="CXZ708" s="12"/>
      <c r="CYA708" s="12"/>
      <c r="CYB708" s="12"/>
      <c r="CYC708" s="12"/>
      <c r="CYD708" s="12"/>
      <c r="CYE708" s="12"/>
      <c r="CYF708" s="12"/>
      <c r="CYG708" s="12"/>
      <c r="CYH708" s="12"/>
      <c r="CYI708" s="12"/>
      <c r="CYJ708" s="12"/>
      <c r="CYK708" s="12"/>
      <c r="CYL708" s="12"/>
      <c r="CYM708" s="12"/>
      <c r="CYN708" s="12"/>
      <c r="CYO708" s="12"/>
      <c r="CYP708" s="12"/>
      <c r="CYQ708" s="12"/>
      <c r="CYR708" s="12"/>
      <c r="CYS708" s="12"/>
      <c r="CYT708" s="12"/>
      <c r="CYU708" s="12"/>
      <c r="CYV708" s="12"/>
      <c r="CYW708" s="12"/>
      <c r="CYX708" s="12"/>
      <c r="CYY708" s="12"/>
      <c r="CYZ708" s="12"/>
      <c r="CZA708" s="12"/>
      <c r="CZB708" s="12"/>
      <c r="CZC708" s="12"/>
      <c r="CZD708" s="12"/>
      <c r="CZE708" s="12"/>
      <c r="CZF708" s="12"/>
      <c r="CZG708" s="12"/>
      <c r="CZH708" s="12"/>
      <c r="CZI708" s="12"/>
      <c r="CZJ708" s="12"/>
      <c r="CZK708" s="12"/>
      <c r="CZL708" s="12"/>
      <c r="CZM708" s="12"/>
      <c r="CZN708" s="12"/>
      <c r="CZO708" s="12"/>
      <c r="CZP708" s="12"/>
      <c r="CZQ708" s="12"/>
      <c r="CZR708" s="12"/>
      <c r="CZS708" s="12"/>
      <c r="CZT708" s="12"/>
      <c r="CZU708" s="12"/>
      <c r="CZV708" s="12"/>
      <c r="CZW708" s="12"/>
      <c r="CZX708" s="12"/>
      <c r="CZY708" s="12"/>
      <c r="CZZ708" s="12"/>
      <c r="DAA708" s="12"/>
      <c r="DAB708" s="12"/>
      <c r="DAC708" s="12"/>
      <c r="DAD708" s="12"/>
      <c r="DAE708" s="12"/>
      <c r="DAF708" s="12"/>
      <c r="DAG708" s="12"/>
      <c r="DAH708" s="12"/>
      <c r="DAI708" s="12"/>
      <c r="DAJ708" s="12"/>
      <c r="DAK708" s="12"/>
      <c r="DAL708" s="12"/>
      <c r="DAM708" s="12"/>
      <c r="DAN708" s="12"/>
      <c r="DAO708" s="12"/>
      <c r="DAP708" s="12"/>
      <c r="DAQ708" s="12"/>
      <c r="DAR708" s="12"/>
      <c r="DAS708" s="12"/>
      <c r="DAT708" s="12"/>
      <c r="DAU708" s="12"/>
      <c r="DAV708" s="12"/>
      <c r="DAW708" s="12"/>
      <c r="DAX708" s="12"/>
      <c r="DAY708" s="12"/>
      <c r="DAZ708" s="12"/>
      <c r="DBA708" s="12"/>
      <c r="DBB708" s="12"/>
      <c r="DBC708" s="12"/>
      <c r="DBD708" s="12"/>
      <c r="DBE708" s="12"/>
      <c r="DBF708" s="12"/>
      <c r="DBG708" s="12"/>
      <c r="DBH708" s="12"/>
      <c r="DBI708" s="12"/>
      <c r="DBJ708" s="12"/>
      <c r="DBK708" s="12"/>
      <c r="DBL708" s="12"/>
      <c r="DBM708" s="12"/>
      <c r="DBN708" s="12"/>
      <c r="DBO708" s="12"/>
      <c r="DBP708" s="12"/>
      <c r="DBQ708" s="12"/>
      <c r="DBR708" s="12"/>
      <c r="DBS708" s="12"/>
      <c r="DBT708" s="12"/>
      <c r="DBU708" s="12"/>
      <c r="DBV708" s="12"/>
      <c r="DBW708" s="12"/>
      <c r="DBX708" s="12"/>
      <c r="DBY708" s="12"/>
      <c r="DBZ708" s="12"/>
      <c r="DCA708" s="12"/>
      <c r="DCB708" s="12"/>
      <c r="DCC708" s="12"/>
      <c r="DCD708" s="12"/>
      <c r="DCE708" s="12"/>
      <c r="DCF708" s="12"/>
      <c r="DCG708" s="12"/>
      <c r="DCH708" s="12"/>
      <c r="DCI708" s="12"/>
      <c r="DCJ708" s="12"/>
      <c r="DCK708" s="12"/>
      <c r="DCL708" s="12"/>
      <c r="DCM708" s="12"/>
      <c r="DCN708" s="12"/>
      <c r="DCO708" s="12"/>
      <c r="DCP708" s="12"/>
      <c r="DCQ708" s="12"/>
      <c r="DCR708" s="12"/>
      <c r="DCS708" s="12"/>
      <c r="DCT708" s="12"/>
      <c r="DCU708" s="12"/>
      <c r="DCV708" s="12"/>
      <c r="DCW708" s="12"/>
      <c r="DCX708" s="12"/>
      <c r="DCY708" s="12"/>
      <c r="DCZ708" s="12"/>
      <c r="DDA708" s="12"/>
      <c r="DDB708" s="12"/>
      <c r="DDC708" s="12"/>
      <c r="DDD708" s="12"/>
      <c r="DDE708" s="12"/>
      <c r="DDF708" s="12"/>
      <c r="DDG708" s="12"/>
      <c r="DDH708" s="12"/>
      <c r="DDI708" s="12"/>
      <c r="DDJ708" s="12"/>
      <c r="DDK708" s="12"/>
      <c r="DDL708" s="12"/>
      <c r="DDM708" s="12"/>
      <c r="DDN708" s="12"/>
      <c r="DDO708" s="12"/>
      <c r="DDP708" s="12"/>
      <c r="DDQ708" s="12"/>
      <c r="DDR708" s="12"/>
      <c r="DDS708" s="12"/>
      <c r="DDT708" s="12"/>
      <c r="DDU708" s="12"/>
      <c r="DDV708" s="12"/>
      <c r="DDW708" s="12"/>
      <c r="DDX708" s="12"/>
      <c r="DDY708" s="12"/>
      <c r="DDZ708" s="12"/>
      <c r="DEA708" s="12"/>
      <c r="DEB708" s="12"/>
      <c r="DEC708" s="12"/>
      <c r="DED708" s="12"/>
      <c r="DEE708" s="12"/>
      <c r="DEF708" s="12"/>
      <c r="DEG708" s="12"/>
      <c r="DEH708" s="12"/>
      <c r="DEI708" s="12"/>
      <c r="DEJ708" s="12"/>
      <c r="DEK708" s="12"/>
      <c r="DEL708" s="12"/>
      <c r="DEM708" s="12"/>
      <c r="DEN708" s="12"/>
      <c r="DEO708" s="12"/>
      <c r="DEP708" s="12"/>
      <c r="DEQ708" s="12"/>
      <c r="DER708" s="12"/>
      <c r="DES708" s="12"/>
      <c r="DET708" s="12"/>
      <c r="DEU708" s="12"/>
      <c r="DEV708" s="12"/>
      <c r="DEW708" s="12"/>
      <c r="DEX708" s="12"/>
      <c r="DEY708" s="12"/>
      <c r="DEZ708" s="12"/>
      <c r="DFA708" s="12"/>
      <c r="DFB708" s="12"/>
      <c r="DFC708" s="12"/>
      <c r="DFD708" s="12"/>
      <c r="DFE708" s="12"/>
      <c r="DFF708" s="12"/>
      <c r="DFG708" s="12"/>
      <c r="DFH708" s="12"/>
      <c r="DFI708" s="12"/>
      <c r="DFJ708" s="12"/>
      <c r="DFK708" s="12"/>
      <c r="DFL708" s="12"/>
      <c r="DFM708" s="12"/>
      <c r="DFN708" s="12"/>
      <c r="DFO708" s="12"/>
      <c r="DFP708" s="12"/>
      <c r="DFQ708" s="12"/>
      <c r="DFR708" s="12"/>
      <c r="DFS708" s="12"/>
      <c r="DFT708" s="12"/>
      <c r="DFU708" s="12"/>
      <c r="DFV708" s="12"/>
      <c r="DFW708" s="12"/>
      <c r="DFX708" s="12"/>
      <c r="DFY708" s="12"/>
      <c r="DFZ708" s="12"/>
      <c r="DGA708" s="12"/>
      <c r="DGB708" s="12"/>
      <c r="DGC708" s="12"/>
      <c r="DGD708" s="12"/>
      <c r="DGE708" s="12"/>
      <c r="DGF708" s="12"/>
      <c r="DGG708" s="12"/>
      <c r="DGH708" s="12"/>
      <c r="DGI708" s="12"/>
      <c r="DGJ708" s="12"/>
      <c r="DGK708" s="12"/>
      <c r="DGL708" s="12"/>
      <c r="DGM708" s="12"/>
      <c r="DGN708" s="12"/>
      <c r="DGO708" s="12"/>
      <c r="DGP708" s="12"/>
      <c r="DGQ708" s="12"/>
      <c r="DGR708" s="12"/>
      <c r="DGS708" s="12"/>
      <c r="DGT708" s="12"/>
      <c r="DGU708" s="12"/>
      <c r="DGV708" s="12"/>
      <c r="DGW708" s="12"/>
      <c r="DGX708" s="12"/>
      <c r="DGY708" s="12"/>
      <c r="DGZ708" s="12"/>
      <c r="DHA708" s="12"/>
      <c r="DHB708" s="12"/>
      <c r="DHC708" s="12"/>
      <c r="DHD708" s="12"/>
      <c r="DHE708" s="12"/>
      <c r="DHF708" s="12"/>
      <c r="DHG708" s="12"/>
      <c r="DHH708" s="12"/>
      <c r="DHI708" s="12"/>
      <c r="DHJ708" s="12"/>
      <c r="DHK708" s="12"/>
      <c r="DHL708" s="12"/>
      <c r="DHM708" s="12"/>
      <c r="DHN708" s="12"/>
      <c r="DHO708" s="12"/>
      <c r="DHP708" s="12"/>
      <c r="DHQ708" s="12"/>
      <c r="DHR708" s="12"/>
      <c r="DHS708" s="12"/>
      <c r="DHT708" s="12"/>
      <c r="DHU708" s="12"/>
      <c r="DHV708" s="12"/>
      <c r="DHW708" s="12"/>
      <c r="DHX708" s="12"/>
      <c r="DHY708" s="12"/>
      <c r="DHZ708" s="12"/>
      <c r="DIA708" s="12"/>
      <c r="DIB708" s="12"/>
      <c r="DIC708" s="12"/>
      <c r="DID708" s="12"/>
      <c r="DIE708" s="12"/>
      <c r="DIF708" s="12"/>
      <c r="DIG708" s="12"/>
      <c r="DIH708" s="12"/>
      <c r="DII708" s="12"/>
      <c r="DIJ708" s="12"/>
      <c r="DIK708" s="12"/>
      <c r="DIL708" s="12"/>
      <c r="DIM708" s="12"/>
      <c r="DIN708" s="12"/>
      <c r="DIO708" s="12"/>
      <c r="DIP708" s="12"/>
      <c r="DIQ708" s="12"/>
      <c r="DIR708" s="12"/>
      <c r="DIS708" s="12"/>
      <c r="DIT708" s="12"/>
      <c r="DIU708" s="12"/>
      <c r="DIV708" s="12"/>
      <c r="DIW708" s="12"/>
      <c r="DIX708" s="12"/>
      <c r="DIY708" s="12"/>
      <c r="DIZ708" s="12"/>
      <c r="DJA708" s="12"/>
      <c r="DJB708" s="12"/>
      <c r="DJC708" s="12"/>
      <c r="DJD708" s="12"/>
      <c r="DJE708" s="12"/>
      <c r="DJF708" s="12"/>
      <c r="DJG708" s="12"/>
      <c r="DJH708" s="12"/>
      <c r="DJI708" s="12"/>
      <c r="DJJ708" s="12"/>
      <c r="DJK708" s="12"/>
      <c r="DJL708" s="12"/>
      <c r="DJM708" s="12"/>
      <c r="DJN708" s="12"/>
      <c r="DJO708" s="12"/>
      <c r="DJP708" s="12"/>
      <c r="DJQ708" s="12"/>
      <c r="DJR708" s="12"/>
      <c r="DJS708" s="12"/>
      <c r="DJT708" s="12"/>
      <c r="DJU708" s="12"/>
      <c r="DJV708" s="12"/>
      <c r="DJW708" s="12"/>
      <c r="DJX708" s="12"/>
      <c r="DJY708" s="12"/>
      <c r="DJZ708" s="12"/>
      <c r="DKA708" s="12"/>
      <c r="DKB708" s="12"/>
      <c r="DKC708" s="12"/>
      <c r="DKD708" s="12"/>
      <c r="DKE708" s="12"/>
      <c r="DKF708" s="12"/>
      <c r="DKG708" s="12"/>
      <c r="DKH708" s="12"/>
      <c r="DKI708" s="12"/>
      <c r="DKJ708" s="12"/>
      <c r="DKK708" s="12"/>
      <c r="DKL708" s="12"/>
      <c r="DKM708" s="12"/>
      <c r="DKN708" s="12"/>
      <c r="DKO708" s="12"/>
      <c r="DKP708" s="12"/>
      <c r="DKQ708" s="12"/>
      <c r="DKR708" s="12"/>
      <c r="DKS708" s="12"/>
      <c r="DKT708" s="12"/>
      <c r="DKU708" s="12"/>
      <c r="DKV708" s="12"/>
      <c r="DKW708" s="12"/>
      <c r="DKX708" s="12"/>
      <c r="DKY708" s="12"/>
      <c r="DKZ708" s="12"/>
      <c r="DLA708" s="12"/>
      <c r="DLB708" s="12"/>
      <c r="DLC708" s="12"/>
      <c r="DLD708" s="12"/>
      <c r="DLE708" s="12"/>
      <c r="DLF708" s="12"/>
      <c r="DLG708" s="12"/>
      <c r="DLH708" s="12"/>
      <c r="DLI708" s="12"/>
      <c r="DLJ708" s="12"/>
      <c r="DLK708" s="12"/>
      <c r="DLL708" s="12"/>
      <c r="DLM708" s="12"/>
      <c r="DLN708" s="12"/>
      <c r="DLO708" s="12"/>
      <c r="DLP708" s="12"/>
      <c r="DLQ708" s="12"/>
      <c r="DLR708" s="12"/>
      <c r="DLS708" s="12"/>
      <c r="DLT708" s="12"/>
      <c r="DLU708" s="12"/>
      <c r="DLV708" s="12"/>
      <c r="DLW708" s="12"/>
      <c r="DLX708" s="12"/>
      <c r="DLY708" s="12"/>
      <c r="DLZ708" s="12"/>
      <c r="DMA708" s="12"/>
      <c r="DMB708" s="12"/>
      <c r="DMC708" s="12"/>
      <c r="DMD708" s="12"/>
      <c r="DME708" s="12"/>
      <c r="DMF708" s="12"/>
      <c r="DMG708" s="12"/>
      <c r="DMH708" s="12"/>
      <c r="DMI708" s="12"/>
      <c r="DMJ708" s="12"/>
      <c r="DMK708" s="12"/>
      <c r="DML708" s="12"/>
      <c r="DMM708" s="12"/>
      <c r="DMN708" s="12"/>
      <c r="DMO708" s="12"/>
      <c r="DMP708" s="12"/>
      <c r="DMQ708" s="12"/>
      <c r="DMR708" s="12"/>
      <c r="DMS708" s="12"/>
      <c r="DMT708" s="12"/>
      <c r="DMU708" s="12"/>
      <c r="DMV708" s="12"/>
      <c r="DMW708" s="12"/>
      <c r="DMX708" s="12"/>
      <c r="DMY708" s="12"/>
      <c r="DMZ708" s="12"/>
      <c r="DNA708" s="12"/>
      <c r="DNB708" s="12"/>
      <c r="DNC708" s="12"/>
      <c r="DND708" s="12"/>
      <c r="DNE708" s="12"/>
      <c r="DNF708" s="12"/>
      <c r="DNG708" s="12"/>
      <c r="DNH708" s="12"/>
      <c r="DNI708" s="12"/>
      <c r="DNJ708" s="12"/>
      <c r="DNK708" s="12"/>
      <c r="DNL708" s="12"/>
      <c r="DNM708" s="12"/>
      <c r="DNN708" s="12"/>
      <c r="DNO708" s="12"/>
      <c r="DNP708" s="12"/>
      <c r="DNQ708" s="12"/>
      <c r="DNR708" s="12"/>
      <c r="DNS708" s="12"/>
      <c r="DNT708" s="12"/>
      <c r="DNU708" s="12"/>
      <c r="DNV708" s="12"/>
      <c r="DNW708" s="12"/>
      <c r="DNX708" s="12"/>
      <c r="DNY708" s="12"/>
      <c r="DNZ708" s="12"/>
      <c r="DOA708" s="12"/>
      <c r="DOB708" s="12"/>
      <c r="DOC708" s="12"/>
      <c r="DOD708" s="12"/>
      <c r="DOE708" s="12"/>
      <c r="DOF708" s="12"/>
      <c r="DOG708" s="12"/>
      <c r="DOH708" s="12"/>
      <c r="DOI708" s="12"/>
      <c r="DOJ708" s="12"/>
      <c r="DOK708" s="12"/>
      <c r="DOL708" s="12"/>
      <c r="DOM708" s="12"/>
      <c r="DON708" s="12"/>
      <c r="DOO708" s="12"/>
      <c r="DOP708" s="12"/>
      <c r="DOQ708" s="12"/>
      <c r="DOR708" s="12"/>
      <c r="DOS708" s="12"/>
      <c r="DOT708" s="12"/>
      <c r="DOU708" s="12"/>
      <c r="DOV708" s="12"/>
      <c r="DOW708" s="12"/>
      <c r="DOX708" s="12"/>
      <c r="DOY708" s="12"/>
      <c r="DOZ708" s="12"/>
      <c r="DPA708" s="12"/>
      <c r="DPB708" s="12"/>
      <c r="DPC708" s="12"/>
      <c r="DPD708" s="12"/>
      <c r="DPE708" s="12"/>
      <c r="DPF708" s="12"/>
      <c r="DPG708" s="12"/>
      <c r="DPH708" s="12"/>
      <c r="DPI708" s="12"/>
      <c r="DPJ708" s="12"/>
      <c r="DPK708" s="12"/>
      <c r="DPL708" s="12"/>
      <c r="DPM708" s="12"/>
      <c r="DPN708" s="12"/>
      <c r="DPO708" s="12"/>
      <c r="DPP708" s="12"/>
      <c r="DPQ708" s="12"/>
      <c r="DPR708" s="12"/>
      <c r="DPS708" s="12"/>
      <c r="DPT708" s="12"/>
      <c r="DPU708" s="12"/>
      <c r="DPV708" s="12"/>
      <c r="DPW708" s="12"/>
      <c r="DPX708" s="12"/>
      <c r="DPY708" s="12"/>
      <c r="DPZ708" s="12"/>
      <c r="DQA708" s="12"/>
      <c r="DQB708" s="12"/>
      <c r="DQC708" s="12"/>
      <c r="DQD708" s="12"/>
      <c r="DQE708" s="12"/>
      <c r="DQF708" s="12"/>
      <c r="DQG708" s="12"/>
      <c r="DQH708" s="12"/>
      <c r="DQI708" s="12"/>
      <c r="DQJ708" s="12"/>
      <c r="DQK708" s="12"/>
      <c r="DQL708" s="12"/>
      <c r="DQM708" s="12"/>
      <c r="DQN708" s="12"/>
      <c r="DQO708" s="12"/>
      <c r="DQP708" s="12"/>
      <c r="DQQ708" s="12"/>
      <c r="DQR708" s="12"/>
      <c r="DQS708" s="12"/>
      <c r="DQT708" s="12"/>
      <c r="DQU708" s="12"/>
      <c r="DQV708" s="12"/>
      <c r="DQW708" s="12"/>
      <c r="DQX708" s="12"/>
      <c r="DQY708" s="12"/>
      <c r="DQZ708" s="12"/>
      <c r="DRA708" s="12"/>
      <c r="DRB708" s="12"/>
      <c r="DRC708" s="12"/>
      <c r="DRD708" s="12"/>
      <c r="DRE708" s="12"/>
      <c r="DRF708" s="12"/>
      <c r="DRG708" s="12"/>
      <c r="DRH708" s="12"/>
      <c r="DRI708" s="12"/>
      <c r="DRJ708" s="12"/>
      <c r="DRK708" s="12"/>
      <c r="DRL708" s="12"/>
      <c r="DRM708" s="12"/>
      <c r="DRN708" s="12"/>
      <c r="DRO708" s="12"/>
      <c r="DRP708" s="12"/>
      <c r="DRQ708" s="12"/>
      <c r="DRR708" s="12"/>
      <c r="DRS708" s="12"/>
      <c r="DRT708" s="12"/>
      <c r="DRU708" s="12"/>
      <c r="DRV708" s="12"/>
      <c r="DRW708" s="12"/>
      <c r="DRX708" s="12"/>
      <c r="DRY708" s="12"/>
      <c r="DRZ708" s="12"/>
      <c r="DSA708" s="12"/>
      <c r="DSB708" s="12"/>
      <c r="DSC708" s="12"/>
      <c r="DSD708" s="12"/>
      <c r="DSE708" s="12"/>
      <c r="DSF708" s="12"/>
      <c r="DSG708" s="12"/>
      <c r="DSH708" s="12"/>
      <c r="DSI708" s="12"/>
      <c r="DSJ708" s="12"/>
      <c r="DSK708" s="12"/>
      <c r="DSL708" s="12"/>
      <c r="DSM708" s="12"/>
      <c r="DSN708" s="12"/>
      <c r="DSO708" s="12"/>
      <c r="DSP708" s="12"/>
      <c r="DSQ708" s="12"/>
      <c r="DSR708" s="12"/>
      <c r="DSS708" s="12"/>
      <c r="DST708" s="12"/>
      <c r="DSU708" s="12"/>
      <c r="DSV708" s="12"/>
      <c r="DSW708" s="12"/>
      <c r="DSX708" s="12"/>
      <c r="DSY708" s="12"/>
      <c r="DSZ708" s="12"/>
      <c r="DTA708" s="12"/>
      <c r="DTB708" s="12"/>
      <c r="DTC708" s="12"/>
      <c r="DTD708" s="12"/>
      <c r="DTE708" s="12"/>
      <c r="DTF708" s="12"/>
      <c r="DTG708" s="12"/>
      <c r="DTH708" s="12"/>
      <c r="DTI708" s="12"/>
      <c r="DTJ708" s="12"/>
      <c r="DTK708" s="12"/>
      <c r="DTL708" s="12"/>
      <c r="DTM708" s="12"/>
      <c r="DTN708" s="12"/>
      <c r="DTO708" s="12"/>
      <c r="DTP708" s="12"/>
      <c r="DTQ708" s="12"/>
      <c r="DTR708" s="12"/>
      <c r="DTS708" s="12"/>
      <c r="DTT708" s="12"/>
      <c r="DTU708" s="12"/>
      <c r="DTV708" s="12"/>
      <c r="DTW708" s="12"/>
      <c r="DTX708" s="12"/>
      <c r="DTY708" s="12"/>
      <c r="DTZ708" s="12"/>
      <c r="DUA708" s="12"/>
      <c r="DUB708" s="12"/>
      <c r="DUC708" s="12"/>
      <c r="DUD708" s="12"/>
      <c r="DUE708" s="12"/>
      <c r="DUF708" s="12"/>
      <c r="DUG708" s="12"/>
      <c r="DUH708" s="12"/>
      <c r="DUI708" s="12"/>
      <c r="DUJ708" s="12"/>
      <c r="DUK708" s="12"/>
      <c r="DUL708" s="12"/>
      <c r="DUM708" s="12"/>
      <c r="DUN708" s="12"/>
      <c r="DUO708" s="12"/>
      <c r="DUP708" s="12"/>
      <c r="DUQ708" s="12"/>
      <c r="DUR708" s="12"/>
      <c r="DUS708" s="12"/>
      <c r="DUT708" s="12"/>
      <c r="DUU708" s="12"/>
      <c r="DUV708" s="12"/>
      <c r="DUW708" s="12"/>
      <c r="DUX708" s="12"/>
      <c r="DUY708" s="12"/>
      <c r="DUZ708" s="12"/>
      <c r="DVA708" s="12"/>
      <c r="DVB708" s="12"/>
      <c r="DVC708" s="12"/>
      <c r="DVD708" s="12"/>
      <c r="DVE708" s="12"/>
      <c r="DVF708" s="12"/>
      <c r="DVG708" s="12"/>
      <c r="DVH708" s="12"/>
      <c r="DVI708" s="12"/>
      <c r="DVJ708" s="12"/>
      <c r="DVK708" s="12"/>
      <c r="DVL708" s="12"/>
      <c r="DVM708" s="12"/>
      <c r="DVN708" s="12"/>
      <c r="DVO708" s="12"/>
      <c r="DVP708" s="12"/>
      <c r="DVQ708" s="12"/>
      <c r="DVR708" s="12"/>
      <c r="DVS708" s="12"/>
      <c r="DVT708" s="12"/>
      <c r="DVU708" s="12"/>
      <c r="DVV708" s="12"/>
      <c r="DVW708" s="12"/>
      <c r="DVX708" s="12"/>
      <c r="DVY708" s="12"/>
      <c r="DVZ708" s="12"/>
      <c r="DWA708" s="12"/>
      <c r="DWB708" s="12"/>
      <c r="DWC708" s="12"/>
      <c r="DWD708" s="12"/>
      <c r="DWE708" s="12"/>
      <c r="DWF708" s="12"/>
      <c r="DWG708" s="12"/>
      <c r="DWH708" s="12"/>
      <c r="DWI708" s="12"/>
      <c r="DWJ708" s="12"/>
      <c r="DWK708" s="12"/>
      <c r="DWL708" s="12"/>
      <c r="DWM708" s="12"/>
      <c r="DWN708" s="12"/>
      <c r="DWO708" s="12"/>
      <c r="DWP708" s="12"/>
      <c r="DWQ708" s="12"/>
      <c r="DWR708" s="12"/>
      <c r="DWS708" s="12"/>
      <c r="DWT708" s="12"/>
      <c r="DWU708" s="12"/>
      <c r="DWV708" s="12"/>
      <c r="DWW708" s="12"/>
      <c r="DWX708" s="12"/>
      <c r="DWY708" s="12"/>
      <c r="DWZ708" s="12"/>
      <c r="DXA708" s="12"/>
      <c r="DXB708" s="12"/>
      <c r="DXC708" s="12"/>
      <c r="DXD708" s="12"/>
      <c r="DXE708" s="12"/>
      <c r="DXF708" s="12"/>
      <c r="DXG708" s="12"/>
      <c r="DXH708" s="12"/>
      <c r="DXI708" s="12"/>
      <c r="DXJ708" s="12"/>
      <c r="DXK708" s="12"/>
      <c r="DXL708" s="12"/>
      <c r="DXM708" s="12"/>
      <c r="DXN708" s="12"/>
      <c r="DXO708" s="12"/>
      <c r="DXP708" s="12"/>
      <c r="DXQ708" s="12"/>
      <c r="DXR708" s="12"/>
      <c r="DXS708" s="12"/>
      <c r="DXT708" s="12"/>
      <c r="DXU708" s="12"/>
      <c r="DXV708" s="12"/>
      <c r="DXW708" s="12"/>
      <c r="DXX708" s="12"/>
      <c r="DXY708" s="12"/>
      <c r="DXZ708" s="12"/>
      <c r="DYA708" s="12"/>
      <c r="DYB708" s="12"/>
      <c r="DYC708" s="12"/>
      <c r="DYD708" s="12"/>
      <c r="DYE708" s="12"/>
      <c r="DYF708" s="12"/>
      <c r="DYG708" s="12"/>
      <c r="DYH708" s="12"/>
      <c r="DYI708" s="12"/>
      <c r="DYJ708" s="12"/>
      <c r="DYK708" s="12"/>
      <c r="DYL708" s="12"/>
      <c r="DYM708" s="12"/>
      <c r="DYN708" s="12"/>
      <c r="DYO708" s="12"/>
      <c r="DYP708" s="12"/>
      <c r="DYQ708" s="12"/>
      <c r="DYR708" s="12"/>
      <c r="DYS708" s="12"/>
      <c r="DYT708" s="12"/>
      <c r="DYU708" s="12"/>
      <c r="DYV708" s="12"/>
      <c r="DYW708" s="12"/>
      <c r="DYX708" s="12"/>
      <c r="DYY708" s="12"/>
      <c r="DYZ708" s="12"/>
      <c r="DZA708" s="12"/>
      <c r="DZB708" s="12"/>
      <c r="DZC708" s="12"/>
      <c r="DZD708" s="12"/>
      <c r="DZE708" s="12"/>
      <c r="DZF708" s="12"/>
      <c r="DZG708" s="12"/>
      <c r="DZH708" s="12"/>
      <c r="DZI708" s="12"/>
      <c r="DZJ708" s="12"/>
      <c r="DZK708" s="12"/>
      <c r="DZL708" s="12"/>
      <c r="DZM708" s="12"/>
      <c r="DZN708" s="12"/>
      <c r="DZO708" s="12"/>
      <c r="DZP708" s="12"/>
      <c r="DZQ708" s="12"/>
      <c r="DZR708" s="12"/>
      <c r="DZS708" s="12"/>
      <c r="DZT708" s="12"/>
      <c r="DZU708" s="12"/>
      <c r="DZV708" s="12"/>
      <c r="DZW708" s="12"/>
      <c r="DZX708" s="12"/>
      <c r="DZY708" s="12"/>
      <c r="DZZ708" s="12"/>
      <c r="EAA708" s="12"/>
      <c r="EAB708" s="12"/>
      <c r="EAC708" s="12"/>
      <c r="EAD708" s="12"/>
      <c r="EAE708" s="12"/>
      <c r="EAF708" s="12"/>
      <c r="EAG708" s="12"/>
      <c r="EAH708" s="12"/>
      <c r="EAI708" s="12"/>
      <c r="EAJ708" s="12"/>
      <c r="EAK708" s="12"/>
      <c r="EAL708" s="12"/>
      <c r="EAM708" s="12"/>
      <c r="EAN708" s="12"/>
      <c r="EAO708" s="12"/>
      <c r="EAP708" s="12"/>
      <c r="EAQ708" s="12"/>
      <c r="EAR708" s="12"/>
      <c r="EAS708" s="12"/>
      <c r="EAT708" s="12"/>
      <c r="EAU708" s="12"/>
      <c r="EAV708" s="12"/>
      <c r="EAW708" s="12"/>
      <c r="EAX708" s="12"/>
      <c r="EAY708" s="12"/>
      <c r="EAZ708" s="12"/>
      <c r="EBA708" s="12"/>
      <c r="EBB708" s="12"/>
      <c r="EBC708" s="12"/>
      <c r="EBD708" s="12"/>
      <c r="EBE708" s="12"/>
      <c r="EBF708" s="12"/>
      <c r="EBG708" s="12"/>
      <c r="EBH708" s="12"/>
      <c r="EBI708" s="12"/>
      <c r="EBJ708" s="12"/>
      <c r="EBK708" s="12"/>
      <c r="EBL708" s="12"/>
      <c r="EBM708" s="12"/>
      <c r="EBN708" s="12"/>
      <c r="EBO708" s="12"/>
      <c r="EBP708" s="12"/>
      <c r="EBQ708" s="12"/>
      <c r="EBR708" s="12"/>
      <c r="EBS708" s="12"/>
      <c r="EBT708" s="12"/>
      <c r="EBU708" s="12"/>
      <c r="EBV708" s="12"/>
      <c r="EBW708" s="12"/>
      <c r="EBX708" s="12"/>
      <c r="EBY708" s="12"/>
      <c r="EBZ708" s="12"/>
      <c r="ECA708" s="12"/>
      <c r="ECB708" s="12"/>
      <c r="ECC708" s="12"/>
      <c r="ECD708" s="12"/>
      <c r="ECE708" s="12"/>
      <c r="ECF708" s="12"/>
      <c r="ECG708" s="12"/>
      <c r="ECH708" s="12"/>
      <c r="ECI708" s="12"/>
      <c r="ECJ708" s="12"/>
      <c r="ECK708" s="12"/>
      <c r="ECL708" s="12"/>
      <c r="ECM708" s="12"/>
      <c r="ECN708" s="12"/>
      <c r="ECO708" s="12"/>
      <c r="ECP708" s="12"/>
      <c r="ECQ708" s="12"/>
      <c r="ECR708" s="12"/>
      <c r="ECS708" s="12"/>
      <c r="ECT708" s="12"/>
      <c r="ECU708" s="12"/>
      <c r="ECV708" s="12"/>
      <c r="ECW708" s="12"/>
      <c r="ECX708" s="12"/>
      <c r="ECY708" s="12"/>
      <c r="ECZ708" s="12"/>
      <c r="EDA708" s="12"/>
      <c r="EDB708" s="12"/>
      <c r="EDC708" s="12"/>
      <c r="EDD708" s="12"/>
      <c r="EDE708" s="12"/>
      <c r="EDF708" s="12"/>
      <c r="EDG708" s="12"/>
      <c r="EDH708" s="12"/>
      <c r="EDI708" s="12"/>
      <c r="EDJ708" s="12"/>
      <c r="EDK708" s="12"/>
      <c r="EDL708" s="12"/>
      <c r="EDM708" s="12"/>
      <c r="EDN708" s="12"/>
      <c r="EDO708" s="12"/>
      <c r="EDP708" s="12"/>
      <c r="EDQ708" s="12"/>
      <c r="EDR708" s="12"/>
      <c r="EDS708" s="12"/>
      <c r="EDT708" s="12"/>
      <c r="EDU708" s="12"/>
      <c r="EDV708" s="12"/>
      <c r="EDW708" s="12"/>
      <c r="EDX708" s="12"/>
      <c r="EDY708" s="12"/>
      <c r="EDZ708" s="12"/>
      <c r="EEA708" s="12"/>
      <c r="EEB708" s="12"/>
      <c r="EEC708" s="12"/>
      <c r="EED708" s="12"/>
      <c r="EEE708" s="12"/>
      <c r="EEF708" s="12"/>
      <c r="EEG708" s="12"/>
      <c r="EEH708" s="12"/>
      <c r="EEI708" s="12"/>
      <c r="EEJ708" s="12"/>
      <c r="EEK708" s="12"/>
      <c r="EEL708" s="12"/>
      <c r="EEM708" s="12"/>
      <c r="EEN708" s="12"/>
      <c r="EEO708" s="12"/>
      <c r="EEP708" s="12"/>
      <c r="EEQ708" s="12"/>
      <c r="EER708" s="12"/>
      <c r="EES708" s="12"/>
      <c r="EET708" s="12"/>
      <c r="EEU708" s="12"/>
      <c r="EEV708" s="12"/>
      <c r="EEW708" s="12"/>
      <c r="EEX708" s="12"/>
      <c r="EEY708" s="12"/>
      <c r="EEZ708" s="12"/>
      <c r="EFA708" s="12"/>
      <c r="EFB708" s="12"/>
      <c r="EFC708" s="12"/>
      <c r="EFD708" s="12"/>
      <c r="EFE708" s="12"/>
      <c r="EFF708" s="12"/>
      <c r="EFG708" s="12"/>
      <c r="EFH708" s="12"/>
      <c r="EFI708" s="12"/>
      <c r="EFJ708" s="12"/>
      <c r="EFK708" s="12"/>
      <c r="EFL708" s="12"/>
      <c r="EFM708" s="12"/>
      <c r="EFN708" s="12"/>
      <c r="EFO708" s="12"/>
      <c r="EFP708" s="12"/>
      <c r="EFQ708" s="12"/>
      <c r="EFR708" s="12"/>
      <c r="EFS708" s="12"/>
      <c r="EFT708" s="12"/>
      <c r="EFU708" s="12"/>
      <c r="EFV708" s="12"/>
      <c r="EFW708" s="12"/>
      <c r="EFX708" s="12"/>
      <c r="EFY708" s="12"/>
      <c r="EFZ708" s="12"/>
      <c r="EGA708" s="12"/>
      <c r="EGB708" s="12"/>
      <c r="EGC708" s="12"/>
      <c r="EGD708" s="12"/>
      <c r="EGE708" s="12"/>
      <c r="EGF708" s="12"/>
      <c r="EGG708" s="12"/>
      <c r="EGH708" s="12"/>
      <c r="EGI708" s="12"/>
      <c r="EGJ708" s="12"/>
      <c r="EGK708" s="12"/>
      <c r="EGL708" s="12"/>
      <c r="EGM708" s="12"/>
      <c r="EGN708" s="12"/>
      <c r="EGO708" s="12"/>
      <c r="EGP708" s="12"/>
      <c r="EGQ708" s="12"/>
      <c r="EGR708" s="12"/>
      <c r="EGS708" s="12"/>
      <c r="EGT708" s="12"/>
      <c r="EGU708" s="12"/>
      <c r="EGV708" s="12"/>
      <c r="EGW708" s="12"/>
      <c r="EGX708" s="12"/>
      <c r="EGY708" s="12"/>
      <c r="EGZ708" s="12"/>
      <c r="EHA708" s="12"/>
      <c r="EHB708" s="12"/>
      <c r="EHC708" s="12"/>
      <c r="EHD708" s="12"/>
      <c r="EHE708" s="12"/>
      <c r="EHF708" s="12"/>
      <c r="EHG708" s="12"/>
      <c r="EHH708" s="12"/>
      <c r="EHI708" s="12"/>
      <c r="EHJ708" s="12"/>
      <c r="EHK708" s="12"/>
      <c r="EHL708" s="12"/>
      <c r="EHM708" s="12"/>
      <c r="EHN708" s="12"/>
      <c r="EHO708" s="12"/>
      <c r="EHP708" s="12"/>
      <c r="EHQ708" s="12"/>
      <c r="EHR708" s="12"/>
      <c r="EHS708" s="12"/>
      <c r="EHT708" s="12"/>
      <c r="EHU708" s="12"/>
      <c r="EHV708" s="12"/>
      <c r="EHW708" s="12"/>
      <c r="EHX708" s="12"/>
      <c r="EHY708" s="12"/>
      <c r="EHZ708" s="12"/>
      <c r="EIA708" s="12"/>
      <c r="EIB708" s="12"/>
      <c r="EIC708" s="12"/>
      <c r="EID708" s="12"/>
      <c r="EIE708" s="12"/>
      <c r="EIF708" s="12"/>
      <c r="EIG708" s="12"/>
      <c r="EIH708" s="12"/>
      <c r="EII708" s="12"/>
      <c r="EIJ708" s="12"/>
      <c r="EIK708" s="12"/>
      <c r="EIL708" s="12"/>
      <c r="EIM708" s="12"/>
      <c r="EIN708" s="12"/>
      <c r="EIO708" s="12"/>
      <c r="EIP708" s="12"/>
      <c r="EIQ708" s="12"/>
      <c r="EIR708" s="12"/>
      <c r="EIS708" s="12"/>
      <c r="EIT708" s="12"/>
      <c r="EIU708" s="12"/>
      <c r="EIV708" s="12"/>
      <c r="EIW708" s="12"/>
      <c r="EIX708" s="12"/>
      <c r="EIY708" s="12"/>
      <c r="EIZ708" s="12"/>
      <c r="EJA708" s="12"/>
      <c r="EJB708" s="12"/>
      <c r="EJC708" s="12"/>
      <c r="EJD708" s="12"/>
      <c r="EJE708" s="12"/>
      <c r="EJF708" s="12"/>
      <c r="EJG708" s="12"/>
      <c r="EJH708" s="12"/>
      <c r="EJI708" s="12"/>
      <c r="EJJ708" s="12"/>
      <c r="EJK708" s="12"/>
      <c r="EJL708" s="12"/>
      <c r="EJM708" s="12"/>
      <c r="EJN708" s="12"/>
      <c r="EJO708" s="12"/>
      <c r="EJP708" s="12"/>
      <c r="EJQ708" s="12"/>
      <c r="EJR708" s="12"/>
      <c r="EJS708" s="12"/>
      <c r="EJT708" s="12"/>
      <c r="EJU708" s="12"/>
      <c r="EJV708" s="12"/>
      <c r="EJW708" s="12"/>
      <c r="EJX708" s="12"/>
      <c r="EJY708" s="12"/>
      <c r="EJZ708" s="12"/>
      <c r="EKA708" s="12"/>
      <c r="EKB708" s="12"/>
      <c r="EKC708" s="12"/>
      <c r="EKD708" s="12"/>
      <c r="EKE708" s="12"/>
      <c r="EKF708" s="12"/>
      <c r="EKG708" s="12"/>
      <c r="EKH708" s="12"/>
      <c r="EKI708" s="12"/>
      <c r="EKJ708" s="12"/>
      <c r="EKK708" s="12"/>
      <c r="EKL708" s="12"/>
      <c r="EKM708" s="12"/>
      <c r="EKN708" s="12"/>
      <c r="EKO708" s="12"/>
      <c r="EKP708" s="12"/>
      <c r="EKQ708" s="12"/>
      <c r="EKR708" s="12"/>
      <c r="EKS708" s="12"/>
      <c r="EKT708" s="12"/>
      <c r="EKU708" s="12"/>
      <c r="EKV708" s="12"/>
      <c r="EKW708" s="12"/>
      <c r="EKX708" s="12"/>
      <c r="EKY708" s="12"/>
      <c r="EKZ708" s="12"/>
      <c r="ELA708" s="12"/>
      <c r="ELB708" s="12"/>
      <c r="ELC708" s="12"/>
      <c r="ELD708" s="12"/>
      <c r="ELE708" s="12"/>
      <c r="ELF708" s="12"/>
      <c r="ELG708" s="12"/>
      <c r="ELH708" s="12"/>
      <c r="ELI708" s="12"/>
      <c r="ELJ708" s="12"/>
      <c r="ELK708" s="12"/>
      <c r="ELL708" s="12"/>
      <c r="ELM708" s="12"/>
      <c r="ELN708" s="12"/>
      <c r="ELO708" s="12"/>
      <c r="ELP708" s="12"/>
      <c r="ELQ708" s="12"/>
      <c r="ELR708" s="12"/>
      <c r="ELS708" s="12"/>
      <c r="ELT708" s="12"/>
      <c r="ELU708" s="12"/>
      <c r="ELV708" s="12"/>
      <c r="ELW708" s="12"/>
      <c r="ELX708" s="12"/>
      <c r="ELY708" s="12"/>
      <c r="ELZ708" s="12"/>
      <c r="EMA708" s="12"/>
      <c r="EMB708" s="12"/>
      <c r="EMC708" s="12"/>
      <c r="EMD708" s="12"/>
      <c r="EME708" s="12"/>
      <c r="EMF708" s="12"/>
      <c r="EMG708" s="12"/>
      <c r="EMH708" s="12"/>
      <c r="EMI708" s="12"/>
      <c r="EMJ708" s="12"/>
      <c r="EMK708" s="12"/>
      <c r="EML708" s="12"/>
      <c r="EMM708" s="12"/>
      <c r="EMN708" s="12"/>
      <c r="EMO708" s="12"/>
      <c r="EMP708" s="12"/>
      <c r="EMQ708" s="12"/>
      <c r="EMR708" s="12"/>
      <c r="EMS708" s="12"/>
      <c r="EMT708" s="12"/>
      <c r="EMU708" s="12"/>
      <c r="EMV708" s="12"/>
      <c r="EMW708" s="12"/>
      <c r="EMX708" s="12"/>
      <c r="EMY708" s="12"/>
      <c r="EMZ708" s="12"/>
      <c r="ENA708" s="12"/>
      <c r="ENB708" s="12"/>
      <c r="ENC708" s="12"/>
      <c r="END708" s="12"/>
      <c r="ENE708" s="12"/>
      <c r="ENF708" s="12"/>
      <c r="ENG708" s="12"/>
      <c r="ENH708" s="12"/>
      <c r="ENI708" s="12"/>
      <c r="ENJ708" s="12"/>
      <c r="ENK708" s="12"/>
      <c r="ENL708" s="12"/>
      <c r="ENM708" s="12"/>
      <c r="ENN708" s="12"/>
      <c r="ENO708" s="12"/>
      <c r="ENP708" s="12"/>
      <c r="ENQ708" s="12"/>
      <c r="ENR708" s="12"/>
      <c r="ENS708" s="12"/>
      <c r="ENT708" s="12"/>
      <c r="ENU708" s="12"/>
      <c r="ENV708" s="12"/>
      <c r="ENW708" s="12"/>
      <c r="ENX708" s="12"/>
      <c r="ENY708" s="12"/>
      <c r="ENZ708" s="12"/>
      <c r="EOA708" s="12"/>
      <c r="EOB708" s="12"/>
      <c r="EOC708" s="12"/>
      <c r="EOD708" s="12"/>
      <c r="EOE708" s="12"/>
      <c r="EOF708" s="12"/>
      <c r="EOG708" s="12"/>
      <c r="EOH708" s="12"/>
      <c r="EOI708" s="12"/>
      <c r="EOJ708" s="12"/>
      <c r="EOK708" s="12"/>
      <c r="EOL708" s="12"/>
      <c r="EOM708" s="12"/>
      <c r="EON708" s="12"/>
      <c r="EOO708" s="12"/>
      <c r="EOP708" s="12"/>
      <c r="EOQ708" s="12"/>
      <c r="EOR708" s="12"/>
      <c r="EOS708" s="12"/>
      <c r="EOT708" s="12"/>
      <c r="EOU708" s="12"/>
      <c r="EOV708" s="12"/>
      <c r="EOW708" s="12"/>
      <c r="EOX708" s="12"/>
      <c r="EOY708" s="12"/>
      <c r="EOZ708" s="12"/>
      <c r="EPA708" s="12"/>
      <c r="EPB708" s="12"/>
      <c r="EPC708" s="12"/>
      <c r="EPD708" s="12"/>
      <c r="EPE708" s="12"/>
      <c r="EPF708" s="12"/>
      <c r="EPG708" s="12"/>
      <c r="EPH708" s="12"/>
      <c r="EPI708" s="12"/>
      <c r="EPJ708" s="12"/>
      <c r="EPK708" s="12"/>
      <c r="EPL708" s="12"/>
      <c r="EPM708" s="12"/>
      <c r="EPN708" s="12"/>
      <c r="EPO708" s="12"/>
      <c r="EPP708" s="12"/>
      <c r="EPQ708" s="12"/>
      <c r="EPR708" s="12"/>
      <c r="EPS708" s="12"/>
      <c r="EPT708" s="12"/>
      <c r="EPU708" s="12"/>
      <c r="EPV708" s="12"/>
      <c r="EPW708" s="12"/>
      <c r="EPX708" s="12"/>
      <c r="EPY708" s="12"/>
      <c r="EPZ708" s="12"/>
      <c r="EQA708" s="12"/>
      <c r="EQB708" s="12"/>
      <c r="EQC708" s="12"/>
      <c r="EQD708" s="12"/>
      <c r="EQE708" s="12"/>
      <c r="EQF708" s="12"/>
      <c r="EQG708" s="12"/>
      <c r="EQH708" s="12"/>
      <c r="EQI708" s="12"/>
      <c r="EQJ708" s="12"/>
      <c r="EQK708" s="12"/>
      <c r="EQL708" s="12"/>
      <c r="EQM708" s="12"/>
      <c r="EQN708" s="12"/>
      <c r="EQO708" s="12"/>
      <c r="EQP708" s="12"/>
      <c r="EQQ708" s="12"/>
      <c r="EQR708" s="12"/>
      <c r="EQS708" s="12"/>
      <c r="EQT708" s="12"/>
      <c r="EQU708" s="12"/>
      <c r="EQV708" s="12"/>
      <c r="EQW708" s="12"/>
      <c r="EQX708" s="12"/>
      <c r="EQY708" s="12"/>
      <c r="EQZ708" s="12"/>
      <c r="ERA708" s="12"/>
      <c r="ERB708" s="12"/>
      <c r="ERC708" s="12"/>
      <c r="ERD708" s="12"/>
      <c r="ERE708" s="12"/>
      <c r="ERF708" s="12"/>
      <c r="ERG708" s="12"/>
      <c r="ERH708" s="12"/>
      <c r="ERI708" s="12"/>
      <c r="ERJ708" s="12"/>
      <c r="ERK708" s="12"/>
      <c r="ERL708" s="12"/>
      <c r="ERM708" s="12"/>
      <c r="ERN708" s="12"/>
      <c r="ERO708" s="12"/>
      <c r="ERP708" s="12"/>
      <c r="ERQ708" s="12"/>
      <c r="ERR708" s="12"/>
      <c r="ERS708" s="12"/>
      <c r="ERT708" s="12"/>
      <c r="ERU708" s="12"/>
      <c r="ERV708" s="12"/>
      <c r="ERW708" s="12"/>
      <c r="ERX708" s="12"/>
      <c r="ERY708" s="12"/>
      <c r="ERZ708" s="12"/>
      <c r="ESA708" s="12"/>
      <c r="ESB708" s="12"/>
      <c r="ESC708" s="12"/>
      <c r="ESD708" s="12"/>
      <c r="ESE708" s="12"/>
      <c r="ESF708" s="12"/>
      <c r="ESG708" s="12"/>
      <c r="ESH708" s="12"/>
      <c r="ESI708" s="12"/>
      <c r="ESJ708" s="12"/>
      <c r="ESK708" s="12"/>
      <c r="ESL708" s="12"/>
      <c r="ESM708" s="12"/>
      <c r="ESN708" s="12"/>
      <c r="ESO708" s="12"/>
      <c r="ESP708" s="12"/>
      <c r="ESQ708" s="12"/>
      <c r="ESR708" s="12"/>
      <c r="ESS708" s="12"/>
      <c r="EST708" s="12"/>
      <c r="ESU708" s="12"/>
      <c r="ESV708" s="12"/>
      <c r="ESW708" s="12"/>
      <c r="ESX708" s="12"/>
      <c r="ESY708" s="12"/>
      <c r="ESZ708" s="12"/>
      <c r="ETA708" s="12"/>
      <c r="ETB708" s="12"/>
      <c r="ETC708" s="12"/>
      <c r="ETD708" s="12"/>
      <c r="ETE708" s="12"/>
      <c r="ETF708" s="12"/>
      <c r="ETG708" s="12"/>
      <c r="ETH708" s="12"/>
      <c r="ETI708" s="12"/>
      <c r="ETJ708" s="12"/>
      <c r="ETK708" s="12"/>
      <c r="ETL708" s="12"/>
      <c r="ETM708" s="12"/>
      <c r="ETN708" s="12"/>
      <c r="ETO708" s="12"/>
      <c r="ETP708" s="12"/>
      <c r="ETQ708" s="12"/>
      <c r="ETR708" s="12"/>
      <c r="ETS708" s="12"/>
      <c r="ETT708" s="12"/>
      <c r="ETU708" s="12"/>
      <c r="ETV708" s="12"/>
      <c r="ETW708" s="12"/>
      <c r="ETX708" s="12"/>
      <c r="ETY708" s="12"/>
      <c r="ETZ708" s="12"/>
      <c r="EUA708" s="12"/>
      <c r="EUB708" s="12"/>
      <c r="EUC708" s="12"/>
      <c r="EUD708" s="12"/>
      <c r="EUE708" s="12"/>
      <c r="EUF708" s="12"/>
      <c r="EUG708" s="12"/>
      <c r="EUH708" s="12"/>
      <c r="EUI708" s="12"/>
      <c r="EUJ708" s="12"/>
      <c r="EUK708" s="12"/>
      <c r="EUL708" s="12"/>
      <c r="EUM708" s="12"/>
      <c r="EUN708" s="12"/>
      <c r="EUO708" s="12"/>
      <c r="EUP708" s="12"/>
      <c r="EUQ708" s="12"/>
      <c r="EUR708" s="12"/>
      <c r="EUS708" s="12"/>
      <c r="EUT708" s="12"/>
      <c r="EUU708" s="12"/>
      <c r="EUV708" s="12"/>
      <c r="EUW708" s="12"/>
      <c r="EUX708" s="12"/>
      <c r="EUY708" s="12"/>
      <c r="EUZ708" s="12"/>
      <c r="EVA708" s="12"/>
      <c r="EVB708" s="12"/>
      <c r="EVC708" s="12"/>
      <c r="EVD708" s="12"/>
      <c r="EVE708" s="12"/>
      <c r="EVF708" s="12"/>
      <c r="EVG708" s="12"/>
      <c r="EVH708" s="12"/>
      <c r="EVI708" s="12"/>
      <c r="EVJ708" s="12"/>
      <c r="EVK708" s="12"/>
      <c r="EVL708" s="12"/>
      <c r="EVM708" s="12"/>
      <c r="EVN708" s="12"/>
      <c r="EVO708" s="12"/>
      <c r="EVP708" s="12"/>
      <c r="EVQ708" s="12"/>
      <c r="EVR708" s="12"/>
      <c r="EVS708" s="12"/>
      <c r="EVT708" s="12"/>
      <c r="EVU708" s="12"/>
      <c r="EVV708" s="12"/>
      <c r="EVW708" s="12"/>
      <c r="EVX708" s="12"/>
      <c r="EVY708" s="12"/>
      <c r="EVZ708" s="12"/>
      <c r="EWA708" s="12"/>
      <c r="EWB708" s="12"/>
      <c r="EWC708" s="12"/>
      <c r="EWD708" s="12"/>
      <c r="EWE708" s="12"/>
      <c r="EWF708" s="12"/>
      <c r="EWG708" s="12"/>
      <c r="EWH708" s="12"/>
      <c r="EWI708" s="12"/>
      <c r="EWJ708" s="12"/>
      <c r="EWK708" s="12"/>
      <c r="EWL708" s="12"/>
      <c r="EWM708" s="12"/>
      <c r="EWN708" s="12"/>
      <c r="EWO708" s="12"/>
      <c r="EWP708" s="12"/>
      <c r="EWQ708" s="12"/>
      <c r="EWR708" s="12"/>
      <c r="EWS708" s="12"/>
      <c r="EWT708" s="12"/>
      <c r="EWU708" s="12"/>
      <c r="EWV708" s="12"/>
      <c r="EWW708" s="12"/>
      <c r="EWX708" s="12"/>
      <c r="EWY708" s="12"/>
      <c r="EWZ708" s="12"/>
      <c r="EXA708" s="12"/>
      <c r="EXB708" s="12"/>
      <c r="EXC708" s="12"/>
      <c r="EXD708" s="12"/>
      <c r="EXE708" s="12"/>
      <c r="EXF708" s="12"/>
      <c r="EXG708" s="12"/>
      <c r="EXH708" s="12"/>
      <c r="EXI708" s="12"/>
      <c r="EXJ708" s="12"/>
      <c r="EXK708" s="12"/>
      <c r="EXL708" s="12"/>
      <c r="EXM708" s="12"/>
      <c r="EXN708" s="12"/>
      <c r="EXO708" s="12"/>
      <c r="EXP708" s="12"/>
      <c r="EXQ708" s="12"/>
      <c r="EXR708" s="12"/>
      <c r="EXS708" s="12"/>
      <c r="EXT708" s="12"/>
      <c r="EXU708" s="12"/>
      <c r="EXV708" s="12"/>
      <c r="EXW708" s="12"/>
      <c r="EXX708" s="12"/>
      <c r="EXY708" s="12"/>
      <c r="EXZ708" s="12"/>
      <c r="EYA708" s="12"/>
      <c r="EYB708" s="12"/>
      <c r="EYC708" s="12"/>
      <c r="EYD708" s="12"/>
      <c r="EYE708" s="12"/>
      <c r="EYF708" s="12"/>
      <c r="EYG708" s="12"/>
      <c r="EYH708" s="12"/>
      <c r="EYI708" s="12"/>
      <c r="EYJ708" s="12"/>
      <c r="EYK708" s="12"/>
      <c r="EYL708" s="12"/>
      <c r="EYM708" s="12"/>
      <c r="EYN708" s="12"/>
      <c r="EYO708" s="12"/>
      <c r="EYP708" s="12"/>
      <c r="EYQ708" s="12"/>
      <c r="EYR708" s="12"/>
      <c r="EYS708" s="12"/>
      <c r="EYT708" s="12"/>
      <c r="EYU708" s="12"/>
      <c r="EYV708" s="12"/>
      <c r="EYW708" s="12"/>
      <c r="EYX708" s="12"/>
      <c r="EYY708" s="12"/>
      <c r="EYZ708" s="12"/>
      <c r="EZA708" s="12"/>
      <c r="EZB708" s="12"/>
      <c r="EZC708" s="12"/>
      <c r="EZD708" s="12"/>
      <c r="EZE708" s="12"/>
      <c r="EZF708" s="12"/>
      <c r="EZG708" s="12"/>
      <c r="EZH708" s="12"/>
      <c r="EZI708" s="12"/>
      <c r="EZJ708" s="12"/>
      <c r="EZK708" s="12"/>
      <c r="EZL708" s="12"/>
      <c r="EZM708" s="12"/>
      <c r="EZN708" s="12"/>
      <c r="EZO708" s="12"/>
      <c r="EZP708" s="12"/>
      <c r="EZQ708" s="12"/>
      <c r="EZR708" s="12"/>
      <c r="EZS708" s="12"/>
      <c r="EZT708" s="12"/>
      <c r="EZU708" s="12"/>
      <c r="EZV708" s="12"/>
      <c r="EZW708" s="12"/>
      <c r="EZX708" s="12"/>
      <c r="EZY708" s="12"/>
      <c r="EZZ708" s="12"/>
      <c r="FAA708" s="12"/>
      <c r="FAB708" s="12"/>
      <c r="FAC708" s="12"/>
      <c r="FAD708" s="12"/>
      <c r="FAE708" s="12"/>
      <c r="FAF708" s="12"/>
      <c r="FAG708" s="12"/>
      <c r="FAH708" s="12"/>
      <c r="FAI708" s="12"/>
      <c r="FAJ708" s="12"/>
      <c r="FAK708" s="12"/>
      <c r="FAL708" s="12"/>
      <c r="FAM708" s="12"/>
      <c r="FAN708" s="12"/>
      <c r="FAO708" s="12"/>
      <c r="FAP708" s="12"/>
      <c r="FAQ708" s="12"/>
      <c r="FAR708" s="12"/>
      <c r="FAS708" s="12"/>
      <c r="FAT708" s="12"/>
      <c r="FAU708" s="12"/>
      <c r="FAV708" s="12"/>
      <c r="FAW708" s="12"/>
      <c r="FAX708" s="12"/>
      <c r="FAY708" s="12"/>
      <c r="FAZ708" s="12"/>
      <c r="FBA708" s="12"/>
      <c r="FBB708" s="12"/>
      <c r="FBC708" s="12"/>
      <c r="FBD708" s="12"/>
      <c r="FBE708" s="12"/>
      <c r="FBF708" s="12"/>
      <c r="FBG708" s="12"/>
      <c r="FBH708" s="12"/>
      <c r="FBI708" s="12"/>
      <c r="FBJ708" s="12"/>
      <c r="FBK708" s="12"/>
      <c r="FBL708" s="12"/>
      <c r="FBM708" s="12"/>
      <c r="FBN708" s="12"/>
      <c r="FBO708" s="12"/>
      <c r="FBP708" s="12"/>
      <c r="FBQ708" s="12"/>
      <c r="FBR708" s="12"/>
      <c r="FBS708" s="12"/>
      <c r="FBT708" s="12"/>
      <c r="FBU708" s="12"/>
      <c r="FBV708" s="12"/>
      <c r="FBW708" s="12"/>
      <c r="FBX708" s="12"/>
      <c r="FBY708" s="12"/>
      <c r="FBZ708" s="12"/>
      <c r="FCA708" s="12"/>
      <c r="FCB708" s="12"/>
      <c r="FCC708" s="12"/>
      <c r="FCD708" s="12"/>
      <c r="FCE708" s="12"/>
      <c r="FCF708" s="12"/>
      <c r="FCG708" s="12"/>
      <c r="FCH708" s="12"/>
      <c r="FCI708" s="12"/>
      <c r="FCJ708" s="12"/>
      <c r="FCK708" s="12"/>
      <c r="FCL708" s="12"/>
      <c r="FCM708" s="12"/>
      <c r="FCN708" s="12"/>
      <c r="FCO708" s="12"/>
      <c r="FCP708" s="12"/>
      <c r="FCQ708" s="12"/>
      <c r="FCR708" s="12"/>
      <c r="FCS708" s="12"/>
      <c r="FCT708" s="12"/>
      <c r="FCU708" s="12"/>
      <c r="FCV708" s="12"/>
      <c r="FCW708" s="12"/>
      <c r="FCX708" s="12"/>
      <c r="FCY708" s="12"/>
      <c r="FCZ708" s="12"/>
      <c r="FDA708" s="12"/>
      <c r="FDB708" s="12"/>
      <c r="FDC708" s="12"/>
      <c r="FDD708" s="12"/>
      <c r="FDE708" s="12"/>
      <c r="FDF708" s="12"/>
      <c r="FDG708" s="12"/>
      <c r="FDH708" s="12"/>
      <c r="FDI708" s="12"/>
      <c r="FDJ708" s="12"/>
      <c r="FDK708" s="12"/>
      <c r="FDL708" s="12"/>
      <c r="FDM708" s="12"/>
      <c r="FDN708" s="12"/>
      <c r="FDO708" s="12"/>
      <c r="FDP708" s="12"/>
      <c r="FDQ708" s="12"/>
      <c r="FDR708" s="12"/>
      <c r="FDS708" s="12"/>
      <c r="FDT708" s="12"/>
      <c r="FDU708" s="12"/>
      <c r="FDV708" s="12"/>
      <c r="FDW708" s="12"/>
      <c r="FDX708" s="12"/>
      <c r="FDY708" s="12"/>
      <c r="FDZ708" s="12"/>
      <c r="FEA708" s="12"/>
      <c r="FEB708" s="12"/>
      <c r="FEC708" s="12"/>
      <c r="FED708" s="12"/>
      <c r="FEE708" s="12"/>
      <c r="FEF708" s="12"/>
      <c r="FEG708" s="12"/>
      <c r="FEH708" s="12"/>
      <c r="FEI708" s="12"/>
      <c r="FEJ708" s="12"/>
      <c r="FEK708" s="12"/>
      <c r="FEL708" s="12"/>
      <c r="FEM708" s="12"/>
      <c r="FEN708" s="12"/>
      <c r="FEO708" s="12"/>
      <c r="FEP708" s="12"/>
      <c r="FEQ708" s="12"/>
      <c r="FER708" s="12"/>
      <c r="FES708" s="12"/>
      <c r="FET708" s="12"/>
      <c r="FEU708" s="12"/>
      <c r="FEV708" s="12"/>
      <c r="FEW708" s="12"/>
      <c r="FEX708" s="12"/>
      <c r="FEY708" s="12"/>
      <c r="FEZ708" s="12"/>
      <c r="FFA708" s="12"/>
      <c r="FFB708" s="12"/>
      <c r="FFC708" s="12"/>
      <c r="FFD708" s="12"/>
      <c r="FFE708" s="12"/>
      <c r="FFF708" s="12"/>
      <c r="FFG708" s="12"/>
      <c r="FFH708" s="12"/>
      <c r="FFI708" s="12"/>
      <c r="FFJ708" s="12"/>
      <c r="FFK708" s="12"/>
      <c r="FFL708" s="12"/>
      <c r="FFM708" s="12"/>
      <c r="FFN708" s="12"/>
      <c r="FFO708" s="12"/>
      <c r="FFP708" s="12"/>
      <c r="FFQ708" s="12"/>
      <c r="FFR708" s="12"/>
      <c r="FFS708" s="12"/>
      <c r="FFT708" s="12"/>
      <c r="FFU708" s="12"/>
      <c r="FFV708" s="12"/>
      <c r="FFW708" s="12"/>
      <c r="FFX708" s="12"/>
      <c r="FFY708" s="12"/>
      <c r="FFZ708" s="12"/>
      <c r="FGA708" s="12"/>
      <c r="FGB708" s="12"/>
      <c r="FGC708" s="12"/>
      <c r="FGD708" s="12"/>
      <c r="FGE708" s="12"/>
      <c r="FGF708" s="12"/>
      <c r="FGG708" s="12"/>
      <c r="FGH708" s="12"/>
      <c r="FGI708" s="12"/>
      <c r="FGJ708" s="12"/>
      <c r="FGK708" s="12"/>
      <c r="FGL708" s="12"/>
      <c r="FGM708" s="12"/>
      <c r="FGN708" s="12"/>
      <c r="FGO708" s="12"/>
      <c r="FGP708" s="12"/>
      <c r="FGQ708" s="12"/>
      <c r="FGR708" s="12"/>
      <c r="FGS708" s="12"/>
      <c r="FGT708" s="12"/>
      <c r="FGU708" s="12"/>
      <c r="FGV708" s="12"/>
      <c r="FGW708" s="12"/>
      <c r="FGX708" s="12"/>
      <c r="FGY708" s="12"/>
      <c r="FGZ708" s="12"/>
      <c r="FHA708" s="12"/>
      <c r="FHB708" s="12"/>
      <c r="FHC708" s="12"/>
      <c r="FHD708" s="12"/>
      <c r="FHE708" s="12"/>
      <c r="FHF708" s="12"/>
      <c r="FHG708" s="12"/>
      <c r="FHH708" s="12"/>
      <c r="FHI708" s="12"/>
      <c r="FHJ708" s="12"/>
      <c r="FHK708" s="12"/>
      <c r="FHL708" s="12"/>
      <c r="FHM708" s="12"/>
      <c r="FHN708" s="12"/>
      <c r="FHO708" s="12"/>
      <c r="FHP708" s="12"/>
      <c r="FHQ708" s="12"/>
      <c r="FHR708" s="12"/>
      <c r="FHS708" s="12"/>
      <c r="FHT708" s="12"/>
      <c r="FHU708" s="12"/>
      <c r="FHV708" s="12"/>
      <c r="FHW708" s="12"/>
      <c r="FHX708" s="12"/>
      <c r="FHY708" s="12"/>
      <c r="FHZ708" s="12"/>
      <c r="FIA708" s="12"/>
      <c r="FIB708" s="12"/>
      <c r="FIC708" s="12"/>
      <c r="FID708" s="12"/>
      <c r="FIE708" s="12"/>
      <c r="FIF708" s="12"/>
      <c r="FIG708" s="12"/>
      <c r="FIH708" s="12"/>
      <c r="FII708" s="12"/>
      <c r="FIJ708" s="12"/>
      <c r="FIK708" s="12"/>
      <c r="FIL708" s="12"/>
      <c r="FIM708" s="12"/>
      <c r="FIN708" s="12"/>
      <c r="FIO708" s="12"/>
      <c r="FIP708" s="12"/>
      <c r="FIQ708" s="12"/>
      <c r="FIR708" s="12"/>
      <c r="FIS708" s="12"/>
      <c r="FIT708" s="12"/>
      <c r="FIU708" s="12"/>
      <c r="FIV708" s="12"/>
      <c r="FIW708" s="12"/>
      <c r="FIX708" s="12"/>
      <c r="FIY708" s="12"/>
      <c r="FIZ708" s="12"/>
      <c r="FJA708" s="12"/>
      <c r="FJB708" s="12"/>
      <c r="FJC708" s="12"/>
      <c r="FJD708" s="12"/>
      <c r="FJE708" s="12"/>
      <c r="FJF708" s="12"/>
      <c r="FJG708" s="12"/>
      <c r="FJH708" s="12"/>
      <c r="FJI708" s="12"/>
      <c r="FJJ708" s="12"/>
      <c r="FJK708" s="12"/>
      <c r="FJL708" s="12"/>
      <c r="FJM708" s="12"/>
      <c r="FJN708" s="12"/>
      <c r="FJO708" s="12"/>
      <c r="FJP708" s="12"/>
      <c r="FJQ708" s="12"/>
      <c r="FJR708" s="12"/>
      <c r="FJS708" s="12"/>
      <c r="FJT708" s="12"/>
      <c r="FJU708" s="12"/>
      <c r="FJV708" s="12"/>
      <c r="FJW708" s="12"/>
      <c r="FJX708" s="12"/>
      <c r="FJY708" s="12"/>
      <c r="FJZ708" s="12"/>
      <c r="FKA708" s="12"/>
      <c r="FKB708" s="12"/>
      <c r="FKC708" s="12"/>
      <c r="FKD708" s="12"/>
      <c r="FKE708" s="12"/>
      <c r="FKF708" s="12"/>
      <c r="FKG708" s="12"/>
      <c r="FKH708" s="12"/>
      <c r="FKI708" s="12"/>
      <c r="FKJ708" s="12"/>
      <c r="FKK708" s="12"/>
      <c r="FKL708" s="12"/>
      <c r="FKM708" s="12"/>
      <c r="FKN708" s="12"/>
      <c r="FKO708" s="12"/>
      <c r="FKP708" s="12"/>
      <c r="FKQ708" s="12"/>
      <c r="FKR708" s="12"/>
      <c r="FKS708" s="12"/>
      <c r="FKT708" s="12"/>
      <c r="FKU708" s="12"/>
      <c r="FKV708" s="12"/>
      <c r="FKW708" s="12"/>
      <c r="FKX708" s="12"/>
      <c r="FKY708" s="12"/>
      <c r="FKZ708" s="12"/>
      <c r="FLA708" s="12"/>
      <c r="FLB708" s="12"/>
      <c r="FLC708" s="12"/>
      <c r="FLD708" s="12"/>
      <c r="FLE708" s="12"/>
      <c r="FLF708" s="12"/>
      <c r="FLG708" s="12"/>
      <c r="FLH708" s="12"/>
      <c r="FLI708" s="12"/>
      <c r="FLJ708" s="12"/>
      <c r="FLK708" s="12"/>
      <c r="FLL708" s="12"/>
      <c r="FLM708" s="12"/>
      <c r="FLN708" s="12"/>
      <c r="FLO708" s="12"/>
      <c r="FLP708" s="12"/>
      <c r="FLQ708" s="12"/>
      <c r="FLR708" s="12"/>
      <c r="FLS708" s="12"/>
      <c r="FLT708" s="12"/>
      <c r="FLU708" s="12"/>
      <c r="FLV708" s="12"/>
      <c r="FLW708" s="12"/>
      <c r="FLX708" s="12"/>
      <c r="FLY708" s="12"/>
      <c r="FLZ708" s="12"/>
      <c r="FMA708" s="12"/>
      <c r="FMB708" s="12"/>
      <c r="FMC708" s="12"/>
      <c r="FMD708" s="12"/>
      <c r="FME708" s="12"/>
      <c r="FMF708" s="12"/>
      <c r="FMG708" s="12"/>
      <c r="FMH708" s="12"/>
      <c r="FMI708" s="12"/>
      <c r="FMJ708" s="12"/>
      <c r="FMK708" s="12"/>
      <c r="FML708" s="12"/>
      <c r="FMM708" s="12"/>
      <c r="FMN708" s="12"/>
      <c r="FMO708" s="12"/>
      <c r="FMP708" s="12"/>
      <c r="FMQ708" s="12"/>
      <c r="FMR708" s="12"/>
      <c r="FMS708" s="12"/>
      <c r="FMT708" s="12"/>
      <c r="FMU708" s="12"/>
      <c r="FMV708" s="12"/>
      <c r="FMW708" s="12"/>
      <c r="FMX708" s="12"/>
      <c r="FMY708" s="12"/>
      <c r="FMZ708" s="12"/>
      <c r="FNA708" s="12"/>
      <c r="FNB708" s="12"/>
      <c r="FNC708" s="12"/>
      <c r="FND708" s="12"/>
      <c r="FNE708" s="12"/>
      <c r="FNF708" s="12"/>
      <c r="FNG708" s="12"/>
      <c r="FNH708" s="12"/>
      <c r="FNI708" s="12"/>
      <c r="FNJ708" s="12"/>
      <c r="FNK708" s="12"/>
      <c r="FNL708" s="12"/>
      <c r="FNM708" s="12"/>
      <c r="FNN708" s="12"/>
      <c r="FNO708" s="12"/>
      <c r="FNP708" s="12"/>
      <c r="FNQ708" s="12"/>
      <c r="FNR708" s="12"/>
      <c r="FNS708" s="12"/>
      <c r="FNT708" s="12"/>
      <c r="FNU708" s="12"/>
      <c r="FNV708" s="12"/>
      <c r="FNW708" s="12"/>
      <c r="FNX708" s="12"/>
      <c r="FNY708" s="12"/>
      <c r="FNZ708" s="12"/>
      <c r="FOA708" s="12"/>
      <c r="FOB708" s="12"/>
      <c r="FOC708" s="12"/>
      <c r="FOD708" s="12"/>
      <c r="FOE708" s="12"/>
      <c r="FOF708" s="12"/>
      <c r="FOG708" s="12"/>
      <c r="FOH708" s="12"/>
      <c r="FOI708" s="12"/>
      <c r="FOJ708" s="12"/>
      <c r="FOK708" s="12"/>
      <c r="FOL708" s="12"/>
      <c r="FOM708" s="12"/>
      <c r="FON708" s="12"/>
      <c r="FOO708" s="12"/>
      <c r="FOP708" s="12"/>
      <c r="FOQ708" s="12"/>
      <c r="FOR708" s="12"/>
      <c r="FOS708" s="12"/>
      <c r="FOT708" s="12"/>
      <c r="FOU708" s="12"/>
      <c r="FOV708" s="12"/>
      <c r="FOW708" s="12"/>
      <c r="FOX708" s="12"/>
      <c r="FOY708" s="12"/>
      <c r="FOZ708" s="12"/>
      <c r="FPA708" s="12"/>
      <c r="FPB708" s="12"/>
      <c r="FPC708" s="12"/>
      <c r="FPD708" s="12"/>
      <c r="FPE708" s="12"/>
      <c r="FPF708" s="12"/>
      <c r="FPG708" s="12"/>
      <c r="FPH708" s="12"/>
      <c r="FPI708" s="12"/>
      <c r="FPJ708" s="12"/>
      <c r="FPK708" s="12"/>
      <c r="FPL708" s="12"/>
      <c r="FPM708" s="12"/>
      <c r="FPN708" s="12"/>
      <c r="FPO708" s="12"/>
      <c r="FPP708" s="12"/>
      <c r="FPQ708" s="12"/>
      <c r="FPR708" s="12"/>
      <c r="FPS708" s="12"/>
      <c r="FPT708" s="12"/>
      <c r="FPU708" s="12"/>
      <c r="FPV708" s="12"/>
      <c r="FPW708" s="12"/>
      <c r="FPX708" s="12"/>
      <c r="FPY708" s="12"/>
      <c r="FPZ708" s="12"/>
      <c r="FQA708" s="12"/>
      <c r="FQB708" s="12"/>
      <c r="FQC708" s="12"/>
      <c r="FQD708" s="12"/>
      <c r="FQE708" s="12"/>
      <c r="FQF708" s="12"/>
      <c r="FQG708" s="12"/>
      <c r="FQH708" s="12"/>
      <c r="FQI708" s="12"/>
      <c r="FQJ708" s="12"/>
      <c r="FQK708" s="12"/>
      <c r="FQL708" s="12"/>
      <c r="FQM708" s="12"/>
      <c r="FQN708" s="12"/>
      <c r="FQO708" s="12"/>
      <c r="FQP708" s="12"/>
      <c r="FQQ708" s="12"/>
      <c r="FQR708" s="12"/>
      <c r="FQS708" s="12"/>
      <c r="FQT708" s="12"/>
      <c r="FQU708" s="12"/>
      <c r="FQV708" s="12"/>
      <c r="FQW708" s="12"/>
      <c r="FQX708" s="12"/>
      <c r="FQY708" s="12"/>
      <c r="FQZ708" s="12"/>
      <c r="FRA708" s="12"/>
      <c r="FRB708" s="12"/>
      <c r="FRC708" s="12"/>
      <c r="FRD708" s="12"/>
      <c r="FRE708" s="12"/>
      <c r="FRF708" s="12"/>
      <c r="FRG708" s="12"/>
      <c r="FRH708" s="12"/>
      <c r="FRI708" s="12"/>
      <c r="FRJ708" s="12"/>
      <c r="FRK708" s="12"/>
      <c r="FRL708" s="12"/>
      <c r="FRM708" s="12"/>
      <c r="FRN708" s="12"/>
      <c r="FRO708" s="12"/>
      <c r="FRP708" s="12"/>
      <c r="FRQ708" s="12"/>
      <c r="FRR708" s="12"/>
      <c r="FRS708" s="12"/>
      <c r="FRT708" s="12"/>
      <c r="FRU708" s="12"/>
      <c r="FRV708" s="12"/>
      <c r="FRW708" s="12"/>
      <c r="FRX708" s="12"/>
      <c r="FRY708" s="12"/>
      <c r="FRZ708" s="12"/>
      <c r="FSA708" s="12"/>
      <c r="FSB708" s="12"/>
      <c r="FSC708" s="12"/>
      <c r="FSD708" s="12"/>
      <c r="FSE708" s="12"/>
      <c r="FSF708" s="12"/>
      <c r="FSG708" s="12"/>
      <c r="FSH708" s="12"/>
      <c r="FSI708" s="12"/>
      <c r="FSJ708" s="12"/>
      <c r="FSK708" s="12"/>
      <c r="FSL708" s="12"/>
      <c r="FSM708" s="12"/>
      <c r="FSN708" s="12"/>
      <c r="FSO708" s="12"/>
      <c r="FSP708" s="12"/>
      <c r="FSQ708" s="12"/>
      <c r="FSR708" s="12"/>
      <c r="FSS708" s="12"/>
      <c r="FST708" s="12"/>
      <c r="FSU708" s="12"/>
      <c r="FSV708" s="12"/>
      <c r="FSW708" s="12"/>
      <c r="FSX708" s="12"/>
      <c r="FSY708" s="12"/>
      <c r="FSZ708" s="12"/>
      <c r="FTA708" s="12"/>
      <c r="FTB708" s="12"/>
      <c r="FTC708" s="12"/>
      <c r="FTD708" s="12"/>
      <c r="FTE708" s="12"/>
      <c r="FTF708" s="12"/>
      <c r="FTG708" s="12"/>
      <c r="FTH708" s="12"/>
      <c r="FTI708" s="12"/>
      <c r="FTJ708" s="12"/>
      <c r="FTK708" s="12"/>
      <c r="FTL708" s="12"/>
      <c r="FTM708" s="12"/>
      <c r="FTN708" s="12"/>
      <c r="FTO708" s="12"/>
      <c r="FTP708" s="12"/>
      <c r="FTQ708" s="12"/>
      <c r="FTR708" s="12"/>
      <c r="FTS708" s="12"/>
      <c r="FTT708" s="12"/>
      <c r="FTU708" s="12"/>
      <c r="FTV708" s="12"/>
      <c r="FTW708" s="12"/>
      <c r="FTX708" s="12"/>
      <c r="FTY708" s="12"/>
      <c r="FTZ708" s="12"/>
      <c r="FUA708" s="12"/>
      <c r="FUB708" s="12"/>
      <c r="FUC708" s="12"/>
      <c r="FUD708" s="12"/>
      <c r="FUE708" s="12"/>
      <c r="FUF708" s="12"/>
      <c r="FUG708" s="12"/>
      <c r="FUH708" s="12"/>
      <c r="FUI708" s="12"/>
      <c r="FUJ708" s="12"/>
      <c r="FUK708" s="12"/>
      <c r="FUL708" s="12"/>
      <c r="FUM708" s="12"/>
      <c r="FUN708" s="12"/>
      <c r="FUO708" s="12"/>
      <c r="FUP708" s="12"/>
      <c r="FUQ708" s="12"/>
      <c r="FUR708" s="12"/>
      <c r="FUS708" s="12"/>
      <c r="FUT708" s="12"/>
      <c r="FUU708" s="12"/>
      <c r="FUV708" s="12"/>
      <c r="FUW708" s="12"/>
      <c r="FUX708" s="12"/>
      <c r="FUY708" s="12"/>
      <c r="FUZ708" s="12"/>
      <c r="FVA708" s="12"/>
      <c r="FVB708" s="12"/>
      <c r="FVC708" s="12"/>
      <c r="FVD708" s="12"/>
      <c r="FVE708" s="12"/>
      <c r="FVF708" s="12"/>
      <c r="FVG708" s="12"/>
      <c r="FVH708" s="12"/>
      <c r="FVI708" s="12"/>
      <c r="FVJ708" s="12"/>
      <c r="FVK708" s="12"/>
      <c r="FVL708" s="12"/>
      <c r="FVM708" s="12"/>
      <c r="FVN708" s="12"/>
      <c r="FVO708" s="12"/>
      <c r="FVP708" s="12"/>
      <c r="FVQ708" s="12"/>
      <c r="FVR708" s="12"/>
      <c r="FVS708" s="12"/>
      <c r="FVT708" s="12"/>
      <c r="FVU708" s="12"/>
      <c r="FVV708" s="12"/>
      <c r="FVW708" s="12"/>
      <c r="FVX708" s="12"/>
      <c r="FVY708" s="12"/>
      <c r="FVZ708" s="12"/>
      <c r="FWA708" s="12"/>
      <c r="FWB708" s="12"/>
      <c r="FWC708" s="12"/>
      <c r="FWD708" s="12"/>
      <c r="FWE708" s="12"/>
      <c r="FWF708" s="12"/>
      <c r="FWG708" s="12"/>
      <c r="FWH708" s="12"/>
      <c r="FWI708" s="12"/>
      <c r="FWJ708" s="12"/>
      <c r="FWK708" s="12"/>
      <c r="FWL708" s="12"/>
      <c r="FWM708" s="12"/>
      <c r="FWN708" s="12"/>
      <c r="FWO708" s="12"/>
      <c r="FWP708" s="12"/>
      <c r="FWQ708" s="12"/>
      <c r="FWR708" s="12"/>
      <c r="FWS708" s="12"/>
      <c r="FWT708" s="12"/>
      <c r="FWU708" s="12"/>
      <c r="FWV708" s="12"/>
      <c r="FWW708" s="12"/>
      <c r="FWX708" s="12"/>
      <c r="FWY708" s="12"/>
      <c r="FWZ708" s="12"/>
      <c r="FXA708" s="12"/>
      <c r="FXB708" s="12"/>
      <c r="FXC708" s="12"/>
      <c r="FXD708" s="12"/>
      <c r="FXE708" s="12"/>
      <c r="FXF708" s="12"/>
      <c r="FXG708" s="12"/>
      <c r="FXH708" s="12"/>
      <c r="FXI708" s="12"/>
      <c r="FXJ708" s="12"/>
      <c r="FXK708" s="12"/>
      <c r="FXL708" s="12"/>
      <c r="FXM708" s="12"/>
      <c r="FXN708" s="12"/>
      <c r="FXO708" s="12"/>
      <c r="FXP708" s="12"/>
      <c r="FXQ708" s="12"/>
      <c r="FXR708" s="12"/>
      <c r="FXS708" s="12"/>
      <c r="FXT708" s="12"/>
      <c r="FXU708" s="12"/>
      <c r="FXV708" s="12"/>
      <c r="FXW708" s="12"/>
      <c r="FXX708" s="12"/>
      <c r="FXY708" s="12"/>
      <c r="FXZ708" s="12"/>
      <c r="FYA708" s="12"/>
      <c r="FYB708" s="12"/>
      <c r="FYC708" s="12"/>
      <c r="FYD708" s="12"/>
      <c r="FYE708" s="12"/>
      <c r="FYF708" s="12"/>
      <c r="FYG708" s="12"/>
      <c r="FYH708" s="12"/>
      <c r="FYI708" s="12"/>
      <c r="FYJ708" s="12"/>
      <c r="FYK708" s="12"/>
      <c r="FYL708" s="12"/>
      <c r="FYM708" s="12"/>
      <c r="FYN708" s="12"/>
      <c r="FYO708" s="12"/>
      <c r="FYP708" s="12"/>
      <c r="FYQ708" s="12"/>
      <c r="FYR708" s="12"/>
      <c r="FYS708" s="12"/>
      <c r="FYT708" s="12"/>
      <c r="FYU708" s="12"/>
      <c r="FYV708" s="12"/>
      <c r="FYW708" s="12"/>
      <c r="FYX708" s="12"/>
      <c r="FYY708" s="12"/>
      <c r="FYZ708" s="12"/>
      <c r="FZA708" s="12"/>
      <c r="FZB708" s="12"/>
      <c r="FZC708" s="12"/>
      <c r="FZD708" s="12"/>
      <c r="FZE708" s="12"/>
      <c r="FZF708" s="12"/>
      <c r="FZG708" s="12"/>
      <c r="FZH708" s="12"/>
      <c r="FZI708" s="12"/>
      <c r="FZJ708" s="12"/>
      <c r="FZK708" s="12"/>
      <c r="FZL708" s="12"/>
      <c r="FZM708" s="12"/>
      <c r="FZN708" s="12"/>
      <c r="FZO708" s="12"/>
      <c r="FZP708" s="12"/>
      <c r="FZQ708" s="12"/>
      <c r="FZR708" s="12"/>
      <c r="FZS708" s="12"/>
      <c r="FZT708" s="12"/>
      <c r="FZU708" s="12"/>
      <c r="FZV708" s="12"/>
      <c r="FZW708" s="12"/>
      <c r="FZX708" s="12"/>
      <c r="FZY708" s="12"/>
      <c r="FZZ708" s="12"/>
      <c r="GAA708" s="12"/>
      <c r="GAB708" s="12"/>
      <c r="GAC708" s="12"/>
      <c r="GAD708" s="12"/>
      <c r="GAE708" s="12"/>
      <c r="GAF708" s="12"/>
      <c r="GAG708" s="12"/>
      <c r="GAH708" s="12"/>
      <c r="GAI708" s="12"/>
      <c r="GAJ708" s="12"/>
      <c r="GAK708" s="12"/>
      <c r="GAL708" s="12"/>
      <c r="GAM708" s="12"/>
      <c r="GAN708" s="12"/>
      <c r="GAO708" s="12"/>
      <c r="GAP708" s="12"/>
      <c r="GAQ708" s="12"/>
      <c r="GAR708" s="12"/>
      <c r="GAS708" s="12"/>
      <c r="GAT708" s="12"/>
      <c r="GAU708" s="12"/>
      <c r="GAV708" s="12"/>
      <c r="GAW708" s="12"/>
      <c r="GAX708" s="12"/>
      <c r="GAY708" s="12"/>
      <c r="GAZ708" s="12"/>
      <c r="GBA708" s="12"/>
      <c r="GBB708" s="12"/>
      <c r="GBC708" s="12"/>
      <c r="GBD708" s="12"/>
      <c r="GBE708" s="12"/>
      <c r="GBF708" s="12"/>
      <c r="GBG708" s="12"/>
      <c r="GBH708" s="12"/>
      <c r="GBI708" s="12"/>
      <c r="GBJ708" s="12"/>
      <c r="GBK708" s="12"/>
      <c r="GBL708" s="12"/>
      <c r="GBM708" s="12"/>
      <c r="GBN708" s="12"/>
      <c r="GBO708" s="12"/>
      <c r="GBP708" s="12"/>
      <c r="GBQ708" s="12"/>
      <c r="GBR708" s="12"/>
      <c r="GBS708" s="12"/>
      <c r="GBT708" s="12"/>
      <c r="GBU708" s="12"/>
      <c r="GBV708" s="12"/>
      <c r="GBW708" s="12"/>
      <c r="GBX708" s="12"/>
      <c r="GBY708" s="12"/>
      <c r="GBZ708" s="12"/>
      <c r="GCA708" s="12"/>
      <c r="GCB708" s="12"/>
      <c r="GCC708" s="12"/>
      <c r="GCD708" s="12"/>
      <c r="GCE708" s="12"/>
      <c r="GCF708" s="12"/>
      <c r="GCG708" s="12"/>
      <c r="GCH708" s="12"/>
      <c r="GCI708" s="12"/>
      <c r="GCJ708" s="12"/>
      <c r="GCK708" s="12"/>
      <c r="GCL708" s="12"/>
      <c r="GCM708" s="12"/>
      <c r="GCN708" s="12"/>
      <c r="GCO708" s="12"/>
      <c r="GCP708" s="12"/>
      <c r="GCQ708" s="12"/>
      <c r="GCR708" s="12"/>
      <c r="GCS708" s="12"/>
      <c r="GCT708" s="12"/>
      <c r="GCU708" s="12"/>
      <c r="GCV708" s="12"/>
      <c r="GCW708" s="12"/>
      <c r="GCX708" s="12"/>
      <c r="GCY708" s="12"/>
      <c r="GCZ708" s="12"/>
      <c r="GDA708" s="12"/>
      <c r="GDB708" s="12"/>
      <c r="GDC708" s="12"/>
      <c r="GDD708" s="12"/>
      <c r="GDE708" s="12"/>
      <c r="GDF708" s="12"/>
      <c r="GDG708" s="12"/>
      <c r="GDH708" s="12"/>
      <c r="GDI708" s="12"/>
      <c r="GDJ708" s="12"/>
      <c r="GDK708" s="12"/>
      <c r="GDL708" s="12"/>
      <c r="GDM708" s="12"/>
      <c r="GDN708" s="12"/>
      <c r="GDO708" s="12"/>
      <c r="GDP708" s="12"/>
      <c r="GDQ708" s="12"/>
      <c r="GDR708" s="12"/>
      <c r="GDS708" s="12"/>
      <c r="GDT708" s="12"/>
      <c r="GDU708" s="12"/>
      <c r="GDV708" s="12"/>
      <c r="GDW708" s="12"/>
      <c r="GDX708" s="12"/>
      <c r="GDY708" s="12"/>
      <c r="GDZ708" s="12"/>
      <c r="GEA708" s="12"/>
      <c r="GEB708" s="12"/>
      <c r="GEC708" s="12"/>
      <c r="GED708" s="12"/>
      <c r="GEE708" s="12"/>
      <c r="GEF708" s="12"/>
      <c r="GEG708" s="12"/>
      <c r="GEH708" s="12"/>
      <c r="GEI708" s="12"/>
      <c r="GEJ708" s="12"/>
      <c r="GEK708" s="12"/>
      <c r="GEL708" s="12"/>
      <c r="GEM708" s="12"/>
      <c r="GEN708" s="12"/>
      <c r="GEO708" s="12"/>
      <c r="GEP708" s="12"/>
      <c r="GEQ708" s="12"/>
      <c r="GER708" s="12"/>
      <c r="GES708" s="12"/>
      <c r="GET708" s="12"/>
      <c r="GEU708" s="12"/>
      <c r="GEV708" s="12"/>
      <c r="GEW708" s="12"/>
      <c r="GEX708" s="12"/>
      <c r="GEY708" s="12"/>
      <c r="GEZ708" s="12"/>
      <c r="GFA708" s="12"/>
      <c r="GFB708" s="12"/>
      <c r="GFC708" s="12"/>
      <c r="GFD708" s="12"/>
      <c r="GFE708" s="12"/>
      <c r="GFF708" s="12"/>
      <c r="GFG708" s="12"/>
      <c r="GFH708" s="12"/>
      <c r="GFI708" s="12"/>
      <c r="GFJ708" s="12"/>
      <c r="GFK708" s="12"/>
      <c r="GFL708" s="12"/>
      <c r="GFM708" s="12"/>
      <c r="GFN708" s="12"/>
      <c r="GFO708" s="12"/>
      <c r="GFP708" s="12"/>
      <c r="GFQ708" s="12"/>
      <c r="GFR708" s="12"/>
      <c r="GFS708" s="12"/>
      <c r="GFT708" s="12"/>
      <c r="GFU708" s="12"/>
      <c r="GFV708" s="12"/>
      <c r="GFW708" s="12"/>
      <c r="GFX708" s="12"/>
      <c r="GFY708" s="12"/>
      <c r="GFZ708" s="12"/>
      <c r="GGA708" s="12"/>
      <c r="GGB708" s="12"/>
      <c r="GGC708" s="12"/>
      <c r="GGD708" s="12"/>
      <c r="GGE708" s="12"/>
      <c r="GGF708" s="12"/>
      <c r="GGG708" s="12"/>
      <c r="GGH708" s="12"/>
      <c r="GGI708" s="12"/>
      <c r="GGJ708" s="12"/>
      <c r="GGK708" s="12"/>
      <c r="GGL708" s="12"/>
      <c r="GGM708" s="12"/>
      <c r="GGN708" s="12"/>
      <c r="GGO708" s="12"/>
      <c r="GGP708" s="12"/>
      <c r="GGQ708" s="12"/>
      <c r="GGR708" s="12"/>
      <c r="GGS708" s="12"/>
      <c r="GGT708" s="12"/>
      <c r="GGU708" s="12"/>
      <c r="GGV708" s="12"/>
      <c r="GGW708" s="12"/>
      <c r="GGX708" s="12"/>
      <c r="GGY708" s="12"/>
      <c r="GGZ708" s="12"/>
      <c r="GHA708" s="12"/>
      <c r="GHB708" s="12"/>
      <c r="GHC708" s="12"/>
      <c r="GHD708" s="12"/>
      <c r="GHE708" s="12"/>
      <c r="GHF708" s="12"/>
      <c r="GHG708" s="12"/>
      <c r="GHH708" s="12"/>
      <c r="GHI708" s="12"/>
      <c r="GHJ708" s="12"/>
      <c r="GHK708" s="12"/>
      <c r="GHL708" s="12"/>
      <c r="GHM708" s="12"/>
      <c r="GHN708" s="12"/>
      <c r="GHO708" s="12"/>
      <c r="GHP708" s="12"/>
      <c r="GHQ708" s="12"/>
      <c r="GHR708" s="12"/>
      <c r="GHS708" s="12"/>
      <c r="GHT708" s="12"/>
      <c r="GHU708" s="12"/>
      <c r="GHV708" s="12"/>
      <c r="GHW708" s="12"/>
      <c r="GHX708" s="12"/>
      <c r="GHY708" s="12"/>
      <c r="GHZ708" s="12"/>
      <c r="GIA708" s="12"/>
      <c r="GIB708" s="12"/>
      <c r="GIC708" s="12"/>
      <c r="GID708" s="12"/>
      <c r="GIE708" s="12"/>
      <c r="GIF708" s="12"/>
      <c r="GIG708" s="12"/>
      <c r="GIH708" s="12"/>
      <c r="GII708" s="12"/>
      <c r="GIJ708" s="12"/>
      <c r="GIK708" s="12"/>
      <c r="GIL708" s="12"/>
      <c r="GIM708" s="12"/>
      <c r="GIN708" s="12"/>
      <c r="GIO708" s="12"/>
      <c r="GIP708" s="12"/>
      <c r="GIQ708" s="12"/>
      <c r="GIR708" s="12"/>
      <c r="GIS708" s="12"/>
      <c r="GIT708" s="12"/>
      <c r="GIU708" s="12"/>
      <c r="GIV708" s="12"/>
      <c r="GIW708" s="12"/>
      <c r="GIX708" s="12"/>
      <c r="GIY708" s="12"/>
      <c r="GIZ708" s="12"/>
      <c r="GJA708" s="12"/>
      <c r="GJB708" s="12"/>
      <c r="GJC708" s="12"/>
      <c r="GJD708" s="12"/>
      <c r="GJE708" s="12"/>
      <c r="GJF708" s="12"/>
      <c r="GJG708" s="12"/>
      <c r="GJH708" s="12"/>
      <c r="GJI708" s="12"/>
      <c r="GJJ708" s="12"/>
      <c r="GJK708" s="12"/>
      <c r="GJL708" s="12"/>
      <c r="GJM708" s="12"/>
      <c r="GJN708" s="12"/>
      <c r="GJO708" s="12"/>
      <c r="GJP708" s="12"/>
      <c r="GJQ708" s="12"/>
      <c r="GJR708" s="12"/>
      <c r="GJS708" s="12"/>
      <c r="GJT708" s="12"/>
      <c r="GJU708" s="12"/>
      <c r="GJV708" s="12"/>
      <c r="GJW708" s="12"/>
      <c r="GJX708" s="12"/>
      <c r="GJY708" s="12"/>
      <c r="GJZ708" s="12"/>
      <c r="GKA708" s="12"/>
      <c r="GKB708" s="12"/>
      <c r="GKC708" s="12"/>
      <c r="GKD708" s="12"/>
      <c r="GKE708" s="12"/>
      <c r="GKF708" s="12"/>
      <c r="GKG708" s="12"/>
      <c r="GKH708" s="12"/>
      <c r="GKI708" s="12"/>
      <c r="GKJ708" s="12"/>
      <c r="GKK708" s="12"/>
      <c r="GKL708" s="12"/>
      <c r="GKM708" s="12"/>
      <c r="GKN708" s="12"/>
      <c r="GKO708" s="12"/>
      <c r="GKP708" s="12"/>
      <c r="GKQ708" s="12"/>
      <c r="GKR708" s="12"/>
      <c r="GKS708" s="12"/>
      <c r="GKT708" s="12"/>
      <c r="GKU708" s="12"/>
      <c r="GKV708" s="12"/>
      <c r="GKW708" s="12"/>
      <c r="GKX708" s="12"/>
      <c r="GKY708" s="12"/>
      <c r="GKZ708" s="12"/>
      <c r="GLA708" s="12"/>
      <c r="GLB708" s="12"/>
      <c r="GLC708" s="12"/>
      <c r="GLD708" s="12"/>
      <c r="GLE708" s="12"/>
      <c r="GLF708" s="12"/>
      <c r="GLG708" s="12"/>
      <c r="GLH708" s="12"/>
      <c r="GLI708" s="12"/>
      <c r="GLJ708" s="12"/>
      <c r="GLK708" s="12"/>
      <c r="GLL708" s="12"/>
      <c r="GLM708" s="12"/>
      <c r="GLN708" s="12"/>
      <c r="GLO708" s="12"/>
      <c r="GLP708" s="12"/>
      <c r="GLQ708" s="12"/>
      <c r="GLR708" s="12"/>
      <c r="GLS708" s="12"/>
      <c r="GLT708" s="12"/>
      <c r="GLU708" s="12"/>
      <c r="GLV708" s="12"/>
      <c r="GLW708" s="12"/>
      <c r="GLX708" s="12"/>
      <c r="GLY708" s="12"/>
      <c r="GLZ708" s="12"/>
      <c r="GMA708" s="12"/>
      <c r="GMB708" s="12"/>
      <c r="GMC708" s="12"/>
      <c r="GMD708" s="12"/>
      <c r="GME708" s="12"/>
      <c r="GMF708" s="12"/>
      <c r="GMG708" s="12"/>
      <c r="GMH708" s="12"/>
      <c r="GMI708" s="12"/>
      <c r="GMJ708" s="12"/>
      <c r="GMK708" s="12"/>
      <c r="GML708" s="12"/>
      <c r="GMM708" s="12"/>
      <c r="GMN708" s="12"/>
      <c r="GMO708" s="12"/>
      <c r="GMP708" s="12"/>
      <c r="GMQ708" s="12"/>
      <c r="GMR708" s="12"/>
      <c r="GMS708" s="12"/>
      <c r="GMT708" s="12"/>
      <c r="GMU708" s="12"/>
      <c r="GMV708" s="12"/>
      <c r="GMW708" s="12"/>
      <c r="GMX708" s="12"/>
      <c r="GMY708" s="12"/>
      <c r="GMZ708" s="12"/>
      <c r="GNA708" s="12"/>
      <c r="GNB708" s="12"/>
      <c r="GNC708" s="12"/>
      <c r="GND708" s="12"/>
      <c r="GNE708" s="12"/>
      <c r="GNF708" s="12"/>
      <c r="GNG708" s="12"/>
      <c r="GNH708" s="12"/>
      <c r="GNI708" s="12"/>
      <c r="GNJ708" s="12"/>
      <c r="GNK708" s="12"/>
      <c r="GNL708" s="12"/>
      <c r="GNM708" s="12"/>
      <c r="GNN708" s="12"/>
      <c r="GNO708" s="12"/>
      <c r="GNP708" s="12"/>
      <c r="GNQ708" s="12"/>
      <c r="GNR708" s="12"/>
      <c r="GNS708" s="12"/>
      <c r="GNT708" s="12"/>
      <c r="GNU708" s="12"/>
      <c r="GNV708" s="12"/>
      <c r="GNW708" s="12"/>
      <c r="GNX708" s="12"/>
      <c r="GNY708" s="12"/>
      <c r="GNZ708" s="12"/>
      <c r="GOA708" s="12"/>
      <c r="GOB708" s="12"/>
      <c r="GOC708" s="12"/>
      <c r="GOD708" s="12"/>
      <c r="GOE708" s="12"/>
      <c r="GOF708" s="12"/>
      <c r="GOG708" s="12"/>
      <c r="GOH708" s="12"/>
      <c r="GOI708" s="12"/>
      <c r="GOJ708" s="12"/>
      <c r="GOK708" s="12"/>
      <c r="GOL708" s="12"/>
      <c r="GOM708" s="12"/>
      <c r="GON708" s="12"/>
      <c r="GOO708" s="12"/>
      <c r="GOP708" s="12"/>
      <c r="GOQ708" s="12"/>
      <c r="GOR708" s="12"/>
      <c r="GOS708" s="12"/>
      <c r="GOT708" s="12"/>
      <c r="GOU708" s="12"/>
      <c r="GOV708" s="12"/>
      <c r="GOW708" s="12"/>
      <c r="GOX708" s="12"/>
      <c r="GOY708" s="12"/>
      <c r="GOZ708" s="12"/>
      <c r="GPA708" s="12"/>
      <c r="GPB708" s="12"/>
      <c r="GPC708" s="12"/>
      <c r="GPD708" s="12"/>
      <c r="GPE708" s="12"/>
      <c r="GPF708" s="12"/>
      <c r="GPG708" s="12"/>
      <c r="GPH708" s="12"/>
      <c r="GPI708" s="12"/>
      <c r="GPJ708" s="12"/>
      <c r="GPK708" s="12"/>
      <c r="GPL708" s="12"/>
      <c r="GPM708" s="12"/>
      <c r="GPN708" s="12"/>
      <c r="GPO708" s="12"/>
      <c r="GPP708" s="12"/>
      <c r="GPQ708" s="12"/>
      <c r="GPR708" s="12"/>
      <c r="GPS708" s="12"/>
      <c r="GPT708" s="12"/>
      <c r="GPU708" s="12"/>
      <c r="GPV708" s="12"/>
      <c r="GPW708" s="12"/>
      <c r="GPX708" s="12"/>
      <c r="GPY708" s="12"/>
      <c r="GPZ708" s="12"/>
      <c r="GQA708" s="12"/>
      <c r="GQB708" s="12"/>
      <c r="GQC708" s="12"/>
      <c r="GQD708" s="12"/>
      <c r="GQE708" s="12"/>
      <c r="GQF708" s="12"/>
      <c r="GQG708" s="12"/>
      <c r="GQH708" s="12"/>
      <c r="GQI708" s="12"/>
      <c r="GQJ708" s="12"/>
      <c r="GQK708" s="12"/>
      <c r="GQL708" s="12"/>
      <c r="GQM708" s="12"/>
      <c r="GQN708" s="12"/>
      <c r="GQO708" s="12"/>
      <c r="GQP708" s="12"/>
      <c r="GQQ708" s="12"/>
      <c r="GQR708" s="12"/>
      <c r="GQS708" s="12"/>
      <c r="GQT708" s="12"/>
      <c r="GQU708" s="12"/>
      <c r="GQV708" s="12"/>
      <c r="GQW708" s="12"/>
      <c r="GQX708" s="12"/>
      <c r="GQY708" s="12"/>
      <c r="GQZ708" s="12"/>
      <c r="GRA708" s="12"/>
      <c r="GRB708" s="12"/>
      <c r="GRC708" s="12"/>
      <c r="GRD708" s="12"/>
      <c r="GRE708" s="12"/>
      <c r="GRF708" s="12"/>
      <c r="GRG708" s="12"/>
      <c r="GRH708" s="12"/>
      <c r="GRI708" s="12"/>
      <c r="GRJ708" s="12"/>
      <c r="GRK708" s="12"/>
      <c r="GRL708" s="12"/>
      <c r="GRM708" s="12"/>
      <c r="GRN708" s="12"/>
      <c r="GRO708" s="12"/>
      <c r="GRP708" s="12"/>
      <c r="GRQ708" s="12"/>
      <c r="GRR708" s="12"/>
      <c r="GRS708" s="12"/>
      <c r="GRT708" s="12"/>
      <c r="GRU708" s="12"/>
      <c r="GRV708" s="12"/>
      <c r="GRW708" s="12"/>
      <c r="GRX708" s="12"/>
      <c r="GRY708" s="12"/>
      <c r="GRZ708" s="12"/>
      <c r="GSA708" s="12"/>
      <c r="GSB708" s="12"/>
      <c r="GSC708" s="12"/>
      <c r="GSD708" s="12"/>
      <c r="GSE708" s="12"/>
      <c r="GSF708" s="12"/>
      <c r="GSG708" s="12"/>
      <c r="GSH708" s="12"/>
      <c r="GSI708" s="12"/>
      <c r="GSJ708" s="12"/>
      <c r="GSK708" s="12"/>
      <c r="GSL708" s="12"/>
      <c r="GSM708" s="12"/>
      <c r="GSN708" s="12"/>
      <c r="GSO708" s="12"/>
      <c r="GSP708" s="12"/>
      <c r="GSQ708" s="12"/>
      <c r="GSR708" s="12"/>
      <c r="GSS708" s="12"/>
      <c r="GST708" s="12"/>
      <c r="GSU708" s="12"/>
      <c r="GSV708" s="12"/>
      <c r="GSW708" s="12"/>
      <c r="GSX708" s="12"/>
      <c r="GSY708" s="12"/>
      <c r="GSZ708" s="12"/>
      <c r="GTA708" s="12"/>
      <c r="GTB708" s="12"/>
      <c r="GTC708" s="12"/>
      <c r="GTD708" s="12"/>
      <c r="GTE708" s="12"/>
      <c r="GTF708" s="12"/>
      <c r="GTG708" s="12"/>
      <c r="GTH708" s="12"/>
      <c r="GTI708" s="12"/>
      <c r="GTJ708" s="12"/>
      <c r="GTK708" s="12"/>
      <c r="GTL708" s="12"/>
      <c r="GTM708" s="12"/>
      <c r="GTN708" s="12"/>
      <c r="GTO708" s="12"/>
      <c r="GTP708" s="12"/>
      <c r="GTQ708" s="12"/>
      <c r="GTR708" s="12"/>
      <c r="GTS708" s="12"/>
      <c r="GTT708" s="12"/>
      <c r="GTU708" s="12"/>
      <c r="GTV708" s="12"/>
      <c r="GTW708" s="12"/>
      <c r="GTX708" s="12"/>
      <c r="GTY708" s="12"/>
      <c r="GTZ708" s="12"/>
      <c r="GUA708" s="12"/>
      <c r="GUB708" s="12"/>
      <c r="GUC708" s="12"/>
      <c r="GUD708" s="12"/>
      <c r="GUE708" s="12"/>
      <c r="GUF708" s="12"/>
      <c r="GUG708" s="12"/>
      <c r="GUH708" s="12"/>
      <c r="GUI708" s="12"/>
      <c r="GUJ708" s="12"/>
      <c r="GUK708" s="12"/>
      <c r="GUL708" s="12"/>
      <c r="GUM708" s="12"/>
      <c r="GUN708" s="12"/>
      <c r="GUO708" s="12"/>
      <c r="GUP708" s="12"/>
      <c r="GUQ708" s="12"/>
      <c r="GUR708" s="12"/>
      <c r="GUS708" s="12"/>
      <c r="GUT708" s="12"/>
      <c r="GUU708" s="12"/>
      <c r="GUV708" s="12"/>
      <c r="GUW708" s="12"/>
      <c r="GUX708" s="12"/>
      <c r="GUY708" s="12"/>
      <c r="GUZ708" s="12"/>
      <c r="GVA708" s="12"/>
      <c r="GVB708" s="12"/>
      <c r="GVC708" s="12"/>
      <c r="GVD708" s="12"/>
      <c r="GVE708" s="12"/>
      <c r="GVF708" s="12"/>
      <c r="GVG708" s="12"/>
      <c r="GVH708" s="12"/>
      <c r="GVI708" s="12"/>
      <c r="GVJ708" s="12"/>
      <c r="GVK708" s="12"/>
      <c r="GVL708" s="12"/>
      <c r="GVM708" s="12"/>
      <c r="GVN708" s="12"/>
      <c r="GVO708" s="12"/>
      <c r="GVP708" s="12"/>
      <c r="GVQ708" s="12"/>
      <c r="GVR708" s="12"/>
      <c r="GVS708" s="12"/>
      <c r="GVT708" s="12"/>
      <c r="GVU708" s="12"/>
      <c r="GVV708" s="12"/>
      <c r="GVW708" s="12"/>
      <c r="GVX708" s="12"/>
      <c r="GVY708" s="12"/>
      <c r="GVZ708" s="12"/>
      <c r="GWA708" s="12"/>
      <c r="GWB708" s="12"/>
      <c r="GWC708" s="12"/>
      <c r="GWD708" s="12"/>
      <c r="GWE708" s="12"/>
      <c r="GWF708" s="12"/>
      <c r="GWG708" s="12"/>
      <c r="GWH708" s="12"/>
      <c r="GWI708" s="12"/>
      <c r="GWJ708" s="12"/>
      <c r="GWK708" s="12"/>
      <c r="GWL708" s="12"/>
      <c r="GWM708" s="12"/>
      <c r="GWN708" s="12"/>
      <c r="GWO708" s="12"/>
      <c r="GWP708" s="12"/>
      <c r="GWQ708" s="12"/>
      <c r="GWR708" s="12"/>
      <c r="GWS708" s="12"/>
      <c r="GWT708" s="12"/>
      <c r="GWU708" s="12"/>
      <c r="GWV708" s="12"/>
      <c r="GWW708" s="12"/>
      <c r="GWX708" s="12"/>
      <c r="GWY708" s="12"/>
      <c r="GWZ708" s="12"/>
      <c r="GXA708" s="12"/>
      <c r="GXB708" s="12"/>
      <c r="GXC708" s="12"/>
      <c r="GXD708" s="12"/>
      <c r="GXE708" s="12"/>
      <c r="GXF708" s="12"/>
      <c r="GXG708" s="12"/>
      <c r="GXH708" s="12"/>
      <c r="GXI708" s="12"/>
      <c r="GXJ708" s="12"/>
      <c r="GXK708" s="12"/>
      <c r="GXL708" s="12"/>
      <c r="GXM708" s="12"/>
      <c r="GXN708" s="12"/>
      <c r="GXO708" s="12"/>
      <c r="GXP708" s="12"/>
      <c r="GXQ708" s="12"/>
      <c r="GXR708" s="12"/>
      <c r="GXS708" s="12"/>
      <c r="GXT708" s="12"/>
      <c r="GXU708" s="12"/>
      <c r="GXV708" s="12"/>
      <c r="GXW708" s="12"/>
      <c r="GXX708" s="12"/>
      <c r="GXY708" s="12"/>
      <c r="GXZ708" s="12"/>
      <c r="GYA708" s="12"/>
      <c r="GYB708" s="12"/>
      <c r="GYC708" s="12"/>
      <c r="GYD708" s="12"/>
      <c r="GYE708" s="12"/>
      <c r="GYF708" s="12"/>
      <c r="GYG708" s="12"/>
      <c r="GYH708" s="12"/>
      <c r="GYI708" s="12"/>
      <c r="GYJ708" s="12"/>
      <c r="GYK708" s="12"/>
      <c r="GYL708" s="12"/>
      <c r="GYM708" s="12"/>
      <c r="GYN708" s="12"/>
      <c r="GYO708" s="12"/>
      <c r="GYP708" s="12"/>
      <c r="GYQ708" s="12"/>
      <c r="GYR708" s="12"/>
      <c r="GYS708" s="12"/>
      <c r="GYT708" s="12"/>
      <c r="GYU708" s="12"/>
      <c r="GYV708" s="12"/>
      <c r="GYW708" s="12"/>
      <c r="GYX708" s="12"/>
      <c r="GYY708" s="12"/>
      <c r="GYZ708" s="12"/>
      <c r="GZA708" s="12"/>
      <c r="GZB708" s="12"/>
      <c r="GZC708" s="12"/>
      <c r="GZD708" s="12"/>
      <c r="GZE708" s="12"/>
      <c r="GZF708" s="12"/>
      <c r="GZG708" s="12"/>
      <c r="GZH708" s="12"/>
      <c r="GZI708" s="12"/>
      <c r="GZJ708" s="12"/>
      <c r="GZK708" s="12"/>
      <c r="GZL708" s="12"/>
      <c r="GZM708" s="12"/>
      <c r="GZN708" s="12"/>
      <c r="GZO708" s="12"/>
      <c r="GZP708" s="12"/>
      <c r="GZQ708" s="12"/>
      <c r="GZR708" s="12"/>
      <c r="GZS708" s="12"/>
      <c r="GZT708" s="12"/>
      <c r="GZU708" s="12"/>
      <c r="GZV708" s="12"/>
      <c r="GZW708" s="12"/>
      <c r="GZX708" s="12"/>
      <c r="GZY708" s="12"/>
      <c r="GZZ708" s="12"/>
      <c r="HAA708" s="12"/>
      <c r="HAB708" s="12"/>
      <c r="HAC708" s="12"/>
      <c r="HAD708" s="12"/>
      <c r="HAE708" s="12"/>
      <c r="HAF708" s="12"/>
      <c r="HAG708" s="12"/>
      <c r="HAH708" s="12"/>
      <c r="HAI708" s="12"/>
      <c r="HAJ708" s="12"/>
      <c r="HAK708" s="12"/>
      <c r="HAL708" s="12"/>
      <c r="HAM708" s="12"/>
      <c r="HAN708" s="12"/>
      <c r="HAO708" s="12"/>
      <c r="HAP708" s="12"/>
      <c r="HAQ708" s="12"/>
      <c r="HAR708" s="12"/>
      <c r="HAS708" s="12"/>
      <c r="HAT708" s="12"/>
      <c r="HAU708" s="12"/>
      <c r="HAV708" s="12"/>
      <c r="HAW708" s="12"/>
      <c r="HAX708" s="12"/>
      <c r="HAY708" s="12"/>
      <c r="HAZ708" s="12"/>
      <c r="HBA708" s="12"/>
      <c r="HBB708" s="12"/>
      <c r="HBC708" s="12"/>
      <c r="HBD708" s="12"/>
      <c r="HBE708" s="12"/>
      <c r="HBF708" s="12"/>
      <c r="HBG708" s="12"/>
      <c r="HBH708" s="12"/>
      <c r="HBI708" s="12"/>
      <c r="HBJ708" s="12"/>
      <c r="HBK708" s="12"/>
      <c r="HBL708" s="12"/>
      <c r="HBM708" s="12"/>
      <c r="HBN708" s="12"/>
      <c r="HBO708" s="12"/>
      <c r="HBP708" s="12"/>
      <c r="HBQ708" s="12"/>
      <c r="HBR708" s="12"/>
      <c r="HBS708" s="12"/>
      <c r="HBT708" s="12"/>
      <c r="HBU708" s="12"/>
      <c r="HBV708" s="12"/>
      <c r="HBW708" s="12"/>
      <c r="HBX708" s="12"/>
      <c r="HBY708" s="12"/>
      <c r="HBZ708" s="12"/>
      <c r="HCA708" s="12"/>
      <c r="HCB708" s="12"/>
      <c r="HCC708" s="12"/>
      <c r="HCD708" s="12"/>
      <c r="HCE708" s="12"/>
      <c r="HCF708" s="12"/>
      <c r="HCG708" s="12"/>
      <c r="HCH708" s="12"/>
      <c r="HCI708" s="12"/>
      <c r="HCJ708" s="12"/>
      <c r="HCK708" s="12"/>
      <c r="HCL708" s="12"/>
      <c r="HCM708" s="12"/>
      <c r="HCN708" s="12"/>
      <c r="HCO708" s="12"/>
      <c r="HCP708" s="12"/>
      <c r="HCQ708" s="12"/>
      <c r="HCR708" s="12"/>
      <c r="HCS708" s="12"/>
      <c r="HCT708" s="12"/>
      <c r="HCU708" s="12"/>
      <c r="HCV708" s="12"/>
      <c r="HCW708" s="12"/>
      <c r="HCX708" s="12"/>
      <c r="HCY708" s="12"/>
      <c r="HCZ708" s="12"/>
      <c r="HDA708" s="12"/>
      <c r="HDB708" s="12"/>
      <c r="HDC708" s="12"/>
      <c r="HDD708" s="12"/>
      <c r="HDE708" s="12"/>
      <c r="HDF708" s="12"/>
      <c r="HDG708" s="12"/>
      <c r="HDH708" s="12"/>
      <c r="HDI708" s="12"/>
      <c r="HDJ708" s="12"/>
      <c r="HDK708" s="12"/>
      <c r="HDL708" s="12"/>
      <c r="HDM708" s="12"/>
      <c r="HDN708" s="12"/>
      <c r="HDO708" s="12"/>
      <c r="HDP708" s="12"/>
      <c r="HDQ708" s="12"/>
      <c r="HDR708" s="12"/>
      <c r="HDS708" s="12"/>
      <c r="HDT708" s="12"/>
      <c r="HDU708" s="12"/>
      <c r="HDV708" s="12"/>
      <c r="HDW708" s="12"/>
      <c r="HDX708" s="12"/>
      <c r="HDY708" s="12"/>
      <c r="HDZ708" s="12"/>
      <c r="HEA708" s="12"/>
      <c r="HEB708" s="12"/>
      <c r="HEC708" s="12"/>
      <c r="HED708" s="12"/>
      <c r="HEE708" s="12"/>
      <c r="HEF708" s="12"/>
      <c r="HEG708" s="12"/>
      <c r="HEH708" s="12"/>
      <c r="HEI708" s="12"/>
      <c r="HEJ708" s="12"/>
      <c r="HEK708" s="12"/>
      <c r="HEL708" s="12"/>
      <c r="HEM708" s="12"/>
      <c r="HEN708" s="12"/>
      <c r="HEO708" s="12"/>
      <c r="HEP708" s="12"/>
      <c r="HEQ708" s="12"/>
      <c r="HER708" s="12"/>
      <c r="HES708" s="12"/>
      <c r="HET708" s="12"/>
      <c r="HEU708" s="12"/>
      <c r="HEV708" s="12"/>
      <c r="HEW708" s="12"/>
      <c r="HEX708" s="12"/>
      <c r="HEY708" s="12"/>
      <c r="HEZ708" s="12"/>
      <c r="HFA708" s="12"/>
      <c r="HFB708" s="12"/>
      <c r="HFC708" s="12"/>
      <c r="HFD708" s="12"/>
      <c r="HFE708" s="12"/>
      <c r="HFF708" s="12"/>
      <c r="HFG708" s="12"/>
      <c r="HFH708" s="12"/>
      <c r="HFI708" s="12"/>
      <c r="HFJ708" s="12"/>
      <c r="HFK708" s="12"/>
      <c r="HFL708" s="12"/>
      <c r="HFM708" s="12"/>
      <c r="HFN708" s="12"/>
      <c r="HFO708" s="12"/>
      <c r="HFP708" s="12"/>
      <c r="HFQ708" s="12"/>
      <c r="HFR708" s="12"/>
      <c r="HFS708" s="12"/>
      <c r="HFT708" s="12"/>
      <c r="HFU708" s="12"/>
      <c r="HFV708" s="12"/>
      <c r="HFW708" s="12"/>
      <c r="HFX708" s="12"/>
      <c r="HFY708" s="12"/>
      <c r="HFZ708" s="12"/>
      <c r="HGA708" s="12"/>
      <c r="HGB708" s="12"/>
      <c r="HGC708" s="12"/>
      <c r="HGD708" s="12"/>
      <c r="HGE708" s="12"/>
      <c r="HGF708" s="12"/>
      <c r="HGG708" s="12"/>
      <c r="HGH708" s="12"/>
      <c r="HGI708" s="12"/>
      <c r="HGJ708" s="12"/>
      <c r="HGK708" s="12"/>
      <c r="HGL708" s="12"/>
      <c r="HGM708" s="12"/>
      <c r="HGN708" s="12"/>
      <c r="HGO708" s="12"/>
      <c r="HGP708" s="12"/>
      <c r="HGQ708" s="12"/>
      <c r="HGR708" s="12"/>
      <c r="HGS708" s="12"/>
      <c r="HGT708" s="12"/>
      <c r="HGU708" s="12"/>
      <c r="HGV708" s="12"/>
      <c r="HGW708" s="12"/>
      <c r="HGX708" s="12"/>
      <c r="HGY708" s="12"/>
      <c r="HGZ708" s="12"/>
      <c r="HHA708" s="12"/>
      <c r="HHB708" s="12"/>
      <c r="HHC708" s="12"/>
      <c r="HHD708" s="12"/>
      <c r="HHE708" s="12"/>
      <c r="HHF708" s="12"/>
      <c r="HHG708" s="12"/>
      <c r="HHH708" s="12"/>
      <c r="HHI708" s="12"/>
      <c r="HHJ708" s="12"/>
      <c r="HHK708" s="12"/>
      <c r="HHL708" s="12"/>
      <c r="HHM708" s="12"/>
      <c r="HHN708" s="12"/>
      <c r="HHO708" s="12"/>
      <c r="HHP708" s="12"/>
      <c r="HHQ708" s="12"/>
      <c r="HHR708" s="12"/>
      <c r="HHS708" s="12"/>
      <c r="HHT708" s="12"/>
      <c r="HHU708" s="12"/>
      <c r="HHV708" s="12"/>
      <c r="HHW708" s="12"/>
      <c r="HHX708" s="12"/>
      <c r="HHY708" s="12"/>
      <c r="HHZ708" s="12"/>
      <c r="HIA708" s="12"/>
      <c r="HIB708" s="12"/>
      <c r="HIC708" s="12"/>
      <c r="HID708" s="12"/>
      <c r="HIE708" s="12"/>
      <c r="HIF708" s="12"/>
      <c r="HIG708" s="12"/>
      <c r="HIH708" s="12"/>
      <c r="HII708" s="12"/>
      <c r="HIJ708" s="12"/>
      <c r="HIK708" s="12"/>
      <c r="HIL708" s="12"/>
      <c r="HIM708" s="12"/>
      <c r="HIN708" s="12"/>
      <c r="HIO708" s="12"/>
      <c r="HIP708" s="12"/>
      <c r="HIQ708" s="12"/>
      <c r="HIR708" s="12"/>
      <c r="HIS708" s="12"/>
      <c r="HIT708" s="12"/>
      <c r="HIU708" s="12"/>
      <c r="HIV708" s="12"/>
      <c r="HIW708" s="12"/>
      <c r="HIX708" s="12"/>
      <c r="HIY708" s="12"/>
      <c r="HIZ708" s="12"/>
      <c r="HJA708" s="12"/>
      <c r="HJB708" s="12"/>
      <c r="HJC708" s="12"/>
      <c r="HJD708" s="12"/>
      <c r="HJE708" s="12"/>
      <c r="HJF708" s="12"/>
      <c r="HJG708" s="12"/>
      <c r="HJH708" s="12"/>
      <c r="HJI708" s="12"/>
      <c r="HJJ708" s="12"/>
      <c r="HJK708" s="12"/>
      <c r="HJL708" s="12"/>
      <c r="HJM708" s="12"/>
      <c r="HJN708" s="12"/>
      <c r="HJO708" s="12"/>
      <c r="HJP708" s="12"/>
      <c r="HJQ708" s="12"/>
      <c r="HJR708" s="12"/>
      <c r="HJS708" s="12"/>
      <c r="HJT708" s="12"/>
      <c r="HJU708" s="12"/>
      <c r="HJV708" s="12"/>
      <c r="HJW708" s="12"/>
      <c r="HJX708" s="12"/>
      <c r="HJY708" s="12"/>
      <c r="HJZ708" s="12"/>
      <c r="HKA708" s="12"/>
      <c r="HKB708" s="12"/>
      <c r="HKC708" s="12"/>
      <c r="HKD708" s="12"/>
      <c r="HKE708" s="12"/>
      <c r="HKF708" s="12"/>
      <c r="HKG708" s="12"/>
      <c r="HKH708" s="12"/>
      <c r="HKI708" s="12"/>
      <c r="HKJ708" s="12"/>
      <c r="HKK708" s="12"/>
      <c r="HKL708" s="12"/>
      <c r="HKM708" s="12"/>
      <c r="HKN708" s="12"/>
      <c r="HKO708" s="12"/>
      <c r="HKP708" s="12"/>
      <c r="HKQ708" s="12"/>
      <c r="HKR708" s="12"/>
      <c r="HKS708" s="12"/>
      <c r="HKT708" s="12"/>
      <c r="HKU708" s="12"/>
      <c r="HKV708" s="12"/>
      <c r="HKW708" s="12"/>
      <c r="HKX708" s="12"/>
      <c r="HKY708" s="12"/>
      <c r="HKZ708" s="12"/>
      <c r="HLA708" s="12"/>
      <c r="HLB708" s="12"/>
      <c r="HLC708" s="12"/>
      <c r="HLD708" s="12"/>
      <c r="HLE708" s="12"/>
      <c r="HLF708" s="12"/>
      <c r="HLG708" s="12"/>
      <c r="HLH708" s="12"/>
      <c r="HLI708" s="12"/>
      <c r="HLJ708" s="12"/>
      <c r="HLK708" s="12"/>
      <c r="HLL708" s="12"/>
      <c r="HLM708" s="12"/>
      <c r="HLN708" s="12"/>
      <c r="HLO708" s="12"/>
      <c r="HLP708" s="12"/>
      <c r="HLQ708" s="12"/>
      <c r="HLR708" s="12"/>
      <c r="HLS708" s="12"/>
      <c r="HLT708" s="12"/>
      <c r="HLU708" s="12"/>
      <c r="HLV708" s="12"/>
      <c r="HLW708" s="12"/>
      <c r="HLX708" s="12"/>
      <c r="HLY708" s="12"/>
      <c r="HLZ708" s="12"/>
      <c r="HMA708" s="12"/>
      <c r="HMB708" s="12"/>
      <c r="HMC708" s="12"/>
      <c r="HMD708" s="12"/>
      <c r="HME708" s="12"/>
      <c r="HMF708" s="12"/>
      <c r="HMG708" s="12"/>
      <c r="HMH708" s="12"/>
      <c r="HMI708" s="12"/>
      <c r="HMJ708" s="12"/>
      <c r="HMK708" s="12"/>
      <c r="HML708" s="12"/>
      <c r="HMM708" s="12"/>
      <c r="HMN708" s="12"/>
      <c r="HMO708" s="12"/>
      <c r="HMP708" s="12"/>
      <c r="HMQ708" s="12"/>
      <c r="HMR708" s="12"/>
      <c r="HMS708" s="12"/>
      <c r="HMT708" s="12"/>
      <c r="HMU708" s="12"/>
      <c r="HMV708" s="12"/>
      <c r="HMW708" s="12"/>
      <c r="HMX708" s="12"/>
      <c r="HMY708" s="12"/>
      <c r="HMZ708" s="12"/>
      <c r="HNA708" s="12"/>
      <c r="HNB708" s="12"/>
      <c r="HNC708" s="12"/>
      <c r="HND708" s="12"/>
      <c r="HNE708" s="12"/>
      <c r="HNF708" s="12"/>
      <c r="HNG708" s="12"/>
      <c r="HNH708" s="12"/>
      <c r="HNI708" s="12"/>
      <c r="HNJ708" s="12"/>
      <c r="HNK708" s="12"/>
      <c r="HNL708" s="12"/>
      <c r="HNM708" s="12"/>
      <c r="HNN708" s="12"/>
      <c r="HNO708" s="12"/>
      <c r="HNP708" s="12"/>
      <c r="HNQ708" s="12"/>
      <c r="HNR708" s="12"/>
      <c r="HNS708" s="12"/>
      <c r="HNT708" s="12"/>
      <c r="HNU708" s="12"/>
      <c r="HNV708" s="12"/>
      <c r="HNW708" s="12"/>
      <c r="HNX708" s="12"/>
      <c r="HNY708" s="12"/>
      <c r="HNZ708" s="12"/>
      <c r="HOA708" s="12"/>
      <c r="HOB708" s="12"/>
      <c r="HOC708" s="12"/>
      <c r="HOD708" s="12"/>
      <c r="HOE708" s="12"/>
      <c r="HOF708" s="12"/>
      <c r="HOG708" s="12"/>
      <c r="HOH708" s="12"/>
      <c r="HOI708" s="12"/>
      <c r="HOJ708" s="12"/>
      <c r="HOK708" s="12"/>
      <c r="HOL708" s="12"/>
      <c r="HOM708" s="12"/>
      <c r="HON708" s="12"/>
      <c r="HOO708" s="12"/>
      <c r="HOP708" s="12"/>
      <c r="HOQ708" s="12"/>
      <c r="HOR708" s="12"/>
      <c r="HOS708" s="12"/>
      <c r="HOT708" s="12"/>
      <c r="HOU708" s="12"/>
      <c r="HOV708" s="12"/>
      <c r="HOW708" s="12"/>
      <c r="HOX708" s="12"/>
      <c r="HOY708" s="12"/>
      <c r="HOZ708" s="12"/>
      <c r="HPA708" s="12"/>
      <c r="HPB708" s="12"/>
      <c r="HPC708" s="12"/>
      <c r="HPD708" s="12"/>
      <c r="HPE708" s="12"/>
      <c r="HPF708" s="12"/>
      <c r="HPG708" s="12"/>
      <c r="HPH708" s="12"/>
      <c r="HPI708" s="12"/>
      <c r="HPJ708" s="12"/>
      <c r="HPK708" s="12"/>
      <c r="HPL708" s="12"/>
      <c r="HPM708" s="12"/>
      <c r="HPN708" s="12"/>
      <c r="HPO708" s="12"/>
      <c r="HPP708" s="12"/>
      <c r="HPQ708" s="12"/>
      <c r="HPR708" s="12"/>
      <c r="HPS708" s="12"/>
      <c r="HPT708" s="12"/>
      <c r="HPU708" s="12"/>
      <c r="HPV708" s="12"/>
      <c r="HPW708" s="12"/>
      <c r="HPX708" s="12"/>
      <c r="HPY708" s="12"/>
      <c r="HPZ708" s="12"/>
      <c r="HQA708" s="12"/>
      <c r="HQB708" s="12"/>
      <c r="HQC708" s="12"/>
      <c r="HQD708" s="12"/>
      <c r="HQE708" s="12"/>
      <c r="HQF708" s="12"/>
      <c r="HQG708" s="12"/>
      <c r="HQH708" s="12"/>
      <c r="HQI708" s="12"/>
      <c r="HQJ708" s="12"/>
      <c r="HQK708" s="12"/>
      <c r="HQL708" s="12"/>
      <c r="HQM708" s="12"/>
      <c r="HQN708" s="12"/>
      <c r="HQO708" s="12"/>
      <c r="HQP708" s="12"/>
      <c r="HQQ708" s="12"/>
      <c r="HQR708" s="12"/>
      <c r="HQS708" s="12"/>
      <c r="HQT708" s="12"/>
      <c r="HQU708" s="12"/>
      <c r="HQV708" s="12"/>
      <c r="HQW708" s="12"/>
      <c r="HQX708" s="12"/>
      <c r="HQY708" s="12"/>
      <c r="HQZ708" s="12"/>
      <c r="HRA708" s="12"/>
      <c r="HRB708" s="12"/>
      <c r="HRC708" s="12"/>
      <c r="HRD708" s="12"/>
      <c r="HRE708" s="12"/>
      <c r="HRF708" s="12"/>
      <c r="HRG708" s="12"/>
      <c r="HRH708" s="12"/>
      <c r="HRI708" s="12"/>
      <c r="HRJ708" s="12"/>
      <c r="HRK708" s="12"/>
      <c r="HRL708" s="12"/>
      <c r="HRM708" s="12"/>
      <c r="HRN708" s="12"/>
      <c r="HRO708" s="12"/>
      <c r="HRP708" s="12"/>
      <c r="HRQ708" s="12"/>
      <c r="HRR708" s="12"/>
      <c r="HRS708" s="12"/>
      <c r="HRT708" s="12"/>
      <c r="HRU708" s="12"/>
      <c r="HRV708" s="12"/>
      <c r="HRW708" s="12"/>
      <c r="HRX708" s="12"/>
      <c r="HRY708" s="12"/>
      <c r="HRZ708" s="12"/>
      <c r="HSA708" s="12"/>
      <c r="HSB708" s="12"/>
      <c r="HSC708" s="12"/>
      <c r="HSD708" s="12"/>
      <c r="HSE708" s="12"/>
      <c r="HSF708" s="12"/>
      <c r="HSG708" s="12"/>
      <c r="HSH708" s="12"/>
      <c r="HSI708" s="12"/>
      <c r="HSJ708" s="12"/>
      <c r="HSK708" s="12"/>
      <c r="HSL708" s="12"/>
      <c r="HSM708" s="12"/>
      <c r="HSN708" s="12"/>
      <c r="HSO708" s="12"/>
      <c r="HSP708" s="12"/>
      <c r="HSQ708" s="12"/>
      <c r="HSR708" s="12"/>
      <c r="HSS708" s="12"/>
      <c r="HST708" s="12"/>
      <c r="HSU708" s="12"/>
      <c r="HSV708" s="12"/>
      <c r="HSW708" s="12"/>
      <c r="HSX708" s="12"/>
      <c r="HSY708" s="12"/>
      <c r="HSZ708" s="12"/>
      <c r="HTA708" s="12"/>
      <c r="HTB708" s="12"/>
      <c r="HTC708" s="12"/>
      <c r="HTD708" s="12"/>
      <c r="HTE708" s="12"/>
      <c r="HTF708" s="12"/>
      <c r="HTG708" s="12"/>
      <c r="HTH708" s="12"/>
      <c r="HTI708" s="12"/>
      <c r="HTJ708" s="12"/>
      <c r="HTK708" s="12"/>
      <c r="HTL708" s="12"/>
      <c r="HTM708" s="12"/>
      <c r="HTN708" s="12"/>
      <c r="HTO708" s="12"/>
      <c r="HTP708" s="12"/>
      <c r="HTQ708" s="12"/>
      <c r="HTR708" s="12"/>
      <c r="HTS708" s="12"/>
      <c r="HTT708" s="12"/>
      <c r="HTU708" s="12"/>
      <c r="HTV708" s="12"/>
      <c r="HTW708" s="12"/>
      <c r="HTX708" s="12"/>
      <c r="HTY708" s="12"/>
      <c r="HTZ708" s="12"/>
      <c r="HUA708" s="12"/>
      <c r="HUB708" s="12"/>
      <c r="HUC708" s="12"/>
      <c r="HUD708" s="12"/>
      <c r="HUE708" s="12"/>
      <c r="HUF708" s="12"/>
      <c r="HUG708" s="12"/>
      <c r="HUH708" s="12"/>
      <c r="HUI708" s="12"/>
      <c r="HUJ708" s="12"/>
      <c r="HUK708" s="12"/>
      <c r="HUL708" s="12"/>
      <c r="HUM708" s="12"/>
      <c r="HUN708" s="12"/>
      <c r="HUO708" s="12"/>
      <c r="HUP708" s="12"/>
      <c r="HUQ708" s="12"/>
      <c r="HUR708" s="12"/>
      <c r="HUS708" s="12"/>
      <c r="HUT708" s="12"/>
      <c r="HUU708" s="12"/>
      <c r="HUV708" s="12"/>
      <c r="HUW708" s="12"/>
      <c r="HUX708" s="12"/>
      <c r="HUY708" s="12"/>
      <c r="HUZ708" s="12"/>
      <c r="HVA708" s="12"/>
      <c r="HVB708" s="12"/>
      <c r="HVC708" s="12"/>
      <c r="HVD708" s="12"/>
      <c r="HVE708" s="12"/>
      <c r="HVF708" s="12"/>
      <c r="HVG708" s="12"/>
      <c r="HVH708" s="12"/>
      <c r="HVI708" s="12"/>
      <c r="HVJ708" s="12"/>
      <c r="HVK708" s="12"/>
      <c r="HVL708" s="12"/>
      <c r="HVM708" s="12"/>
      <c r="HVN708" s="12"/>
      <c r="HVO708" s="12"/>
      <c r="HVP708" s="12"/>
      <c r="HVQ708" s="12"/>
      <c r="HVR708" s="12"/>
      <c r="HVS708" s="12"/>
      <c r="HVT708" s="12"/>
      <c r="HVU708" s="12"/>
      <c r="HVV708" s="12"/>
      <c r="HVW708" s="12"/>
      <c r="HVX708" s="12"/>
      <c r="HVY708" s="12"/>
      <c r="HVZ708" s="12"/>
      <c r="HWA708" s="12"/>
      <c r="HWB708" s="12"/>
      <c r="HWC708" s="12"/>
      <c r="HWD708" s="12"/>
      <c r="HWE708" s="12"/>
      <c r="HWF708" s="12"/>
      <c r="HWG708" s="12"/>
      <c r="HWH708" s="12"/>
      <c r="HWI708" s="12"/>
      <c r="HWJ708" s="12"/>
      <c r="HWK708" s="12"/>
      <c r="HWL708" s="12"/>
      <c r="HWM708" s="12"/>
      <c r="HWN708" s="12"/>
      <c r="HWO708" s="12"/>
      <c r="HWP708" s="12"/>
      <c r="HWQ708" s="12"/>
      <c r="HWR708" s="12"/>
      <c r="HWS708" s="12"/>
      <c r="HWT708" s="12"/>
      <c r="HWU708" s="12"/>
      <c r="HWV708" s="12"/>
      <c r="HWW708" s="12"/>
      <c r="HWX708" s="12"/>
      <c r="HWY708" s="12"/>
      <c r="HWZ708" s="12"/>
      <c r="HXA708" s="12"/>
      <c r="HXB708" s="12"/>
      <c r="HXC708" s="12"/>
      <c r="HXD708" s="12"/>
      <c r="HXE708" s="12"/>
      <c r="HXF708" s="12"/>
      <c r="HXG708" s="12"/>
      <c r="HXH708" s="12"/>
      <c r="HXI708" s="12"/>
      <c r="HXJ708" s="12"/>
      <c r="HXK708" s="12"/>
      <c r="HXL708" s="12"/>
      <c r="HXM708" s="12"/>
      <c r="HXN708" s="12"/>
      <c r="HXO708" s="12"/>
      <c r="HXP708" s="12"/>
      <c r="HXQ708" s="12"/>
      <c r="HXR708" s="12"/>
      <c r="HXS708" s="12"/>
      <c r="HXT708" s="12"/>
      <c r="HXU708" s="12"/>
      <c r="HXV708" s="12"/>
      <c r="HXW708" s="12"/>
      <c r="HXX708" s="12"/>
      <c r="HXY708" s="12"/>
      <c r="HXZ708" s="12"/>
      <c r="HYA708" s="12"/>
      <c r="HYB708" s="12"/>
      <c r="HYC708" s="12"/>
      <c r="HYD708" s="12"/>
      <c r="HYE708" s="12"/>
      <c r="HYF708" s="12"/>
      <c r="HYG708" s="12"/>
      <c r="HYH708" s="12"/>
      <c r="HYI708" s="12"/>
      <c r="HYJ708" s="12"/>
      <c r="HYK708" s="12"/>
      <c r="HYL708" s="12"/>
      <c r="HYM708" s="12"/>
      <c r="HYN708" s="12"/>
      <c r="HYO708" s="12"/>
      <c r="HYP708" s="12"/>
      <c r="HYQ708" s="12"/>
      <c r="HYR708" s="12"/>
      <c r="HYS708" s="12"/>
      <c r="HYT708" s="12"/>
      <c r="HYU708" s="12"/>
      <c r="HYV708" s="12"/>
      <c r="HYW708" s="12"/>
      <c r="HYX708" s="12"/>
      <c r="HYY708" s="12"/>
      <c r="HYZ708" s="12"/>
      <c r="HZA708" s="12"/>
      <c r="HZB708" s="12"/>
      <c r="HZC708" s="12"/>
      <c r="HZD708" s="12"/>
      <c r="HZE708" s="12"/>
      <c r="HZF708" s="12"/>
      <c r="HZG708" s="12"/>
      <c r="HZH708" s="12"/>
      <c r="HZI708" s="12"/>
      <c r="HZJ708" s="12"/>
      <c r="HZK708" s="12"/>
      <c r="HZL708" s="12"/>
      <c r="HZM708" s="12"/>
      <c r="HZN708" s="12"/>
      <c r="HZO708" s="12"/>
      <c r="HZP708" s="12"/>
      <c r="HZQ708" s="12"/>
      <c r="HZR708" s="12"/>
      <c r="HZS708" s="12"/>
      <c r="HZT708" s="12"/>
      <c r="HZU708" s="12"/>
      <c r="HZV708" s="12"/>
      <c r="HZW708" s="12"/>
      <c r="HZX708" s="12"/>
      <c r="HZY708" s="12"/>
      <c r="HZZ708" s="12"/>
      <c r="IAA708" s="12"/>
      <c r="IAB708" s="12"/>
      <c r="IAC708" s="12"/>
      <c r="IAD708" s="12"/>
      <c r="IAE708" s="12"/>
      <c r="IAF708" s="12"/>
      <c r="IAG708" s="12"/>
      <c r="IAH708" s="12"/>
      <c r="IAI708" s="12"/>
      <c r="IAJ708" s="12"/>
      <c r="IAK708" s="12"/>
      <c r="IAL708" s="12"/>
      <c r="IAM708" s="12"/>
      <c r="IAN708" s="12"/>
      <c r="IAO708" s="12"/>
      <c r="IAP708" s="12"/>
      <c r="IAQ708" s="12"/>
      <c r="IAR708" s="12"/>
      <c r="IAS708" s="12"/>
      <c r="IAT708" s="12"/>
      <c r="IAU708" s="12"/>
      <c r="IAV708" s="12"/>
      <c r="IAW708" s="12"/>
      <c r="IAX708" s="12"/>
      <c r="IAY708" s="12"/>
      <c r="IAZ708" s="12"/>
      <c r="IBA708" s="12"/>
      <c r="IBB708" s="12"/>
      <c r="IBC708" s="12"/>
      <c r="IBD708" s="12"/>
      <c r="IBE708" s="12"/>
      <c r="IBF708" s="12"/>
      <c r="IBG708" s="12"/>
      <c r="IBH708" s="12"/>
      <c r="IBI708" s="12"/>
      <c r="IBJ708" s="12"/>
      <c r="IBK708" s="12"/>
      <c r="IBL708" s="12"/>
      <c r="IBM708" s="12"/>
      <c r="IBN708" s="12"/>
      <c r="IBO708" s="12"/>
      <c r="IBP708" s="12"/>
      <c r="IBQ708" s="12"/>
      <c r="IBR708" s="12"/>
      <c r="IBS708" s="12"/>
      <c r="IBT708" s="12"/>
      <c r="IBU708" s="12"/>
      <c r="IBV708" s="12"/>
      <c r="IBW708" s="12"/>
      <c r="IBX708" s="12"/>
      <c r="IBY708" s="12"/>
      <c r="IBZ708" s="12"/>
      <c r="ICA708" s="12"/>
      <c r="ICB708" s="12"/>
      <c r="ICC708" s="12"/>
      <c r="ICD708" s="12"/>
      <c r="ICE708" s="12"/>
      <c r="ICF708" s="12"/>
      <c r="ICG708" s="12"/>
      <c r="ICH708" s="12"/>
      <c r="ICI708" s="12"/>
      <c r="ICJ708" s="12"/>
      <c r="ICK708" s="12"/>
      <c r="ICL708" s="12"/>
      <c r="ICM708" s="12"/>
      <c r="ICN708" s="12"/>
      <c r="ICO708" s="12"/>
      <c r="ICP708" s="12"/>
      <c r="ICQ708" s="12"/>
      <c r="ICR708" s="12"/>
      <c r="ICS708" s="12"/>
      <c r="ICT708" s="12"/>
      <c r="ICU708" s="12"/>
      <c r="ICV708" s="12"/>
      <c r="ICW708" s="12"/>
      <c r="ICX708" s="12"/>
      <c r="ICY708" s="12"/>
      <c r="ICZ708" s="12"/>
      <c r="IDA708" s="12"/>
      <c r="IDB708" s="12"/>
      <c r="IDC708" s="12"/>
      <c r="IDD708" s="12"/>
      <c r="IDE708" s="12"/>
      <c r="IDF708" s="12"/>
      <c r="IDG708" s="12"/>
      <c r="IDH708" s="12"/>
      <c r="IDI708" s="12"/>
      <c r="IDJ708" s="12"/>
      <c r="IDK708" s="12"/>
      <c r="IDL708" s="12"/>
      <c r="IDM708" s="12"/>
      <c r="IDN708" s="12"/>
      <c r="IDO708" s="12"/>
      <c r="IDP708" s="12"/>
      <c r="IDQ708" s="12"/>
      <c r="IDR708" s="12"/>
      <c r="IDS708" s="12"/>
      <c r="IDT708" s="12"/>
      <c r="IDU708" s="12"/>
      <c r="IDV708" s="12"/>
      <c r="IDW708" s="12"/>
      <c r="IDX708" s="12"/>
      <c r="IDY708" s="12"/>
      <c r="IDZ708" s="12"/>
      <c r="IEA708" s="12"/>
      <c r="IEB708" s="12"/>
      <c r="IEC708" s="12"/>
      <c r="IED708" s="12"/>
      <c r="IEE708" s="12"/>
      <c r="IEF708" s="12"/>
      <c r="IEG708" s="12"/>
      <c r="IEH708" s="12"/>
      <c r="IEI708" s="12"/>
      <c r="IEJ708" s="12"/>
      <c r="IEK708" s="12"/>
      <c r="IEL708" s="12"/>
      <c r="IEM708" s="12"/>
      <c r="IEN708" s="12"/>
      <c r="IEO708" s="12"/>
      <c r="IEP708" s="12"/>
      <c r="IEQ708" s="12"/>
      <c r="IER708" s="12"/>
      <c r="IES708" s="12"/>
      <c r="IET708" s="12"/>
      <c r="IEU708" s="12"/>
      <c r="IEV708" s="12"/>
      <c r="IEW708" s="12"/>
      <c r="IEX708" s="12"/>
      <c r="IEY708" s="12"/>
      <c r="IEZ708" s="12"/>
      <c r="IFA708" s="12"/>
      <c r="IFB708" s="12"/>
      <c r="IFC708" s="12"/>
      <c r="IFD708" s="12"/>
      <c r="IFE708" s="12"/>
      <c r="IFF708" s="12"/>
      <c r="IFG708" s="12"/>
      <c r="IFH708" s="12"/>
      <c r="IFI708" s="12"/>
      <c r="IFJ708" s="12"/>
      <c r="IFK708" s="12"/>
      <c r="IFL708" s="12"/>
      <c r="IFM708" s="12"/>
      <c r="IFN708" s="12"/>
      <c r="IFO708" s="12"/>
      <c r="IFP708" s="12"/>
      <c r="IFQ708" s="12"/>
      <c r="IFR708" s="12"/>
      <c r="IFS708" s="12"/>
      <c r="IFT708" s="12"/>
      <c r="IFU708" s="12"/>
      <c r="IFV708" s="12"/>
      <c r="IFW708" s="12"/>
      <c r="IFX708" s="12"/>
      <c r="IFY708" s="12"/>
      <c r="IFZ708" s="12"/>
      <c r="IGA708" s="12"/>
      <c r="IGB708" s="12"/>
      <c r="IGC708" s="12"/>
      <c r="IGD708" s="12"/>
      <c r="IGE708" s="12"/>
      <c r="IGF708" s="12"/>
      <c r="IGG708" s="12"/>
      <c r="IGH708" s="12"/>
      <c r="IGI708" s="12"/>
      <c r="IGJ708" s="12"/>
      <c r="IGK708" s="12"/>
      <c r="IGL708" s="12"/>
      <c r="IGM708" s="12"/>
      <c r="IGN708" s="12"/>
      <c r="IGO708" s="12"/>
      <c r="IGP708" s="12"/>
      <c r="IGQ708" s="12"/>
      <c r="IGR708" s="12"/>
      <c r="IGS708" s="12"/>
      <c r="IGT708" s="12"/>
      <c r="IGU708" s="12"/>
      <c r="IGV708" s="12"/>
      <c r="IGW708" s="12"/>
      <c r="IGX708" s="12"/>
      <c r="IGY708" s="12"/>
      <c r="IGZ708" s="12"/>
      <c r="IHA708" s="12"/>
      <c r="IHB708" s="12"/>
      <c r="IHC708" s="12"/>
      <c r="IHD708" s="12"/>
      <c r="IHE708" s="12"/>
      <c r="IHF708" s="12"/>
      <c r="IHG708" s="12"/>
      <c r="IHH708" s="12"/>
      <c r="IHI708" s="12"/>
      <c r="IHJ708" s="12"/>
      <c r="IHK708" s="12"/>
      <c r="IHL708" s="12"/>
      <c r="IHM708" s="12"/>
      <c r="IHN708" s="12"/>
      <c r="IHO708" s="12"/>
      <c r="IHP708" s="12"/>
      <c r="IHQ708" s="12"/>
      <c r="IHR708" s="12"/>
      <c r="IHS708" s="12"/>
      <c r="IHT708" s="12"/>
      <c r="IHU708" s="12"/>
      <c r="IHV708" s="12"/>
      <c r="IHW708" s="12"/>
      <c r="IHX708" s="12"/>
      <c r="IHY708" s="12"/>
      <c r="IHZ708" s="12"/>
      <c r="IIA708" s="12"/>
      <c r="IIB708" s="12"/>
      <c r="IIC708" s="12"/>
      <c r="IID708" s="12"/>
      <c r="IIE708" s="12"/>
      <c r="IIF708" s="12"/>
      <c r="IIG708" s="12"/>
      <c r="IIH708" s="12"/>
      <c r="III708" s="12"/>
      <c r="IIJ708" s="12"/>
      <c r="IIK708" s="12"/>
      <c r="IIL708" s="12"/>
      <c r="IIM708" s="12"/>
      <c r="IIN708" s="12"/>
      <c r="IIO708" s="12"/>
      <c r="IIP708" s="12"/>
      <c r="IIQ708" s="12"/>
      <c r="IIR708" s="12"/>
      <c r="IIS708" s="12"/>
      <c r="IIT708" s="12"/>
      <c r="IIU708" s="12"/>
      <c r="IIV708" s="12"/>
      <c r="IIW708" s="12"/>
      <c r="IIX708" s="12"/>
      <c r="IIY708" s="12"/>
      <c r="IIZ708" s="12"/>
      <c r="IJA708" s="12"/>
      <c r="IJB708" s="12"/>
      <c r="IJC708" s="12"/>
      <c r="IJD708" s="12"/>
      <c r="IJE708" s="12"/>
      <c r="IJF708" s="12"/>
      <c r="IJG708" s="12"/>
      <c r="IJH708" s="12"/>
      <c r="IJI708" s="12"/>
      <c r="IJJ708" s="12"/>
      <c r="IJK708" s="12"/>
      <c r="IJL708" s="12"/>
      <c r="IJM708" s="12"/>
      <c r="IJN708" s="12"/>
      <c r="IJO708" s="12"/>
      <c r="IJP708" s="12"/>
      <c r="IJQ708" s="12"/>
      <c r="IJR708" s="12"/>
      <c r="IJS708" s="12"/>
      <c r="IJT708" s="12"/>
      <c r="IJU708" s="12"/>
      <c r="IJV708" s="12"/>
      <c r="IJW708" s="12"/>
      <c r="IJX708" s="12"/>
      <c r="IJY708" s="12"/>
      <c r="IJZ708" s="12"/>
      <c r="IKA708" s="12"/>
      <c r="IKB708" s="12"/>
      <c r="IKC708" s="12"/>
      <c r="IKD708" s="12"/>
      <c r="IKE708" s="12"/>
      <c r="IKF708" s="12"/>
      <c r="IKG708" s="12"/>
      <c r="IKH708" s="12"/>
      <c r="IKI708" s="12"/>
      <c r="IKJ708" s="12"/>
      <c r="IKK708" s="12"/>
      <c r="IKL708" s="12"/>
      <c r="IKM708" s="12"/>
      <c r="IKN708" s="12"/>
      <c r="IKO708" s="12"/>
      <c r="IKP708" s="12"/>
      <c r="IKQ708" s="12"/>
      <c r="IKR708" s="12"/>
      <c r="IKS708" s="12"/>
      <c r="IKT708" s="12"/>
      <c r="IKU708" s="12"/>
      <c r="IKV708" s="12"/>
      <c r="IKW708" s="12"/>
      <c r="IKX708" s="12"/>
      <c r="IKY708" s="12"/>
      <c r="IKZ708" s="12"/>
      <c r="ILA708" s="12"/>
      <c r="ILB708" s="12"/>
      <c r="ILC708" s="12"/>
      <c r="ILD708" s="12"/>
      <c r="ILE708" s="12"/>
      <c r="ILF708" s="12"/>
      <c r="ILG708" s="12"/>
      <c r="ILH708" s="12"/>
      <c r="ILI708" s="12"/>
      <c r="ILJ708" s="12"/>
      <c r="ILK708" s="12"/>
      <c r="ILL708" s="12"/>
      <c r="ILM708" s="12"/>
      <c r="ILN708" s="12"/>
      <c r="ILO708" s="12"/>
      <c r="ILP708" s="12"/>
      <c r="ILQ708" s="12"/>
      <c r="ILR708" s="12"/>
      <c r="ILS708" s="12"/>
      <c r="ILT708" s="12"/>
      <c r="ILU708" s="12"/>
      <c r="ILV708" s="12"/>
      <c r="ILW708" s="12"/>
      <c r="ILX708" s="12"/>
      <c r="ILY708" s="12"/>
      <c r="ILZ708" s="12"/>
      <c r="IMA708" s="12"/>
      <c r="IMB708" s="12"/>
      <c r="IMC708" s="12"/>
      <c r="IMD708" s="12"/>
      <c r="IME708" s="12"/>
      <c r="IMF708" s="12"/>
      <c r="IMG708" s="12"/>
      <c r="IMH708" s="12"/>
      <c r="IMI708" s="12"/>
      <c r="IMJ708" s="12"/>
      <c r="IMK708" s="12"/>
      <c r="IML708" s="12"/>
      <c r="IMM708" s="12"/>
      <c r="IMN708" s="12"/>
      <c r="IMO708" s="12"/>
      <c r="IMP708" s="12"/>
      <c r="IMQ708" s="12"/>
      <c r="IMR708" s="12"/>
      <c r="IMS708" s="12"/>
      <c r="IMT708" s="12"/>
      <c r="IMU708" s="12"/>
      <c r="IMV708" s="12"/>
      <c r="IMW708" s="12"/>
      <c r="IMX708" s="12"/>
      <c r="IMY708" s="12"/>
      <c r="IMZ708" s="12"/>
      <c r="INA708" s="12"/>
      <c r="INB708" s="12"/>
      <c r="INC708" s="12"/>
      <c r="IND708" s="12"/>
      <c r="INE708" s="12"/>
      <c r="INF708" s="12"/>
      <c r="ING708" s="12"/>
      <c r="INH708" s="12"/>
      <c r="INI708" s="12"/>
      <c r="INJ708" s="12"/>
      <c r="INK708" s="12"/>
      <c r="INL708" s="12"/>
      <c r="INM708" s="12"/>
      <c r="INN708" s="12"/>
      <c r="INO708" s="12"/>
      <c r="INP708" s="12"/>
      <c r="INQ708" s="12"/>
      <c r="INR708" s="12"/>
      <c r="INS708" s="12"/>
      <c r="INT708" s="12"/>
      <c r="INU708" s="12"/>
      <c r="INV708" s="12"/>
      <c r="INW708" s="12"/>
      <c r="INX708" s="12"/>
      <c r="INY708" s="12"/>
      <c r="INZ708" s="12"/>
      <c r="IOA708" s="12"/>
      <c r="IOB708" s="12"/>
      <c r="IOC708" s="12"/>
      <c r="IOD708" s="12"/>
      <c r="IOE708" s="12"/>
      <c r="IOF708" s="12"/>
      <c r="IOG708" s="12"/>
      <c r="IOH708" s="12"/>
      <c r="IOI708" s="12"/>
      <c r="IOJ708" s="12"/>
      <c r="IOK708" s="12"/>
      <c r="IOL708" s="12"/>
      <c r="IOM708" s="12"/>
      <c r="ION708" s="12"/>
      <c r="IOO708" s="12"/>
      <c r="IOP708" s="12"/>
      <c r="IOQ708" s="12"/>
      <c r="IOR708" s="12"/>
      <c r="IOS708" s="12"/>
      <c r="IOT708" s="12"/>
      <c r="IOU708" s="12"/>
      <c r="IOV708" s="12"/>
      <c r="IOW708" s="12"/>
      <c r="IOX708" s="12"/>
      <c r="IOY708" s="12"/>
      <c r="IOZ708" s="12"/>
      <c r="IPA708" s="12"/>
      <c r="IPB708" s="12"/>
      <c r="IPC708" s="12"/>
      <c r="IPD708" s="12"/>
      <c r="IPE708" s="12"/>
      <c r="IPF708" s="12"/>
      <c r="IPG708" s="12"/>
      <c r="IPH708" s="12"/>
      <c r="IPI708" s="12"/>
      <c r="IPJ708" s="12"/>
      <c r="IPK708" s="12"/>
      <c r="IPL708" s="12"/>
      <c r="IPM708" s="12"/>
      <c r="IPN708" s="12"/>
      <c r="IPO708" s="12"/>
      <c r="IPP708" s="12"/>
      <c r="IPQ708" s="12"/>
      <c r="IPR708" s="12"/>
      <c r="IPS708" s="12"/>
      <c r="IPT708" s="12"/>
      <c r="IPU708" s="12"/>
      <c r="IPV708" s="12"/>
      <c r="IPW708" s="12"/>
      <c r="IPX708" s="12"/>
      <c r="IPY708" s="12"/>
      <c r="IPZ708" s="12"/>
      <c r="IQA708" s="12"/>
      <c r="IQB708" s="12"/>
      <c r="IQC708" s="12"/>
      <c r="IQD708" s="12"/>
      <c r="IQE708" s="12"/>
      <c r="IQF708" s="12"/>
      <c r="IQG708" s="12"/>
      <c r="IQH708" s="12"/>
      <c r="IQI708" s="12"/>
      <c r="IQJ708" s="12"/>
      <c r="IQK708" s="12"/>
      <c r="IQL708" s="12"/>
      <c r="IQM708" s="12"/>
      <c r="IQN708" s="12"/>
      <c r="IQO708" s="12"/>
      <c r="IQP708" s="12"/>
      <c r="IQQ708" s="12"/>
      <c r="IQR708" s="12"/>
      <c r="IQS708" s="12"/>
      <c r="IQT708" s="12"/>
      <c r="IQU708" s="12"/>
      <c r="IQV708" s="12"/>
      <c r="IQW708" s="12"/>
      <c r="IQX708" s="12"/>
      <c r="IQY708" s="12"/>
      <c r="IQZ708" s="12"/>
      <c r="IRA708" s="12"/>
      <c r="IRB708" s="12"/>
      <c r="IRC708" s="12"/>
      <c r="IRD708" s="12"/>
      <c r="IRE708" s="12"/>
      <c r="IRF708" s="12"/>
      <c r="IRG708" s="12"/>
      <c r="IRH708" s="12"/>
      <c r="IRI708" s="12"/>
      <c r="IRJ708" s="12"/>
      <c r="IRK708" s="12"/>
      <c r="IRL708" s="12"/>
      <c r="IRM708" s="12"/>
      <c r="IRN708" s="12"/>
      <c r="IRO708" s="12"/>
      <c r="IRP708" s="12"/>
      <c r="IRQ708" s="12"/>
      <c r="IRR708" s="12"/>
      <c r="IRS708" s="12"/>
      <c r="IRT708" s="12"/>
      <c r="IRU708" s="12"/>
      <c r="IRV708" s="12"/>
      <c r="IRW708" s="12"/>
      <c r="IRX708" s="12"/>
      <c r="IRY708" s="12"/>
      <c r="IRZ708" s="12"/>
      <c r="ISA708" s="12"/>
      <c r="ISB708" s="12"/>
      <c r="ISC708" s="12"/>
      <c r="ISD708" s="12"/>
      <c r="ISE708" s="12"/>
      <c r="ISF708" s="12"/>
      <c r="ISG708" s="12"/>
      <c r="ISH708" s="12"/>
      <c r="ISI708" s="12"/>
      <c r="ISJ708" s="12"/>
      <c r="ISK708" s="12"/>
      <c r="ISL708" s="12"/>
      <c r="ISM708" s="12"/>
      <c r="ISN708" s="12"/>
      <c r="ISO708" s="12"/>
      <c r="ISP708" s="12"/>
      <c r="ISQ708" s="12"/>
      <c r="ISR708" s="12"/>
      <c r="ISS708" s="12"/>
      <c r="IST708" s="12"/>
      <c r="ISU708" s="12"/>
      <c r="ISV708" s="12"/>
      <c r="ISW708" s="12"/>
      <c r="ISX708" s="12"/>
      <c r="ISY708" s="12"/>
      <c r="ISZ708" s="12"/>
      <c r="ITA708" s="12"/>
      <c r="ITB708" s="12"/>
      <c r="ITC708" s="12"/>
      <c r="ITD708" s="12"/>
      <c r="ITE708" s="12"/>
      <c r="ITF708" s="12"/>
      <c r="ITG708" s="12"/>
      <c r="ITH708" s="12"/>
      <c r="ITI708" s="12"/>
      <c r="ITJ708" s="12"/>
      <c r="ITK708" s="12"/>
      <c r="ITL708" s="12"/>
      <c r="ITM708" s="12"/>
      <c r="ITN708" s="12"/>
      <c r="ITO708" s="12"/>
      <c r="ITP708" s="12"/>
      <c r="ITQ708" s="12"/>
      <c r="ITR708" s="12"/>
      <c r="ITS708" s="12"/>
      <c r="ITT708" s="12"/>
      <c r="ITU708" s="12"/>
      <c r="ITV708" s="12"/>
      <c r="ITW708" s="12"/>
      <c r="ITX708" s="12"/>
      <c r="ITY708" s="12"/>
      <c r="ITZ708" s="12"/>
      <c r="IUA708" s="12"/>
      <c r="IUB708" s="12"/>
      <c r="IUC708" s="12"/>
      <c r="IUD708" s="12"/>
      <c r="IUE708" s="12"/>
      <c r="IUF708" s="12"/>
      <c r="IUG708" s="12"/>
      <c r="IUH708" s="12"/>
      <c r="IUI708" s="12"/>
      <c r="IUJ708" s="12"/>
      <c r="IUK708" s="12"/>
      <c r="IUL708" s="12"/>
      <c r="IUM708" s="12"/>
      <c r="IUN708" s="12"/>
      <c r="IUO708" s="12"/>
      <c r="IUP708" s="12"/>
      <c r="IUQ708" s="12"/>
      <c r="IUR708" s="12"/>
      <c r="IUS708" s="12"/>
      <c r="IUT708" s="12"/>
      <c r="IUU708" s="12"/>
      <c r="IUV708" s="12"/>
      <c r="IUW708" s="12"/>
      <c r="IUX708" s="12"/>
      <c r="IUY708" s="12"/>
      <c r="IUZ708" s="12"/>
      <c r="IVA708" s="12"/>
      <c r="IVB708" s="12"/>
      <c r="IVC708" s="12"/>
      <c r="IVD708" s="12"/>
      <c r="IVE708" s="12"/>
      <c r="IVF708" s="12"/>
      <c r="IVG708" s="12"/>
      <c r="IVH708" s="12"/>
      <c r="IVI708" s="12"/>
      <c r="IVJ708" s="12"/>
      <c r="IVK708" s="12"/>
      <c r="IVL708" s="12"/>
      <c r="IVM708" s="12"/>
      <c r="IVN708" s="12"/>
      <c r="IVO708" s="12"/>
      <c r="IVP708" s="12"/>
      <c r="IVQ708" s="12"/>
      <c r="IVR708" s="12"/>
      <c r="IVS708" s="12"/>
      <c r="IVT708" s="12"/>
      <c r="IVU708" s="12"/>
      <c r="IVV708" s="12"/>
      <c r="IVW708" s="12"/>
      <c r="IVX708" s="12"/>
      <c r="IVY708" s="12"/>
      <c r="IVZ708" s="12"/>
      <c r="IWA708" s="12"/>
      <c r="IWB708" s="12"/>
      <c r="IWC708" s="12"/>
      <c r="IWD708" s="12"/>
      <c r="IWE708" s="12"/>
      <c r="IWF708" s="12"/>
      <c r="IWG708" s="12"/>
      <c r="IWH708" s="12"/>
      <c r="IWI708" s="12"/>
      <c r="IWJ708" s="12"/>
      <c r="IWK708" s="12"/>
      <c r="IWL708" s="12"/>
      <c r="IWM708" s="12"/>
      <c r="IWN708" s="12"/>
      <c r="IWO708" s="12"/>
      <c r="IWP708" s="12"/>
      <c r="IWQ708" s="12"/>
      <c r="IWR708" s="12"/>
      <c r="IWS708" s="12"/>
      <c r="IWT708" s="12"/>
      <c r="IWU708" s="12"/>
      <c r="IWV708" s="12"/>
      <c r="IWW708" s="12"/>
      <c r="IWX708" s="12"/>
      <c r="IWY708" s="12"/>
      <c r="IWZ708" s="12"/>
      <c r="IXA708" s="12"/>
      <c r="IXB708" s="12"/>
      <c r="IXC708" s="12"/>
      <c r="IXD708" s="12"/>
      <c r="IXE708" s="12"/>
      <c r="IXF708" s="12"/>
      <c r="IXG708" s="12"/>
      <c r="IXH708" s="12"/>
      <c r="IXI708" s="12"/>
      <c r="IXJ708" s="12"/>
      <c r="IXK708" s="12"/>
      <c r="IXL708" s="12"/>
      <c r="IXM708" s="12"/>
      <c r="IXN708" s="12"/>
      <c r="IXO708" s="12"/>
      <c r="IXP708" s="12"/>
      <c r="IXQ708" s="12"/>
      <c r="IXR708" s="12"/>
      <c r="IXS708" s="12"/>
      <c r="IXT708" s="12"/>
      <c r="IXU708" s="12"/>
      <c r="IXV708" s="12"/>
      <c r="IXW708" s="12"/>
      <c r="IXX708" s="12"/>
      <c r="IXY708" s="12"/>
      <c r="IXZ708" s="12"/>
      <c r="IYA708" s="12"/>
      <c r="IYB708" s="12"/>
      <c r="IYC708" s="12"/>
      <c r="IYD708" s="12"/>
      <c r="IYE708" s="12"/>
      <c r="IYF708" s="12"/>
      <c r="IYG708" s="12"/>
      <c r="IYH708" s="12"/>
      <c r="IYI708" s="12"/>
      <c r="IYJ708" s="12"/>
      <c r="IYK708" s="12"/>
      <c r="IYL708" s="12"/>
      <c r="IYM708" s="12"/>
      <c r="IYN708" s="12"/>
      <c r="IYO708" s="12"/>
      <c r="IYP708" s="12"/>
      <c r="IYQ708" s="12"/>
      <c r="IYR708" s="12"/>
      <c r="IYS708" s="12"/>
      <c r="IYT708" s="12"/>
      <c r="IYU708" s="12"/>
      <c r="IYV708" s="12"/>
      <c r="IYW708" s="12"/>
      <c r="IYX708" s="12"/>
      <c r="IYY708" s="12"/>
      <c r="IYZ708" s="12"/>
      <c r="IZA708" s="12"/>
      <c r="IZB708" s="12"/>
      <c r="IZC708" s="12"/>
      <c r="IZD708" s="12"/>
      <c r="IZE708" s="12"/>
      <c r="IZF708" s="12"/>
      <c r="IZG708" s="12"/>
      <c r="IZH708" s="12"/>
      <c r="IZI708" s="12"/>
      <c r="IZJ708" s="12"/>
      <c r="IZK708" s="12"/>
      <c r="IZL708" s="12"/>
      <c r="IZM708" s="12"/>
      <c r="IZN708" s="12"/>
      <c r="IZO708" s="12"/>
      <c r="IZP708" s="12"/>
      <c r="IZQ708" s="12"/>
      <c r="IZR708" s="12"/>
      <c r="IZS708" s="12"/>
      <c r="IZT708" s="12"/>
      <c r="IZU708" s="12"/>
      <c r="IZV708" s="12"/>
      <c r="IZW708" s="12"/>
      <c r="IZX708" s="12"/>
      <c r="IZY708" s="12"/>
      <c r="IZZ708" s="12"/>
      <c r="JAA708" s="12"/>
      <c r="JAB708" s="12"/>
      <c r="JAC708" s="12"/>
      <c r="JAD708" s="12"/>
      <c r="JAE708" s="12"/>
      <c r="JAF708" s="12"/>
      <c r="JAG708" s="12"/>
      <c r="JAH708" s="12"/>
      <c r="JAI708" s="12"/>
      <c r="JAJ708" s="12"/>
      <c r="JAK708" s="12"/>
      <c r="JAL708" s="12"/>
      <c r="JAM708" s="12"/>
      <c r="JAN708" s="12"/>
      <c r="JAO708" s="12"/>
      <c r="JAP708" s="12"/>
      <c r="JAQ708" s="12"/>
      <c r="JAR708" s="12"/>
      <c r="JAS708" s="12"/>
      <c r="JAT708" s="12"/>
      <c r="JAU708" s="12"/>
      <c r="JAV708" s="12"/>
      <c r="JAW708" s="12"/>
      <c r="JAX708" s="12"/>
      <c r="JAY708" s="12"/>
      <c r="JAZ708" s="12"/>
      <c r="JBA708" s="12"/>
      <c r="JBB708" s="12"/>
      <c r="JBC708" s="12"/>
      <c r="JBD708" s="12"/>
      <c r="JBE708" s="12"/>
      <c r="JBF708" s="12"/>
      <c r="JBG708" s="12"/>
      <c r="JBH708" s="12"/>
      <c r="JBI708" s="12"/>
      <c r="JBJ708" s="12"/>
      <c r="JBK708" s="12"/>
      <c r="JBL708" s="12"/>
      <c r="JBM708" s="12"/>
      <c r="JBN708" s="12"/>
      <c r="JBO708" s="12"/>
      <c r="JBP708" s="12"/>
      <c r="JBQ708" s="12"/>
      <c r="JBR708" s="12"/>
      <c r="JBS708" s="12"/>
      <c r="JBT708" s="12"/>
      <c r="JBU708" s="12"/>
      <c r="JBV708" s="12"/>
      <c r="JBW708" s="12"/>
      <c r="JBX708" s="12"/>
      <c r="JBY708" s="12"/>
      <c r="JBZ708" s="12"/>
      <c r="JCA708" s="12"/>
      <c r="JCB708" s="12"/>
      <c r="JCC708" s="12"/>
      <c r="JCD708" s="12"/>
      <c r="JCE708" s="12"/>
      <c r="JCF708" s="12"/>
      <c r="JCG708" s="12"/>
      <c r="JCH708" s="12"/>
      <c r="JCI708" s="12"/>
      <c r="JCJ708" s="12"/>
      <c r="JCK708" s="12"/>
      <c r="JCL708" s="12"/>
      <c r="JCM708" s="12"/>
      <c r="JCN708" s="12"/>
      <c r="JCO708" s="12"/>
      <c r="JCP708" s="12"/>
      <c r="JCQ708" s="12"/>
      <c r="JCR708" s="12"/>
      <c r="JCS708" s="12"/>
      <c r="JCT708" s="12"/>
      <c r="JCU708" s="12"/>
      <c r="JCV708" s="12"/>
      <c r="JCW708" s="12"/>
      <c r="JCX708" s="12"/>
      <c r="JCY708" s="12"/>
      <c r="JCZ708" s="12"/>
      <c r="JDA708" s="12"/>
      <c r="JDB708" s="12"/>
      <c r="JDC708" s="12"/>
      <c r="JDD708" s="12"/>
      <c r="JDE708" s="12"/>
      <c r="JDF708" s="12"/>
      <c r="JDG708" s="12"/>
      <c r="JDH708" s="12"/>
      <c r="JDI708" s="12"/>
      <c r="JDJ708" s="12"/>
      <c r="JDK708" s="12"/>
      <c r="JDL708" s="12"/>
      <c r="JDM708" s="12"/>
      <c r="JDN708" s="12"/>
      <c r="JDO708" s="12"/>
      <c r="JDP708" s="12"/>
      <c r="JDQ708" s="12"/>
      <c r="JDR708" s="12"/>
      <c r="JDS708" s="12"/>
      <c r="JDT708" s="12"/>
      <c r="JDU708" s="12"/>
      <c r="JDV708" s="12"/>
      <c r="JDW708" s="12"/>
      <c r="JDX708" s="12"/>
      <c r="JDY708" s="12"/>
      <c r="JDZ708" s="12"/>
      <c r="JEA708" s="12"/>
      <c r="JEB708" s="12"/>
      <c r="JEC708" s="12"/>
      <c r="JED708" s="12"/>
      <c r="JEE708" s="12"/>
      <c r="JEF708" s="12"/>
      <c r="JEG708" s="12"/>
      <c r="JEH708" s="12"/>
      <c r="JEI708" s="12"/>
      <c r="JEJ708" s="12"/>
      <c r="JEK708" s="12"/>
      <c r="JEL708" s="12"/>
      <c r="JEM708" s="12"/>
      <c r="JEN708" s="12"/>
      <c r="JEO708" s="12"/>
      <c r="JEP708" s="12"/>
      <c r="JEQ708" s="12"/>
      <c r="JER708" s="12"/>
      <c r="JES708" s="12"/>
      <c r="JET708" s="12"/>
      <c r="JEU708" s="12"/>
      <c r="JEV708" s="12"/>
      <c r="JEW708" s="12"/>
      <c r="JEX708" s="12"/>
      <c r="JEY708" s="12"/>
      <c r="JEZ708" s="12"/>
      <c r="JFA708" s="12"/>
      <c r="JFB708" s="12"/>
      <c r="JFC708" s="12"/>
      <c r="JFD708" s="12"/>
      <c r="JFE708" s="12"/>
      <c r="JFF708" s="12"/>
      <c r="JFG708" s="12"/>
      <c r="JFH708" s="12"/>
      <c r="JFI708" s="12"/>
      <c r="JFJ708" s="12"/>
      <c r="JFK708" s="12"/>
      <c r="JFL708" s="12"/>
      <c r="JFM708" s="12"/>
      <c r="JFN708" s="12"/>
      <c r="JFO708" s="12"/>
      <c r="JFP708" s="12"/>
      <c r="JFQ708" s="12"/>
      <c r="JFR708" s="12"/>
      <c r="JFS708" s="12"/>
      <c r="JFT708" s="12"/>
      <c r="JFU708" s="12"/>
      <c r="JFV708" s="12"/>
      <c r="JFW708" s="12"/>
      <c r="JFX708" s="12"/>
      <c r="JFY708" s="12"/>
      <c r="JFZ708" s="12"/>
      <c r="JGA708" s="12"/>
      <c r="JGB708" s="12"/>
      <c r="JGC708" s="12"/>
      <c r="JGD708" s="12"/>
      <c r="JGE708" s="12"/>
      <c r="JGF708" s="12"/>
      <c r="JGG708" s="12"/>
      <c r="JGH708" s="12"/>
      <c r="JGI708" s="12"/>
      <c r="JGJ708" s="12"/>
      <c r="JGK708" s="12"/>
      <c r="JGL708" s="12"/>
      <c r="JGM708" s="12"/>
      <c r="JGN708" s="12"/>
      <c r="JGO708" s="12"/>
      <c r="JGP708" s="12"/>
      <c r="JGQ708" s="12"/>
      <c r="JGR708" s="12"/>
      <c r="JGS708" s="12"/>
      <c r="JGT708" s="12"/>
      <c r="JGU708" s="12"/>
      <c r="JGV708" s="12"/>
      <c r="JGW708" s="12"/>
      <c r="JGX708" s="12"/>
      <c r="JGY708" s="12"/>
      <c r="JGZ708" s="12"/>
      <c r="JHA708" s="12"/>
      <c r="JHB708" s="12"/>
      <c r="JHC708" s="12"/>
      <c r="JHD708" s="12"/>
      <c r="JHE708" s="12"/>
      <c r="JHF708" s="12"/>
      <c r="JHG708" s="12"/>
      <c r="JHH708" s="12"/>
      <c r="JHI708" s="12"/>
      <c r="JHJ708" s="12"/>
      <c r="JHK708" s="12"/>
      <c r="JHL708" s="12"/>
      <c r="JHM708" s="12"/>
      <c r="JHN708" s="12"/>
      <c r="JHO708" s="12"/>
      <c r="JHP708" s="12"/>
      <c r="JHQ708" s="12"/>
      <c r="JHR708" s="12"/>
      <c r="JHS708" s="12"/>
      <c r="JHT708" s="12"/>
      <c r="JHU708" s="12"/>
      <c r="JHV708" s="12"/>
      <c r="JHW708" s="12"/>
      <c r="JHX708" s="12"/>
      <c r="JHY708" s="12"/>
      <c r="JHZ708" s="12"/>
      <c r="JIA708" s="12"/>
      <c r="JIB708" s="12"/>
      <c r="JIC708" s="12"/>
      <c r="JID708" s="12"/>
      <c r="JIE708" s="12"/>
      <c r="JIF708" s="12"/>
      <c r="JIG708" s="12"/>
      <c r="JIH708" s="12"/>
      <c r="JII708" s="12"/>
      <c r="JIJ708" s="12"/>
      <c r="JIK708" s="12"/>
      <c r="JIL708" s="12"/>
      <c r="JIM708" s="12"/>
      <c r="JIN708" s="12"/>
      <c r="JIO708" s="12"/>
      <c r="JIP708" s="12"/>
      <c r="JIQ708" s="12"/>
      <c r="JIR708" s="12"/>
      <c r="JIS708" s="12"/>
      <c r="JIT708" s="12"/>
      <c r="JIU708" s="12"/>
      <c r="JIV708" s="12"/>
      <c r="JIW708" s="12"/>
      <c r="JIX708" s="12"/>
      <c r="JIY708" s="12"/>
      <c r="JIZ708" s="12"/>
      <c r="JJA708" s="12"/>
      <c r="JJB708" s="12"/>
      <c r="JJC708" s="12"/>
      <c r="JJD708" s="12"/>
      <c r="JJE708" s="12"/>
      <c r="JJF708" s="12"/>
      <c r="JJG708" s="12"/>
      <c r="JJH708" s="12"/>
      <c r="JJI708" s="12"/>
      <c r="JJJ708" s="12"/>
      <c r="JJK708" s="12"/>
      <c r="JJL708" s="12"/>
      <c r="JJM708" s="12"/>
      <c r="JJN708" s="12"/>
      <c r="JJO708" s="12"/>
      <c r="JJP708" s="12"/>
      <c r="JJQ708" s="12"/>
      <c r="JJR708" s="12"/>
      <c r="JJS708" s="12"/>
      <c r="JJT708" s="12"/>
      <c r="JJU708" s="12"/>
      <c r="JJV708" s="12"/>
      <c r="JJW708" s="12"/>
      <c r="JJX708" s="12"/>
      <c r="JJY708" s="12"/>
      <c r="JJZ708" s="12"/>
      <c r="JKA708" s="12"/>
      <c r="JKB708" s="12"/>
      <c r="JKC708" s="12"/>
      <c r="JKD708" s="12"/>
      <c r="JKE708" s="12"/>
      <c r="JKF708" s="12"/>
      <c r="JKG708" s="12"/>
      <c r="JKH708" s="12"/>
      <c r="JKI708" s="12"/>
      <c r="JKJ708" s="12"/>
      <c r="JKK708" s="12"/>
      <c r="JKL708" s="12"/>
      <c r="JKM708" s="12"/>
      <c r="JKN708" s="12"/>
      <c r="JKO708" s="12"/>
      <c r="JKP708" s="12"/>
      <c r="JKQ708" s="12"/>
      <c r="JKR708" s="12"/>
      <c r="JKS708" s="12"/>
      <c r="JKT708" s="12"/>
      <c r="JKU708" s="12"/>
      <c r="JKV708" s="12"/>
      <c r="JKW708" s="12"/>
      <c r="JKX708" s="12"/>
      <c r="JKY708" s="12"/>
      <c r="JKZ708" s="12"/>
      <c r="JLA708" s="12"/>
      <c r="JLB708" s="12"/>
      <c r="JLC708" s="12"/>
      <c r="JLD708" s="12"/>
      <c r="JLE708" s="12"/>
      <c r="JLF708" s="12"/>
      <c r="JLG708" s="12"/>
      <c r="JLH708" s="12"/>
      <c r="JLI708" s="12"/>
      <c r="JLJ708" s="12"/>
      <c r="JLK708" s="12"/>
      <c r="JLL708" s="12"/>
      <c r="JLM708" s="12"/>
      <c r="JLN708" s="12"/>
      <c r="JLO708" s="12"/>
      <c r="JLP708" s="12"/>
      <c r="JLQ708" s="12"/>
      <c r="JLR708" s="12"/>
      <c r="JLS708" s="12"/>
      <c r="JLT708" s="12"/>
      <c r="JLU708" s="12"/>
      <c r="JLV708" s="12"/>
      <c r="JLW708" s="12"/>
      <c r="JLX708" s="12"/>
      <c r="JLY708" s="12"/>
      <c r="JLZ708" s="12"/>
      <c r="JMA708" s="12"/>
      <c r="JMB708" s="12"/>
      <c r="JMC708" s="12"/>
      <c r="JMD708" s="12"/>
      <c r="JME708" s="12"/>
      <c r="JMF708" s="12"/>
      <c r="JMG708" s="12"/>
      <c r="JMH708" s="12"/>
      <c r="JMI708" s="12"/>
      <c r="JMJ708" s="12"/>
      <c r="JMK708" s="12"/>
      <c r="JML708" s="12"/>
      <c r="JMM708" s="12"/>
      <c r="JMN708" s="12"/>
      <c r="JMO708" s="12"/>
      <c r="JMP708" s="12"/>
      <c r="JMQ708" s="12"/>
      <c r="JMR708" s="12"/>
      <c r="JMS708" s="12"/>
      <c r="JMT708" s="12"/>
      <c r="JMU708" s="12"/>
      <c r="JMV708" s="12"/>
      <c r="JMW708" s="12"/>
      <c r="JMX708" s="12"/>
      <c r="JMY708" s="12"/>
      <c r="JMZ708" s="12"/>
      <c r="JNA708" s="12"/>
      <c r="JNB708" s="12"/>
      <c r="JNC708" s="12"/>
      <c r="JND708" s="12"/>
      <c r="JNE708" s="12"/>
      <c r="JNF708" s="12"/>
      <c r="JNG708" s="12"/>
      <c r="JNH708" s="12"/>
      <c r="JNI708" s="12"/>
      <c r="JNJ708" s="12"/>
      <c r="JNK708" s="12"/>
      <c r="JNL708" s="12"/>
      <c r="JNM708" s="12"/>
      <c r="JNN708" s="12"/>
      <c r="JNO708" s="12"/>
      <c r="JNP708" s="12"/>
      <c r="JNQ708" s="12"/>
      <c r="JNR708" s="12"/>
      <c r="JNS708" s="12"/>
      <c r="JNT708" s="12"/>
      <c r="JNU708" s="12"/>
      <c r="JNV708" s="12"/>
      <c r="JNW708" s="12"/>
      <c r="JNX708" s="12"/>
      <c r="JNY708" s="12"/>
      <c r="JNZ708" s="12"/>
      <c r="JOA708" s="12"/>
      <c r="JOB708" s="12"/>
      <c r="JOC708" s="12"/>
      <c r="JOD708" s="12"/>
      <c r="JOE708" s="12"/>
      <c r="JOF708" s="12"/>
      <c r="JOG708" s="12"/>
      <c r="JOH708" s="12"/>
      <c r="JOI708" s="12"/>
      <c r="JOJ708" s="12"/>
      <c r="JOK708" s="12"/>
      <c r="JOL708" s="12"/>
      <c r="JOM708" s="12"/>
      <c r="JON708" s="12"/>
      <c r="JOO708" s="12"/>
      <c r="JOP708" s="12"/>
      <c r="JOQ708" s="12"/>
      <c r="JOR708" s="12"/>
      <c r="JOS708" s="12"/>
      <c r="JOT708" s="12"/>
      <c r="JOU708" s="12"/>
      <c r="JOV708" s="12"/>
      <c r="JOW708" s="12"/>
      <c r="JOX708" s="12"/>
      <c r="JOY708" s="12"/>
      <c r="JOZ708" s="12"/>
      <c r="JPA708" s="12"/>
      <c r="JPB708" s="12"/>
      <c r="JPC708" s="12"/>
      <c r="JPD708" s="12"/>
      <c r="JPE708" s="12"/>
      <c r="JPF708" s="12"/>
      <c r="JPG708" s="12"/>
      <c r="JPH708" s="12"/>
      <c r="JPI708" s="12"/>
      <c r="JPJ708" s="12"/>
      <c r="JPK708" s="12"/>
      <c r="JPL708" s="12"/>
      <c r="JPM708" s="12"/>
      <c r="JPN708" s="12"/>
      <c r="JPO708" s="12"/>
      <c r="JPP708" s="12"/>
      <c r="JPQ708" s="12"/>
      <c r="JPR708" s="12"/>
      <c r="JPS708" s="12"/>
      <c r="JPT708" s="12"/>
      <c r="JPU708" s="12"/>
      <c r="JPV708" s="12"/>
      <c r="JPW708" s="12"/>
      <c r="JPX708" s="12"/>
      <c r="JPY708" s="12"/>
      <c r="JPZ708" s="12"/>
      <c r="JQA708" s="12"/>
      <c r="JQB708" s="12"/>
      <c r="JQC708" s="12"/>
      <c r="JQD708" s="12"/>
      <c r="JQE708" s="12"/>
      <c r="JQF708" s="12"/>
      <c r="JQG708" s="12"/>
      <c r="JQH708" s="12"/>
      <c r="JQI708" s="12"/>
      <c r="JQJ708" s="12"/>
      <c r="JQK708" s="12"/>
      <c r="JQL708" s="12"/>
      <c r="JQM708" s="12"/>
      <c r="JQN708" s="12"/>
      <c r="JQO708" s="12"/>
      <c r="JQP708" s="12"/>
      <c r="JQQ708" s="12"/>
      <c r="JQR708" s="12"/>
      <c r="JQS708" s="12"/>
      <c r="JQT708" s="12"/>
      <c r="JQU708" s="12"/>
      <c r="JQV708" s="12"/>
      <c r="JQW708" s="12"/>
      <c r="JQX708" s="12"/>
      <c r="JQY708" s="12"/>
      <c r="JQZ708" s="12"/>
      <c r="JRA708" s="12"/>
      <c r="JRB708" s="12"/>
      <c r="JRC708" s="12"/>
      <c r="JRD708" s="12"/>
      <c r="JRE708" s="12"/>
      <c r="JRF708" s="12"/>
      <c r="JRG708" s="12"/>
      <c r="JRH708" s="12"/>
      <c r="JRI708" s="12"/>
      <c r="JRJ708" s="12"/>
      <c r="JRK708" s="12"/>
      <c r="JRL708" s="12"/>
      <c r="JRM708" s="12"/>
      <c r="JRN708" s="12"/>
      <c r="JRO708" s="12"/>
      <c r="JRP708" s="12"/>
      <c r="JRQ708" s="12"/>
      <c r="JRR708" s="12"/>
      <c r="JRS708" s="12"/>
      <c r="JRT708" s="12"/>
      <c r="JRU708" s="12"/>
      <c r="JRV708" s="12"/>
      <c r="JRW708" s="12"/>
      <c r="JRX708" s="12"/>
      <c r="JRY708" s="12"/>
      <c r="JRZ708" s="12"/>
      <c r="JSA708" s="12"/>
      <c r="JSB708" s="12"/>
      <c r="JSC708" s="12"/>
      <c r="JSD708" s="12"/>
      <c r="JSE708" s="12"/>
      <c r="JSF708" s="12"/>
      <c r="JSG708" s="12"/>
      <c r="JSH708" s="12"/>
      <c r="JSI708" s="12"/>
      <c r="JSJ708" s="12"/>
      <c r="JSK708" s="12"/>
      <c r="JSL708" s="12"/>
      <c r="JSM708" s="12"/>
      <c r="JSN708" s="12"/>
      <c r="JSO708" s="12"/>
      <c r="JSP708" s="12"/>
      <c r="JSQ708" s="12"/>
      <c r="JSR708" s="12"/>
      <c r="JSS708" s="12"/>
      <c r="JST708" s="12"/>
      <c r="JSU708" s="12"/>
      <c r="JSV708" s="12"/>
      <c r="JSW708" s="12"/>
      <c r="JSX708" s="12"/>
      <c r="JSY708" s="12"/>
      <c r="JSZ708" s="12"/>
      <c r="JTA708" s="12"/>
      <c r="JTB708" s="12"/>
      <c r="JTC708" s="12"/>
      <c r="JTD708" s="12"/>
      <c r="JTE708" s="12"/>
      <c r="JTF708" s="12"/>
      <c r="JTG708" s="12"/>
      <c r="JTH708" s="12"/>
      <c r="JTI708" s="12"/>
      <c r="JTJ708" s="12"/>
      <c r="JTK708" s="12"/>
      <c r="JTL708" s="12"/>
      <c r="JTM708" s="12"/>
      <c r="JTN708" s="12"/>
      <c r="JTO708" s="12"/>
      <c r="JTP708" s="12"/>
      <c r="JTQ708" s="12"/>
      <c r="JTR708" s="12"/>
      <c r="JTS708" s="12"/>
      <c r="JTT708" s="12"/>
      <c r="JTU708" s="12"/>
      <c r="JTV708" s="12"/>
      <c r="JTW708" s="12"/>
      <c r="JTX708" s="12"/>
      <c r="JTY708" s="12"/>
      <c r="JTZ708" s="12"/>
      <c r="JUA708" s="12"/>
      <c r="JUB708" s="12"/>
      <c r="JUC708" s="12"/>
      <c r="JUD708" s="12"/>
      <c r="JUE708" s="12"/>
      <c r="JUF708" s="12"/>
      <c r="JUG708" s="12"/>
      <c r="JUH708" s="12"/>
      <c r="JUI708" s="12"/>
      <c r="JUJ708" s="12"/>
      <c r="JUK708" s="12"/>
      <c r="JUL708" s="12"/>
      <c r="JUM708" s="12"/>
      <c r="JUN708" s="12"/>
      <c r="JUO708" s="12"/>
      <c r="JUP708" s="12"/>
      <c r="JUQ708" s="12"/>
      <c r="JUR708" s="12"/>
      <c r="JUS708" s="12"/>
      <c r="JUT708" s="12"/>
      <c r="JUU708" s="12"/>
      <c r="JUV708" s="12"/>
      <c r="JUW708" s="12"/>
      <c r="JUX708" s="12"/>
      <c r="JUY708" s="12"/>
      <c r="JUZ708" s="12"/>
      <c r="JVA708" s="12"/>
      <c r="JVB708" s="12"/>
      <c r="JVC708" s="12"/>
      <c r="JVD708" s="12"/>
      <c r="JVE708" s="12"/>
      <c r="JVF708" s="12"/>
      <c r="JVG708" s="12"/>
      <c r="JVH708" s="12"/>
      <c r="JVI708" s="12"/>
      <c r="JVJ708" s="12"/>
      <c r="JVK708" s="12"/>
      <c r="JVL708" s="12"/>
      <c r="JVM708" s="12"/>
      <c r="JVN708" s="12"/>
      <c r="JVO708" s="12"/>
      <c r="JVP708" s="12"/>
      <c r="JVQ708" s="12"/>
      <c r="JVR708" s="12"/>
      <c r="JVS708" s="12"/>
      <c r="JVT708" s="12"/>
      <c r="JVU708" s="12"/>
      <c r="JVV708" s="12"/>
      <c r="JVW708" s="12"/>
      <c r="JVX708" s="12"/>
      <c r="JVY708" s="12"/>
      <c r="JVZ708" s="12"/>
      <c r="JWA708" s="12"/>
      <c r="JWB708" s="12"/>
      <c r="JWC708" s="12"/>
      <c r="JWD708" s="12"/>
      <c r="JWE708" s="12"/>
      <c r="JWF708" s="12"/>
      <c r="JWG708" s="12"/>
      <c r="JWH708" s="12"/>
      <c r="JWI708" s="12"/>
      <c r="JWJ708" s="12"/>
      <c r="JWK708" s="12"/>
      <c r="JWL708" s="12"/>
      <c r="JWM708" s="12"/>
      <c r="JWN708" s="12"/>
      <c r="JWO708" s="12"/>
      <c r="JWP708" s="12"/>
      <c r="JWQ708" s="12"/>
      <c r="JWR708" s="12"/>
      <c r="JWS708" s="12"/>
      <c r="JWT708" s="12"/>
      <c r="JWU708" s="12"/>
      <c r="JWV708" s="12"/>
      <c r="JWW708" s="12"/>
      <c r="JWX708" s="12"/>
      <c r="JWY708" s="12"/>
      <c r="JWZ708" s="12"/>
      <c r="JXA708" s="12"/>
      <c r="JXB708" s="12"/>
      <c r="JXC708" s="12"/>
      <c r="JXD708" s="12"/>
      <c r="JXE708" s="12"/>
      <c r="JXF708" s="12"/>
      <c r="JXG708" s="12"/>
      <c r="JXH708" s="12"/>
      <c r="JXI708" s="12"/>
      <c r="JXJ708" s="12"/>
      <c r="JXK708" s="12"/>
      <c r="JXL708" s="12"/>
      <c r="JXM708" s="12"/>
      <c r="JXN708" s="12"/>
      <c r="JXO708" s="12"/>
      <c r="JXP708" s="12"/>
      <c r="JXQ708" s="12"/>
      <c r="JXR708" s="12"/>
      <c r="JXS708" s="12"/>
      <c r="JXT708" s="12"/>
      <c r="JXU708" s="12"/>
      <c r="JXV708" s="12"/>
      <c r="JXW708" s="12"/>
      <c r="JXX708" s="12"/>
      <c r="JXY708" s="12"/>
      <c r="JXZ708" s="12"/>
      <c r="JYA708" s="12"/>
      <c r="JYB708" s="12"/>
      <c r="JYC708" s="12"/>
      <c r="JYD708" s="12"/>
      <c r="JYE708" s="12"/>
      <c r="JYF708" s="12"/>
      <c r="JYG708" s="12"/>
      <c r="JYH708" s="12"/>
      <c r="JYI708" s="12"/>
      <c r="JYJ708" s="12"/>
      <c r="JYK708" s="12"/>
      <c r="JYL708" s="12"/>
      <c r="JYM708" s="12"/>
      <c r="JYN708" s="12"/>
      <c r="JYO708" s="12"/>
      <c r="JYP708" s="12"/>
      <c r="JYQ708" s="12"/>
      <c r="JYR708" s="12"/>
      <c r="JYS708" s="12"/>
      <c r="JYT708" s="12"/>
      <c r="JYU708" s="12"/>
      <c r="JYV708" s="12"/>
      <c r="JYW708" s="12"/>
      <c r="JYX708" s="12"/>
      <c r="JYY708" s="12"/>
      <c r="JYZ708" s="12"/>
      <c r="JZA708" s="12"/>
      <c r="JZB708" s="12"/>
      <c r="JZC708" s="12"/>
      <c r="JZD708" s="12"/>
      <c r="JZE708" s="12"/>
      <c r="JZF708" s="12"/>
      <c r="JZG708" s="12"/>
      <c r="JZH708" s="12"/>
      <c r="JZI708" s="12"/>
      <c r="JZJ708" s="12"/>
      <c r="JZK708" s="12"/>
      <c r="JZL708" s="12"/>
      <c r="JZM708" s="12"/>
      <c r="JZN708" s="12"/>
      <c r="JZO708" s="12"/>
      <c r="JZP708" s="12"/>
      <c r="JZQ708" s="12"/>
      <c r="JZR708" s="12"/>
      <c r="JZS708" s="12"/>
      <c r="JZT708" s="12"/>
      <c r="JZU708" s="12"/>
      <c r="JZV708" s="12"/>
      <c r="JZW708" s="12"/>
      <c r="JZX708" s="12"/>
      <c r="JZY708" s="12"/>
      <c r="JZZ708" s="12"/>
      <c r="KAA708" s="12"/>
      <c r="KAB708" s="12"/>
      <c r="KAC708" s="12"/>
      <c r="KAD708" s="12"/>
      <c r="KAE708" s="12"/>
      <c r="KAF708" s="12"/>
      <c r="KAG708" s="12"/>
      <c r="KAH708" s="12"/>
      <c r="KAI708" s="12"/>
      <c r="KAJ708" s="12"/>
      <c r="KAK708" s="12"/>
      <c r="KAL708" s="12"/>
      <c r="KAM708" s="12"/>
      <c r="KAN708" s="12"/>
      <c r="KAO708" s="12"/>
      <c r="KAP708" s="12"/>
      <c r="KAQ708" s="12"/>
      <c r="KAR708" s="12"/>
      <c r="KAS708" s="12"/>
      <c r="KAT708" s="12"/>
      <c r="KAU708" s="12"/>
      <c r="KAV708" s="12"/>
      <c r="KAW708" s="12"/>
      <c r="KAX708" s="12"/>
      <c r="KAY708" s="12"/>
      <c r="KAZ708" s="12"/>
      <c r="KBA708" s="12"/>
      <c r="KBB708" s="12"/>
      <c r="KBC708" s="12"/>
      <c r="KBD708" s="12"/>
      <c r="KBE708" s="12"/>
      <c r="KBF708" s="12"/>
      <c r="KBG708" s="12"/>
      <c r="KBH708" s="12"/>
      <c r="KBI708" s="12"/>
      <c r="KBJ708" s="12"/>
      <c r="KBK708" s="12"/>
      <c r="KBL708" s="12"/>
      <c r="KBM708" s="12"/>
      <c r="KBN708" s="12"/>
      <c r="KBO708" s="12"/>
      <c r="KBP708" s="12"/>
      <c r="KBQ708" s="12"/>
      <c r="KBR708" s="12"/>
      <c r="KBS708" s="12"/>
      <c r="KBT708" s="12"/>
      <c r="KBU708" s="12"/>
      <c r="KBV708" s="12"/>
      <c r="KBW708" s="12"/>
      <c r="KBX708" s="12"/>
      <c r="KBY708" s="12"/>
      <c r="KBZ708" s="12"/>
      <c r="KCA708" s="12"/>
      <c r="KCB708" s="12"/>
      <c r="KCC708" s="12"/>
      <c r="KCD708" s="12"/>
      <c r="KCE708" s="12"/>
      <c r="KCF708" s="12"/>
      <c r="KCG708" s="12"/>
      <c r="KCH708" s="12"/>
      <c r="KCI708" s="12"/>
      <c r="KCJ708" s="12"/>
      <c r="KCK708" s="12"/>
      <c r="KCL708" s="12"/>
      <c r="KCM708" s="12"/>
      <c r="KCN708" s="12"/>
      <c r="KCO708" s="12"/>
      <c r="KCP708" s="12"/>
      <c r="KCQ708" s="12"/>
      <c r="KCR708" s="12"/>
      <c r="KCS708" s="12"/>
      <c r="KCT708" s="12"/>
      <c r="KCU708" s="12"/>
      <c r="KCV708" s="12"/>
      <c r="KCW708" s="12"/>
      <c r="KCX708" s="12"/>
      <c r="KCY708" s="12"/>
      <c r="KCZ708" s="12"/>
      <c r="KDA708" s="12"/>
      <c r="KDB708" s="12"/>
      <c r="KDC708" s="12"/>
      <c r="KDD708" s="12"/>
      <c r="KDE708" s="12"/>
      <c r="KDF708" s="12"/>
      <c r="KDG708" s="12"/>
      <c r="KDH708" s="12"/>
      <c r="KDI708" s="12"/>
      <c r="KDJ708" s="12"/>
      <c r="KDK708" s="12"/>
      <c r="KDL708" s="12"/>
      <c r="KDM708" s="12"/>
      <c r="KDN708" s="12"/>
      <c r="KDO708" s="12"/>
      <c r="KDP708" s="12"/>
      <c r="KDQ708" s="12"/>
      <c r="KDR708" s="12"/>
      <c r="KDS708" s="12"/>
      <c r="KDT708" s="12"/>
      <c r="KDU708" s="12"/>
      <c r="KDV708" s="12"/>
      <c r="KDW708" s="12"/>
      <c r="KDX708" s="12"/>
      <c r="KDY708" s="12"/>
      <c r="KDZ708" s="12"/>
      <c r="KEA708" s="12"/>
      <c r="KEB708" s="12"/>
      <c r="KEC708" s="12"/>
      <c r="KED708" s="12"/>
      <c r="KEE708" s="12"/>
      <c r="KEF708" s="12"/>
      <c r="KEG708" s="12"/>
      <c r="KEH708" s="12"/>
      <c r="KEI708" s="12"/>
      <c r="KEJ708" s="12"/>
      <c r="KEK708" s="12"/>
      <c r="KEL708" s="12"/>
      <c r="KEM708" s="12"/>
      <c r="KEN708" s="12"/>
      <c r="KEO708" s="12"/>
      <c r="KEP708" s="12"/>
      <c r="KEQ708" s="12"/>
      <c r="KER708" s="12"/>
      <c r="KES708" s="12"/>
      <c r="KET708" s="12"/>
      <c r="KEU708" s="12"/>
      <c r="KEV708" s="12"/>
      <c r="KEW708" s="12"/>
      <c r="KEX708" s="12"/>
      <c r="KEY708" s="12"/>
      <c r="KEZ708" s="12"/>
      <c r="KFA708" s="12"/>
      <c r="KFB708" s="12"/>
      <c r="KFC708" s="12"/>
      <c r="KFD708" s="12"/>
      <c r="KFE708" s="12"/>
      <c r="KFF708" s="12"/>
      <c r="KFG708" s="12"/>
      <c r="KFH708" s="12"/>
      <c r="KFI708" s="12"/>
      <c r="KFJ708" s="12"/>
      <c r="KFK708" s="12"/>
      <c r="KFL708" s="12"/>
      <c r="KFM708" s="12"/>
      <c r="KFN708" s="12"/>
      <c r="KFO708" s="12"/>
      <c r="KFP708" s="12"/>
      <c r="KFQ708" s="12"/>
      <c r="KFR708" s="12"/>
      <c r="KFS708" s="12"/>
      <c r="KFT708" s="12"/>
      <c r="KFU708" s="12"/>
      <c r="KFV708" s="12"/>
      <c r="KFW708" s="12"/>
      <c r="KFX708" s="12"/>
      <c r="KFY708" s="12"/>
      <c r="KFZ708" s="12"/>
      <c r="KGA708" s="12"/>
      <c r="KGB708" s="12"/>
      <c r="KGC708" s="12"/>
      <c r="KGD708" s="12"/>
      <c r="KGE708" s="12"/>
      <c r="KGF708" s="12"/>
      <c r="KGG708" s="12"/>
      <c r="KGH708" s="12"/>
      <c r="KGI708" s="12"/>
      <c r="KGJ708" s="12"/>
      <c r="KGK708" s="12"/>
      <c r="KGL708" s="12"/>
      <c r="KGM708" s="12"/>
      <c r="KGN708" s="12"/>
      <c r="KGO708" s="12"/>
      <c r="KGP708" s="12"/>
      <c r="KGQ708" s="12"/>
      <c r="KGR708" s="12"/>
      <c r="KGS708" s="12"/>
      <c r="KGT708" s="12"/>
      <c r="KGU708" s="12"/>
      <c r="KGV708" s="12"/>
      <c r="KGW708" s="12"/>
      <c r="KGX708" s="12"/>
      <c r="KGY708" s="12"/>
      <c r="KGZ708" s="12"/>
      <c r="KHA708" s="12"/>
      <c r="KHB708" s="12"/>
      <c r="KHC708" s="12"/>
      <c r="KHD708" s="12"/>
      <c r="KHE708" s="12"/>
      <c r="KHF708" s="12"/>
      <c r="KHG708" s="12"/>
      <c r="KHH708" s="12"/>
      <c r="KHI708" s="12"/>
      <c r="KHJ708" s="12"/>
      <c r="KHK708" s="12"/>
      <c r="KHL708" s="12"/>
      <c r="KHM708" s="12"/>
      <c r="KHN708" s="12"/>
      <c r="KHO708" s="12"/>
      <c r="KHP708" s="12"/>
      <c r="KHQ708" s="12"/>
      <c r="KHR708" s="12"/>
      <c r="KHS708" s="12"/>
      <c r="KHT708" s="12"/>
      <c r="KHU708" s="12"/>
      <c r="KHV708" s="12"/>
      <c r="KHW708" s="12"/>
      <c r="KHX708" s="12"/>
      <c r="KHY708" s="12"/>
      <c r="KHZ708" s="12"/>
      <c r="KIA708" s="12"/>
      <c r="KIB708" s="12"/>
      <c r="KIC708" s="12"/>
      <c r="KID708" s="12"/>
      <c r="KIE708" s="12"/>
      <c r="KIF708" s="12"/>
      <c r="KIG708" s="12"/>
      <c r="KIH708" s="12"/>
      <c r="KII708" s="12"/>
      <c r="KIJ708" s="12"/>
      <c r="KIK708" s="12"/>
      <c r="KIL708" s="12"/>
      <c r="KIM708" s="12"/>
      <c r="KIN708" s="12"/>
      <c r="KIO708" s="12"/>
      <c r="KIP708" s="12"/>
      <c r="KIQ708" s="12"/>
      <c r="KIR708" s="12"/>
      <c r="KIS708" s="12"/>
      <c r="KIT708" s="12"/>
      <c r="KIU708" s="12"/>
      <c r="KIV708" s="12"/>
      <c r="KIW708" s="12"/>
      <c r="KIX708" s="12"/>
      <c r="KIY708" s="12"/>
      <c r="KIZ708" s="12"/>
      <c r="KJA708" s="12"/>
      <c r="KJB708" s="12"/>
      <c r="KJC708" s="12"/>
      <c r="KJD708" s="12"/>
      <c r="KJE708" s="12"/>
      <c r="KJF708" s="12"/>
      <c r="KJG708" s="12"/>
      <c r="KJH708" s="12"/>
      <c r="KJI708" s="12"/>
      <c r="KJJ708" s="12"/>
      <c r="KJK708" s="12"/>
      <c r="KJL708" s="12"/>
      <c r="KJM708" s="12"/>
      <c r="KJN708" s="12"/>
      <c r="KJO708" s="12"/>
      <c r="KJP708" s="12"/>
      <c r="KJQ708" s="12"/>
      <c r="KJR708" s="12"/>
      <c r="KJS708" s="12"/>
      <c r="KJT708" s="12"/>
      <c r="KJU708" s="12"/>
      <c r="KJV708" s="12"/>
      <c r="KJW708" s="12"/>
      <c r="KJX708" s="12"/>
      <c r="KJY708" s="12"/>
      <c r="KJZ708" s="12"/>
      <c r="KKA708" s="12"/>
      <c r="KKB708" s="12"/>
      <c r="KKC708" s="12"/>
      <c r="KKD708" s="12"/>
      <c r="KKE708" s="12"/>
      <c r="KKF708" s="12"/>
      <c r="KKG708" s="12"/>
      <c r="KKH708" s="12"/>
      <c r="KKI708" s="12"/>
      <c r="KKJ708" s="12"/>
      <c r="KKK708" s="12"/>
      <c r="KKL708" s="12"/>
      <c r="KKM708" s="12"/>
      <c r="KKN708" s="12"/>
      <c r="KKO708" s="12"/>
      <c r="KKP708" s="12"/>
      <c r="KKQ708" s="12"/>
      <c r="KKR708" s="12"/>
      <c r="KKS708" s="12"/>
      <c r="KKT708" s="12"/>
      <c r="KKU708" s="12"/>
      <c r="KKV708" s="12"/>
      <c r="KKW708" s="12"/>
      <c r="KKX708" s="12"/>
      <c r="KKY708" s="12"/>
      <c r="KKZ708" s="12"/>
      <c r="KLA708" s="12"/>
      <c r="KLB708" s="12"/>
      <c r="KLC708" s="12"/>
      <c r="KLD708" s="12"/>
      <c r="KLE708" s="12"/>
      <c r="KLF708" s="12"/>
      <c r="KLG708" s="12"/>
      <c r="KLH708" s="12"/>
      <c r="KLI708" s="12"/>
      <c r="KLJ708" s="12"/>
      <c r="KLK708" s="12"/>
      <c r="KLL708" s="12"/>
      <c r="KLM708" s="12"/>
      <c r="KLN708" s="12"/>
      <c r="KLO708" s="12"/>
      <c r="KLP708" s="12"/>
      <c r="KLQ708" s="12"/>
      <c r="KLR708" s="12"/>
      <c r="KLS708" s="12"/>
      <c r="KLT708" s="12"/>
      <c r="KLU708" s="12"/>
      <c r="KLV708" s="12"/>
      <c r="KLW708" s="12"/>
      <c r="KLX708" s="12"/>
      <c r="KLY708" s="12"/>
      <c r="KLZ708" s="12"/>
      <c r="KMA708" s="12"/>
      <c r="KMB708" s="12"/>
      <c r="KMC708" s="12"/>
      <c r="KMD708" s="12"/>
      <c r="KME708" s="12"/>
      <c r="KMF708" s="12"/>
      <c r="KMG708" s="12"/>
      <c r="KMH708" s="12"/>
      <c r="KMI708" s="12"/>
      <c r="KMJ708" s="12"/>
      <c r="KMK708" s="12"/>
      <c r="KML708" s="12"/>
      <c r="KMM708" s="12"/>
      <c r="KMN708" s="12"/>
      <c r="KMO708" s="12"/>
      <c r="KMP708" s="12"/>
      <c r="KMQ708" s="12"/>
      <c r="KMR708" s="12"/>
      <c r="KMS708" s="12"/>
      <c r="KMT708" s="12"/>
      <c r="KMU708" s="12"/>
      <c r="KMV708" s="12"/>
      <c r="KMW708" s="12"/>
      <c r="KMX708" s="12"/>
      <c r="KMY708" s="12"/>
      <c r="KMZ708" s="12"/>
      <c r="KNA708" s="12"/>
      <c r="KNB708" s="12"/>
      <c r="KNC708" s="12"/>
      <c r="KND708" s="12"/>
      <c r="KNE708" s="12"/>
      <c r="KNF708" s="12"/>
      <c r="KNG708" s="12"/>
      <c r="KNH708" s="12"/>
      <c r="KNI708" s="12"/>
      <c r="KNJ708" s="12"/>
      <c r="KNK708" s="12"/>
      <c r="KNL708" s="12"/>
      <c r="KNM708" s="12"/>
      <c r="KNN708" s="12"/>
      <c r="KNO708" s="12"/>
      <c r="KNP708" s="12"/>
      <c r="KNQ708" s="12"/>
      <c r="KNR708" s="12"/>
      <c r="KNS708" s="12"/>
      <c r="KNT708" s="12"/>
      <c r="KNU708" s="12"/>
      <c r="KNV708" s="12"/>
      <c r="KNW708" s="12"/>
      <c r="KNX708" s="12"/>
      <c r="KNY708" s="12"/>
      <c r="KNZ708" s="12"/>
      <c r="KOA708" s="12"/>
      <c r="KOB708" s="12"/>
      <c r="KOC708" s="12"/>
      <c r="KOD708" s="12"/>
      <c r="KOE708" s="12"/>
      <c r="KOF708" s="12"/>
      <c r="KOG708" s="12"/>
      <c r="KOH708" s="12"/>
      <c r="KOI708" s="12"/>
      <c r="KOJ708" s="12"/>
      <c r="KOK708" s="12"/>
      <c r="KOL708" s="12"/>
      <c r="KOM708" s="12"/>
      <c r="KON708" s="12"/>
      <c r="KOO708" s="12"/>
      <c r="KOP708" s="12"/>
      <c r="KOQ708" s="12"/>
      <c r="KOR708" s="12"/>
      <c r="KOS708" s="12"/>
      <c r="KOT708" s="12"/>
      <c r="KOU708" s="12"/>
      <c r="KOV708" s="12"/>
      <c r="KOW708" s="12"/>
      <c r="KOX708" s="12"/>
      <c r="KOY708" s="12"/>
      <c r="KOZ708" s="12"/>
      <c r="KPA708" s="12"/>
      <c r="KPB708" s="12"/>
      <c r="KPC708" s="12"/>
      <c r="KPD708" s="12"/>
      <c r="KPE708" s="12"/>
      <c r="KPF708" s="12"/>
      <c r="KPG708" s="12"/>
      <c r="KPH708" s="12"/>
      <c r="KPI708" s="12"/>
      <c r="KPJ708" s="12"/>
      <c r="KPK708" s="12"/>
      <c r="KPL708" s="12"/>
      <c r="KPM708" s="12"/>
      <c r="KPN708" s="12"/>
      <c r="KPO708" s="12"/>
      <c r="KPP708" s="12"/>
      <c r="KPQ708" s="12"/>
      <c r="KPR708" s="12"/>
      <c r="KPS708" s="12"/>
      <c r="KPT708" s="12"/>
      <c r="KPU708" s="12"/>
      <c r="KPV708" s="12"/>
      <c r="KPW708" s="12"/>
      <c r="KPX708" s="12"/>
      <c r="KPY708" s="12"/>
      <c r="KPZ708" s="12"/>
      <c r="KQA708" s="12"/>
      <c r="KQB708" s="12"/>
      <c r="KQC708" s="12"/>
      <c r="KQD708" s="12"/>
      <c r="KQE708" s="12"/>
      <c r="KQF708" s="12"/>
      <c r="KQG708" s="12"/>
      <c r="KQH708" s="12"/>
      <c r="KQI708" s="12"/>
      <c r="KQJ708" s="12"/>
      <c r="KQK708" s="12"/>
      <c r="KQL708" s="12"/>
      <c r="KQM708" s="12"/>
      <c r="KQN708" s="12"/>
      <c r="KQO708" s="12"/>
      <c r="KQP708" s="12"/>
      <c r="KQQ708" s="12"/>
      <c r="KQR708" s="12"/>
      <c r="KQS708" s="12"/>
      <c r="KQT708" s="12"/>
      <c r="KQU708" s="12"/>
      <c r="KQV708" s="12"/>
      <c r="KQW708" s="12"/>
      <c r="KQX708" s="12"/>
      <c r="KQY708" s="12"/>
      <c r="KQZ708" s="12"/>
      <c r="KRA708" s="12"/>
      <c r="KRB708" s="12"/>
      <c r="KRC708" s="12"/>
      <c r="KRD708" s="12"/>
      <c r="KRE708" s="12"/>
      <c r="KRF708" s="12"/>
      <c r="KRG708" s="12"/>
      <c r="KRH708" s="12"/>
      <c r="KRI708" s="12"/>
      <c r="KRJ708" s="12"/>
      <c r="KRK708" s="12"/>
      <c r="KRL708" s="12"/>
      <c r="KRM708" s="12"/>
      <c r="KRN708" s="12"/>
      <c r="KRO708" s="12"/>
      <c r="KRP708" s="12"/>
      <c r="KRQ708" s="12"/>
      <c r="KRR708" s="12"/>
      <c r="KRS708" s="12"/>
      <c r="KRT708" s="12"/>
      <c r="KRU708" s="12"/>
      <c r="KRV708" s="12"/>
      <c r="KRW708" s="12"/>
      <c r="KRX708" s="12"/>
      <c r="KRY708" s="12"/>
      <c r="KRZ708" s="12"/>
      <c r="KSA708" s="12"/>
      <c r="KSB708" s="12"/>
      <c r="KSC708" s="12"/>
      <c r="KSD708" s="12"/>
      <c r="KSE708" s="12"/>
      <c r="KSF708" s="12"/>
      <c r="KSG708" s="12"/>
      <c r="KSH708" s="12"/>
      <c r="KSI708" s="12"/>
      <c r="KSJ708" s="12"/>
      <c r="KSK708" s="12"/>
      <c r="KSL708" s="12"/>
      <c r="KSM708" s="12"/>
      <c r="KSN708" s="12"/>
      <c r="KSO708" s="12"/>
      <c r="KSP708" s="12"/>
      <c r="KSQ708" s="12"/>
      <c r="KSR708" s="12"/>
      <c r="KSS708" s="12"/>
      <c r="KST708" s="12"/>
      <c r="KSU708" s="12"/>
      <c r="KSV708" s="12"/>
      <c r="KSW708" s="12"/>
      <c r="KSX708" s="12"/>
      <c r="KSY708" s="12"/>
      <c r="KSZ708" s="12"/>
      <c r="KTA708" s="12"/>
      <c r="KTB708" s="12"/>
      <c r="KTC708" s="12"/>
      <c r="KTD708" s="12"/>
      <c r="KTE708" s="12"/>
      <c r="KTF708" s="12"/>
      <c r="KTG708" s="12"/>
      <c r="KTH708" s="12"/>
      <c r="KTI708" s="12"/>
      <c r="KTJ708" s="12"/>
      <c r="KTK708" s="12"/>
      <c r="KTL708" s="12"/>
      <c r="KTM708" s="12"/>
      <c r="KTN708" s="12"/>
      <c r="KTO708" s="12"/>
      <c r="KTP708" s="12"/>
      <c r="KTQ708" s="12"/>
      <c r="KTR708" s="12"/>
      <c r="KTS708" s="12"/>
      <c r="KTT708" s="12"/>
      <c r="KTU708" s="12"/>
      <c r="KTV708" s="12"/>
      <c r="KTW708" s="12"/>
      <c r="KTX708" s="12"/>
      <c r="KTY708" s="12"/>
      <c r="KTZ708" s="12"/>
      <c r="KUA708" s="12"/>
      <c r="KUB708" s="12"/>
      <c r="KUC708" s="12"/>
      <c r="KUD708" s="12"/>
      <c r="KUE708" s="12"/>
      <c r="KUF708" s="12"/>
      <c r="KUG708" s="12"/>
      <c r="KUH708" s="12"/>
      <c r="KUI708" s="12"/>
      <c r="KUJ708" s="12"/>
      <c r="KUK708" s="12"/>
      <c r="KUL708" s="12"/>
      <c r="KUM708" s="12"/>
      <c r="KUN708" s="12"/>
      <c r="KUO708" s="12"/>
      <c r="KUP708" s="12"/>
      <c r="KUQ708" s="12"/>
      <c r="KUR708" s="12"/>
      <c r="KUS708" s="12"/>
      <c r="KUT708" s="12"/>
      <c r="KUU708" s="12"/>
      <c r="KUV708" s="12"/>
      <c r="KUW708" s="12"/>
      <c r="KUX708" s="12"/>
      <c r="KUY708" s="12"/>
      <c r="KUZ708" s="12"/>
      <c r="KVA708" s="12"/>
      <c r="KVB708" s="12"/>
      <c r="KVC708" s="12"/>
      <c r="KVD708" s="12"/>
      <c r="KVE708" s="12"/>
      <c r="KVF708" s="12"/>
      <c r="KVG708" s="12"/>
      <c r="KVH708" s="12"/>
      <c r="KVI708" s="12"/>
      <c r="KVJ708" s="12"/>
      <c r="KVK708" s="12"/>
      <c r="KVL708" s="12"/>
      <c r="KVM708" s="12"/>
      <c r="KVN708" s="12"/>
      <c r="KVO708" s="12"/>
      <c r="KVP708" s="12"/>
      <c r="KVQ708" s="12"/>
      <c r="KVR708" s="12"/>
      <c r="KVS708" s="12"/>
      <c r="KVT708" s="12"/>
      <c r="KVU708" s="12"/>
      <c r="KVV708" s="12"/>
      <c r="KVW708" s="12"/>
      <c r="KVX708" s="12"/>
      <c r="KVY708" s="12"/>
      <c r="KVZ708" s="12"/>
      <c r="KWA708" s="12"/>
      <c r="KWB708" s="12"/>
      <c r="KWC708" s="12"/>
      <c r="KWD708" s="12"/>
      <c r="KWE708" s="12"/>
      <c r="KWF708" s="12"/>
      <c r="KWG708" s="12"/>
      <c r="KWH708" s="12"/>
      <c r="KWI708" s="12"/>
      <c r="KWJ708" s="12"/>
      <c r="KWK708" s="12"/>
      <c r="KWL708" s="12"/>
      <c r="KWM708" s="12"/>
      <c r="KWN708" s="12"/>
      <c r="KWO708" s="12"/>
      <c r="KWP708" s="12"/>
      <c r="KWQ708" s="12"/>
      <c r="KWR708" s="12"/>
      <c r="KWS708" s="12"/>
      <c r="KWT708" s="12"/>
      <c r="KWU708" s="12"/>
      <c r="KWV708" s="12"/>
      <c r="KWW708" s="12"/>
      <c r="KWX708" s="12"/>
      <c r="KWY708" s="12"/>
      <c r="KWZ708" s="12"/>
      <c r="KXA708" s="12"/>
      <c r="KXB708" s="12"/>
      <c r="KXC708" s="12"/>
      <c r="KXD708" s="12"/>
      <c r="KXE708" s="12"/>
      <c r="KXF708" s="12"/>
      <c r="KXG708" s="12"/>
      <c r="KXH708" s="12"/>
      <c r="KXI708" s="12"/>
      <c r="KXJ708" s="12"/>
      <c r="KXK708" s="12"/>
      <c r="KXL708" s="12"/>
      <c r="KXM708" s="12"/>
      <c r="KXN708" s="12"/>
      <c r="KXO708" s="12"/>
      <c r="KXP708" s="12"/>
      <c r="KXQ708" s="12"/>
      <c r="KXR708" s="12"/>
      <c r="KXS708" s="12"/>
      <c r="KXT708" s="12"/>
      <c r="KXU708" s="12"/>
      <c r="KXV708" s="12"/>
      <c r="KXW708" s="12"/>
      <c r="KXX708" s="12"/>
      <c r="KXY708" s="12"/>
      <c r="KXZ708" s="12"/>
      <c r="KYA708" s="12"/>
      <c r="KYB708" s="12"/>
      <c r="KYC708" s="12"/>
      <c r="KYD708" s="12"/>
      <c r="KYE708" s="12"/>
      <c r="KYF708" s="12"/>
      <c r="KYG708" s="12"/>
      <c r="KYH708" s="12"/>
      <c r="KYI708" s="12"/>
      <c r="KYJ708" s="12"/>
      <c r="KYK708" s="12"/>
      <c r="KYL708" s="12"/>
      <c r="KYM708" s="12"/>
      <c r="KYN708" s="12"/>
      <c r="KYO708" s="12"/>
      <c r="KYP708" s="12"/>
      <c r="KYQ708" s="12"/>
      <c r="KYR708" s="12"/>
      <c r="KYS708" s="12"/>
      <c r="KYT708" s="12"/>
      <c r="KYU708" s="12"/>
      <c r="KYV708" s="12"/>
      <c r="KYW708" s="12"/>
      <c r="KYX708" s="12"/>
      <c r="KYY708" s="12"/>
      <c r="KYZ708" s="12"/>
      <c r="KZA708" s="12"/>
      <c r="KZB708" s="12"/>
      <c r="KZC708" s="12"/>
      <c r="KZD708" s="12"/>
      <c r="KZE708" s="12"/>
      <c r="KZF708" s="12"/>
      <c r="KZG708" s="12"/>
      <c r="KZH708" s="12"/>
      <c r="KZI708" s="12"/>
      <c r="KZJ708" s="12"/>
      <c r="KZK708" s="12"/>
      <c r="KZL708" s="12"/>
      <c r="KZM708" s="12"/>
      <c r="KZN708" s="12"/>
      <c r="KZO708" s="12"/>
      <c r="KZP708" s="12"/>
      <c r="KZQ708" s="12"/>
      <c r="KZR708" s="12"/>
      <c r="KZS708" s="12"/>
      <c r="KZT708" s="12"/>
      <c r="KZU708" s="12"/>
      <c r="KZV708" s="12"/>
      <c r="KZW708" s="12"/>
      <c r="KZX708" s="12"/>
      <c r="KZY708" s="12"/>
      <c r="KZZ708" s="12"/>
      <c r="LAA708" s="12"/>
      <c r="LAB708" s="12"/>
      <c r="LAC708" s="12"/>
      <c r="LAD708" s="12"/>
      <c r="LAE708" s="12"/>
      <c r="LAF708" s="12"/>
      <c r="LAG708" s="12"/>
      <c r="LAH708" s="12"/>
      <c r="LAI708" s="12"/>
      <c r="LAJ708" s="12"/>
      <c r="LAK708" s="12"/>
      <c r="LAL708" s="12"/>
      <c r="LAM708" s="12"/>
      <c r="LAN708" s="12"/>
      <c r="LAO708" s="12"/>
      <c r="LAP708" s="12"/>
      <c r="LAQ708" s="12"/>
      <c r="LAR708" s="12"/>
      <c r="LAS708" s="12"/>
      <c r="LAT708" s="12"/>
      <c r="LAU708" s="12"/>
      <c r="LAV708" s="12"/>
      <c r="LAW708" s="12"/>
      <c r="LAX708" s="12"/>
      <c r="LAY708" s="12"/>
      <c r="LAZ708" s="12"/>
      <c r="LBA708" s="12"/>
      <c r="LBB708" s="12"/>
      <c r="LBC708" s="12"/>
      <c r="LBD708" s="12"/>
      <c r="LBE708" s="12"/>
      <c r="LBF708" s="12"/>
      <c r="LBG708" s="12"/>
      <c r="LBH708" s="12"/>
      <c r="LBI708" s="12"/>
      <c r="LBJ708" s="12"/>
      <c r="LBK708" s="12"/>
      <c r="LBL708" s="12"/>
      <c r="LBM708" s="12"/>
      <c r="LBN708" s="12"/>
      <c r="LBO708" s="12"/>
      <c r="LBP708" s="12"/>
      <c r="LBQ708" s="12"/>
      <c r="LBR708" s="12"/>
      <c r="LBS708" s="12"/>
      <c r="LBT708" s="12"/>
      <c r="LBU708" s="12"/>
      <c r="LBV708" s="12"/>
      <c r="LBW708" s="12"/>
      <c r="LBX708" s="12"/>
      <c r="LBY708" s="12"/>
      <c r="LBZ708" s="12"/>
      <c r="LCA708" s="12"/>
      <c r="LCB708" s="12"/>
      <c r="LCC708" s="12"/>
      <c r="LCD708" s="12"/>
      <c r="LCE708" s="12"/>
      <c r="LCF708" s="12"/>
      <c r="LCG708" s="12"/>
      <c r="LCH708" s="12"/>
      <c r="LCI708" s="12"/>
      <c r="LCJ708" s="12"/>
      <c r="LCK708" s="12"/>
      <c r="LCL708" s="12"/>
      <c r="LCM708" s="12"/>
      <c r="LCN708" s="12"/>
      <c r="LCO708" s="12"/>
      <c r="LCP708" s="12"/>
      <c r="LCQ708" s="12"/>
      <c r="LCR708" s="12"/>
      <c r="LCS708" s="12"/>
      <c r="LCT708" s="12"/>
      <c r="LCU708" s="12"/>
      <c r="LCV708" s="12"/>
      <c r="LCW708" s="12"/>
      <c r="LCX708" s="12"/>
      <c r="LCY708" s="12"/>
      <c r="LCZ708" s="12"/>
      <c r="LDA708" s="12"/>
      <c r="LDB708" s="12"/>
      <c r="LDC708" s="12"/>
      <c r="LDD708" s="12"/>
      <c r="LDE708" s="12"/>
      <c r="LDF708" s="12"/>
      <c r="LDG708" s="12"/>
      <c r="LDH708" s="12"/>
      <c r="LDI708" s="12"/>
      <c r="LDJ708" s="12"/>
      <c r="LDK708" s="12"/>
      <c r="LDL708" s="12"/>
      <c r="LDM708" s="12"/>
      <c r="LDN708" s="12"/>
      <c r="LDO708" s="12"/>
      <c r="LDP708" s="12"/>
      <c r="LDQ708" s="12"/>
      <c r="LDR708" s="12"/>
      <c r="LDS708" s="12"/>
      <c r="LDT708" s="12"/>
      <c r="LDU708" s="12"/>
      <c r="LDV708" s="12"/>
      <c r="LDW708" s="12"/>
      <c r="LDX708" s="12"/>
      <c r="LDY708" s="12"/>
      <c r="LDZ708" s="12"/>
      <c r="LEA708" s="12"/>
      <c r="LEB708" s="12"/>
      <c r="LEC708" s="12"/>
      <c r="LED708" s="12"/>
      <c r="LEE708" s="12"/>
      <c r="LEF708" s="12"/>
      <c r="LEG708" s="12"/>
      <c r="LEH708" s="12"/>
      <c r="LEI708" s="12"/>
      <c r="LEJ708" s="12"/>
      <c r="LEK708" s="12"/>
      <c r="LEL708" s="12"/>
      <c r="LEM708" s="12"/>
      <c r="LEN708" s="12"/>
      <c r="LEO708" s="12"/>
      <c r="LEP708" s="12"/>
      <c r="LEQ708" s="12"/>
      <c r="LER708" s="12"/>
      <c r="LES708" s="12"/>
      <c r="LET708" s="12"/>
      <c r="LEU708" s="12"/>
      <c r="LEV708" s="12"/>
      <c r="LEW708" s="12"/>
      <c r="LEX708" s="12"/>
      <c r="LEY708" s="12"/>
      <c r="LEZ708" s="12"/>
      <c r="LFA708" s="12"/>
      <c r="LFB708" s="12"/>
      <c r="LFC708" s="12"/>
      <c r="LFD708" s="12"/>
      <c r="LFE708" s="12"/>
      <c r="LFF708" s="12"/>
      <c r="LFG708" s="12"/>
      <c r="LFH708" s="12"/>
      <c r="LFI708" s="12"/>
      <c r="LFJ708" s="12"/>
      <c r="LFK708" s="12"/>
      <c r="LFL708" s="12"/>
      <c r="LFM708" s="12"/>
      <c r="LFN708" s="12"/>
      <c r="LFO708" s="12"/>
      <c r="LFP708" s="12"/>
      <c r="LFQ708" s="12"/>
      <c r="LFR708" s="12"/>
      <c r="LFS708" s="12"/>
      <c r="LFT708" s="12"/>
      <c r="LFU708" s="12"/>
      <c r="LFV708" s="12"/>
      <c r="LFW708" s="12"/>
      <c r="LFX708" s="12"/>
      <c r="LFY708" s="12"/>
      <c r="LFZ708" s="12"/>
      <c r="LGA708" s="12"/>
      <c r="LGB708" s="12"/>
      <c r="LGC708" s="12"/>
      <c r="LGD708" s="12"/>
      <c r="LGE708" s="12"/>
      <c r="LGF708" s="12"/>
      <c r="LGG708" s="12"/>
      <c r="LGH708" s="12"/>
      <c r="LGI708" s="12"/>
      <c r="LGJ708" s="12"/>
      <c r="LGK708" s="12"/>
      <c r="LGL708" s="12"/>
      <c r="LGM708" s="12"/>
      <c r="LGN708" s="12"/>
      <c r="LGO708" s="12"/>
      <c r="LGP708" s="12"/>
      <c r="LGQ708" s="12"/>
      <c r="LGR708" s="12"/>
      <c r="LGS708" s="12"/>
      <c r="LGT708" s="12"/>
      <c r="LGU708" s="12"/>
      <c r="LGV708" s="12"/>
      <c r="LGW708" s="12"/>
      <c r="LGX708" s="12"/>
      <c r="LGY708" s="12"/>
      <c r="LGZ708" s="12"/>
      <c r="LHA708" s="12"/>
      <c r="LHB708" s="12"/>
      <c r="LHC708" s="12"/>
      <c r="LHD708" s="12"/>
      <c r="LHE708" s="12"/>
      <c r="LHF708" s="12"/>
      <c r="LHG708" s="12"/>
      <c r="LHH708" s="12"/>
      <c r="LHI708" s="12"/>
      <c r="LHJ708" s="12"/>
      <c r="LHK708" s="12"/>
      <c r="LHL708" s="12"/>
      <c r="LHM708" s="12"/>
      <c r="LHN708" s="12"/>
      <c r="LHO708" s="12"/>
      <c r="LHP708" s="12"/>
      <c r="LHQ708" s="12"/>
      <c r="LHR708" s="12"/>
      <c r="LHS708" s="12"/>
      <c r="LHT708" s="12"/>
      <c r="LHU708" s="12"/>
      <c r="LHV708" s="12"/>
      <c r="LHW708" s="12"/>
      <c r="LHX708" s="12"/>
      <c r="LHY708" s="12"/>
      <c r="LHZ708" s="12"/>
      <c r="LIA708" s="12"/>
      <c r="LIB708" s="12"/>
      <c r="LIC708" s="12"/>
      <c r="LID708" s="12"/>
      <c r="LIE708" s="12"/>
      <c r="LIF708" s="12"/>
      <c r="LIG708" s="12"/>
      <c r="LIH708" s="12"/>
      <c r="LII708" s="12"/>
      <c r="LIJ708" s="12"/>
      <c r="LIK708" s="12"/>
      <c r="LIL708" s="12"/>
      <c r="LIM708" s="12"/>
      <c r="LIN708" s="12"/>
      <c r="LIO708" s="12"/>
      <c r="LIP708" s="12"/>
      <c r="LIQ708" s="12"/>
      <c r="LIR708" s="12"/>
      <c r="LIS708" s="12"/>
      <c r="LIT708" s="12"/>
      <c r="LIU708" s="12"/>
      <c r="LIV708" s="12"/>
      <c r="LIW708" s="12"/>
      <c r="LIX708" s="12"/>
      <c r="LIY708" s="12"/>
      <c r="LIZ708" s="12"/>
      <c r="LJA708" s="12"/>
      <c r="LJB708" s="12"/>
      <c r="LJC708" s="12"/>
      <c r="LJD708" s="12"/>
      <c r="LJE708" s="12"/>
      <c r="LJF708" s="12"/>
      <c r="LJG708" s="12"/>
      <c r="LJH708" s="12"/>
      <c r="LJI708" s="12"/>
      <c r="LJJ708" s="12"/>
      <c r="LJK708" s="12"/>
      <c r="LJL708" s="12"/>
      <c r="LJM708" s="12"/>
      <c r="LJN708" s="12"/>
      <c r="LJO708" s="12"/>
      <c r="LJP708" s="12"/>
      <c r="LJQ708" s="12"/>
      <c r="LJR708" s="12"/>
      <c r="LJS708" s="12"/>
      <c r="LJT708" s="12"/>
      <c r="LJU708" s="12"/>
      <c r="LJV708" s="12"/>
      <c r="LJW708" s="12"/>
      <c r="LJX708" s="12"/>
      <c r="LJY708" s="12"/>
      <c r="LJZ708" s="12"/>
      <c r="LKA708" s="12"/>
      <c r="LKB708" s="12"/>
      <c r="LKC708" s="12"/>
      <c r="LKD708" s="12"/>
      <c r="LKE708" s="12"/>
      <c r="LKF708" s="12"/>
      <c r="LKG708" s="12"/>
      <c r="LKH708" s="12"/>
      <c r="LKI708" s="12"/>
      <c r="LKJ708" s="12"/>
      <c r="LKK708" s="12"/>
      <c r="LKL708" s="12"/>
      <c r="LKM708" s="12"/>
      <c r="LKN708" s="12"/>
      <c r="LKO708" s="12"/>
      <c r="LKP708" s="12"/>
      <c r="LKQ708" s="12"/>
      <c r="LKR708" s="12"/>
      <c r="LKS708" s="12"/>
      <c r="LKT708" s="12"/>
      <c r="LKU708" s="12"/>
      <c r="LKV708" s="12"/>
      <c r="LKW708" s="12"/>
      <c r="LKX708" s="12"/>
      <c r="LKY708" s="12"/>
      <c r="LKZ708" s="12"/>
      <c r="LLA708" s="12"/>
      <c r="LLB708" s="12"/>
      <c r="LLC708" s="12"/>
      <c r="LLD708" s="12"/>
      <c r="LLE708" s="12"/>
      <c r="LLF708" s="12"/>
      <c r="LLG708" s="12"/>
      <c r="LLH708" s="12"/>
      <c r="LLI708" s="12"/>
      <c r="LLJ708" s="12"/>
      <c r="LLK708" s="12"/>
      <c r="LLL708" s="12"/>
      <c r="LLM708" s="12"/>
      <c r="LLN708" s="12"/>
      <c r="LLO708" s="12"/>
      <c r="LLP708" s="12"/>
      <c r="LLQ708" s="12"/>
      <c r="LLR708" s="12"/>
      <c r="LLS708" s="12"/>
      <c r="LLT708" s="12"/>
      <c r="LLU708" s="12"/>
      <c r="LLV708" s="12"/>
      <c r="LLW708" s="12"/>
      <c r="LLX708" s="12"/>
      <c r="LLY708" s="12"/>
      <c r="LLZ708" s="12"/>
      <c r="LMA708" s="12"/>
      <c r="LMB708" s="12"/>
      <c r="LMC708" s="12"/>
      <c r="LMD708" s="12"/>
      <c r="LME708" s="12"/>
      <c r="LMF708" s="12"/>
      <c r="LMG708" s="12"/>
      <c r="LMH708" s="12"/>
      <c r="LMI708" s="12"/>
      <c r="LMJ708" s="12"/>
      <c r="LMK708" s="12"/>
      <c r="LML708" s="12"/>
      <c r="LMM708" s="12"/>
      <c r="LMN708" s="12"/>
      <c r="LMO708" s="12"/>
      <c r="LMP708" s="12"/>
      <c r="LMQ708" s="12"/>
      <c r="LMR708" s="12"/>
      <c r="LMS708" s="12"/>
      <c r="LMT708" s="12"/>
      <c r="LMU708" s="12"/>
      <c r="LMV708" s="12"/>
      <c r="LMW708" s="12"/>
      <c r="LMX708" s="12"/>
      <c r="LMY708" s="12"/>
      <c r="LMZ708" s="12"/>
      <c r="LNA708" s="12"/>
      <c r="LNB708" s="12"/>
      <c r="LNC708" s="12"/>
      <c r="LND708" s="12"/>
      <c r="LNE708" s="12"/>
      <c r="LNF708" s="12"/>
      <c r="LNG708" s="12"/>
      <c r="LNH708" s="12"/>
      <c r="LNI708" s="12"/>
      <c r="LNJ708" s="12"/>
      <c r="LNK708" s="12"/>
      <c r="LNL708" s="12"/>
      <c r="LNM708" s="12"/>
      <c r="LNN708" s="12"/>
      <c r="LNO708" s="12"/>
      <c r="LNP708" s="12"/>
      <c r="LNQ708" s="12"/>
      <c r="LNR708" s="12"/>
      <c r="LNS708" s="12"/>
      <c r="LNT708" s="12"/>
      <c r="LNU708" s="12"/>
      <c r="LNV708" s="12"/>
      <c r="LNW708" s="12"/>
      <c r="LNX708" s="12"/>
      <c r="LNY708" s="12"/>
      <c r="LNZ708" s="12"/>
      <c r="LOA708" s="12"/>
      <c r="LOB708" s="12"/>
      <c r="LOC708" s="12"/>
      <c r="LOD708" s="12"/>
      <c r="LOE708" s="12"/>
      <c r="LOF708" s="12"/>
      <c r="LOG708" s="12"/>
      <c r="LOH708" s="12"/>
      <c r="LOI708" s="12"/>
      <c r="LOJ708" s="12"/>
      <c r="LOK708" s="12"/>
      <c r="LOL708" s="12"/>
      <c r="LOM708" s="12"/>
      <c r="LON708" s="12"/>
      <c r="LOO708" s="12"/>
      <c r="LOP708" s="12"/>
      <c r="LOQ708" s="12"/>
      <c r="LOR708" s="12"/>
      <c r="LOS708" s="12"/>
      <c r="LOT708" s="12"/>
      <c r="LOU708" s="12"/>
      <c r="LOV708" s="12"/>
      <c r="LOW708" s="12"/>
      <c r="LOX708" s="12"/>
      <c r="LOY708" s="12"/>
      <c r="LOZ708" s="12"/>
      <c r="LPA708" s="12"/>
      <c r="LPB708" s="12"/>
      <c r="LPC708" s="12"/>
      <c r="LPD708" s="12"/>
      <c r="LPE708" s="12"/>
      <c r="LPF708" s="12"/>
      <c r="LPG708" s="12"/>
      <c r="LPH708" s="12"/>
      <c r="LPI708" s="12"/>
      <c r="LPJ708" s="12"/>
      <c r="LPK708" s="12"/>
      <c r="LPL708" s="12"/>
      <c r="LPM708" s="12"/>
      <c r="LPN708" s="12"/>
      <c r="LPO708" s="12"/>
      <c r="LPP708" s="12"/>
      <c r="LPQ708" s="12"/>
      <c r="LPR708" s="12"/>
      <c r="LPS708" s="12"/>
      <c r="LPT708" s="12"/>
      <c r="LPU708" s="12"/>
      <c r="LPV708" s="12"/>
      <c r="LPW708" s="12"/>
      <c r="LPX708" s="12"/>
      <c r="LPY708" s="12"/>
      <c r="LPZ708" s="12"/>
      <c r="LQA708" s="12"/>
      <c r="LQB708" s="12"/>
      <c r="LQC708" s="12"/>
      <c r="LQD708" s="12"/>
      <c r="LQE708" s="12"/>
      <c r="LQF708" s="12"/>
      <c r="LQG708" s="12"/>
      <c r="LQH708" s="12"/>
      <c r="LQI708" s="12"/>
      <c r="LQJ708" s="12"/>
      <c r="LQK708" s="12"/>
      <c r="LQL708" s="12"/>
      <c r="LQM708" s="12"/>
      <c r="LQN708" s="12"/>
      <c r="LQO708" s="12"/>
      <c r="LQP708" s="12"/>
      <c r="LQQ708" s="12"/>
      <c r="LQR708" s="12"/>
      <c r="LQS708" s="12"/>
      <c r="LQT708" s="12"/>
      <c r="LQU708" s="12"/>
      <c r="LQV708" s="12"/>
      <c r="LQW708" s="12"/>
      <c r="LQX708" s="12"/>
      <c r="LQY708" s="12"/>
      <c r="LQZ708" s="12"/>
      <c r="LRA708" s="12"/>
      <c r="LRB708" s="12"/>
      <c r="LRC708" s="12"/>
      <c r="LRD708" s="12"/>
      <c r="LRE708" s="12"/>
      <c r="LRF708" s="12"/>
      <c r="LRG708" s="12"/>
      <c r="LRH708" s="12"/>
      <c r="LRI708" s="12"/>
      <c r="LRJ708" s="12"/>
      <c r="LRK708" s="12"/>
      <c r="LRL708" s="12"/>
      <c r="LRM708" s="12"/>
      <c r="LRN708" s="12"/>
      <c r="LRO708" s="12"/>
      <c r="LRP708" s="12"/>
      <c r="LRQ708" s="12"/>
      <c r="LRR708" s="12"/>
      <c r="LRS708" s="12"/>
      <c r="LRT708" s="12"/>
      <c r="LRU708" s="12"/>
      <c r="LRV708" s="12"/>
      <c r="LRW708" s="12"/>
      <c r="LRX708" s="12"/>
      <c r="LRY708" s="12"/>
      <c r="LRZ708" s="12"/>
      <c r="LSA708" s="12"/>
      <c r="LSB708" s="12"/>
      <c r="LSC708" s="12"/>
      <c r="LSD708" s="12"/>
      <c r="LSE708" s="12"/>
      <c r="LSF708" s="12"/>
      <c r="LSG708" s="12"/>
      <c r="LSH708" s="12"/>
      <c r="LSI708" s="12"/>
      <c r="LSJ708" s="12"/>
      <c r="LSK708" s="12"/>
      <c r="LSL708" s="12"/>
      <c r="LSM708" s="12"/>
      <c r="LSN708" s="12"/>
      <c r="LSO708" s="12"/>
      <c r="LSP708" s="12"/>
      <c r="LSQ708" s="12"/>
      <c r="LSR708" s="12"/>
      <c r="LSS708" s="12"/>
      <c r="LST708" s="12"/>
      <c r="LSU708" s="12"/>
      <c r="LSV708" s="12"/>
      <c r="LSW708" s="12"/>
      <c r="LSX708" s="12"/>
      <c r="LSY708" s="12"/>
      <c r="LSZ708" s="12"/>
      <c r="LTA708" s="12"/>
      <c r="LTB708" s="12"/>
      <c r="LTC708" s="12"/>
      <c r="LTD708" s="12"/>
      <c r="LTE708" s="12"/>
      <c r="LTF708" s="12"/>
      <c r="LTG708" s="12"/>
      <c r="LTH708" s="12"/>
      <c r="LTI708" s="12"/>
      <c r="LTJ708" s="12"/>
      <c r="LTK708" s="12"/>
      <c r="LTL708" s="12"/>
      <c r="LTM708" s="12"/>
      <c r="LTN708" s="12"/>
      <c r="LTO708" s="12"/>
      <c r="LTP708" s="12"/>
      <c r="LTQ708" s="12"/>
      <c r="LTR708" s="12"/>
      <c r="LTS708" s="12"/>
      <c r="LTT708" s="12"/>
      <c r="LTU708" s="12"/>
      <c r="LTV708" s="12"/>
      <c r="LTW708" s="12"/>
      <c r="LTX708" s="12"/>
      <c r="LTY708" s="12"/>
      <c r="LTZ708" s="12"/>
      <c r="LUA708" s="12"/>
      <c r="LUB708" s="12"/>
      <c r="LUC708" s="12"/>
      <c r="LUD708" s="12"/>
      <c r="LUE708" s="12"/>
      <c r="LUF708" s="12"/>
      <c r="LUG708" s="12"/>
      <c r="LUH708" s="12"/>
      <c r="LUI708" s="12"/>
      <c r="LUJ708" s="12"/>
      <c r="LUK708" s="12"/>
      <c r="LUL708" s="12"/>
      <c r="LUM708" s="12"/>
      <c r="LUN708" s="12"/>
      <c r="LUO708" s="12"/>
      <c r="LUP708" s="12"/>
      <c r="LUQ708" s="12"/>
      <c r="LUR708" s="12"/>
      <c r="LUS708" s="12"/>
      <c r="LUT708" s="12"/>
      <c r="LUU708" s="12"/>
      <c r="LUV708" s="12"/>
      <c r="LUW708" s="12"/>
      <c r="LUX708" s="12"/>
      <c r="LUY708" s="12"/>
      <c r="LUZ708" s="12"/>
      <c r="LVA708" s="12"/>
      <c r="LVB708" s="12"/>
      <c r="LVC708" s="12"/>
      <c r="LVD708" s="12"/>
      <c r="LVE708" s="12"/>
      <c r="LVF708" s="12"/>
      <c r="LVG708" s="12"/>
      <c r="LVH708" s="12"/>
      <c r="LVI708" s="12"/>
      <c r="LVJ708" s="12"/>
      <c r="LVK708" s="12"/>
      <c r="LVL708" s="12"/>
      <c r="LVM708" s="12"/>
      <c r="LVN708" s="12"/>
      <c r="LVO708" s="12"/>
      <c r="LVP708" s="12"/>
      <c r="LVQ708" s="12"/>
      <c r="LVR708" s="12"/>
      <c r="LVS708" s="12"/>
      <c r="LVT708" s="12"/>
      <c r="LVU708" s="12"/>
      <c r="LVV708" s="12"/>
      <c r="LVW708" s="12"/>
      <c r="LVX708" s="12"/>
      <c r="LVY708" s="12"/>
      <c r="LVZ708" s="12"/>
      <c r="LWA708" s="12"/>
      <c r="LWB708" s="12"/>
      <c r="LWC708" s="12"/>
      <c r="LWD708" s="12"/>
      <c r="LWE708" s="12"/>
      <c r="LWF708" s="12"/>
      <c r="LWG708" s="12"/>
      <c r="LWH708" s="12"/>
      <c r="LWI708" s="12"/>
      <c r="LWJ708" s="12"/>
      <c r="LWK708" s="12"/>
      <c r="LWL708" s="12"/>
      <c r="LWM708" s="12"/>
      <c r="LWN708" s="12"/>
      <c r="LWO708" s="12"/>
      <c r="LWP708" s="12"/>
      <c r="LWQ708" s="12"/>
      <c r="LWR708" s="12"/>
      <c r="LWS708" s="12"/>
      <c r="LWT708" s="12"/>
      <c r="LWU708" s="12"/>
      <c r="LWV708" s="12"/>
      <c r="LWW708" s="12"/>
      <c r="LWX708" s="12"/>
      <c r="LWY708" s="12"/>
      <c r="LWZ708" s="12"/>
      <c r="LXA708" s="12"/>
      <c r="LXB708" s="12"/>
      <c r="LXC708" s="12"/>
      <c r="LXD708" s="12"/>
      <c r="LXE708" s="12"/>
      <c r="LXF708" s="12"/>
      <c r="LXG708" s="12"/>
      <c r="LXH708" s="12"/>
      <c r="LXI708" s="12"/>
      <c r="LXJ708" s="12"/>
      <c r="LXK708" s="12"/>
      <c r="LXL708" s="12"/>
      <c r="LXM708" s="12"/>
      <c r="LXN708" s="12"/>
      <c r="LXO708" s="12"/>
      <c r="LXP708" s="12"/>
      <c r="LXQ708" s="12"/>
      <c r="LXR708" s="12"/>
      <c r="LXS708" s="12"/>
      <c r="LXT708" s="12"/>
      <c r="LXU708" s="12"/>
      <c r="LXV708" s="12"/>
      <c r="LXW708" s="12"/>
      <c r="LXX708" s="12"/>
      <c r="LXY708" s="12"/>
      <c r="LXZ708" s="12"/>
      <c r="LYA708" s="12"/>
      <c r="LYB708" s="12"/>
      <c r="LYC708" s="12"/>
      <c r="LYD708" s="12"/>
      <c r="LYE708" s="12"/>
      <c r="LYF708" s="12"/>
      <c r="LYG708" s="12"/>
      <c r="LYH708" s="12"/>
      <c r="LYI708" s="12"/>
      <c r="LYJ708" s="12"/>
      <c r="LYK708" s="12"/>
      <c r="LYL708" s="12"/>
      <c r="LYM708" s="12"/>
      <c r="LYN708" s="12"/>
      <c r="LYO708" s="12"/>
      <c r="LYP708" s="12"/>
      <c r="LYQ708" s="12"/>
      <c r="LYR708" s="12"/>
      <c r="LYS708" s="12"/>
      <c r="LYT708" s="12"/>
      <c r="LYU708" s="12"/>
      <c r="LYV708" s="12"/>
      <c r="LYW708" s="12"/>
      <c r="LYX708" s="12"/>
      <c r="LYY708" s="12"/>
      <c r="LYZ708" s="12"/>
      <c r="LZA708" s="12"/>
      <c r="LZB708" s="12"/>
      <c r="LZC708" s="12"/>
      <c r="LZD708" s="12"/>
      <c r="LZE708" s="12"/>
      <c r="LZF708" s="12"/>
      <c r="LZG708" s="12"/>
      <c r="LZH708" s="12"/>
      <c r="LZI708" s="12"/>
      <c r="LZJ708" s="12"/>
      <c r="LZK708" s="12"/>
      <c r="LZL708" s="12"/>
      <c r="LZM708" s="12"/>
      <c r="LZN708" s="12"/>
      <c r="LZO708" s="12"/>
      <c r="LZP708" s="12"/>
      <c r="LZQ708" s="12"/>
      <c r="LZR708" s="12"/>
      <c r="LZS708" s="12"/>
      <c r="LZT708" s="12"/>
      <c r="LZU708" s="12"/>
      <c r="LZV708" s="12"/>
      <c r="LZW708" s="12"/>
      <c r="LZX708" s="12"/>
      <c r="LZY708" s="12"/>
      <c r="LZZ708" s="12"/>
      <c r="MAA708" s="12"/>
      <c r="MAB708" s="12"/>
      <c r="MAC708" s="12"/>
      <c r="MAD708" s="12"/>
      <c r="MAE708" s="12"/>
      <c r="MAF708" s="12"/>
      <c r="MAG708" s="12"/>
      <c r="MAH708" s="12"/>
      <c r="MAI708" s="12"/>
      <c r="MAJ708" s="12"/>
      <c r="MAK708" s="12"/>
      <c r="MAL708" s="12"/>
      <c r="MAM708" s="12"/>
      <c r="MAN708" s="12"/>
      <c r="MAO708" s="12"/>
      <c r="MAP708" s="12"/>
      <c r="MAQ708" s="12"/>
      <c r="MAR708" s="12"/>
      <c r="MAS708" s="12"/>
      <c r="MAT708" s="12"/>
      <c r="MAU708" s="12"/>
      <c r="MAV708" s="12"/>
      <c r="MAW708" s="12"/>
      <c r="MAX708" s="12"/>
      <c r="MAY708" s="12"/>
      <c r="MAZ708" s="12"/>
      <c r="MBA708" s="12"/>
      <c r="MBB708" s="12"/>
      <c r="MBC708" s="12"/>
      <c r="MBD708" s="12"/>
      <c r="MBE708" s="12"/>
      <c r="MBF708" s="12"/>
      <c r="MBG708" s="12"/>
      <c r="MBH708" s="12"/>
      <c r="MBI708" s="12"/>
      <c r="MBJ708" s="12"/>
      <c r="MBK708" s="12"/>
      <c r="MBL708" s="12"/>
      <c r="MBM708" s="12"/>
      <c r="MBN708" s="12"/>
      <c r="MBO708" s="12"/>
      <c r="MBP708" s="12"/>
      <c r="MBQ708" s="12"/>
      <c r="MBR708" s="12"/>
      <c r="MBS708" s="12"/>
      <c r="MBT708" s="12"/>
      <c r="MBU708" s="12"/>
      <c r="MBV708" s="12"/>
      <c r="MBW708" s="12"/>
      <c r="MBX708" s="12"/>
      <c r="MBY708" s="12"/>
      <c r="MBZ708" s="12"/>
      <c r="MCA708" s="12"/>
      <c r="MCB708" s="12"/>
      <c r="MCC708" s="12"/>
      <c r="MCD708" s="12"/>
      <c r="MCE708" s="12"/>
      <c r="MCF708" s="12"/>
      <c r="MCG708" s="12"/>
      <c r="MCH708" s="12"/>
      <c r="MCI708" s="12"/>
      <c r="MCJ708" s="12"/>
      <c r="MCK708" s="12"/>
      <c r="MCL708" s="12"/>
      <c r="MCM708" s="12"/>
      <c r="MCN708" s="12"/>
      <c r="MCO708" s="12"/>
      <c r="MCP708" s="12"/>
      <c r="MCQ708" s="12"/>
      <c r="MCR708" s="12"/>
      <c r="MCS708" s="12"/>
      <c r="MCT708" s="12"/>
      <c r="MCU708" s="12"/>
      <c r="MCV708" s="12"/>
      <c r="MCW708" s="12"/>
      <c r="MCX708" s="12"/>
      <c r="MCY708" s="12"/>
      <c r="MCZ708" s="12"/>
      <c r="MDA708" s="12"/>
      <c r="MDB708" s="12"/>
      <c r="MDC708" s="12"/>
      <c r="MDD708" s="12"/>
      <c r="MDE708" s="12"/>
      <c r="MDF708" s="12"/>
      <c r="MDG708" s="12"/>
      <c r="MDH708" s="12"/>
      <c r="MDI708" s="12"/>
      <c r="MDJ708" s="12"/>
      <c r="MDK708" s="12"/>
      <c r="MDL708" s="12"/>
      <c r="MDM708" s="12"/>
      <c r="MDN708" s="12"/>
      <c r="MDO708" s="12"/>
      <c r="MDP708" s="12"/>
      <c r="MDQ708" s="12"/>
      <c r="MDR708" s="12"/>
      <c r="MDS708" s="12"/>
      <c r="MDT708" s="12"/>
      <c r="MDU708" s="12"/>
      <c r="MDV708" s="12"/>
      <c r="MDW708" s="12"/>
      <c r="MDX708" s="12"/>
      <c r="MDY708" s="12"/>
      <c r="MDZ708" s="12"/>
      <c r="MEA708" s="12"/>
      <c r="MEB708" s="12"/>
      <c r="MEC708" s="12"/>
      <c r="MED708" s="12"/>
      <c r="MEE708" s="12"/>
      <c r="MEF708" s="12"/>
      <c r="MEG708" s="12"/>
      <c r="MEH708" s="12"/>
      <c r="MEI708" s="12"/>
      <c r="MEJ708" s="12"/>
      <c r="MEK708" s="12"/>
      <c r="MEL708" s="12"/>
      <c r="MEM708" s="12"/>
      <c r="MEN708" s="12"/>
      <c r="MEO708" s="12"/>
      <c r="MEP708" s="12"/>
      <c r="MEQ708" s="12"/>
      <c r="MER708" s="12"/>
      <c r="MES708" s="12"/>
      <c r="MET708" s="12"/>
      <c r="MEU708" s="12"/>
      <c r="MEV708" s="12"/>
      <c r="MEW708" s="12"/>
      <c r="MEX708" s="12"/>
      <c r="MEY708" s="12"/>
      <c r="MEZ708" s="12"/>
      <c r="MFA708" s="12"/>
      <c r="MFB708" s="12"/>
      <c r="MFC708" s="12"/>
      <c r="MFD708" s="12"/>
      <c r="MFE708" s="12"/>
      <c r="MFF708" s="12"/>
      <c r="MFG708" s="12"/>
      <c r="MFH708" s="12"/>
      <c r="MFI708" s="12"/>
      <c r="MFJ708" s="12"/>
      <c r="MFK708" s="12"/>
      <c r="MFL708" s="12"/>
      <c r="MFM708" s="12"/>
      <c r="MFN708" s="12"/>
      <c r="MFO708" s="12"/>
      <c r="MFP708" s="12"/>
      <c r="MFQ708" s="12"/>
      <c r="MFR708" s="12"/>
      <c r="MFS708" s="12"/>
      <c r="MFT708" s="12"/>
      <c r="MFU708" s="12"/>
      <c r="MFV708" s="12"/>
      <c r="MFW708" s="12"/>
      <c r="MFX708" s="12"/>
      <c r="MFY708" s="12"/>
      <c r="MFZ708" s="12"/>
      <c r="MGA708" s="12"/>
      <c r="MGB708" s="12"/>
      <c r="MGC708" s="12"/>
      <c r="MGD708" s="12"/>
      <c r="MGE708" s="12"/>
      <c r="MGF708" s="12"/>
      <c r="MGG708" s="12"/>
      <c r="MGH708" s="12"/>
      <c r="MGI708" s="12"/>
      <c r="MGJ708" s="12"/>
      <c r="MGK708" s="12"/>
      <c r="MGL708" s="12"/>
      <c r="MGM708" s="12"/>
      <c r="MGN708" s="12"/>
      <c r="MGO708" s="12"/>
      <c r="MGP708" s="12"/>
      <c r="MGQ708" s="12"/>
      <c r="MGR708" s="12"/>
      <c r="MGS708" s="12"/>
      <c r="MGT708" s="12"/>
      <c r="MGU708" s="12"/>
      <c r="MGV708" s="12"/>
      <c r="MGW708" s="12"/>
      <c r="MGX708" s="12"/>
      <c r="MGY708" s="12"/>
      <c r="MGZ708" s="12"/>
      <c r="MHA708" s="12"/>
      <c r="MHB708" s="12"/>
      <c r="MHC708" s="12"/>
      <c r="MHD708" s="12"/>
      <c r="MHE708" s="12"/>
      <c r="MHF708" s="12"/>
      <c r="MHG708" s="12"/>
      <c r="MHH708" s="12"/>
      <c r="MHI708" s="12"/>
      <c r="MHJ708" s="12"/>
      <c r="MHK708" s="12"/>
      <c r="MHL708" s="12"/>
      <c r="MHM708" s="12"/>
      <c r="MHN708" s="12"/>
      <c r="MHO708" s="12"/>
      <c r="MHP708" s="12"/>
      <c r="MHQ708" s="12"/>
      <c r="MHR708" s="12"/>
      <c r="MHS708" s="12"/>
      <c r="MHT708" s="12"/>
      <c r="MHU708" s="12"/>
      <c r="MHV708" s="12"/>
      <c r="MHW708" s="12"/>
      <c r="MHX708" s="12"/>
      <c r="MHY708" s="12"/>
      <c r="MHZ708" s="12"/>
      <c r="MIA708" s="12"/>
      <c r="MIB708" s="12"/>
      <c r="MIC708" s="12"/>
      <c r="MID708" s="12"/>
      <c r="MIE708" s="12"/>
      <c r="MIF708" s="12"/>
      <c r="MIG708" s="12"/>
      <c r="MIH708" s="12"/>
      <c r="MII708" s="12"/>
      <c r="MIJ708" s="12"/>
      <c r="MIK708" s="12"/>
      <c r="MIL708" s="12"/>
      <c r="MIM708" s="12"/>
      <c r="MIN708" s="12"/>
      <c r="MIO708" s="12"/>
      <c r="MIP708" s="12"/>
      <c r="MIQ708" s="12"/>
      <c r="MIR708" s="12"/>
      <c r="MIS708" s="12"/>
      <c r="MIT708" s="12"/>
      <c r="MIU708" s="12"/>
      <c r="MIV708" s="12"/>
      <c r="MIW708" s="12"/>
      <c r="MIX708" s="12"/>
      <c r="MIY708" s="12"/>
      <c r="MIZ708" s="12"/>
      <c r="MJA708" s="12"/>
      <c r="MJB708" s="12"/>
      <c r="MJC708" s="12"/>
      <c r="MJD708" s="12"/>
      <c r="MJE708" s="12"/>
      <c r="MJF708" s="12"/>
      <c r="MJG708" s="12"/>
      <c r="MJH708" s="12"/>
      <c r="MJI708" s="12"/>
      <c r="MJJ708" s="12"/>
      <c r="MJK708" s="12"/>
      <c r="MJL708" s="12"/>
      <c r="MJM708" s="12"/>
      <c r="MJN708" s="12"/>
      <c r="MJO708" s="12"/>
      <c r="MJP708" s="12"/>
      <c r="MJQ708" s="12"/>
      <c r="MJR708" s="12"/>
      <c r="MJS708" s="12"/>
      <c r="MJT708" s="12"/>
      <c r="MJU708" s="12"/>
      <c r="MJV708" s="12"/>
      <c r="MJW708" s="12"/>
      <c r="MJX708" s="12"/>
      <c r="MJY708" s="12"/>
      <c r="MJZ708" s="12"/>
      <c r="MKA708" s="12"/>
      <c r="MKB708" s="12"/>
      <c r="MKC708" s="12"/>
      <c r="MKD708" s="12"/>
      <c r="MKE708" s="12"/>
      <c r="MKF708" s="12"/>
      <c r="MKG708" s="12"/>
      <c r="MKH708" s="12"/>
      <c r="MKI708" s="12"/>
      <c r="MKJ708" s="12"/>
      <c r="MKK708" s="12"/>
      <c r="MKL708" s="12"/>
      <c r="MKM708" s="12"/>
      <c r="MKN708" s="12"/>
      <c r="MKO708" s="12"/>
      <c r="MKP708" s="12"/>
      <c r="MKQ708" s="12"/>
      <c r="MKR708" s="12"/>
      <c r="MKS708" s="12"/>
      <c r="MKT708" s="12"/>
      <c r="MKU708" s="12"/>
      <c r="MKV708" s="12"/>
      <c r="MKW708" s="12"/>
      <c r="MKX708" s="12"/>
      <c r="MKY708" s="12"/>
      <c r="MKZ708" s="12"/>
      <c r="MLA708" s="12"/>
      <c r="MLB708" s="12"/>
      <c r="MLC708" s="12"/>
      <c r="MLD708" s="12"/>
      <c r="MLE708" s="12"/>
      <c r="MLF708" s="12"/>
      <c r="MLG708" s="12"/>
      <c r="MLH708" s="12"/>
      <c r="MLI708" s="12"/>
      <c r="MLJ708" s="12"/>
      <c r="MLK708" s="12"/>
      <c r="MLL708" s="12"/>
      <c r="MLM708" s="12"/>
      <c r="MLN708" s="12"/>
      <c r="MLO708" s="12"/>
      <c r="MLP708" s="12"/>
      <c r="MLQ708" s="12"/>
      <c r="MLR708" s="12"/>
      <c r="MLS708" s="12"/>
      <c r="MLT708" s="12"/>
      <c r="MLU708" s="12"/>
      <c r="MLV708" s="12"/>
      <c r="MLW708" s="12"/>
      <c r="MLX708" s="12"/>
      <c r="MLY708" s="12"/>
      <c r="MLZ708" s="12"/>
      <c r="MMA708" s="12"/>
      <c r="MMB708" s="12"/>
      <c r="MMC708" s="12"/>
      <c r="MMD708" s="12"/>
      <c r="MME708" s="12"/>
      <c r="MMF708" s="12"/>
      <c r="MMG708" s="12"/>
      <c r="MMH708" s="12"/>
      <c r="MMI708" s="12"/>
      <c r="MMJ708" s="12"/>
      <c r="MMK708" s="12"/>
      <c r="MML708" s="12"/>
      <c r="MMM708" s="12"/>
      <c r="MMN708" s="12"/>
      <c r="MMO708" s="12"/>
      <c r="MMP708" s="12"/>
      <c r="MMQ708" s="12"/>
      <c r="MMR708" s="12"/>
      <c r="MMS708" s="12"/>
      <c r="MMT708" s="12"/>
      <c r="MMU708" s="12"/>
      <c r="MMV708" s="12"/>
      <c r="MMW708" s="12"/>
      <c r="MMX708" s="12"/>
      <c r="MMY708" s="12"/>
      <c r="MMZ708" s="12"/>
      <c r="MNA708" s="12"/>
      <c r="MNB708" s="12"/>
      <c r="MNC708" s="12"/>
      <c r="MND708" s="12"/>
      <c r="MNE708" s="12"/>
      <c r="MNF708" s="12"/>
      <c r="MNG708" s="12"/>
      <c r="MNH708" s="12"/>
      <c r="MNI708" s="12"/>
      <c r="MNJ708" s="12"/>
      <c r="MNK708" s="12"/>
      <c r="MNL708" s="12"/>
      <c r="MNM708" s="12"/>
      <c r="MNN708" s="12"/>
      <c r="MNO708" s="12"/>
      <c r="MNP708" s="12"/>
      <c r="MNQ708" s="12"/>
      <c r="MNR708" s="12"/>
      <c r="MNS708" s="12"/>
      <c r="MNT708" s="12"/>
      <c r="MNU708" s="12"/>
      <c r="MNV708" s="12"/>
      <c r="MNW708" s="12"/>
      <c r="MNX708" s="12"/>
      <c r="MNY708" s="12"/>
      <c r="MNZ708" s="12"/>
      <c r="MOA708" s="12"/>
      <c r="MOB708" s="12"/>
      <c r="MOC708" s="12"/>
      <c r="MOD708" s="12"/>
      <c r="MOE708" s="12"/>
      <c r="MOF708" s="12"/>
      <c r="MOG708" s="12"/>
      <c r="MOH708" s="12"/>
      <c r="MOI708" s="12"/>
      <c r="MOJ708" s="12"/>
      <c r="MOK708" s="12"/>
      <c r="MOL708" s="12"/>
      <c r="MOM708" s="12"/>
      <c r="MON708" s="12"/>
      <c r="MOO708" s="12"/>
      <c r="MOP708" s="12"/>
      <c r="MOQ708" s="12"/>
      <c r="MOR708" s="12"/>
      <c r="MOS708" s="12"/>
      <c r="MOT708" s="12"/>
      <c r="MOU708" s="12"/>
      <c r="MOV708" s="12"/>
      <c r="MOW708" s="12"/>
      <c r="MOX708" s="12"/>
      <c r="MOY708" s="12"/>
      <c r="MOZ708" s="12"/>
      <c r="MPA708" s="12"/>
      <c r="MPB708" s="12"/>
      <c r="MPC708" s="12"/>
      <c r="MPD708" s="12"/>
      <c r="MPE708" s="12"/>
      <c r="MPF708" s="12"/>
      <c r="MPG708" s="12"/>
      <c r="MPH708" s="12"/>
      <c r="MPI708" s="12"/>
      <c r="MPJ708" s="12"/>
      <c r="MPK708" s="12"/>
      <c r="MPL708" s="12"/>
      <c r="MPM708" s="12"/>
      <c r="MPN708" s="12"/>
      <c r="MPO708" s="12"/>
      <c r="MPP708" s="12"/>
      <c r="MPQ708" s="12"/>
      <c r="MPR708" s="12"/>
      <c r="MPS708" s="12"/>
      <c r="MPT708" s="12"/>
      <c r="MPU708" s="12"/>
      <c r="MPV708" s="12"/>
      <c r="MPW708" s="12"/>
      <c r="MPX708" s="12"/>
      <c r="MPY708" s="12"/>
      <c r="MPZ708" s="12"/>
      <c r="MQA708" s="12"/>
      <c r="MQB708" s="12"/>
      <c r="MQC708" s="12"/>
      <c r="MQD708" s="12"/>
      <c r="MQE708" s="12"/>
      <c r="MQF708" s="12"/>
      <c r="MQG708" s="12"/>
      <c r="MQH708" s="12"/>
      <c r="MQI708" s="12"/>
      <c r="MQJ708" s="12"/>
      <c r="MQK708" s="12"/>
      <c r="MQL708" s="12"/>
      <c r="MQM708" s="12"/>
      <c r="MQN708" s="12"/>
      <c r="MQO708" s="12"/>
      <c r="MQP708" s="12"/>
      <c r="MQQ708" s="12"/>
      <c r="MQR708" s="12"/>
      <c r="MQS708" s="12"/>
      <c r="MQT708" s="12"/>
      <c r="MQU708" s="12"/>
      <c r="MQV708" s="12"/>
      <c r="MQW708" s="12"/>
      <c r="MQX708" s="12"/>
      <c r="MQY708" s="12"/>
      <c r="MQZ708" s="12"/>
      <c r="MRA708" s="12"/>
      <c r="MRB708" s="12"/>
      <c r="MRC708" s="12"/>
      <c r="MRD708" s="12"/>
      <c r="MRE708" s="12"/>
      <c r="MRF708" s="12"/>
      <c r="MRG708" s="12"/>
      <c r="MRH708" s="12"/>
      <c r="MRI708" s="12"/>
      <c r="MRJ708" s="12"/>
      <c r="MRK708" s="12"/>
      <c r="MRL708" s="12"/>
      <c r="MRM708" s="12"/>
      <c r="MRN708" s="12"/>
      <c r="MRO708" s="12"/>
      <c r="MRP708" s="12"/>
      <c r="MRQ708" s="12"/>
      <c r="MRR708" s="12"/>
      <c r="MRS708" s="12"/>
      <c r="MRT708" s="12"/>
      <c r="MRU708" s="12"/>
      <c r="MRV708" s="12"/>
      <c r="MRW708" s="12"/>
      <c r="MRX708" s="12"/>
      <c r="MRY708" s="12"/>
      <c r="MRZ708" s="12"/>
      <c r="MSA708" s="12"/>
      <c r="MSB708" s="12"/>
      <c r="MSC708" s="12"/>
      <c r="MSD708" s="12"/>
      <c r="MSE708" s="12"/>
      <c r="MSF708" s="12"/>
      <c r="MSG708" s="12"/>
      <c r="MSH708" s="12"/>
      <c r="MSI708" s="12"/>
      <c r="MSJ708" s="12"/>
      <c r="MSK708" s="12"/>
      <c r="MSL708" s="12"/>
      <c r="MSM708" s="12"/>
      <c r="MSN708" s="12"/>
      <c r="MSO708" s="12"/>
      <c r="MSP708" s="12"/>
      <c r="MSQ708" s="12"/>
      <c r="MSR708" s="12"/>
      <c r="MSS708" s="12"/>
      <c r="MST708" s="12"/>
      <c r="MSU708" s="12"/>
      <c r="MSV708" s="12"/>
      <c r="MSW708" s="12"/>
      <c r="MSX708" s="12"/>
      <c r="MSY708" s="12"/>
      <c r="MSZ708" s="12"/>
      <c r="MTA708" s="12"/>
      <c r="MTB708" s="12"/>
      <c r="MTC708" s="12"/>
      <c r="MTD708" s="12"/>
      <c r="MTE708" s="12"/>
      <c r="MTF708" s="12"/>
      <c r="MTG708" s="12"/>
      <c r="MTH708" s="12"/>
      <c r="MTI708" s="12"/>
      <c r="MTJ708" s="12"/>
      <c r="MTK708" s="12"/>
      <c r="MTL708" s="12"/>
      <c r="MTM708" s="12"/>
      <c r="MTN708" s="12"/>
      <c r="MTO708" s="12"/>
      <c r="MTP708" s="12"/>
      <c r="MTQ708" s="12"/>
      <c r="MTR708" s="12"/>
      <c r="MTS708" s="12"/>
      <c r="MTT708" s="12"/>
      <c r="MTU708" s="12"/>
      <c r="MTV708" s="12"/>
      <c r="MTW708" s="12"/>
      <c r="MTX708" s="12"/>
      <c r="MTY708" s="12"/>
      <c r="MTZ708" s="12"/>
      <c r="MUA708" s="12"/>
      <c r="MUB708" s="12"/>
      <c r="MUC708" s="12"/>
      <c r="MUD708" s="12"/>
      <c r="MUE708" s="12"/>
      <c r="MUF708" s="12"/>
      <c r="MUG708" s="12"/>
      <c r="MUH708" s="12"/>
      <c r="MUI708" s="12"/>
      <c r="MUJ708" s="12"/>
      <c r="MUK708" s="12"/>
      <c r="MUL708" s="12"/>
      <c r="MUM708" s="12"/>
      <c r="MUN708" s="12"/>
      <c r="MUO708" s="12"/>
      <c r="MUP708" s="12"/>
      <c r="MUQ708" s="12"/>
      <c r="MUR708" s="12"/>
      <c r="MUS708" s="12"/>
      <c r="MUT708" s="12"/>
      <c r="MUU708" s="12"/>
      <c r="MUV708" s="12"/>
      <c r="MUW708" s="12"/>
      <c r="MUX708" s="12"/>
      <c r="MUY708" s="12"/>
      <c r="MUZ708" s="12"/>
      <c r="MVA708" s="12"/>
      <c r="MVB708" s="12"/>
      <c r="MVC708" s="12"/>
      <c r="MVD708" s="12"/>
      <c r="MVE708" s="12"/>
      <c r="MVF708" s="12"/>
      <c r="MVG708" s="12"/>
      <c r="MVH708" s="12"/>
      <c r="MVI708" s="12"/>
      <c r="MVJ708" s="12"/>
      <c r="MVK708" s="12"/>
      <c r="MVL708" s="12"/>
      <c r="MVM708" s="12"/>
      <c r="MVN708" s="12"/>
      <c r="MVO708" s="12"/>
      <c r="MVP708" s="12"/>
      <c r="MVQ708" s="12"/>
      <c r="MVR708" s="12"/>
      <c r="MVS708" s="12"/>
      <c r="MVT708" s="12"/>
      <c r="MVU708" s="12"/>
      <c r="MVV708" s="12"/>
      <c r="MVW708" s="12"/>
      <c r="MVX708" s="12"/>
      <c r="MVY708" s="12"/>
      <c r="MVZ708" s="12"/>
      <c r="MWA708" s="12"/>
      <c r="MWB708" s="12"/>
      <c r="MWC708" s="12"/>
      <c r="MWD708" s="12"/>
      <c r="MWE708" s="12"/>
      <c r="MWF708" s="12"/>
      <c r="MWG708" s="12"/>
      <c r="MWH708" s="12"/>
      <c r="MWI708" s="12"/>
      <c r="MWJ708" s="12"/>
      <c r="MWK708" s="12"/>
      <c r="MWL708" s="12"/>
      <c r="MWM708" s="12"/>
      <c r="MWN708" s="12"/>
      <c r="MWO708" s="12"/>
      <c r="MWP708" s="12"/>
      <c r="MWQ708" s="12"/>
      <c r="MWR708" s="12"/>
      <c r="MWS708" s="12"/>
      <c r="MWT708" s="12"/>
      <c r="MWU708" s="12"/>
      <c r="MWV708" s="12"/>
      <c r="MWW708" s="12"/>
      <c r="MWX708" s="12"/>
      <c r="MWY708" s="12"/>
      <c r="MWZ708" s="12"/>
      <c r="MXA708" s="12"/>
      <c r="MXB708" s="12"/>
      <c r="MXC708" s="12"/>
      <c r="MXD708" s="12"/>
      <c r="MXE708" s="12"/>
      <c r="MXF708" s="12"/>
      <c r="MXG708" s="12"/>
      <c r="MXH708" s="12"/>
      <c r="MXI708" s="12"/>
      <c r="MXJ708" s="12"/>
      <c r="MXK708" s="12"/>
      <c r="MXL708" s="12"/>
      <c r="MXM708" s="12"/>
      <c r="MXN708" s="12"/>
      <c r="MXO708" s="12"/>
      <c r="MXP708" s="12"/>
      <c r="MXQ708" s="12"/>
      <c r="MXR708" s="12"/>
      <c r="MXS708" s="12"/>
      <c r="MXT708" s="12"/>
      <c r="MXU708" s="12"/>
      <c r="MXV708" s="12"/>
      <c r="MXW708" s="12"/>
      <c r="MXX708" s="12"/>
      <c r="MXY708" s="12"/>
      <c r="MXZ708" s="12"/>
      <c r="MYA708" s="12"/>
      <c r="MYB708" s="12"/>
      <c r="MYC708" s="12"/>
      <c r="MYD708" s="12"/>
      <c r="MYE708" s="12"/>
      <c r="MYF708" s="12"/>
      <c r="MYG708" s="12"/>
      <c r="MYH708" s="12"/>
      <c r="MYI708" s="12"/>
      <c r="MYJ708" s="12"/>
      <c r="MYK708" s="12"/>
      <c r="MYL708" s="12"/>
      <c r="MYM708" s="12"/>
      <c r="MYN708" s="12"/>
      <c r="MYO708" s="12"/>
      <c r="MYP708" s="12"/>
      <c r="MYQ708" s="12"/>
      <c r="MYR708" s="12"/>
      <c r="MYS708" s="12"/>
      <c r="MYT708" s="12"/>
      <c r="MYU708" s="12"/>
      <c r="MYV708" s="12"/>
      <c r="MYW708" s="12"/>
      <c r="MYX708" s="12"/>
      <c r="MYY708" s="12"/>
      <c r="MYZ708" s="12"/>
      <c r="MZA708" s="12"/>
      <c r="MZB708" s="12"/>
      <c r="MZC708" s="12"/>
      <c r="MZD708" s="12"/>
      <c r="MZE708" s="12"/>
      <c r="MZF708" s="12"/>
      <c r="MZG708" s="12"/>
      <c r="MZH708" s="12"/>
      <c r="MZI708" s="12"/>
      <c r="MZJ708" s="12"/>
      <c r="MZK708" s="12"/>
      <c r="MZL708" s="12"/>
      <c r="MZM708" s="12"/>
      <c r="MZN708" s="12"/>
      <c r="MZO708" s="12"/>
      <c r="MZP708" s="12"/>
      <c r="MZQ708" s="12"/>
      <c r="MZR708" s="12"/>
      <c r="MZS708" s="12"/>
      <c r="MZT708" s="12"/>
      <c r="MZU708" s="12"/>
      <c r="MZV708" s="12"/>
      <c r="MZW708" s="12"/>
      <c r="MZX708" s="12"/>
      <c r="MZY708" s="12"/>
      <c r="MZZ708" s="12"/>
      <c r="NAA708" s="12"/>
      <c r="NAB708" s="12"/>
      <c r="NAC708" s="12"/>
      <c r="NAD708" s="12"/>
      <c r="NAE708" s="12"/>
      <c r="NAF708" s="12"/>
      <c r="NAG708" s="12"/>
      <c r="NAH708" s="12"/>
      <c r="NAI708" s="12"/>
      <c r="NAJ708" s="12"/>
      <c r="NAK708" s="12"/>
      <c r="NAL708" s="12"/>
      <c r="NAM708" s="12"/>
      <c r="NAN708" s="12"/>
      <c r="NAO708" s="12"/>
      <c r="NAP708" s="12"/>
      <c r="NAQ708" s="12"/>
      <c r="NAR708" s="12"/>
      <c r="NAS708" s="12"/>
      <c r="NAT708" s="12"/>
      <c r="NAU708" s="12"/>
      <c r="NAV708" s="12"/>
      <c r="NAW708" s="12"/>
      <c r="NAX708" s="12"/>
      <c r="NAY708" s="12"/>
      <c r="NAZ708" s="12"/>
      <c r="NBA708" s="12"/>
      <c r="NBB708" s="12"/>
      <c r="NBC708" s="12"/>
      <c r="NBD708" s="12"/>
      <c r="NBE708" s="12"/>
      <c r="NBF708" s="12"/>
      <c r="NBG708" s="12"/>
      <c r="NBH708" s="12"/>
      <c r="NBI708" s="12"/>
      <c r="NBJ708" s="12"/>
      <c r="NBK708" s="12"/>
      <c r="NBL708" s="12"/>
      <c r="NBM708" s="12"/>
      <c r="NBN708" s="12"/>
      <c r="NBO708" s="12"/>
      <c r="NBP708" s="12"/>
      <c r="NBQ708" s="12"/>
      <c r="NBR708" s="12"/>
      <c r="NBS708" s="12"/>
      <c r="NBT708" s="12"/>
      <c r="NBU708" s="12"/>
      <c r="NBV708" s="12"/>
      <c r="NBW708" s="12"/>
      <c r="NBX708" s="12"/>
      <c r="NBY708" s="12"/>
      <c r="NBZ708" s="12"/>
      <c r="NCA708" s="12"/>
      <c r="NCB708" s="12"/>
      <c r="NCC708" s="12"/>
      <c r="NCD708" s="12"/>
      <c r="NCE708" s="12"/>
      <c r="NCF708" s="12"/>
      <c r="NCG708" s="12"/>
      <c r="NCH708" s="12"/>
      <c r="NCI708" s="12"/>
      <c r="NCJ708" s="12"/>
      <c r="NCK708" s="12"/>
      <c r="NCL708" s="12"/>
      <c r="NCM708" s="12"/>
      <c r="NCN708" s="12"/>
      <c r="NCO708" s="12"/>
      <c r="NCP708" s="12"/>
      <c r="NCQ708" s="12"/>
      <c r="NCR708" s="12"/>
      <c r="NCS708" s="12"/>
      <c r="NCT708" s="12"/>
      <c r="NCU708" s="12"/>
      <c r="NCV708" s="12"/>
      <c r="NCW708" s="12"/>
      <c r="NCX708" s="12"/>
      <c r="NCY708" s="12"/>
      <c r="NCZ708" s="12"/>
      <c r="NDA708" s="12"/>
      <c r="NDB708" s="12"/>
      <c r="NDC708" s="12"/>
      <c r="NDD708" s="12"/>
      <c r="NDE708" s="12"/>
      <c r="NDF708" s="12"/>
      <c r="NDG708" s="12"/>
      <c r="NDH708" s="12"/>
      <c r="NDI708" s="12"/>
      <c r="NDJ708" s="12"/>
      <c r="NDK708" s="12"/>
      <c r="NDL708" s="12"/>
      <c r="NDM708" s="12"/>
      <c r="NDN708" s="12"/>
      <c r="NDO708" s="12"/>
      <c r="NDP708" s="12"/>
      <c r="NDQ708" s="12"/>
      <c r="NDR708" s="12"/>
      <c r="NDS708" s="12"/>
      <c r="NDT708" s="12"/>
      <c r="NDU708" s="12"/>
      <c r="NDV708" s="12"/>
      <c r="NDW708" s="12"/>
      <c r="NDX708" s="12"/>
      <c r="NDY708" s="12"/>
      <c r="NDZ708" s="12"/>
      <c r="NEA708" s="12"/>
      <c r="NEB708" s="12"/>
      <c r="NEC708" s="12"/>
      <c r="NED708" s="12"/>
      <c r="NEE708" s="12"/>
      <c r="NEF708" s="12"/>
      <c r="NEG708" s="12"/>
      <c r="NEH708" s="12"/>
      <c r="NEI708" s="12"/>
      <c r="NEJ708" s="12"/>
      <c r="NEK708" s="12"/>
      <c r="NEL708" s="12"/>
      <c r="NEM708" s="12"/>
      <c r="NEN708" s="12"/>
      <c r="NEO708" s="12"/>
      <c r="NEP708" s="12"/>
      <c r="NEQ708" s="12"/>
      <c r="NER708" s="12"/>
      <c r="NES708" s="12"/>
      <c r="NET708" s="12"/>
      <c r="NEU708" s="12"/>
      <c r="NEV708" s="12"/>
      <c r="NEW708" s="12"/>
      <c r="NEX708" s="12"/>
      <c r="NEY708" s="12"/>
      <c r="NEZ708" s="12"/>
      <c r="NFA708" s="12"/>
      <c r="NFB708" s="12"/>
      <c r="NFC708" s="12"/>
      <c r="NFD708" s="12"/>
      <c r="NFE708" s="12"/>
      <c r="NFF708" s="12"/>
      <c r="NFG708" s="12"/>
      <c r="NFH708" s="12"/>
      <c r="NFI708" s="12"/>
      <c r="NFJ708" s="12"/>
      <c r="NFK708" s="12"/>
      <c r="NFL708" s="12"/>
      <c r="NFM708" s="12"/>
      <c r="NFN708" s="12"/>
      <c r="NFO708" s="12"/>
      <c r="NFP708" s="12"/>
      <c r="NFQ708" s="12"/>
      <c r="NFR708" s="12"/>
      <c r="NFS708" s="12"/>
      <c r="NFT708" s="12"/>
      <c r="NFU708" s="12"/>
      <c r="NFV708" s="12"/>
      <c r="NFW708" s="12"/>
      <c r="NFX708" s="12"/>
      <c r="NFY708" s="12"/>
      <c r="NFZ708" s="12"/>
      <c r="NGA708" s="12"/>
      <c r="NGB708" s="12"/>
      <c r="NGC708" s="12"/>
      <c r="NGD708" s="12"/>
      <c r="NGE708" s="12"/>
      <c r="NGF708" s="12"/>
      <c r="NGG708" s="12"/>
      <c r="NGH708" s="12"/>
      <c r="NGI708" s="12"/>
      <c r="NGJ708" s="12"/>
      <c r="NGK708" s="12"/>
      <c r="NGL708" s="12"/>
      <c r="NGM708" s="12"/>
      <c r="NGN708" s="12"/>
      <c r="NGO708" s="12"/>
      <c r="NGP708" s="12"/>
      <c r="NGQ708" s="12"/>
      <c r="NGR708" s="12"/>
      <c r="NGS708" s="12"/>
      <c r="NGT708" s="12"/>
      <c r="NGU708" s="12"/>
      <c r="NGV708" s="12"/>
      <c r="NGW708" s="12"/>
      <c r="NGX708" s="12"/>
      <c r="NGY708" s="12"/>
      <c r="NGZ708" s="12"/>
      <c r="NHA708" s="12"/>
      <c r="NHB708" s="12"/>
      <c r="NHC708" s="12"/>
      <c r="NHD708" s="12"/>
      <c r="NHE708" s="12"/>
      <c r="NHF708" s="12"/>
      <c r="NHG708" s="12"/>
      <c r="NHH708" s="12"/>
      <c r="NHI708" s="12"/>
      <c r="NHJ708" s="12"/>
      <c r="NHK708" s="12"/>
      <c r="NHL708" s="12"/>
      <c r="NHM708" s="12"/>
      <c r="NHN708" s="12"/>
      <c r="NHO708" s="12"/>
      <c r="NHP708" s="12"/>
      <c r="NHQ708" s="12"/>
      <c r="NHR708" s="12"/>
      <c r="NHS708" s="12"/>
      <c r="NHT708" s="12"/>
      <c r="NHU708" s="12"/>
      <c r="NHV708" s="12"/>
      <c r="NHW708" s="12"/>
      <c r="NHX708" s="12"/>
      <c r="NHY708" s="12"/>
      <c r="NHZ708" s="12"/>
      <c r="NIA708" s="12"/>
      <c r="NIB708" s="12"/>
      <c r="NIC708" s="12"/>
      <c r="NID708" s="12"/>
      <c r="NIE708" s="12"/>
      <c r="NIF708" s="12"/>
      <c r="NIG708" s="12"/>
      <c r="NIH708" s="12"/>
      <c r="NII708" s="12"/>
      <c r="NIJ708" s="12"/>
      <c r="NIK708" s="12"/>
      <c r="NIL708" s="12"/>
      <c r="NIM708" s="12"/>
      <c r="NIN708" s="12"/>
      <c r="NIO708" s="12"/>
      <c r="NIP708" s="12"/>
      <c r="NIQ708" s="12"/>
      <c r="NIR708" s="12"/>
      <c r="NIS708" s="12"/>
      <c r="NIT708" s="12"/>
      <c r="NIU708" s="12"/>
      <c r="NIV708" s="12"/>
      <c r="NIW708" s="12"/>
      <c r="NIX708" s="12"/>
      <c r="NIY708" s="12"/>
      <c r="NIZ708" s="12"/>
      <c r="NJA708" s="12"/>
      <c r="NJB708" s="12"/>
      <c r="NJC708" s="12"/>
      <c r="NJD708" s="12"/>
      <c r="NJE708" s="12"/>
      <c r="NJF708" s="12"/>
      <c r="NJG708" s="12"/>
      <c r="NJH708" s="12"/>
      <c r="NJI708" s="12"/>
      <c r="NJJ708" s="12"/>
      <c r="NJK708" s="12"/>
      <c r="NJL708" s="12"/>
      <c r="NJM708" s="12"/>
      <c r="NJN708" s="12"/>
      <c r="NJO708" s="12"/>
      <c r="NJP708" s="12"/>
      <c r="NJQ708" s="12"/>
      <c r="NJR708" s="12"/>
      <c r="NJS708" s="12"/>
      <c r="NJT708" s="12"/>
      <c r="NJU708" s="12"/>
      <c r="NJV708" s="12"/>
      <c r="NJW708" s="12"/>
      <c r="NJX708" s="12"/>
      <c r="NJY708" s="12"/>
      <c r="NJZ708" s="12"/>
      <c r="NKA708" s="12"/>
      <c r="NKB708" s="12"/>
      <c r="NKC708" s="12"/>
      <c r="NKD708" s="12"/>
      <c r="NKE708" s="12"/>
      <c r="NKF708" s="12"/>
      <c r="NKG708" s="12"/>
      <c r="NKH708" s="12"/>
      <c r="NKI708" s="12"/>
      <c r="NKJ708" s="12"/>
      <c r="NKK708" s="12"/>
      <c r="NKL708" s="12"/>
      <c r="NKM708" s="12"/>
      <c r="NKN708" s="12"/>
      <c r="NKO708" s="12"/>
      <c r="NKP708" s="12"/>
      <c r="NKQ708" s="12"/>
      <c r="NKR708" s="12"/>
      <c r="NKS708" s="12"/>
      <c r="NKT708" s="12"/>
      <c r="NKU708" s="12"/>
      <c r="NKV708" s="12"/>
      <c r="NKW708" s="12"/>
      <c r="NKX708" s="12"/>
      <c r="NKY708" s="12"/>
      <c r="NKZ708" s="12"/>
      <c r="NLA708" s="12"/>
      <c r="NLB708" s="12"/>
      <c r="NLC708" s="12"/>
      <c r="NLD708" s="12"/>
      <c r="NLE708" s="12"/>
      <c r="NLF708" s="12"/>
      <c r="NLG708" s="12"/>
      <c r="NLH708" s="12"/>
      <c r="NLI708" s="12"/>
      <c r="NLJ708" s="12"/>
      <c r="NLK708" s="12"/>
      <c r="NLL708" s="12"/>
      <c r="NLM708" s="12"/>
      <c r="NLN708" s="12"/>
      <c r="NLO708" s="12"/>
      <c r="NLP708" s="12"/>
      <c r="NLQ708" s="12"/>
      <c r="NLR708" s="12"/>
      <c r="NLS708" s="12"/>
      <c r="NLT708" s="12"/>
      <c r="NLU708" s="12"/>
      <c r="NLV708" s="12"/>
      <c r="NLW708" s="12"/>
      <c r="NLX708" s="12"/>
      <c r="NLY708" s="12"/>
      <c r="NLZ708" s="12"/>
      <c r="NMA708" s="12"/>
      <c r="NMB708" s="12"/>
      <c r="NMC708" s="12"/>
      <c r="NMD708" s="12"/>
      <c r="NME708" s="12"/>
      <c r="NMF708" s="12"/>
      <c r="NMG708" s="12"/>
      <c r="NMH708" s="12"/>
      <c r="NMI708" s="12"/>
      <c r="NMJ708" s="12"/>
      <c r="NMK708" s="12"/>
      <c r="NML708" s="12"/>
      <c r="NMM708" s="12"/>
      <c r="NMN708" s="12"/>
      <c r="NMO708" s="12"/>
      <c r="NMP708" s="12"/>
      <c r="NMQ708" s="12"/>
      <c r="NMR708" s="12"/>
      <c r="NMS708" s="12"/>
      <c r="NMT708" s="12"/>
      <c r="NMU708" s="12"/>
      <c r="NMV708" s="12"/>
      <c r="NMW708" s="12"/>
      <c r="NMX708" s="12"/>
      <c r="NMY708" s="12"/>
      <c r="NMZ708" s="12"/>
      <c r="NNA708" s="12"/>
      <c r="NNB708" s="12"/>
      <c r="NNC708" s="12"/>
      <c r="NND708" s="12"/>
      <c r="NNE708" s="12"/>
      <c r="NNF708" s="12"/>
      <c r="NNG708" s="12"/>
      <c r="NNH708" s="12"/>
      <c r="NNI708" s="12"/>
      <c r="NNJ708" s="12"/>
      <c r="NNK708" s="12"/>
      <c r="NNL708" s="12"/>
      <c r="NNM708" s="12"/>
      <c r="NNN708" s="12"/>
      <c r="NNO708" s="12"/>
      <c r="NNP708" s="12"/>
      <c r="NNQ708" s="12"/>
      <c r="NNR708" s="12"/>
      <c r="NNS708" s="12"/>
      <c r="NNT708" s="12"/>
      <c r="NNU708" s="12"/>
      <c r="NNV708" s="12"/>
      <c r="NNW708" s="12"/>
      <c r="NNX708" s="12"/>
      <c r="NNY708" s="12"/>
      <c r="NNZ708" s="12"/>
      <c r="NOA708" s="12"/>
      <c r="NOB708" s="12"/>
      <c r="NOC708" s="12"/>
      <c r="NOD708" s="12"/>
      <c r="NOE708" s="12"/>
      <c r="NOF708" s="12"/>
      <c r="NOG708" s="12"/>
      <c r="NOH708" s="12"/>
      <c r="NOI708" s="12"/>
      <c r="NOJ708" s="12"/>
      <c r="NOK708" s="12"/>
      <c r="NOL708" s="12"/>
      <c r="NOM708" s="12"/>
      <c r="NON708" s="12"/>
      <c r="NOO708" s="12"/>
      <c r="NOP708" s="12"/>
      <c r="NOQ708" s="12"/>
      <c r="NOR708" s="12"/>
      <c r="NOS708" s="12"/>
      <c r="NOT708" s="12"/>
      <c r="NOU708" s="12"/>
      <c r="NOV708" s="12"/>
      <c r="NOW708" s="12"/>
      <c r="NOX708" s="12"/>
      <c r="NOY708" s="12"/>
      <c r="NOZ708" s="12"/>
      <c r="NPA708" s="12"/>
      <c r="NPB708" s="12"/>
      <c r="NPC708" s="12"/>
      <c r="NPD708" s="12"/>
      <c r="NPE708" s="12"/>
      <c r="NPF708" s="12"/>
      <c r="NPG708" s="12"/>
      <c r="NPH708" s="12"/>
      <c r="NPI708" s="12"/>
      <c r="NPJ708" s="12"/>
      <c r="NPK708" s="12"/>
      <c r="NPL708" s="12"/>
      <c r="NPM708" s="12"/>
      <c r="NPN708" s="12"/>
      <c r="NPO708" s="12"/>
      <c r="NPP708" s="12"/>
      <c r="NPQ708" s="12"/>
      <c r="NPR708" s="12"/>
      <c r="NPS708" s="12"/>
      <c r="NPT708" s="12"/>
      <c r="NPU708" s="12"/>
      <c r="NPV708" s="12"/>
      <c r="NPW708" s="12"/>
      <c r="NPX708" s="12"/>
      <c r="NPY708" s="12"/>
      <c r="NPZ708" s="12"/>
      <c r="NQA708" s="12"/>
      <c r="NQB708" s="12"/>
      <c r="NQC708" s="12"/>
      <c r="NQD708" s="12"/>
      <c r="NQE708" s="12"/>
      <c r="NQF708" s="12"/>
      <c r="NQG708" s="12"/>
      <c r="NQH708" s="12"/>
      <c r="NQI708" s="12"/>
      <c r="NQJ708" s="12"/>
      <c r="NQK708" s="12"/>
      <c r="NQL708" s="12"/>
      <c r="NQM708" s="12"/>
      <c r="NQN708" s="12"/>
      <c r="NQO708" s="12"/>
      <c r="NQP708" s="12"/>
      <c r="NQQ708" s="12"/>
      <c r="NQR708" s="12"/>
      <c r="NQS708" s="12"/>
      <c r="NQT708" s="12"/>
      <c r="NQU708" s="12"/>
      <c r="NQV708" s="12"/>
      <c r="NQW708" s="12"/>
      <c r="NQX708" s="12"/>
      <c r="NQY708" s="12"/>
      <c r="NQZ708" s="12"/>
      <c r="NRA708" s="12"/>
      <c r="NRB708" s="12"/>
      <c r="NRC708" s="12"/>
      <c r="NRD708" s="12"/>
      <c r="NRE708" s="12"/>
      <c r="NRF708" s="12"/>
      <c r="NRG708" s="12"/>
      <c r="NRH708" s="12"/>
      <c r="NRI708" s="12"/>
      <c r="NRJ708" s="12"/>
      <c r="NRK708" s="12"/>
      <c r="NRL708" s="12"/>
      <c r="NRM708" s="12"/>
      <c r="NRN708" s="12"/>
      <c r="NRO708" s="12"/>
      <c r="NRP708" s="12"/>
      <c r="NRQ708" s="12"/>
      <c r="NRR708" s="12"/>
      <c r="NRS708" s="12"/>
      <c r="NRT708" s="12"/>
      <c r="NRU708" s="12"/>
      <c r="NRV708" s="12"/>
      <c r="NRW708" s="12"/>
      <c r="NRX708" s="12"/>
      <c r="NRY708" s="12"/>
      <c r="NRZ708" s="12"/>
      <c r="NSA708" s="12"/>
      <c r="NSB708" s="12"/>
      <c r="NSC708" s="12"/>
      <c r="NSD708" s="12"/>
      <c r="NSE708" s="12"/>
      <c r="NSF708" s="12"/>
      <c r="NSG708" s="12"/>
      <c r="NSH708" s="12"/>
      <c r="NSI708" s="12"/>
      <c r="NSJ708" s="12"/>
      <c r="NSK708" s="12"/>
      <c r="NSL708" s="12"/>
      <c r="NSM708" s="12"/>
      <c r="NSN708" s="12"/>
      <c r="NSO708" s="12"/>
      <c r="NSP708" s="12"/>
      <c r="NSQ708" s="12"/>
      <c r="NSR708" s="12"/>
      <c r="NSS708" s="12"/>
      <c r="NST708" s="12"/>
      <c r="NSU708" s="12"/>
      <c r="NSV708" s="12"/>
      <c r="NSW708" s="12"/>
      <c r="NSX708" s="12"/>
      <c r="NSY708" s="12"/>
      <c r="NSZ708" s="12"/>
      <c r="NTA708" s="12"/>
      <c r="NTB708" s="12"/>
      <c r="NTC708" s="12"/>
      <c r="NTD708" s="12"/>
      <c r="NTE708" s="12"/>
      <c r="NTF708" s="12"/>
      <c r="NTG708" s="12"/>
      <c r="NTH708" s="12"/>
      <c r="NTI708" s="12"/>
      <c r="NTJ708" s="12"/>
      <c r="NTK708" s="12"/>
      <c r="NTL708" s="12"/>
      <c r="NTM708" s="12"/>
      <c r="NTN708" s="12"/>
      <c r="NTO708" s="12"/>
      <c r="NTP708" s="12"/>
      <c r="NTQ708" s="12"/>
      <c r="NTR708" s="12"/>
      <c r="NTS708" s="12"/>
      <c r="NTT708" s="12"/>
      <c r="NTU708" s="12"/>
      <c r="NTV708" s="12"/>
      <c r="NTW708" s="12"/>
      <c r="NTX708" s="12"/>
      <c r="NTY708" s="12"/>
      <c r="NTZ708" s="12"/>
      <c r="NUA708" s="12"/>
      <c r="NUB708" s="12"/>
      <c r="NUC708" s="12"/>
      <c r="NUD708" s="12"/>
      <c r="NUE708" s="12"/>
      <c r="NUF708" s="12"/>
      <c r="NUG708" s="12"/>
      <c r="NUH708" s="12"/>
      <c r="NUI708" s="12"/>
      <c r="NUJ708" s="12"/>
      <c r="NUK708" s="12"/>
      <c r="NUL708" s="12"/>
      <c r="NUM708" s="12"/>
      <c r="NUN708" s="12"/>
      <c r="NUO708" s="12"/>
      <c r="NUP708" s="12"/>
      <c r="NUQ708" s="12"/>
      <c r="NUR708" s="12"/>
      <c r="NUS708" s="12"/>
      <c r="NUT708" s="12"/>
      <c r="NUU708" s="12"/>
      <c r="NUV708" s="12"/>
      <c r="NUW708" s="12"/>
      <c r="NUX708" s="12"/>
      <c r="NUY708" s="12"/>
      <c r="NUZ708" s="12"/>
      <c r="NVA708" s="12"/>
      <c r="NVB708" s="12"/>
      <c r="NVC708" s="12"/>
      <c r="NVD708" s="12"/>
      <c r="NVE708" s="12"/>
      <c r="NVF708" s="12"/>
      <c r="NVG708" s="12"/>
      <c r="NVH708" s="12"/>
      <c r="NVI708" s="12"/>
      <c r="NVJ708" s="12"/>
      <c r="NVK708" s="12"/>
      <c r="NVL708" s="12"/>
      <c r="NVM708" s="12"/>
      <c r="NVN708" s="12"/>
      <c r="NVO708" s="12"/>
      <c r="NVP708" s="12"/>
      <c r="NVQ708" s="12"/>
      <c r="NVR708" s="12"/>
      <c r="NVS708" s="12"/>
      <c r="NVT708" s="12"/>
      <c r="NVU708" s="12"/>
      <c r="NVV708" s="12"/>
      <c r="NVW708" s="12"/>
      <c r="NVX708" s="12"/>
      <c r="NVY708" s="12"/>
      <c r="NVZ708" s="12"/>
      <c r="NWA708" s="12"/>
      <c r="NWB708" s="12"/>
      <c r="NWC708" s="12"/>
      <c r="NWD708" s="12"/>
      <c r="NWE708" s="12"/>
      <c r="NWF708" s="12"/>
      <c r="NWG708" s="12"/>
      <c r="NWH708" s="12"/>
      <c r="NWI708" s="12"/>
      <c r="NWJ708" s="12"/>
      <c r="NWK708" s="12"/>
      <c r="NWL708" s="12"/>
      <c r="NWM708" s="12"/>
      <c r="NWN708" s="12"/>
      <c r="NWO708" s="12"/>
      <c r="NWP708" s="12"/>
      <c r="NWQ708" s="12"/>
      <c r="NWR708" s="12"/>
      <c r="NWS708" s="12"/>
      <c r="NWT708" s="12"/>
      <c r="NWU708" s="12"/>
      <c r="NWV708" s="12"/>
      <c r="NWW708" s="12"/>
      <c r="NWX708" s="12"/>
      <c r="NWY708" s="12"/>
      <c r="NWZ708" s="12"/>
      <c r="NXA708" s="12"/>
      <c r="NXB708" s="12"/>
      <c r="NXC708" s="12"/>
      <c r="NXD708" s="12"/>
      <c r="NXE708" s="12"/>
      <c r="NXF708" s="12"/>
      <c r="NXG708" s="12"/>
      <c r="NXH708" s="12"/>
      <c r="NXI708" s="12"/>
      <c r="NXJ708" s="12"/>
      <c r="NXK708" s="12"/>
      <c r="NXL708" s="12"/>
      <c r="NXM708" s="12"/>
      <c r="NXN708" s="12"/>
      <c r="NXO708" s="12"/>
      <c r="NXP708" s="12"/>
      <c r="NXQ708" s="12"/>
      <c r="NXR708" s="12"/>
      <c r="NXS708" s="12"/>
      <c r="NXT708" s="12"/>
      <c r="NXU708" s="12"/>
      <c r="NXV708" s="12"/>
      <c r="NXW708" s="12"/>
      <c r="NXX708" s="12"/>
      <c r="NXY708" s="12"/>
      <c r="NXZ708" s="12"/>
      <c r="NYA708" s="12"/>
      <c r="NYB708" s="12"/>
      <c r="NYC708" s="12"/>
      <c r="NYD708" s="12"/>
      <c r="NYE708" s="12"/>
      <c r="NYF708" s="12"/>
      <c r="NYG708" s="12"/>
      <c r="NYH708" s="12"/>
      <c r="NYI708" s="12"/>
      <c r="NYJ708" s="12"/>
      <c r="NYK708" s="12"/>
      <c r="NYL708" s="12"/>
      <c r="NYM708" s="12"/>
      <c r="NYN708" s="12"/>
      <c r="NYO708" s="12"/>
      <c r="NYP708" s="12"/>
      <c r="NYQ708" s="12"/>
      <c r="NYR708" s="12"/>
      <c r="NYS708" s="12"/>
      <c r="NYT708" s="12"/>
      <c r="NYU708" s="12"/>
      <c r="NYV708" s="12"/>
      <c r="NYW708" s="12"/>
      <c r="NYX708" s="12"/>
      <c r="NYY708" s="12"/>
      <c r="NYZ708" s="12"/>
      <c r="NZA708" s="12"/>
      <c r="NZB708" s="12"/>
      <c r="NZC708" s="12"/>
      <c r="NZD708" s="12"/>
      <c r="NZE708" s="12"/>
      <c r="NZF708" s="12"/>
      <c r="NZG708" s="12"/>
      <c r="NZH708" s="12"/>
      <c r="NZI708" s="12"/>
      <c r="NZJ708" s="12"/>
      <c r="NZK708" s="12"/>
      <c r="NZL708" s="12"/>
      <c r="NZM708" s="12"/>
      <c r="NZN708" s="12"/>
      <c r="NZO708" s="12"/>
      <c r="NZP708" s="12"/>
      <c r="NZQ708" s="12"/>
      <c r="NZR708" s="12"/>
      <c r="NZS708" s="12"/>
      <c r="NZT708" s="12"/>
      <c r="NZU708" s="12"/>
      <c r="NZV708" s="12"/>
      <c r="NZW708" s="12"/>
      <c r="NZX708" s="12"/>
      <c r="NZY708" s="12"/>
      <c r="NZZ708" s="12"/>
      <c r="OAA708" s="12"/>
      <c r="OAB708" s="12"/>
      <c r="OAC708" s="12"/>
      <c r="OAD708" s="12"/>
      <c r="OAE708" s="12"/>
      <c r="OAF708" s="12"/>
      <c r="OAG708" s="12"/>
      <c r="OAH708" s="12"/>
      <c r="OAI708" s="12"/>
      <c r="OAJ708" s="12"/>
      <c r="OAK708" s="12"/>
      <c r="OAL708" s="12"/>
      <c r="OAM708" s="12"/>
      <c r="OAN708" s="12"/>
      <c r="OAO708" s="12"/>
      <c r="OAP708" s="12"/>
      <c r="OAQ708" s="12"/>
      <c r="OAR708" s="12"/>
      <c r="OAS708" s="12"/>
      <c r="OAT708" s="12"/>
      <c r="OAU708" s="12"/>
      <c r="OAV708" s="12"/>
      <c r="OAW708" s="12"/>
      <c r="OAX708" s="12"/>
      <c r="OAY708" s="12"/>
      <c r="OAZ708" s="12"/>
      <c r="OBA708" s="12"/>
      <c r="OBB708" s="12"/>
      <c r="OBC708" s="12"/>
      <c r="OBD708" s="12"/>
      <c r="OBE708" s="12"/>
      <c r="OBF708" s="12"/>
      <c r="OBG708" s="12"/>
      <c r="OBH708" s="12"/>
      <c r="OBI708" s="12"/>
      <c r="OBJ708" s="12"/>
      <c r="OBK708" s="12"/>
      <c r="OBL708" s="12"/>
      <c r="OBM708" s="12"/>
      <c r="OBN708" s="12"/>
      <c r="OBO708" s="12"/>
      <c r="OBP708" s="12"/>
      <c r="OBQ708" s="12"/>
      <c r="OBR708" s="12"/>
      <c r="OBS708" s="12"/>
      <c r="OBT708" s="12"/>
      <c r="OBU708" s="12"/>
      <c r="OBV708" s="12"/>
      <c r="OBW708" s="12"/>
      <c r="OBX708" s="12"/>
      <c r="OBY708" s="12"/>
      <c r="OBZ708" s="12"/>
      <c r="OCA708" s="12"/>
      <c r="OCB708" s="12"/>
      <c r="OCC708" s="12"/>
      <c r="OCD708" s="12"/>
      <c r="OCE708" s="12"/>
      <c r="OCF708" s="12"/>
      <c r="OCG708" s="12"/>
      <c r="OCH708" s="12"/>
      <c r="OCI708" s="12"/>
      <c r="OCJ708" s="12"/>
      <c r="OCK708" s="12"/>
      <c r="OCL708" s="12"/>
      <c r="OCM708" s="12"/>
      <c r="OCN708" s="12"/>
      <c r="OCO708" s="12"/>
      <c r="OCP708" s="12"/>
      <c r="OCQ708" s="12"/>
      <c r="OCR708" s="12"/>
      <c r="OCS708" s="12"/>
      <c r="OCT708" s="12"/>
      <c r="OCU708" s="12"/>
      <c r="OCV708" s="12"/>
      <c r="OCW708" s="12"/>
      <c r="OCX708" s="12"/>
      <c r="OCY708" s="12"/>
      <c r="OCZ708" s="12"/>
      <c r="ODA708" s="12"/>
      <c r="ODB708" s="12"/>
      <c r="ODC708" s="12"/>
      <c r="ODD708" s="12"/>
      <c r="ODE708" s="12"/>
      <c r="ODF708" s="12"/>
      <c r="ODG708" s="12"/>
      <c r="ODH708" s="12"/>
      <c r="ODI708" s="12"/>
      <c r="ODJ708" s="12"/>
      <c r="ODK708" s="12"/>
      <c r="ODL708" s="12"/>
      <c r="ODM708" s="12"/>
      <c r="ODN708" s="12"/>
      <c r="ODO708" s="12"/>
      <c r="ODP708" s="12"/>
      <c r="ODQ708" s="12"/>
      <c r="ODR708" s="12"/>
      <c r="ODS708" s="12"/>
      <c r="ODT708" s="12"/>
      <c r="ODU708" s="12"/>
      <c r="ODV708" s="12"/>
      <c r="ODW708" s="12"/>
      <c r="ODX708" s="12"/>
      <c r="ODY708" s="12"/>
      <c r="ODZ708" s="12"/>
      <c r="OEA708" s="12"/>
      <c r="OEB708" s="12"/>
      <c r="OEC708" s="12"/>
      <c r="OED708" s="12"/>
      <c r="OEE708" s="12"/>
      <c r="OEF708" s="12"/>
      <c r="OEG708" s="12"/>
      <c r="OEH708" s="12"/>
      <c r="OEI708" s="12"/>
      <c r="OEJ708" s="12"/>
      <c r="OEK708" s="12"/>
      <c r="OEL708" s="12"/>
      <c r="OEM708" s="12"/>
      <c r="OEN708" s="12"/>
      <c r="OEO708" s="12"/>
      <c r="OEP708" s="12"/>
      <c r="OEQ708" s="12"/>
      <c r="OER708" s="12"/>
      <c r="OES708" s="12"/>
      <c r="OET708" s="12"/>
      <c r="OEU708" s="12"/>
      <c r="OEV708" s="12"/>
      <c r="OEW708" s="12"/>
      <c r="OEX708" s="12"/>
      <c r="OEY708" s="12"/>
      <c r="OEZ708" s="12"/>
      <c r="OFA708" s="12"/>
      <c r="OFB708" s="12"/>
      <c r="OFC708" s="12"/>
      <c r="OFD708" s="12"/>
      <c r="OFE708" s="12"/>
      <c r="OFF708" s="12"/>
      <c r="OFG708" s="12"/>
      <c r="OFH708" s="12"/>
      <c r="OFI708" s="12"/>
      <c r="OFJ708" s="12"/>
      <c r="OFK708" s="12"/>
      <c r="OFL708" s="12"/>
      <c r="OFM708" s="12"/>
      <c r="OFN708" s="12"/>
      <c r="OFO708" s="12"/>
      <c r="OFP708" s="12"/>
      <c r="OFQ708" s="12"/>
      <c r="OFR708" s="12"/>
      <c r="OFS708" s="12"/>
      <c r="OFT708" s="12"/>
      <c r="OFU708" s="12"/>
      <c r="OFV708" s="12"/>
      <c r="OFW708" s="12"/>
      <c r="OFX708" s="12"/>
      <c r="OFY708" s="12"/>
      <c r="OFZ708" s="12"/>
      <c r="OGA708" s="12"/>
      <c r="OGB708" s="12"/>
      <c r="OGC708" s="12"/>
      <c r="OGD708" s="12"/>
      <c r="OGE708" s="12"/>
      <c r="OGF708" s="12"/>
      <c r="OGG708" s="12"/>
      <c r="OGH708" s="12"/>
      <c r="OGI708" s="12"/>
      <c r="OGJ708" s="12"/>
      <c r="OGK708" s="12"/>
      <c r="OGL708" s="12"/>
      <c r="OGM708" s="12"/>
      <c r="OGN708" s="12"/>
      <c r="OGO708" s="12"/>
      <c r="OGP708" s="12"/>
      <c r="OGQ708" s="12"/>
      <c r="OGR708" s="12"/>
      <c r="OGS708" s="12"/>
      <c r="OGT708" s="12"/>
      <c r="OGU708" s="12"/>
      <c r="OGV708" s="12"/>
      <c r="OGW708" s="12"/>
      <c r="OGX708" s="12"/>
      <c r="OGY708" s="12"/>
      <c r="OGZ708" s="12"/>
      <c r="OHA708" s="12"/>
      <c r="OHB708" s="12"/>
      <c r="OHC708" s="12"/>
      <c r="OHD708" s="12"/>
      <c r="OHE708" s="12"/>
      <c r="OHF708" s="12"/>
      <c r="OHG708" s="12"/>
      <c r="OHH708" s="12"/>
      <c r="OHI708" s="12"/>
      <c r="OHJ708" s="12"/>
      <c r="OHK708" s="12"/>
      <c r="OHL708" s="12"/>
      <c r="OHM708" s="12"/>
      <c r="OHN708" s="12"/>
      <c r="OHO708" s="12"/>
      <c r="OHP708" s="12"/>
      <c r="OHQ708" s="12"/>
      <c r="OHR708" s="12"/>
      <c r="OHS708" s="12"/>
      <c r="OHT708" s="12"/>
      <c r="OHU708" s="12"/>
      <c r="OHV708" s="12"/>
      <c r="OHW708" s="12"/>
      <c r="OHX708" s="12"/>
      <c r="OHY708" s="12"/>
      <c r="OHZ708" s="12"/>
      <c r="OIA708" s="12"/>
      <c r="OIB708" s="12"/>
      <c r="OIC708" s="12"/>
      <c r="OID708" s="12"/>
      <c r="OIE708" s="12"/>
      <c r="OIF708" s="12"/>
      <c r="OIG708" s="12"/>
      <c r="OIH708" s="12"/>
      <c r="OII708" s="12"/>
      <c r="OIJ708" s="12"/>
      <c r="OIK708" s="12"/>
      <c r="OIL708" s="12"/>
      <c r="OIM708" s="12"/>
      <c r="OIN708" s="12"/>
      <c r="OIO708" s="12"/>
      <c r="OIP708" s="12"/>
      <c r="OIQ708" s="12"/>
      <c r="OIR708" s="12"/>
      <c r="OIS708" s="12"/>
      <c r="OIT708" s="12"/>
      <c r="OIU708" s="12"/>
      <c r="OIV708" s="12"/>
      <c r="OIW708" s="12"/>
      <c r="OIX708" s="12"/>
      <c r="OIY708" s="12"/>
      <c r="OIZ708" s="12"/>
      <c r="OJA708" s="12"/>
      <c r="OJB708" s="12"/>
      <c r="OJC708" s="12"/>
      <c r="OJD708" s="12"/>
      <c r="OJE708" s="12"/>
      <c r="OJF708" s="12"/>
      <c r="OJG708" s="12"/>
      <c r="OJH708" s="12"/>
      <c r="OJI708" s="12"/>
      <c r="OJJ708" s="12"/>
      <c r="OJK708" s="12"/>
      <c r="OJL708" s="12"/>
      <c r="OJM708" s="12"/>
      <c r="OJN708" s="12"/>
      <c r="OJO708" s="12"/>
      <c r="OJP708" s="12"/>
      <c r="OJQ708" s="12"/>
      <c r="OJR708" s="12"/>
      <c r="OJS708" s="12"/>
      <c r="OJT708" s="12"/>
      <c r="OJU708" s="12"/>
      <c r="OJV708" s="12"/>
      <c r="OJW708" s="12"/>
      <c r="OJX708" s="12"/>
      <c r="OJY708" s="12"/>
      <c r="OJZ708" s="12"/>
      <c r="OKA708" s="12"/>
      <c r="OKB708" s="12"/>
      <c r="OKC708" s="12"/>
      <c r="OKD708" s="12"/>
      <c r="OKE708" s="12"/>
      <c r="OKF708" s="12"/>
      <c r="OKG708" s="12"/>
      <c r="OKH708" s="12"/>
      <c r="OKI708" s="12"/>
      <c r="OKJ708" s="12"/>
      <c r="OKK708" s="12"/>
      <c r="OKL708" s="12"/>
      <c r="OKM708" s="12"/>
      <c r="OKN708" s="12"/>
      <c r="OKO708" s="12"/>
      <c r="OKP708" s="12"/>
      <c r="OKQ708" s="12"/>
      <c r="OKR708" s="12"/>
      <c r="OKS708" s="12"/>
      <c r="OKT708" s="12"/>
      <c r="OKU708" s="12"/>
      <c r="OKV708" s="12"/>
      <c r="OKW708" s="12"/>
      <c r="OKX708" s="12"/>
      <c r="OKY708" s="12"/>
      <c r="OKZ708" s="12"/>
      <c r="OLA708" s="12"/>
      <c r="OLB708" s="12"/>
      <c r="OLC708" s="12"/>
      <c r="OLD708" s="12"/>
      <c r="OLE708" s="12"/>
      <c r="OLF708" s="12"/>
      <c r="OLG708" s="12"/>
      <c r="OLH708" s="12"/>
      <c r="OLI708" s="12"/>
      <c r="OLJ708" s="12"/>
      <c r="OLK708" s="12"/>
      <c r="OLL708" s="12"/>
      <c r="OLM708" s="12"/>
      <c r="OLN708" s="12"/>
      <c r="OLO708" s="12"/>
      <c r="OLP708" s="12"/>
      <c r="OLQ708" s="12"/>
      <c r="OLR708" s="12"/>
      <c r="OLS708" s="12"/>
      <c r="OLT708" s="12"/>
      <c r="OLU708" s="12"/>
      <c r="OLV708" s="12"/>
      <c r="OLW708" s="12"/>
      <c r="OLX708" s="12"/>
      <c r="OLY708" s="12"/>
      <c r="OLZ708" s="12"/>
      <c r="OMA708" s="12"/>
      <c r="OMB708" s="12"/>
      <c r="OMC708" s="12"/>
      <c r="OMD708" s="12"/>
      <c r="OME708" s="12"/>
      <c r="OMF708" s="12"/>
      <c r="OMG708" s="12"/>
      <c r="OMH708" s="12"/>
      <c r="OMI708" s="12"/>
      <c r="OMJ708" s="12"/>
      <c r="OMK708" s="12"/>
      <c r="OML708" s="12"/>
      <c r="OMM708" s="12"/>
      <c r="OMN708" s="12"/>
      <c r="OMO708" s="12"/>
      <c r="OMP708" s="12"/>
      <c r="OMQ708" s="12"/>
      <c r="OMR708" s="12"/>
      <c r="OMS708" s="12"/>
      <c r="OMT708" s="12"/>
      <c r="OMU708" s="12"/>
      <c r="OMV708" s="12"/>
      <c r="OMW708" s="12"/>
      <c r="OMX708" s="12"/>
      <c r="OMY708" s="12"/>
      <c r="OMZ708" s="12"/>
      <c r="ONA708" s="12"/>
      <c r="ONB708" s="12"/>
      <c r="ONC708" s="12"/>
      <c r="OND708" s="12"/>
      <c r="ONE708" s="12"/>
      <c r="ONF708" s="12"/>
      <c r="ONG708" s="12"/>
      <c r="ONH708" s="12"/>
      <c r="ONI708" s="12"/>
      <c r="ONJ708" s="12"/>
      <c r="ONK708" s="12"/>
      <c r="ONL708" s="12"/>
      <c r="ONM708" s="12"/>
      <c r="ONN708" s="12"/>
      <c r="ONO708" s="12"/>
      <c r="ONP708" s="12"/>
      <c r="ONQ708" s="12"/>
      <c r="ONR708" s="12"/>
      <c r="ONS708" s="12"/>
      <c r="ONT708" s="12"/>
      <c r="ONU708" s="12"/>
      <c r="ONV708" s="12"/>
      <c r="ONW708" s="12"/>
      <c r="ONX708" s="12"/>
      <c r="ONY708" s="12"/>
      <c r="ONZ708" s="12"/>
      <c r="OOA708" s="12"/>
      <c r="OOB708" s="12"/>
      <c r="OOC708" s="12"/>
      <c r="OOD708" s="12"/>
      <c r="OOE708" s="12"/>
      <c r="OOF708" s="12"/>
      <c r="OOG708" s="12"/>
      <c r="OOH708" s="12"/>
      <c r="OOI708" s="12"/>
      <c r="OOJ708" s="12"/>
      <c r="OOK708" s="12"/>
      <c r="OOL708" s="12"/>
      <c r="OOM708" s="12"/>
      <c r="OON708" s="12"/>
      <c r="OOO708" s="12"/>
      <c r="OOP708" s="12"/>
      <c r="OOQ708" s="12"/>
      <c r="OOR708" s="12"/>
      <c r="OOS708" s="12"/>
      <c r="OOT708" s="12"/>
      <c r="OOU708" s="12"/>
      <c r="OOV708" s="12"/>
      <c r="OOW708" s="12"/>
      <c r="OOX708" s="12"/>
      <c r="OOY708" s="12"/>
      <c r="OOZ708" s="12"/>
      <c r="OPA708" s="12"/>
      <c r="OPB708" s="12"/>
      <c r="OPC708" s="12"/>
      <c r="OPD708" s="12"/>
      <c r="OPE708" s="12"/>
      <c r="OPF708" s="12"/>
      <c r="OPG708" s="12"/>
      <c r="OPH708" s="12"/>
      <c r="OPI708" s="12"/>
      <c r="OPJ708" s="12"/>
      <c r="OPK708" s="12"/>
      <c r="OPL708" s="12"/>
      <c r="OPM708" s="12"/>
      <c r="OPN708" s="12"/>
      <c r="OPO708" s="12"/>
      <c r="OPP708" s="12"/>
      <c r="OPQ708" s="12"/>
      <c r="OPR708" s="12"/>
      <c r="OPS708" s="12"/>
      <c r="OPT708" s="12"/>
      <c r="OPU708" s="12"/>
      <c r="OPV708" s="12"/>
      <c r="OPW708" s="12"/>
      <c r="OPX708" s="12"/>
      <c r="OPY708" s="12"/>
      <c r="OPZ708" s="12"/>
      <c r="OQA708" s="12"/>
      <c r="OQB708" s="12"/>
      <c r="OQC708" s="12"/>
      <c r="OQD708" s="12"/>
      <c r="OQE708" s="12"/>
      <c r="OQF708" s="12"/>
      <c r="OQG708" s="12"/>
      <c r="OQH708" s="12"/>
      <c r="OQI708" s="12"/>
      <c r="OQJ708" s="12"/>
      <c r="OQK708" s="12"/>
      <c r="OQL708" s="12"/>
      <c r="OQM708" s="12"/>
      <c r="OQN708" s="12"/>
      <c r="OQO708" s="12"/>
      <c r="OQP708" s="12"/>
      <c r="OQQ708" s="12"/>
      <c r="OQR708" s="12"/>
      <c r="OQS708" s="12"/>
      <c r="OQT708" s="12"/>
      <c r="OQU708" s="12"/>
      <c r="OQV708" s="12"/>
      <c r="OQW708" s="12"/>
      <c r="OQX708" s="12"/>
      <c r="OQY708" s="12"/>
      <c r="OQZ708" s="12"/>
      <c r="ORA708" s="12"/>
      <c r="ORB708" s="12"/>
      <c r="ORC708" s="12"/>
      <c r="ORD708" s="12"/>
      <c r="ORE708" s="12"/>
      <c r="ORF708" s="12"/>
      <c r="ORG708" s="12"/>
      <c r="ORH708" s="12"/>
      <c r="ORI708" s="12"/>
      <c r="ORJ708" s="12"/>
      <c r="ORK708" s="12"/>
      <c r="ORL708" s="12"/>
      <c r="ORM708" s="12"/>
      <c r="ORN708" s="12"/>
      <c r="ORO708" s="12"/>
      <c r="ORP708" s="12"/>
      <c r="ORQ708" s="12"/>
      <c r="ORR708" s="12"/>
      <c r="ORS708" s="12"/>
      <c r="ORT708" s="12"/>
      <c r="ORU708" s="12"/>
      <c r="ORV708" s="12"/>
      <c r="ORW708" s="12"/>
      <c r="ORX708" s="12"/>
      <c r="ORY708" s="12"/>
      <c r="ORZ708" s="12"/>
      <c r="OSA708" s="12"/>
      <c r="OSB708" s="12"/>
      <c r="OSC708" s="12"/>
      <c r="OSD708" s="12"/>
      <c r="OSE708" s="12"/>
      <c r="OSF708" s="12"/>
      <c r="OSG708" s="12"/>
      <c r="OSH708" s="12"/>
      <c r="OSI708" s="12"/>
      <c r="OSJ708" s="12"/>
      <c r="OSK708" s="12"/>
      <c r="OSL708" s="12"/>
      <c r="OSM708" s="12"/>
      <c r="OSN708" s="12"/>
      <c r="OSO708" s="12"/>
      <c r="OSP708" s="12"/>
      <c r="OSQ708" s="12"/>
      <c r="OSR708" s="12"/>
      <c r="OSS708" s="12"/>
      <c r="OST708" s="12"/>
      <c r="OSU708" s="12"/>
      <c r="OSV708" s="12"/>
      <c r="OSW708" s="12"/>
      <c r="OSX708" s="12"/>
      <c r="OSY708" s="12"/>
      <c r="OSZ708" s="12"/>
      <c r="OTA708" s="12"/>
      <c r="OTB708" s="12"/>
      <c r="OTC708" s="12"/>
      <c r="OTD708" s="12"/>
      <c r="OTE708" s="12"/>
      <c r="OTF708" s="12"/>
      <c r="OTG708" s="12"/>
      <c r="OTH708" s="12"/>
      <c r="OTI708" s="12"/>
      <c r="OTJ708" s="12"/>
      <c r="OTK708" s="12"/>
      <c r="OTL708" s="12"/>
      <c r="OTM708" s="12"/>
      <c r="OTN708" s="12"/>
      <c r="OTO708" s="12"/>
      <c r="OTP708" s="12"/>
      <c r="OTQ708" s="12"/>
      <c r="OTR708" s="12"/>
      <c r="OTS708" s="12"/>
      <c r="OTT708" s="12"/>
      <c r="OTU708" s="12"/>
      <c r="OTV708" s="12"/>
      <c r="OTW708" s="12"/>
      <c r="OTX708" s="12"/>
      <c r="OTY708" s="12"/>
      <c r="OTZ708" s="12"/>
      <c r="OUA708" s="12"/>
      <c r="OUB708" s="12"/>
      <c r="OUC708" s="12"/>
      <c r="OUD708" s="12"/>
      <c r="OUE708" s="12"/>
      <c r="OUF708" s="12"/>
      <c r="OUG708" s="12"/>
      <c r="OUH708" s="12"/>
      <c r="OUI708" s="12"/>
      <c r="OUJ708" s="12"/>
      <c r="OUK708" s="12"/>
      <c r="OUL708" s="12"/>
      <c r="OUM708" s="12"/>
      <c r="OUN708" s="12"/>
      <c r="OUO708" s="12"/>
      <c r="OUP708" s="12"/>
      <c r="OUQ708" s="12"/>
      <c r="OUR708" s="12"/>
      <c r="OUS708" s="12"/>
      <c r="OUT708" s="12"/>
      <c r="OUU708" s="12"/>
      <c r="OUV708" s="12"/>
      <c r="OUW708" s="12"/>
      <c r="OUX708" s="12"/>
      <c r="OUY708" s="12"/>
      <c r="OUZ708" s="12"/>
      <c r="OVA708" s="12"/>
      <c r="OVB708" s="12"/>
      <c r="OVC708" s="12"/>
      <c r="OVD708" s="12"/>
      <c r="OVE708" s="12"/>
      <c r="OVF708" s="12"/>
      <c r="OVG708" s="12"/>
      <c r="OVH708" s="12"/>
      <c r="OVI708" s="12"/>
      <c r="OVJ708" s="12"/>
      <c r="OVK708" s="12"/>
      <c r="OVL708" s="12"/>
      <c r="OVM708" s="12"/>
      <c r="OVN708" s="12"/>
      <c r="OVO708" s="12"/>
      <c r="OVP708" s="12"/>
      <c r="OVQ708" s="12"/>
      <c r="OVR708" s="12"/>
      <c r="OVS708" s="12"/>
      <c r="OVT708" s="12"/>
      <c r="OVU708" s="12"/>
      <c r="OVV708" s="12"/>
      <c r="OVW708" s="12"/>
      <c r="OVX708" s="12"/>
      <c r="OVY708" s="12"/>
      <c r="OVZ708" s="12"/>
      <c r="OWA708" s="12"/>
      <c r="OWB708" s="12"/>
      <c r="OWC708" s="12"/>
      <c r="OWD708" s="12"/>
      <c r="OWE708" s="12"/>
      <c r="OWF708" s="12"/>
      <c r="OWG708" s="12"/>
      <c r="OWH708" s="12"/>
      <c r="OWI708" s="12"/>
      <c r="OWJ708" s="12"/>
      <c r="OWK708" s="12"/>
      <c r="OWL708" s="12"/>
      <c r="OWM708" s="12"/>
      <c r="OWN708" s="12"/>
      <c r="OWO708" s="12"/>
      <c r="OWP708" s="12"/>
      <c r="OWQ708" s="12"/>
      <c r="OWR708" s="12"/>
      <c r="OWS708" s="12"/>
      <c r="OWT708" s="12"/>
      <c r="OWU708" s="12"/>
      <c r="OWV708" s="12"/>
      <c r="OWW708" s="12"/>
      <c r="OWX708" s="12"/>
      <c r="OWY708" s="12"/>
      <c r="OWZ708" s="12"/>
      <c r="OXA708" s="12"/>
      <c r="OXB708" s="12"/>
      <c r="OXC708" s="12"/>
      <c r="OXD708" s="12"/>
      <c r="OXE708" s="12"/>
      <c r="OXF708" s="12"/>
      <c r="OXG708" s="12"/>
      <c r="OXH708" s="12"/>
      <c r="OXI708" s="12"/>
      <c r="OXJ708" s="12"/>
      <c r="OXK708" s="12"/>
      <c r="OXL708" s="12"/>
      <c r="OXM708" s="12"/>
      <c r="OXN708" s="12"/>
      <c r="OXO708" s="12"/>
      <c r="OXP708" s="12"/>
      <c r="OXQ708" s="12"/>
      <c r="OXR708" s="12"/>
      <c r="OXS708" s="12"/>
      <c r="OXT708" s="12"/>
      <c r="OXU708" s="12"/>
      <c r="OXV708" s="12"/>
      <c r="OXW708" s="12"/>
      <c r="OXX708" s="12"/>
      <c r="OXY708" s="12"/>
      <c r="OXZ708" s="12"/>
      <c r="OYA708" s="12"/>
      <c r="OYB708" s="12"/>
      <c r="OYC708" s="12"/>
      <c r="OYD708" s="12"/>
      <c r="OYE708" s="12"/>
      <c r="OYF708" s="12"/>
      <c r="OYG708" s="12"/>
      <c r="OYH708" s="12"/>
      <c r="OYI708" s="12"/>
      <c r="OYJ708" s="12"/>
      <c r="OYK708" s="12"/>
      <c r="OYL708" s="12"/>
      <c r="OYM708" s="12"/>
      <c r="OYN708" s="12"/>
      <c r="OYO708" s="12"/>
      <c r="OYP708" s="12"/>
      <c r="OYQ708" s="12"/>
      <c r="OYR708" s="12"/>
      <c r="OYS708" s="12"/>
      <c r="OYT708" s="12"/>
      <c r="OYU708" s="12"/>
      <c r="OYV708" s="12"/>
      <c r="OYW708" s="12"/>
      <c r="OYX708" s="12"/>
      <c r="OYY708" s="12"/>
      <c r="OYZ708" s="12"/>
      <c r="OZA708" s="12"/>
      <c r="OZB708" s="12"/>
      <c r="OZC708" s="12"/>
      <c r="OZD708" s="12"/>
      <c r="OZE708" s="12"/>
      <c r="OZF708" s="12"/>
      <c r="OZG708" s="12"/>
      <c r="OZH708" s="12"/>
      <c r="OZI708" s="12"/>
      <c r="OZJ708" s="12"/>
      <c r="OZK708" s="12"/>
      <c r="OZL708" s="12"/>
      <c r="OZM708" s="12"/>
      <c r="OZN708" s="12"/>
      <c r="OZO708" s="12"/>
      <c r="OZP708" s="12"/>
      <c r="OZQ708" s="12"/>
      <c r="OZR708" s="12"/>
      <c r="OZS708" s="12"/>
      <c r="OZT708" s="12"/>
      <c r="OZU708" s="12"/>
      <c r="OZV708" s="12"/>
      <c r="OZW708" s="12"/>
      <c r="OZX708" s="12"/>
      <c r="OZY708" s="12"/>
      <c r="OZZ708" s="12"/>
      <c r="PAA708" s="12"/>
      <c r="PAB708" s="12"/>
      <c r="PAC708" s="12"/>
      <c r="PAD708" s="12"/>
      <c r="PAE708" s="12"/>
      <c r="PAF708" s="12"/>
      <c r="PAG708" s="12"/>
      <c r="PAH708" s="12"/>
      <c r="PAI708" s="12"/>
      <c r="PAJ708" s="12"/>
      <c r="PAK708" s="12"/>
      <c r="PAL708" s="12"/>
      <c r="PAM708" s="12"/>
      <c r="PAN708" s="12"/>
      <c r="PAO708" s="12"/>
      <c r="PAP708" s="12"/>
      <c r="PAQ708" s="12"/>
      <c r="PAR708" s="12"/>
      <c r="PAS708" s="12"/>
      <c r="PAT708" s="12"/>
      <c r="PAU708" s="12"/>
      <c r="PAV708" s="12"/>
      <c r="PAW708" s="12"/>
      <c r="PAX708" s="12"/>
      <c r="PAY708" s="12"/>
      <c r="PAZ708" s="12"/>
      <c r="PBA708" s="12"/>
      <c r="PBB708" s="12"/>
      <c r="PBC708" s="12"/>
      <c r="PBD708" s="12"/>
      <c r="PBE708" s="12"/>
      <c r="PBF708" s="12"/>
      <c r="PBG708" s="12"/>
      <c r="PBH708" s="12"/>
      <c r="PBI708" s="12"/>
      <c r="PBJ708" s="12"/>
      <c r="PBK708" s="12"/>
      <c r="PBL708" s="12"/>
      <c r="PBM708" s="12"/>
      <c r="PBN708" s="12"/>
      <c r="PBO708" s="12"/>
      <c r="PBP708" s="12"/>
      <c r="PBQ708" s="12"/>
      <c r="PBR708" s="12"/>
      <c r="PBS708" s="12"/>
      <c r="PBT708" s="12"/>
      <c r="PBU708" s="12"/>
      <c r="PBV708" s="12"/>
      <c r="PBW708" s="12"/>
      <c r="PBX708" s="12"/>
      <c r="PBY708" s="12"/>
      <c r="PBZ708" s="12"/>
      <c r="PCA708" s="12"/>
      <c r="PCB708" s="12"/>
      <c r="PCC708" s="12"/>
      <c r="PCD708" s="12"/>
      <c r="PCE708" s="12"/>
      <c r="PCF708" s="12"/>
      <c r="PCG708" s="12"/>
      <c r="PCH708" s="12"/>
      <c r="PCI708" s="12"/>
      <c r="PCJ708" s="12"/>
      <c r="PCK708" s="12"/>
      <c r="PCL708" s="12"/>
      <c r="PCM708" s="12"/>
      <c r="PCN708" s="12"/>
      <c r="PCO708" s="12"/>
      <c r="PCP708" s="12"/>
      <c r="PCQ708" s="12"/>
      <c r="PCR708" s="12"/>
      <c r="PCS708" s="12"/>
      <c r="PCT708" s="12"/>
      <c r="PCU708" s="12"/>
      <c r="PCV708" s="12"/>
      <c r="PCW708" s="12"/>
      <c r="PCX708" s="12"/>
      <c r="PCY708" s="12"/>
      <c r="PCZ708" s="12"/>
      <c r="PDA708" s="12"/>
      <c r="PDB708" s="12"/>
      <c r="PDC708" s="12"/>
      <c r="PDD708" s="12"/>
      <c r="PDE708" s="12"/>
      <c r="PDF708" s="12"/>
      <c r="PDG708" s="12"/>
      <c r="PDH708" s="12"/>
      <c r="PDI708" s="12"/>
      <c r="PDJ708" s="12"/>
      <c r="PDK708" s="12"/>
      <c r="PDL708" s="12"/>
      <c r="PDM708" s="12"/>
      <c r="PDN708" s="12"/>
      <c r="PDO708" s="12"/>
      <c r="PDP708" s="12"/>
      <c r="PDQ708" s="12"/>
      <c r="PDR708" s="12"/>
      <c r="PDS708" s="12"/>
      <c r="PDT708" s="12"/>
      <c r="PDU708" s="12"/>
      <c r="PDV708" s="12"/>
      <c r="PDW708" s="12"/>
      <c r="PDX708" s="12"/>
      <c r="PDY708" s="12"/>
      <c r="PDZ708" s="12"/>
      <c r="PEA708" s="12"/>
      <c r="PEB708" s="12"/>
      <c r="PEC708" s="12"/>
      <c r="PED708" s="12"/>
      <c r="PEE708" s="12"/>
      <c r="PEF708" s="12"/>
      <c r="PEG708" s="12"/>
      <c r="PEH708" s="12"/>
      <c r="PEI708" s="12"/>
      <c r="PEJ708" s="12"/>
      <c r="PEK708" s="12"/>
      <c r="PEL708" s="12"/>
      <c r="PEM708" s="12"/>
      <c r="PEN708" s="12"/>
      <c r="PEO708" s="12"/>
      <c r="PEP708" s="12"/>
      <c r="PEQ708" s="12"/>
      <c r="PER708" s="12"/>
      <c r="PES708" s="12"/>
      <c r="PET708" s="12"/>
      <c r="PEU708" s="12"/>
      <c r="PEV708" s="12"/>
      <c r="PEW708" s="12"/>
      <c r="PEX708" s="12"/>
      <c r="PEY708" s="12"/>
      <c r="PEZ708" s="12"/>
      <c r="PFA708" s="12"/>
      <c r="PFB708" s="12"/>
      <c r="PFC708" s="12"/>
      <c r="PFD708" s="12"/>
      <c r="PFE708" s="12"/>
      <c r="PFF708" s="12"/>
      <c r="PFG708" s="12"/>
      <c r="PFH708" s="12"/>
      <c r="PFI708" s="12"/>
      <c r="PFJ708" s="12"/>
      <c r="PFK708" s="12"/>
      <c r="PFL708" s="12"/>
      <c r="PFM708" s="12"/>
      <c r="PFN708" s="12"/>
      <c r="PFO708" s="12"/>
      <c r="PFP708" s="12"/>
      <c r="PFQ708" s="12"/>
      <c r="PFR708" s="12"/>
      <c r="PFS708" s="12"/>
      <c r="PFT708" s="12"/>
      <c r="PFU708" s="12"/>
      <c r="PFV708" s="12"/>
      <c r="PFW708" s="12"/>
      <c r="PFX708" s="12"/>
      <c r="PFY708" s="12"/>
      <c r="PFZ708" s="12"/>
      <c r="PGA708" s="12"/>
      <c r="PGB708" s="12"/>
      <c r="PGC708" s="12"/>
      <c r="PGD708" s="12"/>
      <c r="PGE708" s="12"/>
      <c r="PGF708" s="12"/>
      <c r="PGG708" s="12"/>
      <c r="PGH708" s="12"/>
      <c r="PGI708" s="12"/>
      <c r="PGJ708" s="12"/>
      <c r="PGK708" s="12"/>
      <c r="PGL708" s="12"/>
      <c r="PGM708" s="12"/>
      <c r="PGN708" s="12"/>
      <c r="PGO708" s="12"/>
      <c r="PGP708" s="12"/>
      <c r="PGQ708" s="12"/>
      <c r="PGR708" s="12"/>
      <c r="PGS708" s="12"/>
      <c r="PGT708" s="12"/>
      <c r="PGU708" s="12"/>
      <c r="PGV708" s="12"/>
      <c r="PGW708" s="12"/>
      <c r="PGX708" s="12"/>
      <c r="PGY708" s="12"/>
      <c r="PGZ708" s="12"/>
      <c r="PHA708" s="12"/>
      <c r="PHB708" s="12"/>
      <c r="PHC708" s="12"/>
      <c r="PHD708" s="12"/>
      <c r="PHE708" s="12"/>
      <c r="PHF708" s="12"/>
      <c r="PHG708" s="12"/>
      <c r="PHH708" s="12"/>
      <c r="PHI708" s="12"/>
      <c r="PHJ708" s="12"/>
      <c r="PHK708" s="12"/>
      <c r="PHL708" s="12"/>
      <c r="PHM708" s="12"/>
      <c r="PHN708" s="12"/>
      <c r="PHO708" s="12"/>
      <c r="PHP708" s="12"/>
      <c r="PHQ708" s="12"/>
      <c r="PHR708" s="12"/>
      <c r="PHS708" s="12"/>
      <c r="PHT708" s="12"/>
      <c r="PHU708" s="12"/>
      <c r="PHV708" s="12"/>
      <c r="PHW708" s="12"/>
      <c r="PHX708" s="12"/>
      <c r="PHY708" s="12"/>
      <c r="PHZ708" s="12"/>
      <c r="PIA708" s="12"/>
      <c r="PIB708" s="12"/>
      <c r="PIC708" s="12"/>
      <c r="PID708" s="12"/>
      <c r="PIE708" s="12"/>
      <c r="PIF708" s="12"/>
      <c r="PIG708" s="12"/>
      <c r="PIH708" s="12"/>
      <c r="PII708" s="12"/>
      <c r="PIJ708" s="12"/>
      <c r="PIK708" s="12"/>
      <c r="PIL708" s="12"/>
      <c r="PIM708" s="12"/>
      <c r="PIN708" s="12"/>
      <c r="PIO708" s="12"/>
      <c r="PIP708" s="12"/>
      <c r="PIQ708" s="12"/>
      <c r="PIR708" s="12"/>
      <c r="PIS708" s="12"/>
      <c r="PIT708" s="12"/>
      <c r="PIU708" s="12"/>
      <c r="PIV708" s="12"/>
      <c r="PIW708" s="12"/>
      <c r="PIX708" s="12"/>
      <c r="PIY708" s="12"/>
      <c r="PIZ708" s="12"/>
      <c r="PJA708" s="12"/>
      <c r="PJB708" s="12"/>
      <c r="PJC708" s="12"/>
      <c r="PJD708" s="12"/>
      <c r="PJE708" s="12"/>
      <c r="PJF708" s="12"/>
      <c r="PJG708" s="12"/>
      <c r="PJH708" s="12"/>
      <c r="PJI708" s="12"/>
      <c r="PJJ708" s="12"/>
      <c r="PJK708" s="12"/>
      <c r="PJL708" s="12"/>
      <c r="PJM708" s="12"/>
      <c r="PJN708" s="12"/>
      <c r="PJO708" s="12"/>
      <c r="PJP708" s="12"/>
      <c r="PJQ708" s="12"/>
      <c r="PJR708" s="12"/>
      <c r="PJS708" s="12"/>
      <c r="PJT708" s="12"/>
      <c r="PJU708" s="12"/>
      <c r="PJV708" s="12"/>
      <c r="PJW708" s="12"/>
      <c r="PJX708" s="12"/>
      <c r="PJY708" s="12"/>
      <c r="PJZ708" s="12"/>
      <c r="PKA708" s="12"/>
      <c r="PKB708" s="12"/>
      <c r="PKC708" s="12"/>
      <c r="PKD708" s="12"/>
      <c r="PKE708" s="12"/>
      <c r="PKF708" s="12"/>
      <c r="PKG708" s="12"/>
      <c r="PKH708" s="12"/>
      <c r="PKI708" s="12"/>
      <c r="PKJ708" s="12"/>
      <c r="PKK708" s="12"/>
      <c r="PKL708" s="12"/>
      <c r="PKM708" s="12"/>
      <c r="PKN708" s="12"/>
      <c r="PKO708" s="12"/>
      <c r="PKP708" s="12"/>
      <c r="PKQ708" s="12"/>
      <c r="PKR708" s="12"/>
      <c r="PKS708" s="12"/>
      <c r="PKT708" s="12"/>
      <c r="PKU708" s="12"/>
      <c r="PKV708" s="12"/>
      <c r="PKW708" s="12"/>
      <c r="PKX708" s="12"/>
      <c r="PKY708" s="12"/>
      <c r="PKZ708" s="12"/>
      <c r="PLA708" s="12"/>
      <c r="PLB708" s="12"/>
      <c r="PLC708" s="12"/>
      <c r="PLD708" s="12"/>
      <c r="PLE708" s="12"/>
      <c r="PLF708" s="12"/>
      <c r="PLG708" s="12"/>
      <c r="PLH708" s="12"/>
      <c r="PLI708" s="12"/>
      <c r="PLJ708" s="12"/>
      <c r="PLK708" s="12"/>
      <c r="PLL708" s="12"/>
      <c r="PLM708" s="12"/>
      <c r="PLN708" s="12"/>
      <c r="PLO708" s="12"/>
      <c r="PLP708" s="12"/>
      <c r="PLQ708" s="12"/>
      <c r="PLR708" s="12"/>
      <c r="PLS708" s="12"/>
      <c r="PLT708" s="12"/>
      <c r="PLU708" s="12"/>
      <c r="PLV708" s="12"/>
      <c r="PLW708" s="12"/>
      <c r="PLX708" s="12"/>
      <c r="PLY708" s="12"/>
      <c r="PLZ708" s="12"/>
      <c r="PMA708" s="12"/>
      <c r="PMB708" s="12"/>
      <c r="PMC708" s="12"/>
      <c r="PMD708" s="12"/>
      <c r="PME708" s="12"/>
      <c r="PMF708" s="12"/>
      <c r="PMG708" s="12"/>
      <c r="PMH708" s="12"/>
      <c r="PMI708" s="12"/>
      <c r="PMJ708" s="12"/>
      <c r="PMK708" s="12"/>
      <c r="PML708" s="12"/>
      <c r="PMM708" s="12"/>
      <c r="PMN708" s="12"/>
      <c r="PMO708" s="12"/>
      <c r="PMP708" s="12"/>
      <c r="PMQ708" s="12"/>
      <c r="PMR708" s="12"/>
      <c r="PMS708" s="12"/>
      <c r="PMT708" s="12"/>
      <c r="PMU708" s="12"/>
      <c r="PMV708" s="12"/>
      <c r="PMW708" s="12"/>
      <c r="PMX708" s="12"/>
      <c r="PMY708" s="12"/>
      <c r="PMZ708" s="12"/>
      <c r="PNA708" s="12"/>
      <c r="PNB708" s="12"/>
      <c r="PNC708" s="12"/>
      <c r="PND708" s="12"/>
      <c r="PNE708" s="12"/>
      <c r="PNF708" s="12"/>
      <c r="PNG708" s="12"/>
      <c r="PNH708" s="12"/>
      <c r="PNI708" s="12"/>
      <c r="PNJ708" s="12"/>
      <c r="PNK708" s="12"/>
      <c r="PNL708" s="12"/>
      <c r="PNM708" s="12"/>
      <c r="PNN708" s="12"/>
      <c r="PNO708" s="12"/>
      <c r="PNP708" s="12"/>
      <c r="PNQ708" s="12"/>
      <c r="PNR708" s="12"/>
      <c r="PNS708" s="12"/>
      <c r="PNT708" s="12"/>
      <c r="PNU708" s="12"/>
      <c r="PNV708" s="12"/>
      <c r="PNW708" s="12"/>
      <c r="PNX708" s="12"/>
      <c r="PNY708" s="12"/>
      <c r="PNZ708" s="12"/>
      <c r="POA708" s="12"/>
      <c r="POB708" s="12"/>
      <c r="POC708" s="12"/>
      <c r="POD708" s="12"/>
      <c r="POE708" s="12"/>
      <c r="POF708" s="12"/>
      <c r="POG708" s="12"/>
      <c r="POH708" s="12"/>
      <c r="POI708" s="12"/>
      <c r="POJ708" s="12"/>
      <c r="POK708" s="12"/>
      <c r="POL708" s="12"/>
      <c r="POM708" s="12"/>
      <c r="PON708" s="12"/>
      <c r="POO708" s="12"/>
      <c r="POP708" s="12"/>
      <c r="POQ708" s="12"/>
      <c r="POR708" s="12"/>
      <c r="POS708" s="12"/>
      <c r="POT708" s="12"/>
      <c r="POU708" s="12"/>
      <c r="POV708" s="12"/>
      <c r="POW708" s="12"/>
      <c r="POX708" s="12"/>
      <c r="POY708" s="12"/>
      <c r="POZ708" s="12"/>
      <c r="PPA708" s="12"/>
      <c r="PPB708" s="12"/>
      <c r="PPC708" s="12"/>
      <c r="PPD708" s="12"/>
      <c r="PPE708" s="12"/>
      <c r="PPF708" s="12"/>
      <c r="PPG708" s="12"/>
      <c r="PPH708" s="12"/>
      <c r="PPI708" s="12"/>
      <c r="PPJ708" s="12"/>
      <c r="PPK708" s="12"/>
      <c r="PPL708" s="12"/>
      <c r="PPM708" s="12"/>
      <c r="PPN708" s="12"/>
      <c r="PPO708" s="12"/>
      <c r="PPP708" s="12"/>
      <c r="PPQ708" s="12"/>
      <c r="PPR708" s="12"/>
      <c r="PPS708" s="12"/>
      <c r="PPT708" s="12"/>
      <c r="PPU708" s="12"/>
      <c r="PPV708" s="12"/>
      <c r="PPW708" s="12"/>
      <c r="PPX708" s="12"/>
      <c r="PPY708" s="12"/>
      <c r="PPZ708" s="12"/>
      <c r="PQA708" s="12"/>
      <c r="PQB708" s="12"/>
      <c r="PQC708" s="12"/>
      <c r="PQD708" s="12"/>
      <c r="PQE708" s="12"/>
      <c r="PQF708" s="12"/>
      <c r="PQG708" s="12"/>
      <c r="PQH708" s="12"/>
      <c r="PQI708" s="12"/>
      <c r="PQJ708" s="12"/>
      <c r="PQK708" s="12"/>
      <c r="PQL708" s="12"/>
      <c r="PQM708" s="12"/>
      <c r="PQN708" s="12"/>
      <c r="PQO708" s="12"/>
      <c r="PQP708" s="12"/>
      <c r="PQQ708" s="12"/>
      <c r="PQR708" s="12"/>
      <c r="PQS708" s="12"/>
      <c r="PQT708" s="12"/>
      <c r="PQU708" s="12"/>
      <c r="PQV708" s="12"/>
      <c r="PQW708" s="12"/>
      <c r="PQX708" s="12"/>
      <c r="PQY708" s="12"/>
      <c r="PQZ708" s="12"/>
      <c r="PRA708" s="12"/>
      <c r="PRB708" s="12"/>
      <c r="PRC708" s="12"/>
      <c r="PRD708" s="12"/>
      <c r="PRE708" s="12"/>
      <c r="PRF708" s="12"/>
      <c r="PRG708" s="12"/>
      <c r="PRH708" s="12"/>
      <c r="PRI708" s="12"/>
      <c r="PRJ708" s="12"/>
      <c r="PRK708" s="12"/>
      <c r="PRL708" s="12"/>
      <c r="PRM708" s="12"/>
      <c r="PRN708" s="12"/>
      <c r="PRO708" s="12"/>
      <c r="PRP708" s="12"/>
      <c r="PRQ708" s="12"/>
      <c r="PRR708" s="12"/>
      <c r="PRS708" s="12"/>
      <c r="PRT708" s="12"/>
      <c r="PRU708" s="12"/>
      <c r="PRV708" s="12"/>
      <c r="PRW708" s="12"/>
      <c r="PRX708" s="12"/>
      <c r="PRY708" s="12"/>
      <c r="PRZ708" s="12"/>
      <c r="PSA708" s="12"/>
      <c r="PSB708" s="12"/>
      <c r="PSC708" s="12"/>
      <c r="PSD708" s="12"/>
      <c r="PSE708" s="12"/>
      <c r="PSF708" s="12"/>
      <c r="PSG708" s="12"/>
      <c r="PSH708" s="12"/>
      <c r="PSI708" s="12"/>
      <c r="PSJ708" s="12"/>
      <c r="PSK708" s="12"/>
      <c r="PSL708" s="12"/>
      <c r="PSM708" s="12"/>
      <c r="PSN708" s="12"/>
      <c r="PSO708" s="12"/>
      <c r="PSP708" s="12"/>
      <c r="PSQ708" s="12"/>
      <c r="PSR708" s="12"/>
      <c r="PSS708" s="12"/>
      <c r="PST708" s="12"/>
      <c r="PSU708" s="12"/>
      <c r="PSV708" s="12"/>
      <c r="PSW708" s="12"/>
      <c r="PSX708" s="12"/>
      <c r="PSY708" s="12"/>
      <c r="PSZ708" s="12"/>
      <c r="PTA708" s="12"/>
      <c r="PTB708" s="12"/>
      <c r="PTC708" s="12"/>
      <c r="PTD708" s="12"/>
      <c r="PTE708" s="12"/>
      <c r="PTF708" s="12"/>
      <c r="PTG708" s="12"/>
      <c r="PTH708" s="12"/>
      <c r="PTI708" s="12"/>
      <c r="PTJ708" s="12"/>
      <c r="PTK708" s="12"/>
      <c r="PTL708" s="12"/>
      <c r="PTM708" s="12"/>
      <c r="PTN708" s="12"/>
      <c r="PTO708" s="12"/>
      <c r="PTP708" s="12"/>
      <c r="PTQ708" s="12"/>
      <c r="PTR708" s="12"/>
      <c r="PTS708" s="12"/>
      <c r="PTT708" s="12"/>
      <c r="PTU708" s="12"/>
      <c r="PTV708" s="12"/>
      <c r="PTW708" s="12"/>
      <c r="PTX708" s="12"/>
      <c r="PTY708" s="12"/>
      <c r="PTZ708" s="12"/>
      <c r="PUA708" s="12"/>
      <c r="PUB708" s="12"/>
      <c r="PUC708" s="12"/>
      <c r="PUD708" s="12"/>
      <c r="PUE708" s="12"/>
      <c r="PUF708" s="12"/>
      <c r="PUG708" s="12"/>
      <c r="PUH708" s="12"/>
      <c r="PUI708" s="12"/>
      <c r="PUJ708" s="12"/>
      <c r="PUK708" s="12"/>
      <c r="PUL708" s="12"/>
      <c r="PUM708" s="12"/>
      <c r="PUN708" s="12"/>
      <c r="PUO708" s="12"/>
      <c r="PUP708" s="12"/>
      <c r="PUQ708" s="12"/>
      <c r="PUR708" s="12"/>
      <c r="PUS708" s="12"/>
      <c r="PUT708" s="12"/>
      <c r="PUU708" s="12"/>
      <c r="PUV708" s="12"/>
      <c r="PUW708" s="12"/>
      <c r="PUX708" s="12"/>
      <c r="PUY708" s="12"/>
      <c r="PUZ708" s="12"/>
      <c r="PVA708" s="12"/>
      <c r="PVB708" s="12"/>
      <c r="PVC708" s="12"/>
      <c r="PVD708" s="12"/>
      <c r="PVE708" s="12"/>
      <c r="PVF708" s="12"/>
      <c r="PVG708" s="12"/>
      <c r="PVH708" s="12"/>
      <c r="PVI708" s="12"/>
      <c r="PVJ708" s="12"/>
      <c r="PVK708" s="12"/>
      <c r="PVL708" s="12"/>
      <c r="PVM708" s="12"/>
      <c r="PVN708" s="12"/>
      <c r="PVO708" s="12"/>
      <c r="PVP708" s="12"/>
      <c r="PVQ708" s="12"/>
      <c r="PVR708" s="12"/>
      <c r="PVS708" s="12"/>
      <c r="PVT708" s="12"/>
      <c r="PVU708" s="12"/>
      <c r="PVV708" s="12"/>
      <c r="PVW708" s="12"/>
      <c r="PVX708" s="12"/>
      <c r="PVY708" s="12"/>
      <c r="PVZ708" s="12"/>
      <c r="PWA708" s="12"/>
      <c r="PWB708" s="12"/>
      <c r="PWC708" s="12"/>
      <c r="PWD708" s="12"/>
      <c r="PWE708" s="12"/>
      <c r="PWF708" s="12"/>
      <c r="PWG708" s="12"/>
      <c r="PWH708" s="12"/>
      <c r="PWI708" s="12"/>
      <c r="PWJ708" s="12"/>
      <c r="PWK708" s="12"/>
      <c r="PWL708" s="12"/>
      <c r="PWM708" s="12"/>
      <c r="PWN708" s="12"/>
      <c r="PWO708" s="12"/>
      <c r="PWP708" s="12"/>
      <c r="PWQ708" s="12"/>
      <c r="PWR708" s="12"/>
      <c r="PWS708" s="12"/>
      <c r="PWT708" s="12"/>
      <c r="PWU708" s="12"/>
      <c r="PWV708" s="12"/>
      <c r="PWW708" s="12"/>
      <c r="PWX708" s="12"/>
      <c r="PWY708" s="12"/>
      <c r="PWZ708" s="12"/>
      <c r="PXA708" s="12"/>
      <c r="PXB708" s="12"/>
      <c r="PXC708" s="12"/>
      <c r="PXD708" s="12"/>
      <c r="PXE708" s="12"/>
      <c r="PXF708" s="12"/>
      <c r="PXG708" s="12"/>
      <c r="PXH708" s="12"/>
      <c r="PXI708" s="12"/>
      <c r="PXJ708" s="12"/>
      <c r="PXK708" s="12"/>
      <c r="PXL708" s="12"/>
      <c r="PXM708" s="12"/>
      <c r="PXN708" s="12"/>
      <c r="PXO708" s="12"/>
      <c r="PXP708" s="12"/>
      <c r="PXQ708" s="12"/>
      <c r="PXR708" s="12"/>
      <c r="PXS708" s="12"/>
      <c r="PXT708" s="12"/>
      <c r="PXU708" s="12"/>
      <c r="PXV708" s="12"/>
      <c r="PXW708" s="12"/>
      <c r="PXX708" s="12"/>
      <c r="PXY708" s="12"/>
      <c r="PXZ708" s="12"/>
      <c r="PYA708" s="12"/>
      <c r="PYB708" s="12"/>
      <c r="PYC708" s="12"/>
      <c r="PYD708" s="12"/>
      <c r="PYE708" s="12"/>
      <c r="PYF708" s="12"/>
      <c r="PYG708" s="12"/>
      <c r="PYH708" s="12"/>
      <c r="PYI708" s="12"/>
      <c r="PYJ708" s="12"/>
      <c r="PYK708" s="12"/>
      <c r="PYL708" s="12"/>
      <c r="PYM708" s="12"/>
      <c r="PYN708" s="12"/>
      <c r="PYO708" s="12"/>
      <c r="PYP708" s="12"/>
      <c r="PYQ708" s="12"/>
      <c r="PYR708" s="12"/>
      <c r="PYS708" s="12"/>
      <c r="PYT708" s="12"/>
      <c r="PYU708" s="12"/>
      <c r="PYV708" s="12"/>
      <c r="PYW708" s="12"/>
      <c r="PYX708" s="12"/>
      <c r="PYY708" s="12"/>
      <c r="PYZ708" s="12"/>
      <c r="PZA708" s="12"/>
      <c r="PZB708" s="12"/>
      <c r="PZC708" s="12"/>
      <c r="PZD708" s="12"/>
      <c r="PZE708" s="12"/>
      <c r="PZF708" s="12"/>
      <c r="PZG708" s="12"/>
      <c r="PZH708" s="12"/>
      <c r="PZI708" s="12"/>
      <c r="PZJ708" s="12"/>
      <c r="PZK708" s="12"/>
      <c r="PZL708" s="12"/>
      <c r="PZM708" s="12"/>
      <c r="PZN708" s="12"/>
      <c r="PZO708" s="12"/>
      <c r="PZP708" s="12"/>
      <c r="PZQ708" s="12"/>
      <c r="PZR708" s="12"/>
      <c r="PZS708" s="12"/>
      <c r="PZT708" s="12"/>
      <c r="PZU708" s="12"/>
      <c r="PZV708" s="12"/>
      <c r="PZW708" s="12"/>
      <c r="PZX708" s="12"/>
      <c r="PZY708" s="12"/>
      <c r="PZZ708" s="12"/>
      <c r="QAA708" s="12"/>
      <c r="QAB708" s="12"/>
      <c r="QAC708" s="12"/>
      <c r="QAD708" s="12"/>
      <c r="QAE708" s="12"/>
      <c r="QAF708" s="12"/>
      <c r="QAG708" s="12"/>
      <c r="QAH708" s="12"/>
      <c r="QAI708" s="12"/>
      <c r="QAJ708" s="12"/>
      <c r="QAK708" s="12"/>
      <c r="QAL708" s="12"/>
      <c r="QAM708" s="12"/>
      <c r="QAN708" s="12"/>
      <c r="QAO708" s="12"/>
      <c r="QAP708" s="12"/>
      <c r="QAQ708" s="12"/>
      <c r="QAR708" s="12"/>
      <c r="QAS708" s="12"/>
      <c r="QAT708" s="12"/>
      <c r="QAU708" s="12"/>
      <c r="QAV708" s="12"/>
      <c r="QAW708" s="12"/>
      <c r="QAX708" s="12"/>
      <c r="QAY708" s="12"/>
      <c r="QAZ708" s="12"/>
      <c r="QBA708" s="12"/>
      <c r="QBB708" s="12"/>
      <c r="QBC708" s="12"/>
      <c r="QBD708" s="12"/>
      <c r="QBE708" s="12"/>
      <c r="QBF708" s="12"/>
      <c r="QBG708" s="12"/>
      <c r="QBH708" s="12"/>
      <c r="QBI708" s="12"/>
      <c r="QBJ708" s="12"/>
      <c r="QBK708" s="12"/>
      <c r="QBL708" s="12"/>
      <c r="QBM708" s="12"/>
      <c r="QBN708" s="12"/>
      <c r="QBO708" s="12"/>
      <c r="QBP708" s="12"/>
      <c r="QBQ708" s="12"/>
      <c r="QBR708" s="12"/>
      <c r="QBS708" s="12"/>
      <c r="QBT708" s="12"/>
      <c r="QBU708" s="12"/>
      <c r="QBV708" s="12"/>
      <c r="QBW708" s="12"/>
      <c r="QBX708" s="12"/>
      <c r="QBY708" s="12"/>
      <c r="QBZ708" s="12"/>
      <c r="QCA708" s="12"/>
      <c r="QCB708" s="12"/>
      <c r="QCC708" s="12"/>
      <c r="QCD708" s="12"/>
      <c r="QCE708" s="12"/>
      <c r="QCF708" s="12"/>
      <c r="QCG708" s="12"/>
      <c r="QCH708" s="12"/>
      <c r="QCI708" s="12"/>
      <c r="QCJ708" s="12"/>
      <c r="QCK708" s="12"/>
      <c r="QCL708" s="12"/>
      <c r="QCM708" s="12"/>
      <c r="QCN708" s="12"/>
      <c r="QCO708" s="12"/>
      <c r="QCP708" s="12"/>
      <c r="QCQ708" s="12"/>
      <c r="QCR708" s="12"/>
      <c r="QCS708" s="12"/>
      <c r="QCT708" s="12"/>
      <c r="QCU708" s="12"/>
      <c r="QCV708" s="12"/>
      <c r="QCW708" s="12"/>
      <c r="QCX708" s="12"/>
      <c r="QCY708" s="12"/>
      <c r="QCZ708" s="12"/>
      <c r="QDA708" s="12"/>
      <c r="QDB708" s="12"/>
      <c r="QDC708" s="12"/>
      <c r="QDD708" s="12"/>
      <c r="QDE708" s="12"/>
      <c r="QDF708" s="12"/>
      <c r="QDG708" s="12"/>
      <c r="QDH708" s="12"/>
      <c r="QDI708" s="12"/>
      <c r="QDJ708" s="12"/>
      <c r="QDK708" s="12"/>
      <c r="QDL708" s="12"/>
      <c r="QDM708" s="12"/>
      <c r="QDN708" s="12"/>
      <c r="QDO708" s="12"/>
      <c r="QDP708" s="12"/>
      <c r="QDQ708" s="12"/>
      <c r="QDR708" s="12"/>
      <c r="QDS708" s="12"/>
      <c r="QDT708" s="12"/>
      <c r="QDU708" s="12"/>
      <c r="QDV708" s="12"/>
      <c r="QDW708" s="12"/>
      <c r="QDX708" s="12"/>
      <c r="QDY708" s="12"/>
      <c r="QDZ708" s="12"/>
      <c r="QEA708" s="12"/>
      <c r="QEB708" s="12"/>
      <c r="QEC708" s="12"/>
      <c r="QED708" s="12"/>
      <c r="QEE708" s="12"/>
      <c r="QEF708" s="12"/>
      <c r="QEG708" s="12"/>
      <c r="QEH708" s="12"/>
      <c r="QEI708" s="12"/>
      <c r="QEJ708" s="12"/>
      <c r="QEK708" s="12"/>
      <c r="QEL708" s="12"/>
      <c r="QEM708" s="12"/>
      <c r="QEN708" s="12"/>
      <c r="QEO708" s="12"/>
      <c r="QEP708" s="12"/>
      <c r="QEQ708" s="12"/>
      <c r="QER708" s="12"/>
      <c r="QES708" s="12"/>
      <c r="QET708" s="12"/>
      <c r="QEU708" s="12"/>
      <c r="QEV708" s="12"/>
      <c r="QEW708" s="12"/>
      <c r="QEX708" s="12"/>
      <c r="QEY708" s="12"/>
      <c r="QEZ708" s="12"/>
      <c r="QFA708" s="12"/>
      <c r="QFB708" s="12"/>
      <c r="QFC708" s="12"/>
      <c r="QFD708" s="12"/>
      <c r="QFE708" s="12"/>
      <c r="QFF708" s="12"/>
      <c r="QFG708" s="12"/>
      <c r="QFH708" s="12"/>
      <c r="QFI708" s="12"/>
      <c r="QFJ708" s="12"/>
      <c r="QFK708" s="12"/>
      <c r="QFL708" s="12"/>
      <c r="QFM708" s="12"/>
      <c r="QFN708" s="12"/>
      <c r="QFO708" s="12"/>
      <c r="QFP708" s="12"/>
      <c r="QFQ708" s="12"/>
      <c r="QFR708" s="12"/>
      <c r="QFS708" s="12"/>
      <c r="QFT708" s="12"/>
      <c r="QFU708" s="12"/>
      <c r="QFV708" s="12"/>
      <c r="QFW708" s="12"/>
      <c r="QFX708" s="12"/>
      <c r="QFY708" s="12"/>
      <c r="QFZ708" s="12"/>
      <c r="QGA708" s="12"/>
      <c r="QGB708" s="12"/>
      <c r="QGC708" s="12"/>
      <c r="QGD708" s="12"/>
      <c r="QGE708" s="12"/>
      <c r="QGF708" s="12"/>
      <c r="QGG708" s="12"/>
      <c r="QGH708" s="12"/>
      <c r="QGI708" s="12"/>
      <c r="QGJ708" s="12"/>
      <c r="QGK708" s="12"/>
      <c r="QGL708" s="12"/>
      <c r="QGM708" s="12"/>
      <c r="QGN708" s="12"/>
      <c r="QGO708" s="12"/>
      <c r="QGP708" s="12"/>
      <c r="QGQ708" s="12"/>
      <c r="QGR708" s="12"/>
      <c r="QGS708" s="12"/>
      <c r="QGT708" s="12"/>
      <c r="QGU708" s="12"/>
      <c r="QGV708" s="12"/>
      <c r="QGW708" s="12"/>
      <c r="QGX708" s="12"/>
      <c r="QGY708" s="12"/>
      <c r="QGZ708" s="12"/>
      <c r="QHA708" s="12"/>
      <c r="QHB708" s="12"/>
      <c r="QHC708" s="12"/>
      <c r="QHD708" s="12"/>
      <c r="QHE708" s="12"/>
      <c r="QHF708" s="12"/>
      <c r="QHG708" s="12"/>
      <c r="QHH708" s="12"/>
      <c r="QHI708" s="12"/>
      <c r="QHJ708" s="12"/>
      <c r="QHK708" s="12"/>
      <c r="QHL708" s="12"/>
      <c r="QHM708" s="12"/>
      <c r="QHN708" s="12"/>
      <c r="QHO708" s="12"/>
      <c r="QHP708" s="12"/>
      <c r="QHQ708" s="12"/>
      <c r="QHR708" s="12"/>
      <c r="QHS708" s="12"/>
      <c r="QHT708" s="12"/>
      <c r="QHU708" s="12"/>
      <c r="QHV708" s="12"/>
      <c r="QHW708" s="12"/>
      <c r="QHX708" s="12"/>
      <c r="QHY708" s="12"/>
      <c r="QHZ708" s="12"/>
      <c r="QIA708" s="12"/>
      <c r="QIB708" s="12"/>
      <c r="QIC708" s="12"/>
      <c r="QID708" s="12"/>
      <c r="QIE708" s="12"/>
      <c r="QIF708" s="12"/>
      <c r="QIG708" s="12"/>
      <c r="QIH708" s="12"/>
      <c r="QII708" s="12"/>
      <c r="QIJ708" s="12"/>
      <c r="QIK708" s="12"/>
      <c r="QIL708" s="12"/>
      <c r="QIM708" s="12"/>
      <c r="QIN708" s="12"/>
      <c r="QIO708" s="12"/>
      <c r="QIP708" s="12"/>
      <c r="QIQ708" s="12"/>
      <c r="QIR708" s="12"/>
      <c r="QIS708" s="12"/>
      <c r="QIT708" s="12"/>
      <c r="QIU708" s="12"/>
      <c r="QIV708" s="12"/>
      <c r="QIW708" s="12"/>
      <c r="QIX708" s="12"/>
      <c r="QIY708" s="12"/>
      <c r="QIZ708" s="12"/>
      <c r="QJA708" s="12"/>
      <c r="QJB708" s="12"/>
      <c r="QJC708" s="12"/>
      <c r="QJD708" s="12"/>
      <c r="QJE708" s="12"/>
      <c r="QJF708" s="12"/>
      <c r="QJG708" s="12"/>
      <c r="QJH708" s="12"/>
      <c r="QJI708" s="12"/>
      <c r="QJJ708" s="12"/>
      <c r="QJK708" s="12"/>
      <c r="QJL708" s="12"/>
      <c r="QJM708" s="12"/>
      <c r="QJN708" s="12"/>
      <c r="QJO708" s="12"/>
      <c r="QJP708" s="12"/>
      <c r="QJQ708" s="12"/>
      <c r="QJR708" s="12"/>
      <c r="QJS708" s="12"/>
      <c r="QJT708" s="12"/>
      <c r="QJU708" s="12"/>
      <c r="QJV708" s="12"/>
      <c r="QJW708" s="12"/>
      <c r="QJX708" s="12"/>
      <c r="QJY708" s="12"/>
      <c r="QJZ708" s="12"/>
      <c r="QKA708" s="12"/>
      <c r="QKB708" s="12"/>
      <c r="QKC708" s="12"/>
      <c r="QKD708" s="12"/>
      <c r="QKE708" s="12"/>
      <c r="QKF708" s="12"/>
      <c r="QKG708" s="12"/>
      <c r="QKH708" s="12"/>
      <c r="QKI708" s="12"/>
      <c r="QKJ708" s="12"/>
      <c r="QKK708" s="12"/>
      <c r="QKL708" s="12"/>
      <c r="QKM708" s="12"/>
      <c r="QKN708" s="12"/>
      <c r="QKO708" s="12"/>
      <c r="QKP708" s="12"/>
      <c r="QKQ708" s="12"/>
      <c r="QKR708" s="12"/>
      <c r="QKS708" s="12"/>
      <c r="QKT708" s="12"/>
      <c r="QKU708" s="12"/>
      <c r="QKV708" s="12"/>
      <c r="QKW708" s="12"/>
      <c r="QKX708" s="12"/>
      <c r="QKY708" s="12"/>
      <c r="QKZ708" s="12"/>
      <c r="QLA708" s="12"/>
      <c r="QLB708" s="12"/>
      <c r="QLC708" s="12"/>
      <c r="QLD708" s="12"/>
      <c r="QLE708" s="12"/>
      <c r="QLF708" s="12"/>
      <c r="QLG708" s="12"/>
      <c r="QLH708" s="12"/>
      <c r="QLI708" s="12"/>
      <c r="QLJ708" s="12"/>
      <c r="QLK708" s="12"/>
      <c r="QLL708" s="12"/>
      <c r="QLM708" s="12"/>
      <c r="QLN708" s="12"/>
      <c r="QLO708" s="12"/>
      <c r="QLP708" s="12"/>
      <c r="QLQ708" s="12"/>
      <c r="QLR708" s="12"/>
      <c r="QLS708" s="12"/>
      <c r="QLT708" s="12"/>
      <c r="QLU708" s="12"/>
      <c r="QLV708" s="12"/>
      <c r="QLW708" s="12"/>
      <c r="QLX708" s="12"/>
      <c r="QLY708" s="12"/>
      <c r="QLZ708" s="12"/>
      <c r="QMA708" s="12"/>
      <c r="QMB708" s="12"/>
      <c r="QMC708" s="12"/>
      <c r="QMD708" s="12"/>
      <c r="QME708" s="12"/>
      <c r="QMF708" s="12"/>
      <c r="QMG708" s="12"/>
      <c r="QMH708" s="12"/>
      <c r="QMI708" s="12"/>
      <c r="QMJ708" s="12"/>
      <c r="QMK708" s="12"/>
      <c r="QML708" s="12"/>
      <c r="QMM708" s="12"/>
      <c r="QMN708" s="12"/>
      <c r="QMO708" s="12"/>
      <c r="QMP708" s="12"/>
      <c r="QMQ708" s="12"/>
      <c r="QMR708" s="12"/>
      <c r="QMS708" s="12"/>
      <c r="QMT708" s="12"/>
      <c r="QMU708" s="12"/>
      <c r="QMV708" s="12"/>
      <c r="QMW708" s="12"/>
      <c r="QMX708" s="12"/>
      <c r="QMY708" s="12"/>
      <c r="QMZ708" s="12"/>
      <c r="QNA708" s="12"/>
      <c r="QNB708" s="12"/>
      <c r="QNC708" s="12"/>
      <c r="QND708" s="12"/>
      <c r="QNE708" s="12"/>
      <c r="QNF708" s="12"/>
      <c r="QNG708" s="12"/>
      <c r="QNH708" s="12"/>
      <c r="QNI708" s="12"/>
      <c r="QNJ708" s="12"/>
      <c r="QNK708" s="12"/>
      <c r="QNL708" s="12"/>
      <c r="QNM708" s="12"/>
      <c r="QNN708" s="12"/>
      <c r="QNO708" s="12"/>
      <c r="QNP708" s="12"/>
      <c r="QNQ708" s="12"/>
      <c r="QNR708" s="12"/>
      <c r="QNS708" s="12"/>
      <c r="QNT708" s="12"/>
      <c r="QNU708" s="12"/>
      <c r="QNV708" s="12"/>
      <c r="QNW708" s="12"/>
      <c r="QNX708" s="12"/>
      <c r="QNY708" s="12"/>
      <c r="QNZ708" s="12"/>
      <c r="QOA708" s="12"/>
      <c r="QOB708" s="12"/>
      <c r="QOC708" s="12"/>
      <c r="QOD708" s="12"/>
      <c r="QOE708" s="12"/>
      <c r="QOF708" s="12"/>
      <c r="QOG708" s="12"/>
      <c r="QOH708" s="12"/>
      <c r="QOI708" s="12"/>
      <c r="QOJ708" s="12"/>
      <c r="QOK708" s="12"/>
      <c r="QOL708" s="12"/>
      <c r="QOM708" s="12"/>
      <c r="QON708" s="12"/>
      <c r="QOO708" s="12"/>
      <c r="QOP708" s="12"/>
      <c r="QOQ708" s="12"/>
      <c r="QOR708" s="12"/>
      <c r="QOS708" s="12"/>
      <c r="QOT708" s="12"/>
      <c r="QOU708" s="12"/>
      <c r="QOV708" s="12"/>
      <c r="QOW708" s="12"/>
      <c r="QOX708" s="12"/>
      <c r="QOY708" s="12"/>
      <c r="QOZ708" s="12"/>
      <c r="QPA708" s="12"/>
      <c r="QPB708" s="12"/>
      <c r="QPC708" s="12"/>
      <c r="QPD708" s="12"/>
      <c r="QPE708" s="12"/>
      <c r="QPF708" s="12"/>
      <c r="QPG708" s="12"/>
      <c r="QPH708" s="12"/>
      <c r="QPI708" s="12"/>
      <c r="QPJ708" s="12"/>
      <c r="QPK708" s="12"/>
      <c r="QPL708" s="12"/>
      <c r="QPM708" s="12"/>
      <c r="QPN708" s="12"/>
      <c r="QPO708" s="12"/>
      <c r="QPP708" s="12"/>
      <c r="QPQ708" s="12"/>
      <c r="QPR708" s="12"/>
      <c r="QPS708" s="12"/>
      <c r="QPT708" s="12"/>
      <c r="QPU708" s="12"/>
      <c r="QPV708" s="12"/>
      <c r="QPW708" s="12"/>
      <c r="QPX708" s="12"/>
      <c r="QPY708" s="12"/>
      <c r="QPZ708" s="12"/>
      <c r="QQA708" s="12"/>
      <c r="QQB708" s="12"/>
      <c r="QQC708" s="12"/>
      <c r="QQD708" s="12"/>
      <c r="QQE708" s="12"/>
      <c r="QQF708" s="12"/>
      <c r="QQG708" s="12"/>
      <c r="QQH708" s="12"/>
      <c r="QQI708" s="12"/>
      <c r="QQJ708" s="12"/>
      <c r="QQK708" s="12"/>
      <c r="QQL708" s="12"/>
      <c r="QQM708" s="12"/>
      <c r="QQN708" s="12"/>
      <c r="QQO708" s="12"/>
      <c r="QQP708" s="12"/>
      <c r="QQQ708" s="12"/>
      <c r="QQR708" s="12"/>
      <c r="QQS708" s="12"/>
      <c r="QQT708" s="12"/>
      <c r="QQU708" s="12"/>
      <c r="QQV708" s="12"/>
      <c r="QQW708" s="12"/>
      <c r="QQX708" s="12"/>
      <c r="QQY708" s="12"/>
      <c r="QQZ708" s="12"/>
      <c r="QRA708" s="12"/>
      <c r="QRB708" s="12"/>
      <c r="QRC708" s="12"/>
      <c r="QRD708" s="12"/>
      <c r="QRE708" s="12"/>
      <c r="QRF708" s="12"/>
      <c r="QRG708" s="12"/>
      <c r="QRH708" s="12"/>
      <c r="QRI708" s="12"/>
      <c r="QRJ708" s="12"/>
      <c r="QRK708" s="12"/>
      <c r="QRL708" s="12"/>
      <c r="QRM708" s="12"/>
      <c r="QRN708" s="12"/>
      <c r="QRO708" s="12"/>
      <c r="QRP708" s="12"/>
      <c r="QRQ708" s="12"/>
      <c r="QRR708" s="12"/>
      <c r="QRS708" s="12"/>
      <c r="QRT708" s="12"/>
      <c r="QRU708" s="12"/>
      <c r="QRV708" s="12"/>
      <c r="QRW708" s="12"/>
      <c r="QRX708" s="12"/>
      <c r="QRY708" s="12"/>
      <c r="QRZ708" s="12"/>
      <c r="QSA708" s="12"/>
      <c r="QSB708" s="12"/>
      <c r="QSC708" s="12"/>
      <c r="QSD708" s="12"/>
      <c r="QSE708" s="12"/>
      <c r="QSF708" s="12"/>
      <c r="QSG708" s="12"/>
      <c r="QSH708" s="12"/>
      <c r="QSI708" s="12"/>
      <c r="QSJ708" s="12"/>
      <c r="QSK708" s="12"/>
      <c r="QSL708" s="12"/>
      <c r="QSM708" s="12"/>
      <c r="QSN708" s="12"/>
      <c r="QSO708" s="12"/>
      <c r="QSP708" s="12"/>
      <c r="QSQ708" s="12"/>
      <c r="QSR708" s="12"/>
      <c r="QSS708" s="12"/>
      <c r="QST708" s="12"/>
      <c r="QSU708" s="12"/>
      <c r="QSV708" s="12"/>
      <c r="QSW708" s="12"/>
      <c r="QSX708" s="12"/>
      <c r="QSY708" s="12"/>
      <c r="QSZ708" s="12"/>
      <c r="QTA708" s="12"/>
      <c r="QTB708" s="12"/>
      <c r="QTC708" s="12"/>
      <c r="QTD708" s="12"/>
      <c r="QTE708" s="12"/>
      <c r="QTF708" s="12"/>
      <c r="QTG708" s="12"/>
      <c r="QTH708" s="12"/>
      <c r="QTI708" s="12"/>
      <c r="QTJ708" s="12"/>
      <c r="QTK708" s="12"/>
      <c r="QTL708" s="12"/>
      <c r="QTM708" s="12"/>
      <c r="QTN708" s="12"/>
      <c r="QTO708" s="12"/>
      <c r="QTP708" s="12"/>
      <c r="QTQ708" s="12"/>
      <c r="QTR708" s="12"/>
      <c r="QTS708" s="12"/>
      <c r="QTT708" s="12"/>
      <c r="QTU708" s="12"/>
      <c r="QTV708" s="12"/>
      <c r="QTW708" s="12"/>
      <c r="QTX708" s="12"/>
      <c r="QTY708" s="12"/>
      <c r="QTZ708" s="12"/>
      <c r="QUA708" s="12"/>
      <c r="QUB708" s="12"/>
      <c r="QUC708" s="12"/>
      <c r="QUD708" s="12"/>
      <c r="QUE708" s="12"/>
      <c r="QUF708" s="12"/>
      <c r="QUG708" s="12"/>
      <c r="QUH708" s="12"/>
      <c r="QUI708" s="12"/>
      <c r="QUJ708" s="12"/>
      <c r="QUK708" s="12"/>
      <c r="QUL708" s="12"/>
      <c r="QUM708" s="12"/>
      <c r="QUN708" s="12"/>
      <c r="QUO708" s="12"/>
      <c r="QUP708" s="12"/>
      <c r="QUQ708" s="12"/>
      <c r="QUR708" s="12"/>
      <c r="QUS708" s="12"/>
      <c r="QUT708" s="12"/>
      <c r="QUU708" s="12"/>
      <c r="QUV708" s="12"/>
      <c r="QUW708" s="12"/>
      <c r="QUX708" s="12"/>
      <c r="QUY708" s="12"/>
      <c r="QUZ708" s="12"/>
      <c r="QVA708" s="12"/>
      <c r="QVB708" s="12"/>
      <c r="QVC708" s="12"/>
      <c r="QVD708" s="12"/>
      <c r="QVE708" s="12"/>
      <c r="QVF708" s="12"/>
      <c r="QVG708" s="12"/>
      <c r="QVH708" s="12"/>
      <c r="QVI708" s="12"/>
      <c r="QVJ708" s="12"/>
      <c r="QVK708" s="12"/>
      <c r="QVL708" s="12"/>
      <c r="QVM708" s="12"/>
      <c r="QVN708" s="12"/>
      <c r="QVO708" s="12"/>
      <c r="QVP708" s="12"/>
      <c r="QVQ708" s="12"/>
      <c r="QVR708" s="12"/>
      <c r="QVS708" s="12"/>
      <c r="QVT708" s="12"/>
      <c r="QVU708" s="12"/>
      <c r="QVV708" s="12"/>
      <c r="QVW708" s="12"/>
      <c r="QVX708" s="12"/>
      <c r="QVY708" s="12"/>
      <c r="QVZ708" s="12"/>
      <c r="QWA708" s="12"/>
      <c r="QWB708" s="12"/>
      <c r="QWC708" s="12"/>
      <c r="QWD708" s="12"/>
      <c r="QWE708" s="12"/>
      <c r="QWF708" s="12"/>
      <c r="QWG708" s="12"/>
      <c r="QWH708" s="12"/>
      <c r="QWI708" s="12"/>
      <c r="QWJ708" s="12"/>
      <c r="QWK708" s="12"/>
      <c r="QWL708" s="12"/>
      <c r="QWM708" s="12"/>
      <c r="QWN708" s="12"/>
      <c r="QWO708" s="12"/>
      <c r="QWP708" s="12"/>
      <c r="QWQ708" s="12"/>
      <c r="QWR708" s="12"/>
      <c r="QWS708" s="12"/>
      <c r="QWT708" s="12"/>
      <c r="QWU708" s="12"/>
      <c r="QWV708" s="12"/>
      <c r="QWW708" s="12"/>
      <c r="QWX708" s="12"/>
      <c r="QWY708" s="12"/>
      <c r="QWZ708" s="12"/>
      <c r="QXA708" s="12"/>
      <c r="QXB708" s="12"/>
      <c r="QXC708" s="12"/>
      <c r="QXD708" s="12"/>
      <c r="QXE708" s="12"/>
      <c r="QXF708" s="12"/>
      <c r="QXG708" s="12"/>
      <c r="QXH708" s="12"/>
      <c r="QXI708" s="12"/>
      <c r="QXJ708" s="12"/>
      <c r="QXK708" s="12"/>
      <c r="QXL708" s="12"/>
      <c r="QXM708" s="12"/>
      <c r="QXN708" s="12"/>
      <c r="QXO708" s="12"/>
      <c r="QXP708" s="12"/>
      <c r="QXQ708" s="12"/>
      <c r="QXR708" s="12"/>
      <c r="QXS708" s="12"/>
      <c r="QXT708" s="12"/>
      <c r="QXU708" s="12"/>
      <c r="QXV708" s="12"/>
      <c r="QXW708" s="12"/>
      <c r="QXX708" s="12"/>
      <c r="QXY708" s="12"/>
      <c r="QXZ708" s="12"/>
      <c r="QYA708" s="12"/>
      <c r="QYB708" s="12"/>
      <c r="QYC708" s="12"/>
      <c r="QYD708" s="12"/>
      <c r="QYE708" s="12"/>
      <c r="QYF708" s="12"/>
      <c r="QYG708" s="12"/>
      <c r="QYH708" s="12"/>
      <c r="QYI708" s="12"/>
      <c r="QYJ708" s="12"/>
      <c r="QYK708" s="12"/>
      <c r="QYL708" s="12"/>
      <c r="QYM708" s="12"/>
      <c r="QYN708" s="12"/>
      <c r="QYO708" s="12"/>
      <c r="QYP708" s="12"/>
      <c r="QYQ708" s="12"/>
      <c r="QYR708" s="12"/>
      <c r="QYS708" s="12"/>
      <c r="QYT708" s="12"/>
      <c r="QYU708" s="12"/>
      <c r="QYV708" s="12"/>
      <c r="QYW708" s="12"/>
      <c r="QYX708" s="12"/>
      <c r="QYY708" s="12"/>
      <c r="QYZ708" s="12"/>
      <c r="QZA708" s="12"/>
      <c r="QZB708" s="12"/>
      <c r="QZC708" s="12"/>
      <c r="QZD708" s="12"/>
      <c r="QZE708" s="12"/>
      <c r="QZF708" s="12"/>
      <c r="QZG708" s="12"/>
      <c r="QZH708" s="12"/>
      <c r="QZI708" s="12"/>
      <c r="QZJ708" s="12"/>
      <c r="QZK708" s="12"/>
      <c r="QZL708" s="12"/>
      <c r="QZM708" s="12"/>
      <c r="QZN708" s="12"/>
      <c r="QZO708" s="12"/>
      <c r="QZP708" s="12"/>
      <c r="QZQ708" s="12"/>
      <c r="QZR708" s="12"/>
      <c r="QZS708" s="12"/>
      <c r="QZT708" s="12"/>
      <c r="QZU708" s="12"/>
      <c r="QZV708" s="12"/>
      <c r="QZW708" s="12"/>
      <c r="QZX708" s="12"/>
      <c r="QZY708" s="12"/>
      <c r="QZZ708" s="12"/>
      <c r="RAA708" s="12"/>
      <c r="RAB708" s="12"/>
      <c r="RAC708" s="12"/>
      <c r="RAD708" s="12"/>
      <c r="RAE708" s="12"/>
      <c r="RAF708" s="12"/>
      <c r="RAG708" s="12"/>
      <c r="RAH708" s="12"/>
      <c r="RAI708" s="12"/>
      <c r="RAJ708" s="12"/>
      <c r="RAK708" s="12"/>
      <c r="RAL708" s="12"/>
      <c r="RAM708" s="12"/>
      <c r="RAN708" s="12"/>
      <c r="RAO708" s="12"/>
      <c r="RAP708" s="12"/>
      <c r="RAQ708" s="12"/>
      <c r="RAR708" s="12"/>
      <c r="RAS708" s="12"/>
      <c r="RAT708" s="12"/>
      <c r="RAU708" s="12"/>
      <c r="RAV708" s="12"/>
      <c r="RAW708" s="12"/>
      <c r="RAX708" s="12"/>
      <c r="RAY708" s="12"/>
      <c r="RAZ708" s="12"/>
      <c r="RBA708" s="12"/>
      <c r="RBB708" s="12"/>
      <c r="RBC708" s="12"/>
      <c r="RBD708" s="12"/>
      <c r="RBE708" s="12"/>
      <c r="RBF708" s="12"/>
      <c r="RBG708" s="12"/>
      <c r="RBH708" s="12"/>
      <c r="RBI708" s="12"/>
      <c r="RBJ708" s="12"/>
      <c r="RBK708" s="12"/>
      <c r="RBL708" s="12"/>
      <c r="RBM708" s="12"/>
      <c r="RBN708" s="12"/>
      <c r="RBO708" s="12"/>
      <c r="RBP708" s="12"/>
      <c r="RBQ708" s="12"/>
      <c r="RBR708" s="12"/>
      <c r="RBS708" s="12"/>
      <c r="RBT708" s="12"/>
      <c r="RBU708" s="12"/>
      <c r="RBV708" s="12"/>
      <c r="RBW708" s="12"/>
      <c r="RBX708" s="12"/>
      <c r="RBY708" s="12"/>
      <c r="RBZ708" s="12"/>
      <c r="RCA708" s="12"/>
      <c r="RCB708" s="12"/>
      <c r="RCC708" s="12"/>
      <c r="RCD708" s="12"/>
      <c r="RCE708" s="12"/>
      <c r="RCF708" s="12"/>
      <c r="RCG708" s="12"/>
      <c r="RCH708" s="12"/>
      <c r="RCI708" s="12"/>
      <c r="RCJ708" s="12"/>
      <c r="RCK708" s="12"/>
      <c r="RCL708" s="12"/>
      <c r="RCM708" s="12"/>
      <c r="RCN708" s="12"/>
      <c r="RCO708" s="12"/>
      <c r="RCP708" s="12"/>
      <c r="RCQ708" s="12"/>
      <c r="RCR708" s="12"/>
      <c r="RCS708" s="12"/>
      <c r="RCT708" s="12"/>
      <c r="RCU708" s="12"/>
      <c r="RCV708" s="12"/>
      <c r="RCW708" s="12"/>
      <c r="RCX708" s="12"/>
      <c r="RCY708" s="12"/>
      <c r="RCZ708" s="12"/>
      <c r="RDA708" s="12"/>
      <c r="RDB708" s="12"/>
      <c r="RDC708" s="12"/>
      <c r="RDD708" s="12"/>
      <c r="RDE708" s="12"/>
      <c r="RDF708" s="12"/>
      <c r="RDG708" s="12"/>
      <c r="RDH708" s="12"/>
      <c r="RDI708" s="12"/>
      <c r="RDJ708" s="12"/>
      <c r="RDK708" s="12"/>
      <c r="RDL708" s="12"/>
      <c r="RDM708" s="12"/>
      <c r="RDN708" s="12"/>
      <c r="RDO708" s="12"/>
      <c r="RDP708" s="12"/>
      <c r="RDQ708" s="12"/>
      <c r="RDR708" s="12"/>
      <c r="RDS708" s="12"/>
      <c r="RDT708" s="12"/>
      <c r="RDU708" s="12"/>
      <c r="RDV708" s="12"/>
      <c r="RDW708" s="12"/>
      <c r="RDX708" s="12"/>
      <c r="RDY708" s="12"/>
      <c r="RDZ708" s="12"/>
      <c r="REA708" s="12"/>
      <c r="REB708" s="12"/>
      <c r="REC708" s="12"/>
      <c r="RED708" s="12"/>
      <c r="REE708" s="12"/>
      <c r="REF708" s="12"/>
      <c r="REG708" s="12"/>
      <c r="REH708" s="12"/>
      <c r="REI708" s="12"/>
      <c r="REJ708" s="12"/>
      <c r="REK708" s="12"/>
      <c r="REL708" s="12"/>
      <c r="REM708" s="12"/>
      <c r="REN708" s="12"/>
      <c r="REO708" s="12"/>
      <c r="REP708" s="12"/>
      <c r="REQ708" s="12"/>
      <c r="RER708" s="12"/>
      <c r="RES708" s="12"/>
      <c r="RET708" s="12"/>
      <c r="REU708" s="12"/>
      <c r="REV708" s="12"/>
      <c r="REW708" s="12"/>
      <c r="REX708" s="12"/>
      <c r="REY708" s="12"/>
      <c r="REZ708" s="12"/>
      <c r="RFA708" s="12"/>
      <c r="RFB708" s="12"/>
      <c r="RFC708" s="12"/>
      <c r="RFD708" s="12"/>
      <c r="RFE708" s="12"/>
      <c r="RFF708" s="12"/>
      <c r="RFG708" s="12"/>
      <c r="RFH708" s="12"/>
      <c r="RFI708" s="12"/>
      <c r="RFJ708" s="12"/>
      <c r="RFK708" s="12"/>
      <c r="RFL708" s="12"/>
      <c r="RFM708" s="12"/>
      <c r="RFN708" s="12"/>
      <c r="RFO708" s="12"/>
      <c r="RFP708" s="12"/>
      <c r="RFQ708" s="12"/>
      <c r="RFR708" s="12"/>
      <c r="RFS708" s="12"/>
      <c r="RFT708" s="12"/>
      <c r="RFU708" s="12"/>
      <c r="RFV708" s="12"/>
      <c r="RFW708" s="12"/>
      <c r="RFX708" s="12"/>
      <c r="RFY708" s="12"/>
      <c r="RFZ708" s="12"/>
      <c r="RGA708" s="12"/>
      <c r="RGB708" s="12"/>
      <c r="RGC708" s="12"/>
      <c r="RGD708" s="12"/>
      <c r="RGE708" s="12"/>
      <c r="RGF708" s="12"/>
      <c r="RGG708" s="12"/>
      <c r="RGH708" s="12"/>
      <c r="RGI708" s="12"/>
      <c r="RGJ708" s="12"/>
      <c r="RGK708" s="12"/>
      <c r="RGL708" s="12"/>
      <c r="RGM708" s="12"/>
      <c r="RGN708" s="12"/>
      <c r="RGO708" s="12"/>
      <c r="RGP708" s="12"/>
      <c r="RGQ708" s="12"/>
      <c r="RGR708" s="12"/>
      <c r="RGS708" s="12"/>
      <c r="RGT708" s="12"/>
      <c r="RGU708" s="12"/>
      <c r="RGV708" s="12"/>
      <c r="RGW708" s="12"/>
      <c r="RGX708" s="12"/>
      <c r="RGY708" s="12"/>
      <c r="RGZ708" s="12"/>
      <c r="RHA708" s="12"/>
      <c r="RHB708" s="12"/>
      <c r="RHC708" s="12"/>
      <c r="RHD708" s="12"/>
      <c r="RHE708" s="12"/>
      <c r="RHF708" s="12"/>
      <c r="RHG708" s="12"/>
      <c r="RHH708" s="12"/>
      <c r="RHI708" s="12"/>
      <c r="RHJ708" s="12"/>
      <c r="RHK708" s="12"/>
      <c r="RHL708" s="12"/>
      <c r="RHM708" s="12"/>
      <c r="RHN708" s="12"/>
      <c r="RHO708" s="12"/>
      <c r="RHP708" s="12"/>
      <c r="RHQ708" s="12"/>
      <c r="RHR708" s="12"/>
      <c r="RHS708" s="12"/>
      <c r="RHT708" s="12"/>
      <c r="RHU708" s="12"/>
      <c r="RHV708" s="12"/>
      <c r="RHW708" s="12"/>
      <c r="RHX708" s="12"/>
      <c r="RHY708" s="12"/>
      <c r="RHZ708" s="12"/>
      <c r="RIA708" s="12"/>
      <c r="RIB708" s="12"/>
      <c r="RIC708" s="12"/>
      <c r="RID708" s="12"/>
      <c r="RIE708" s="12"/>
      <c r="RIF708" s="12"/>
      <c r="RIG708" s="12"/>
      <c r="RIH708" s="12"/>
      <c r="RII708" s="12"/>
      <c r="RIJ708" s="12"/>
      <c r="RIK708" s="12"/>
      <c r="RIL708" s="12"/>
      <c r="RIM708" s="12"/>
      <c r="RIN708" s="12"/>
      <c r="RIO708" s="12"/>
      <c r="RIP708" s="12"/>
      <c r="RIQ708" s="12"/>
      <c r="RIR708" s="12"/>
      <c r="RIS708" s="12"/>
      <c r="RIT708" s="12"/>
      <c r="RIU708" s="12"/>
      <c r="RIV708" s="12"/>
      <c r="RIW708" s="12"/>
      <c r="RIX708" s="12"/>
      <c r="RIY708" s="12"/>
      <c r="RIZ708" s="12"/>
      <c r="RJA708" s="12"/>
      <c r="RJB708" s="12"/>
      <c r="RJC708" s="12"/>
      <c r="RJD708" s="12"/>
      <c r="RJE708" s="12"/>
      <c r="RJF708" s="12"/>
      <c r="RJG708" s="12"/>
      <c r="RJH708" s="12"/>
      <c r="RJI708" s="12"/>
      <c r="RJJ708" s="12"/>
      <c r="RJK708" s="12"/>
      <c r="RJL708" s="12"/>
      <c r="RJM708" s="12"/>
      <c r="RJN708" s="12"/>
      <c r="RJO708" s="12"/>
      <c r="RJP708" s="12"/>
      <c r="RJQ708" s="12"/>
      <c r="RJR708" s="12"/>
      <c r="RJS708" s="12"/>
      <c r="RJT708" s="12"/>
      <c r="RJU708" s="12"/>
      <c r="RJV708" s="12"/>
      <c r="RJW708" s="12"/>
      <c r="RJX708" s="12"/>
      <c r="RJY708" s="12"/>
      <c r="RJZ708" s="12"/>
      <c r="RKA708" s="12"/>
      <c r="RKB708" s="12"/>
      <c r="RKC708" s="12"/>
      <c r="RKD708" s="12"/>
      <c r="RKE708" s="12"/>
      <c r="RKF708" s="12"/>
      <c r="RKG708" s="12"/>
      <c r="RKH708" s="12"/>
      <c r="RKI708" s="12"/>
      <c r="RKJ708" s="12"/>
      <c r="RKK708" s="12"/>
      <c r="RKL708" s="12"/>
      <c r="RKM708" s="12"/>
      <c r="RKN708" s="12"/>
      <c r="RKO708" s="12"/>
      <c r="RKP708" s="12"/>
      <c r="RKQ708" s="12"/>
      <c r="RKR708" s="12"/>
      <c r="RKS708" s="12"/>
      <c r="RKT708" s="12"/>
      <c r="RKU708" s="12"/>
      <c r="RKV708" s="12"/>
      <c r="RKW708" s="12"/>
      <c r="RKX708" s="12"/>
      <c r="RKY708" s="12"/>
      <c r="RKZ708" s="12"/>
      <c r="RLA708" s="12"/>
      <c r="RLB708" s="12"/>
      <c r="RLC708" s="12"/>
      <c r="RLD708" s="12"/>
      <c r="RLE708" s="12"/>
      <c r="RLF708" s="12"/>
      <c r="RLG708" s="12"/>
      <c r="RLH708" s="12"/>
      <c r="RLI708" s="12"/>
      <c r="RLJ708" s="12"/>
      <c r="RLK708" s="12"/>
      <c r="RLL708" s="12"/>
      <c r="RLM708" s="12"/>
      <c r="RLN708" s="12"/>
      <c r="RLO708" s="12"/>
      <c r="RLP708" s="12"/>
      <c r="RLQ708" s="12"/>
      <c r="RLR708" s="12"/>
      <c r="RLS708" s="12"/>
      <c r="RLT708" s="12"/>
      <c r="RLU708" s="12"/>
      <c r="RLV708" s="12"/>
      <c r="RLW708" s="12"/>
      <c r="RLX708" s="12"/>
      <c r="RLY708" s="12"/>
      <c r="RLZ708" s="12"/>
      <c r="RMA708" s="12"/>
      <c r="RMB708" s="12"/>
      <c r="RMC708" s="12"/>
      <c r="RMD708" s="12"/>
      <c r="RME708" s="12"/>
      <c r="RMF708" s="12"/>
      <c r="RMG708" s="12"/>
      <c r="RMH708" s="12"/>
      <c r="RMI708" s="12"/>
      <c r="RMJ708" s="12"/>
      <c r="RMK708" s="12"/>
      <c r="RML708" s="12"/>
      <c r="RMM708" s="12"/>
      <c r="RMN708" s="12"/>
      <c r="RMO708" s="12"/>
      <c r="RMP708" s="12"/>
      <c r="RMQ708" s="12"/>
      <c r="RMR708" s="12"/>
      <c r="RMS708" s="12"/>
      <c r="RMT708" s="12"/>
      <c r="RMU708" s="12"/>
      <c r="RMV708" s="12"/>
      <c r="RMW708" s="12"/>
      <c r="RMX708" s="12"/>
      <c r="RMY708" s="12"/>
      <c r="RMZ708" s="12"/>
      <c r="RNA708" s="12"/>
      <c r="RNB708" s="12"/>
      <c r="RNC708" s="12"/>
      <c r="RND708" s="12"/>
      <c r="RNE708" s="12"/>
      <c r="RNF708" s="12"/>
      <c r="RNG708" s="12"/>
      <c r="RNH708" s="12"/>
      <c r="RNI708" s="12"/>
      <c r="RNJ708" s="12"/>
      <c r="RNK708" s="12"/>
      <c r="RNL708" s="12"/>
      <c r="RNM708" s="12"/>
      <c r="RNN708" s="12"/>
      <c r="RNO708" s="12"/>
      <c r="RNP708" s="12"/>
      <c r="RNQ708" s="12"/>
      <c r="RNR708" s="12"/>
      <c r="RNS708" s="12"/>
      <c r="RNT708" s="12"/>
      <c r="RNU708" s="12"/>
      <c r="RNV708" s="12"/>
      <c r="RNW708" s="12"/>
      <c r="RNX708" s="12"/>
      <c r="RNY708" s="12"/>
      <c r="RNZ708" s="12"/>
      <c r="ROA708" s="12"/>
      <c r="ROB708" s="12"/>
      <c r="ROC708" s="12"/>
      <c r="ROD708" s="12"/>
      <c r="ROE708" s="12"/>
      <c r="ROF708" s="12"/>
      <c r="ROG708" s="12"/>
      <c r="ROH708" s="12"/>
      <c r="ROI708" s="12"/>
      <c r="ROJ708" s="12"/>
      <c r="ROK708" s="12"/>
      <c r="ROL708" s="12"/>
      <c r="ROM708" s="12"/>
      <c r="RON708" s="12"/>
      <c r="ROO708" s="12"/>
      <c r="ROP708" s="12"/>
      <c r="ROQ708" s="12"/>
      <c r="ROR708" s="12"/>
      <c r="ROS708" s="12"/>
      <c r="ROT708" s="12"/>
      <c r="ROU708" s="12"/>
      <c r="ROV708" s="12"/>
      <c r="ROW708" s="12"/>
      <c r="ROX708" s="12"/>
      <c r="ROY708" s="12"/>
      <c r="ROZ708" s="12"/>
      <c r="RPA708" s="12"/>
      <c r="RPB708" s="12"/>
      <c r="RPC708" s="12"/>
      <c r="RPD708" s="12"/>
      <c r="RPE708" s="12"/>
      <c r="RPF708" s="12"/>
      <c r="RPG708" s="12"/>
      <c r="RPH708" s="12"/>
      <c r="RPI708" s="12"/>
      <c r="RPJ708" s="12"/>
      <c r="RPK708" s="12"/>
      <c r="RPL708" s="12"/>
      <c r="RPM708" s="12"/>
      <c r="RPN708" s="12"/>
      <c r="RPO708" s="12"/>
      <c r="RPP708" s="12"/>
      <c r="RPQ708" s="12"/>
      <c r="RPR708" s="12"/>
      <c r="RPS708" s="12"/>
      <c r="RPT708" s="12"/>
      <c r="RPU708" s="12"/>
      <c r="RPV708" s="12"/>
      <c r="RPW708" s="12"/>
      <c r="RPX708" s="12"/>
      <c r="RPY708" s="12"/>
      <c r="RPZ708" s="12"/>
      <c r="RQA708" s="12"/>
      <c r="RQB708" s="12"/>
      <c r="RQC708" s="12"/>
      <c r="RQD708" s="12"/>
      <c r="RQE708" s="12"/>
      <c r="RQF708" s="12"/>
      <c r="RQG708" s="12"/>
      <c r="RQH708" s="12"/>
      <c r="RQI708" s="12"/>
      <c r="RQJ708" s="12"/>
      <c r="RQK708" s="12"/>
      <c r="RQL708" s="12"/>
      <c r="RQM708" s="12"/>
      <c r="RQN708" s="12"/>
      <c r="RQO708" s="12"/>
      <c r="RQP708" s="12"/>
      <c r="RQQ708" s="12"/>
      <c r="RQR708" s="12"/>
      <c r="RQS708" s="12"/>
      <c r="RQT708" s="12"/>
      <c r="RQU708" s="12"/>
      <c r="RQV708" s="12"/>
      <c r="RQW708" s="12"/>
      <c r="RQX708" s="12"/>
      <c r="RQY708" s="12"/>
      <c r="RQZ708" s="12"/>
      <c r="RRA708" s="12"/>
      <c r="RRB708" s="12"/>
      <c r="RRC708" s="12"/>
      <c r="RRD708" s="12"/>
      <c r="RRE708" s="12"/>
      <c r="RRF708" s="12"/>
      <c r="RRG708" s="12"/>
      <c r="RRH708" s="12"/>
      <c r="RRI708" s="12"/>
      <c r="RRJ708" s="12"/>
      <c r="RRK708" s="12"/>
      <c r="RRL708" s="12"/>
      <c r="RRM708" s="12"/>
      <c r="RRN708" s="12"/>
      <c r="RRO708" s="12"/>
      <c r="RRP708" s="12"/>
      <c r="RRQ708" s="12"/>
      <c r="RRR708" s="12"/>
      <c r="RRS708" s="12"/>
      <c r="RRT708" s="12"/>
      <c r="RRU708" s="12"/>
      <c r="RRV708" s="12"/>
      <c r="RRW708" s="12"/>
      <c r="RRX708" s="12"/>
      <c r="RRY708" s="12"/>
      <c r="RRZ708" s="12"/>
      <c r="RSA708" s="12"/>
      <c r="RSB708" s="12"/>
      <c r="RSC708" s="12"/>
      <c r="RSD708" s="12"/>
      <c r="RSE708" s="12"/>
      <c r="RSF708" s="12"/>
      <c r="RSG708" s="12"/>
      <c r="RSH708" s="12"/>
      <c r="RSI708" s="12"/>
      <c r="RSJ708" s="12"/>
      <c r="RSK708" s="12"/>
      <c r="RSL708" s="12"/>
      <c r="RSM708" s="12"/>
      <c r="RSN708" s="12"/>
      <c r="RSO708" s="12"/>
      <c r="RSP708" s="12"/>
      <c r="RSQ708" s="12"/>
      <c r="RSR708" s="12"/>
      <c r="RSS708" s="12"/>
      <c r="RST708" s="12"/>
      <c r="RSU708" s="12"/>
      <c r="RSV708" s="12"/>
      <c r="RSW708" s="12"/>
      <c r="RSX708" s="12"/>
      <c r="RSY708" s="12"/>
      <c r="RSZ708" s="12"/>
      <c r="RTA708" s="12"/>
      <c r="RTB708" s="12"/>
      <c r="RTC708" s="12"/>
      <c r="RTD708" s="12"/>
      <c r="RTE708" s="12"/>
      <c r="RTF708" s="12"/>
      <c r="RTG708" s="12"/>
      <c r="RTH708" s="12"/>
      <c r="RTI708" s="12"/>
      <c r="RTJ708" s="12"/>
      <c r="RTK708" s="12"/>
      <c r="RTL708" s="12"/>
      <c r="RTM708" s="12"/>
      <c r="RTN708" s="12"/>
      <c r="RTO708" s="12"/>
      <c r="RTP708" s="12"/>
      <c r="RTQ708" s="12"/>
      <c r="RTR708" s="12"/>
      <c r="RTS708" s="12"/>
      <c r="RTT708" s="12"/>
      <c r="RTU708" s="12"/>
      <c r="RTV708" s="12"/>
      <c r="RTW708" s="12"/>
      <c r="RTX708" s="12"/>
      <c r="RTY708" s="12"/>
      <c r="RTZ708" s="12"/>
      <c r="RUA708" s="12"/>
      <c r="RUB708" s="12"/>
      <c r="RUC708" s="12"/>
      <c r="RUD708" s="12"/>
      <c r="RUE708" s="12"/>
      <c r="RUF708" s="12"/>
      <c r="RUG708" s="12"/>
      <c r="RUH708" s="12"/>
      <c r="RUI708" s="12"/>
      <c r="RUJ708" s="12"/>
      <c r="RUK708" s="12"/>
      <c r="RUL708" s="12"/>
      <c r="RUM708" s="12"/>
      <c r="RUN708" s="12"/>
      <c r="RUO708" s="12"/>
      <c r="RUP708" s="12"/>
      <c r="RUQ708" s="12"/>
      <c r="RUR708" s="12"/>
      <c r="RUS708" s="12"/>
      <c r="RUT708" s="12"/>
      <c r="RUU708" s="12"/>
      <c r="RUV708" s="12"/>
      <c r="RUW708" s="12"/>
      <c r="RUX708" s="12"/>
      <c r="RUY708" s="12"/>
      <c r="RUZ708" s="12"/>
      <c r="RVA708" s="12"/>
      <c r="RVB708" s="12"/>
      <c r="RVC708" s="12"/>
      <c r="RVD708" s="12"/>
      <c r="RVE708" s="12"/>
      <c r="RVF708" s="12"/>
      <c r="RVG708" s="12"/>
      <c r="RVH708" s="12"/>
      <c r="RVI708" s="12"/>
      <c r="RVJ708" s="12"/>
      <c r="RVK708" s="12"/>
      <c r="RVL708" s="12"/>
      <c r="RVM708" s="12"/>
      <c r="RVN708" s="12"/>
      <c r="RVO708" s="12"/>
      <c r="RVP708" s="12"/>
      <c r="RVQ708" s="12"/>
      <c r="RVR708" s="12"/>
      <c r="RVS708" s="12"/>
      <c r="RVT708" s="12"/>
      <c r="RVU708" s="12"/>
      <c r="RVV708" s="12"/>
      <c r="RVW708" s="12"/>
      <c r="RVX708" s="12"/>
      <c r="RVY708" s="12"/>
      <c r="RVZ708" s="12"/>
      <c r="RWA708" s="12"/>
      <c r="RWB708" s="12"/>
      <c r="RWC708" s="12"/>
      <c r="RWD708" s="12"/>
      <c r="RWE708" s="12"/>
      <c r="RWF708" s="12"/>
      <c r="RWG708" s="12"/>
      <c r="RWH708" s="12"/>
      <c r="RWI708" s="12"/>
      <c r="RWJ708" s="12"/>
      <c r="RWK708" s="12"/>
      <c r="RWL708" s="12"/>
      <c r="RWM708" s="12"/>
      <c r="RWN708" s="12"/>
      <c r="RWO708" s="12"/>
      <c r="RWP708" s="12"/>
      <c r="RWQ708" s="12"/>
      <c r="RWR708" s="12"/>
      <c r="RWS708" s="12"/>
      <c r="RWT708" s="12"/>
      <c r="RWU708" s="12"/>
      <c r="RWV708" s="12"/>
      <c r="RWW708" s="12"/>
      <c r="RWX708" s="12"/>
      <c r="RWY708" s="12"/>
      <c r="RWZ708" s="12"/>
      <c r="RXA708" s="12"/>
      <c r="RXB708" s="12"/>
      <c r="RXC708" s="12"/>
      <c r="RXD708" s="12"/>
      <c r="RXE708" s="12"/>
      <c r="RXF708" s="12"/>
      <c r="RXG708" s="12"/>
      <c r="RXH708" s="12"/>
      <c r="RXI708" s="12"/>
      <c r="RXJ708" s="12"/>
      <c r="RXK708" s="12"/>
      <c r="RXL708" s="12"/>
      <c r="RXM708" s="12"/>
      <c r="RXN708" s="12"/>
      <c r="RXO708" s="12"/>
      <c r="RXP708" s="12"/>
      <c r="RXQ708" s="12"/>
      <c r="RXR708" s="12"/>
      <c r="RXS708" s="12"/>
      <c r="RXT708" s="12"/>
      <c r="RXU708" s="12"/>
      <c r="RXV708" s="12"/>
      <c r="RXW708" s="12"/>
      <c r="RXX708" s="12"/>
      <c r="RXY708" s="12"/>
      <c r="RXZ708" s="12"/>
      <c r="RYA708" s="12"/>
      <c r="RYB708" s="12"/>
      <c r="RYC708" s="12"/>
      <c r="RYD708" s="12"/>
      <c r="RYE708" s="12"/>
      <c r="RYF708" s="12"/>
      <c r="RYG708" s="12"/>
      <c r="RYH708" s="12"/>
      <c r="RYI708" s="12"/>
      <c r="RYJ708" s="12"/>
      <c r="RYK708" s="12"/>
      <c r="RYL708" s="12"/>
      <c r="RYM708" s="12"/>
      <c r="RYN708" s="12"/>
      <c r="RYO708" s="12"/>
      <c r="RYP708" s="12"/>
      <c r="RYQ708" s="12"/>
      <c r="RYR708" s="12"/>
      <c r="RYS708" s="12"/>
      <c r="RYT708" s="12"/>
      <c r="RYU708" s="12"/>
      <c r="RYV708" s="12"/>
      <c r="RYW708" s="12"/>
      <c r="RYX708" s="12"/>
      <c r="RYY708" s="12"/>
      <c r="RYZ708" s="12"/>
      <c r="RZA708" s="12"/>
      <c r="RZB708" s="12"/>
      <c r="RZC708" s="12"/>
      <c r="RZD708" s="12"/>
      <c r="RZE708" s="12"/>
      <c r="RZF708" s="12"/>
      <c r="RZG708" s="12"/>
      <c r="RZH708" s="12"/>
      <c r="RZI708" s="12"/>
      <c r="RZJ708" s="12"/>
      <c r="RZK708" s="12"/>
      <c r="RZL708" s="12"/>
      <c r="RZM708" s="12"/>
      <c r="RZN708" s="12"/>
      <c r="RZO708" s="12"/>
      <c r="RZP708" s="12"/>
      <c r="RZQ708" s="12"/>
      <c r="RZR708" s="12"/>
      <c r="RZS708" s="12"/>
      <c r="RZT708" s="12"/>
      <c r="RZU708" s="12"/>
      <c r="RZV708" s="12"/>
      <c r="RZW708" s="12"/>
      <c r="RZX708" s="12"/>
      <c r="RZY708" s="12"/>
      <c r="RZZ708" s="12"/>
      <c r="SAA708" s="12"/>
      <c r="SAB708" s="12"/>
      <c r="SAC708" s="12"/>
      <c r="SAD708" s="12"/>
      <c r="SAE708" s="12"/>
      <c r="SAF708" s="12"/>
      <c r="SAG708" s="12"/>
      <c r="SAH708" s="12"/>
      <c r="SAI708" s="12"/>
      <c r="SAJ708" s="12"/>
      <c r="SAK708" s="12"/>
      <c r="SAL708" s="12"/>
      <c r="SAM708" s="12"/>
      <c r="SAN708" s="12"/>
      <c r="SAO708" s="12"/>
      <c r="SAP708" s="12"/>
      <c r="SAQ708" s="12"/>
      <c r="SAR708" s="12"/>
      <c r="SAS708" s="12"/>
      <c r="SAT708" s="12"/>
      <c r="SAU708" s="12"/>
      <c r="SAV708" s="12"/>
      <c r="SAW708" s="12"/>
      <c r="SAX708" s="12"/>
      <c r="SAY708" s="12"/>
      <c r="SAZ708" s="12"/>
      <c r="SBA708" s="12"/>
      <c r="SBB708" s="12"/>
      <c r="SBC708" s="12"/>
      <c r="SBD708" s="12"/>
      <c r="SBE708" s="12"/>
      <c r="SBF708" s="12"/>
      <c r="SBG708" s="12"/>
      <c r="SBH708" s="12"/>
      <c r="SBI708" s="12"/>
      <c r="SBJ708" s="12"/>
      <c r="SBK708" s="12"/>
      <c r="SBL708" s="12"/>
      <c r="SBM708" s="12"/>
      <c r="SBN708" s="12"/>
      <c r="SBO708" s="12"/>
      <c r="SBP708" s="12"/>
      <c r="SBQ708" s="12"/>
      <c r="SBR708" s="12"/>
      <c r="SBS708" s="12"/>
      <c r="SBT708" s="12"/>
      <c r="SBU708" s="12"/>
      <c r="SBV708" s="12"/>
      <c r="SBW708" s="12"/>
      <c r="SBX708" s="12"/>
      <c r="SBY708" s="12"/>
      <c r="SBZ708" s="12"/>
      <c r="SCA708" s="12"/>
      <c r="SCB708" s="12"/>
      <c r="SCC708" s="12"/>
      <c r="SCD708" s="12"/>
      <c r="SCE708" s="12"/>
      <c r="SCF708" s="12"/>
      <c r="SCG708" s="12"/>
      <c r="SCH708" s="12"/>
      <c r="SCI708" s="12"/>
      <c r="SCJ708" s="12"/>
      <c r="SCK708" s="12"/>
      <c r="SCL708" s="12"/>
      <c r="SCM708" s="12"/>
      <c r="SCN708" s="12"/>
      <c r="SCO708" s="12"/>
      <c r="SCP708" s="12"/>
      <c r="SCQ708" s="12"/>
      <c r="SCR708" s="12"/>
      <c r="SCS708" s="12"/>
      <c r="SCT708" s="12"/>
      <c r="SCU708" s="12"/>
      <c r="SCV708" s="12"/>
      <c r="SCW708" s="12"/>
      <c r="SCX708" s="12"/>
      <c r="SCY708" s="12"/>
      <c r="SCZ708" s="12"/>
      <c r="SDA708" s="12"/>
      <c r="SDB708" s="12"/>
      <c r="SDC708" s="12"/>
      <c r="SDD708" s="12"/>
      <c r="SDE708" s="12"/>
      <c r="SDF708" s="12"/>
      <c r="SDG708" s="12"/>
      <c r="SDH708" s="12"/>
      <c r="SDI708" s="12"/>
      <c r="SDJ708" s="12"/>
      <c r="SDK708" s="12"/>
      <c r="SDL708" s="12"/>
      <c r="SDM708" s="12"/>
      <c r="SDN708" s="12"/>
      <c r="SDO708" s="12"/>
      <c r="SDP708" s="12"/>
      <c r="SDQ708" s="12"/>
      <c r="SDR708" s="12"/>
      <c r="SDS708" s="12"/>
      <c r="SDT708" s="12"/>
      <c r="SDU708" s="12"/>
      <c r="SDV708" s="12"/>
      <c r="SDW708" s="12"/>
      <c r="SDX708" s="12"/>
      <c r="SDY708" s="12"/>
      <c r="SDZ708" s="12"/>
      <c r="SEA708" s="12"/>
      <c r="SEB708" s="12"/>
      <c r="SEC708" s="12"/>
      <c r="SED708" s="12"/>
      <c r="SEE708" s="12"/>
      <c r="SEF708" s="12"/>
      <c r="SEG708" s="12"/>
      <c r="SEH708" s="12"/>
      <c r="SEI708" s="12"/>
      <c r="SEJ708" s="12"/>
      <c r="SEK708" s="12"/>
      <c r="SEL708" s="12"/>
      <c r="SEM708" s="12"/>
      <c r="SEN708" s="12"/>
      <c r="SEO708" s="12"/>
      <c r="SEP708" s="12"/>
      <c r="SEQ708" s="12"/>
      <c r="SER708" s="12"/>
      <c r="SES708" s="12"/>
      <c r="SET708" s="12"/>
      <c r="SEU708" s="12"/>
      <c r="SEV708" s="12"/>
      <c r="SEW708" s="12"/>
      <c r="SEX708" s="12"/>
      <c r="SEY708" s="12"/>
      <c r="SEZ708" s="12"/>
      <c r="SFA708" s="12"/>
      <c r="SFB708" s="12"/>
      <c r="SFC708" s="12"/>
      <c r="SFD708" s="12"/>
      <c r="SFE708" s="12"/>
      <c r="SFF708" s="12"/>
      <c r="SFG708" s="12"/>
      <c r="SFH708" s="12"/>
      <c r="SFI708" s="12"/>
      <c r="SFJ708" s="12"/>
      <c r="SFK708" s="12"/>
      <c r="SFL708" s="12"/>
      <c r="SFM708" s="12"/>
      <c r="SFN708" s="12"/>
      <c r="SFO708" s="12"/>
      <c r="SFP708" s="12"/>
      <c r="SFQ708" s="12"/>
      <c r="SFR708" s="12"/>
      <c r="SFS708" s="12"/>
      <c r="SFT708" s="12"/>
      <c r="SFU708" s="12"/>
      <c r="SFV708" s="12"/>
      <c r="SFW708" s="12"/>
      <c r="SFX708" s="12"/>
      <c r="SFY708" s="12"/>
      <c r="SFZ708" s="12"/>
      <c r="SGA708" s="12"/>
      <c r="SGB708" s="12"/>
      <c r="SGC708" s="12"/>
      <c r="SGD708" s="12"/>
      <c r="SGE708" s="12"/>
      <c r="SGF708" s="12"/>
      <c r="SGG708" s="12"/>
      <c r="SGH708" s="12"/>
      <c r="SGI708" s="12"/>
      <c r="SGJ708" s="12"/>
      <c r="SGK708" s="12"/>
      <c r="SGL708" s="12"/>
      <c r="SGM708" s="12"/>
      <c r="SGN708" s="12"/>
      <c r="SGO708" s="12"/>
      <c r="SGP708" s="12"/>
      <c r="SGQ708" s="12"/>
      <c r="SGR708" s="12"/>
      <c r="SGS708" s="12"/>
      <c r="SGT708" s="12"/>
      <c r="SGU708" s="12"/>
      <c r="SGV708" s="12"/>
      <c r="SGW708" s="12"/>
      <c r="SGX708" s="12"/>
      <c r="SGY708" s="12"/>
      <c r="SGZ708" s="12"/>
      <c r="SHA708" s="12"/>
      <c r="SHB708" s="12"/>
      <c r="SHC708" s="12"/>
      <c r="SHD708" s="12"/>
      <c r="SHE708" s="12"/>
      <c r="SHF708" s="12"/>
      <c r="SHG708" s="12"/>
      <c r="SHH708" s="12"/>
      <c r="SHI708" s="12"/>
      <c r="SHJ708" s="12"/>
      <c r="SHK708" s="12"/>
      <c r="SHL708" s="12"/>
      <c r="SHM708" s="12"/>
      <c r="SHN708" s="12"/>
      <c r="SHO708" s="12"/>
      <c r="SHP708" s="12"/>
      <c r="SHQ708" s="12"/>
      <c r="SHR708" s="12"/>
      <c r="SHS708" s="12"/>
      <c r="SHT708" s="12"/>
      <c r="SHU708" s="12"/>
      <c r="SHV708" s="12"/>
      <c r="SHW708" s="12"/>
      <c r="SHX708" s="12"/>
      <c r="SHY708" s="12"/>
      <c r="SHZ708" s="12"/>
      <c r="SIA708" s="12"/>
      <c r="SIB708" s="12"/>
      <c r="SIC708" s="12"/>
      <c r="SID708" s="12"/>
      <c r="SIE708" s="12"/>
      <c r="SIF708" s="12"/>
      <c r="SIG708" s="12"/>
      <c r="SIH708" s="12"/>
      <c r="SII708" s="12"/>
      <c r="SIJ708" s="12"/>
      <c r="SIK708" s="12"/>
      <c r="SIL708" s="12"/>
      <c r="SIM708" s="12"/>
      <c r="SIN708" s="12"/>
      <c r="SIO708" s="12"/>
      <c r="SIP708" s="12"/>
      <c r="SIQ708" s="12"/>
      <c r="SIR708" s="12"/>
      <c r="SIS708" s="12"/>
      <c r="SIT708" s="12"/>
      <c r="SIU708" s="12"/>
      <c r="SIV708" s="12"/>
      <c r="SIW708" s="12"/>
      <c r="SIX708" s="12"/>
      <c r="SIY708" s="12"/>
      <c r="SIZ708" s="12"/>
      <c r="SJA708" s="12"/>
      <c r="SJB708" s="12"/>
      <c r="SJC708" s="12"/>
      <c r="SJD708" s="12"/>
      <c r="SJE708" s="12"/>
      <c r="SJF708" s="12"/>
      <c r="SJG708" s="12"/>
      <c r="SJH708" s="12"/>
      <c r="SJI708" s="12"/>
      <c r="SJJ708" s="12"/>
      <c r="SJK708" s="12"/>
      <c r="SJL708" s="12"/>
      <c r="SJM708" s="12"/>
      <c r="SJN708" s="12"/>
      <c r="SJO708" s="12"/>
      <c r="SJP708" s="12"/>
      <c r="SJQ708" s="12"/>
      <c r="SJR708" s="12"/>
      <c r="SJS708" s="12"/>
      <c r="SJT708" s="12"/>
      <c r="SJU708" s="12"/>
      <c r="SJV708" s="12"/>
      <c r="SJW708" s="12"/>
      <c r="SJX708" s="12"/>
      <c r="SJY708" s="12"/>
      <c r="SJZ708" s="12"/>
      <c r="SKA708" s="12"/>
      <c r="SKB708" s="12"/>
      <c r="SKC708" s="12"/>
      <c r="SKD708" s="12"/>
      <c r="SKE708" s="12"/>
      <c r="SKF708" s="12"/>
      <c r="SKG708" s="12"/>
      <c r="SKH708" s="12"/>
      <c r="SKI708" s="12"/>
      <c r="SKJ708" s="12"/>
      <c r="SKK708" s="12"/>
      <c r="SKL708" s="12"/>
      <c r="SKM708" s="12"/>
      <c r="SKN708" s="12"/>
      <c r="SKO708" s="12"/>
      <c r="SKP708" s="12"/>
      <c r="SKQ708" s="12"/>
      <c r="SKR708" s="12"/>
      <c r="SKS708" s="12"/>
      <c r="SKT708" s="12"/>
      <c r="SKU708" s="12"/>
      <c r="SKV708" s="12"/>
      <c r="SKW708" s="12"/>
      <c r="SKX708" s="12"/>
      <c r="SKY708" s="12"/>
      <c r="SKZ708" s="12"/>
      <c r="SLA708" s="12"/>
      <c r="SLB708" s="12"/>
      <c r="SLC708" s="12"/>
      <c r="SLD708" s="12"/>
      <c r="SLE708" s="12"/>
      <c r="SLF708" s="12"/>
      <c r="SLG708" s="12"/>
      <c r="SLH708" s="12"/>
      <c r="SLI708" s="12"/>
      <c r="SLJ708" s="12"/>
      <c r="SLK708" s="12"/>
      <c r="SLL708" s="12"/>
      <c r="SLM708" s="12"/>
      <c r="SLN708" s="12"/>
      <c r="SLO708" s="12"/>
      <c r="SLP708" s="12"/>
      <c r="SLQ708" s="12"/>
      <c r="SLR708" s="12"/>
      <c r="SLS708" s="12"/>
      <c r="SLT708" s="12"/>
      <c r="SLU708" s="12"/>
      <c r="SLV708" s="12"/>
      <c r="SLW708" s="12"/>
      <c r="SLX708" s="12"/>
      <c r="SLY708" s="12"/>
      <c r="SLZ708" s="12"/>
      <c r="SMA708" s="12"/>
      <c r="SMB708" s="12"/>
      <c r="SMC708" s="12"/>
      <c r="SMD708" s="12"/>
      <c r="SME708" s="12"/>
      <c r="SMF708" s="12"/>
      <c r="SMG708" s="12"/>
      <c r="SMH708" s="12"/>
      <c r="SMI708" s="12"/>
      <c r="SMJ708" s="12"/>
      <c r="SMK708" s="12"/>
      <c r="SML708" s="12"/>
      <c r="SMM708" s="12"/>
      <c r="SMN708" s="12"/>
      <c r="SMO708" s="12"/>
      <c r="SMP708" s="12"/>
      <c r="SMQ708" s="12"/>
      <c r="SMR708" s="12"/>
      <c r="SMS708" s="12"/>
      <c r="SMT708" s="12"/>
      <c r="SMU708" s="12"/>
      <c r="SMV708" s="12"/>
      <c r="SMW708" s="12"/>
      <c r="SMX708" s="12"/>
      <c r="SMY708" s="12"/>
      <c r="SMZ708" s="12"/>
      <c r="SNA708" s="12"/>
      <c r="SNB708" s="12"/>
      <c r="SNC708" s="12"/>
      <c r="SND708" s="12"/>
      <c r="SNE708" s="12"/>
      <c r="SNF708" s="12"/>
      <c r="SNG708" s="12"/>
      <c r="SNH708" s="12"/>
      <c r="SNI708" s="12"/>
      <c r="SNJ708" s="12"/>
      <c r="SNK708" s="12"/>
      <c r="SNL708" s="12"/>
      <c r="SNM708" s="12"/>
      <c r="SNN708" s="12"/>
      <c r="SNO708" s="12"/>
      <c r="SNP708" s="12"/>
      <c r="SNQ708" s="12"/>
      <c r="SNR708" s="12"/>
      <c r="SNS708" s="12"/>
      <c r="SNT708" s="12"/>
      <c r="SNU708" s="12"/>
      <c r="SNV708" s="12"/>
      <c r="SNW708" s="12"/>
      <c r="SNX708" s="12"/>
      <c r="SNY708" s="12"/>
      <c r="SNZ708" s="12"/>
      <c r="SOA708" s="12"/>
      <c r="SOB708" s="12"/>
      <c r="SOC708" s="12"/>
      <c r="SOD708" s="12"/>
      <c r="SOE708" s="12"/>
      <c r="SOF708" s="12"/>
      <c r="SOG708" s="12"/>
      <c r="SOH708" s="12"/>
      <c r="SOI708" s="12"/>
      <c r="SOJ708" s="12"/>
      <c r="SOK708" s="12"/>
      <c r="SOL708" s="12"/>
      <c r="SOM708" s="12"/>
      <c r="SON708" s="12"/>
      <c r="SOO708" s="12"/>
      <c r="SOP708" s="12"/>
      <c r="SOQ708" s="12"/>
      <c r="SOR708" s="12"/>
      <c r="SOS708" s="12"/>
      <c r="SOT708" s="12"/>
      <c r="SOU708" s="12"/>
      <c r="SOV708" s="12"/>
      <c r="SOW708" s="12"/>
      <c r="SOX708" s="12"/>
      <c r="SOY708" s="12"/>
      <c r="SOZ708" s="12"/>
      <c r="SPA708" s="12"/>
      <c r="SPB708" s="12"/>
      <c r="SPC708" s="12"/>
      <c r="SPD708" s="12"/>
      <c r="SPE708" s="12"/>
      <c r="SPF708" s="12"/>
      <c r="SPG708" s="12"/>
      <c r="SPH708" s="12"/>
      <c r="SPI708" s="12"/>
      <c r="SPJ708" s="12"/>
      <c r="SPK708" s="12"/>
      <c r="SPL708" s="12"/>
      <c r="SPM708" s="12"/>
      <c r="SPN708" s="12"/>
      <c r="SPO708" s="12"/>
      <c r="SPP708" s="12"/>
      <c r="SPQ708" s="12"/>
      <c r="SPR708" s="12"/>
      <c r="SPS708" s="12"/>
      <c r="SPT708" s="12"/>
      <c r="SPU708" s="12"/>
      <c r="SPV708" s="12"/>
      <c r="SPW708" s="12"/>
      <c r="SPX708" s="12"/>
      <c r="SPY708" s="12"/>
      <c r="SPZ708" s="12"/>
      <c r="SQA708" s="12"/>
      <c r="SQB708" s="12"/>
      <c r="SQC708" s="12"/>
      <c r="SQD708" s="12"/>
      <c r="SQE708" s="12"/>
      <c r="SQF708" s="12"/>
      <c r="SQG708" s="12"/>
      <c r="SQH708" s="12"/>
      <c r="SQI708" s="12"/>
      <c r="SQJ708" s="12"/>
      <c r="SQK708" s="12"/>
      <c r="SQL708" s="12"/>
      <c r="SQM708" s="12"/>
      <c r="SQN708" s="12"/>
      <c r="SQO708" s="12"/>
      <c r="SQP708" s="12"/>
      <c r="SQQ708" s="12"/>
      <c r="SQR708" s="12"/>
      <c r="SQS708" s="12"/>
      <c r="SQT708" s="12"/>
      <c r="SQU708" s="12"/>
      <c r="SQV708" s="12"/>
      <c r="SQW708" s="12"/>
      <c r="SQX708" s="12"/>
      <c r="SQY708" s="12"/>
      <c r="SQZ708" s="12"/>
      <c r="SRA708" s="12"/>
      <c r="SRB708" s="12"/>
      <c r="SRC708" s="12"/>
      <c r="SRD708" s="12"/>
      <c r="SRE708" s="12"/>
      <c r="SRF708" s="12"/>
      <c r="SRG708" s="12"/>
      <c r="SRH708" s="12"/>
      <c r="SRI708" s="12"/>
      <c r="SRJ708" s="12"/>
      <c r="SRK708" s="12"/>
      <c r="SRL708" s="12"/>
      <c r="SRM708" s="12"/>
      <c r="SRN708" s="12"/>
      <c r="SRO708" s="12"/>
      <c r="SRP708" s="12"/>
      <c r="SRQ708" s="12"/>
      <c r="SRR708" s="12"/>
      <c r="SRS708" s="12"/>
      <c r="SRT708" s="12"/>
      <c r="SRU708" s="12"/>
      <c r="SRV708" s="12"/>
      <c r="SRW708" s="12"/>
      <c r="SRX708" s="12"/>
      <c r="SRY708" s="12"/>
      <c r="SRZ708" s="12"/>
      <c r="SSA708" s="12"/>
      <c r="SSB708" s="12"/>
      <c r="SSC708" s="12"/>
      <c r="SSD708" s="12"/>
      <c r="SSE708" s="12"/>
      <c r="SSF708" s="12"/>
      <c r="SSG708" s="12"/>
      <c r="SSH708" s="12"/>
      <c r="SSI708" s="12"/>
      <c r="SSJ708" s="12"/>
      <c r="SSK708" s="12"/>
      <c r="SSL708" s="12"/>
      <c r="SSM708" s="12"/>
      <c r="SSN708" s="12"/>
      <c r="SSO708" s="12"/>
      <c r="SSP708" s="12"/>
      <c r="SSQ708" s="12"/>
      <c r="SSR708" s="12"/>
      <c r="SSS708" s="12"/>
      <c r="SST708" s="12"/>
      <c r="SSU708" s="12"/>
      <c r="SSV708" s="12"/>
      <c r="SSW708" s="12"/>
      <c r="SSX708" s="12"/>
      <c r="SSY708" s="12"/>
      <c r="SSZ708" s="12"/>
      <c r="STA708" s="12"/>
      <c r="STB708" s="12"/>
      <c r="STC708" s="12"/>
      <c r="STD708" s="12"/>
      <c r="STE708" s="12"/>
      <c r="STF708" s="12"/>
      <c r="STG708" s="12"/>
      <c r="STH708" s="12"/>
      <c r="STI708" s="12"/>
      <c r="STJ708" s="12"/>
      <c r="STK708" s="12"/>
      <c r="STL708" s="12"/>
      <c r="STM708" s="12"/>
      <c r="STN708" s="12"/>
      <c r="STO708" s="12"/>
      <c r="STP708" s="12"/>
      <c r="STQ708" s="12"/>
      <c r="STR708" s="12"/>
      <c r="STS708" s="12"/>
      <c r="STT708" s="12"/>
      <c r="STU708" s="12"/>
      <c r="STV708" s="12"/>
      <c r="STW708" s="12"/>
      <c r="STX708" s="12"/>
      <c r="STY708" s="12"/>
      <c r="STZ708" s="12"/>
      <c r="SUA708" s="12"/>
      <c r="SUB708" s="12"/>
      <c r="SUC708" s="12"/>
      <c r="SUD708" s="12"/>
      <c r="SUE708" s="12"/>
      <c r="SUF708" s="12"/>
      <c r="SUG708" s="12"/>
      <c r="SUH708" s="12"/>
      <c r="SUI708" s="12"/>
      <c r="SUJ708" s="12"/>
      <c r="SUK708" s="12"/>
      <c r="SUL708" s="12"/>
      <c r="SUM708" s="12"/>
      <c r="SUN708" s="12"/>
      <c r="SUO708" s="12"/>
      <c r="SUP708" s="12"/>
      <c r="SUQ708" s="12"/>
      <c r="SUR708" s="12"/>
      <c r="SUS708" s="12"/>
      <c r="SUT708" s="12"/>
      <c r="SUU708" s="12"/>
      <c r="SUV708" s="12"/>
      <c r="SUW708" s="12"/>
      <c r="SUX708" s="12"/>
      <c r="SUY708" s="12"/>
      <c r="SUZ708" s="12"/>
      <c r="SVA708" s="12"/>
      <c r="SVB708" s="12"/>
      <c r="SVC708" s="12"/>
      <c r="SVD708" s="12"/>
      <c r="SVE708" s="12"/>
      <c r="SVF708" s="12"/>
      <c r="SVG708" s="12"/>
      <c r="SVH708" s="12"/>
      <c r="SVI708" s="12"/>
      <c r="SVJ708" s="12"/>
      <c r="SVK708" s="12"/>
      <c r="SVL708" s="12"/>
      <c r="SVM708" s="12"/>
      <c r="SVN708" s="12"/>
      <c r="SVO708" s="12"/>
      <c r="SVP708" s="12"/>
      <c r="SVQ708" s="12"/>
      <c r="SVR708" s="12"/>
      <c r="SVS708" s="12"/>
      <c r="SVT708" s="12"/>
      <c r="SVU708" s="12"/>
      <c r="SVV708" s="12"/>
      <c r="SVW708" s="12"/>
      <c r="SVX708" s="12"/>
      <c r="SVY708" s="12"/>
      <c r="SVZ708" s="12"/>
      <c r="SWA708" s="12"/>
      <c r="SWB708" s="12"/>
      <c r="SWC708" s="12"/>
      <c r="SWD708" s="12"/>
      <c r="SWE708" s="12"/>
      <c r="SWF708" s="12"/>
      <c r="SWG708" s="12"/>
      <c r="SWH708" s="12"/>
      <c r="SWI708" s="12"/>
      <c r="SWJ708" s="12"/>
      <c r="SWK708" s="12"/>
      <c r="SWL708" s="12"/>
      <c r="SWM708" s="12"/>
      <c r="SWN708" s="12"/>
      <c r="SWO708" s="12"/>
      <c r="SWP708" s="12"/>
      <c r="SWQ708" s="12"/>
      <c r="SWR708" s="12"/>
      <c r="SWS708" s="12"/>
      <c r="SWT708" s="12"/>
      <c r="SWU708" s="12"/>
      <c r="SWV708" s="12"/>
      <c r="SWW708" s="12"/>
      <c r="SWX708" s="12"/>
      <c r="SWY708" s="12"/>
      <c r="SWZ708" s="12"/>
      <c r="SXA708" s="12"/>
      <c r="SXB708" s="12"/>
      <c r="SXC708" s="12"/>
      <c r="SXD708" s="12"/>
      <c r="SXE708" s="12"/>
      <c r="SXF708" s="12"/>
      <c r="SXG708" s="12"/>
      <c r="SXH708" s="12"/>
      <c r="SXI708" s="12"/>
      <c r="SXJ708" s="12"/>
      <c r="SXK708" s="12"/>
      <c r="SXL708" s="12"/>
      <c r="SXM708" s="12"/>
      <c r="SXN708" s="12"/>
      <c r="SXO708" s="12"/>
      <c r="SXP708" s="12"/>
      <c r="SXQ708" s="12"/>
      <c r="SXR708" s="12"/>
      <c r="SXS708" s="12"/>
      <c r="SXT708" s="12"/>
      <c r="SXU708" s="12"/>
      <c r="SXV708" s="12"/>
      <c r="SXW708" s="12"/>
      <c r="SXX708" s="12"/>
      <c r="SXY708" s="12"/>
      <c r="SXZ708" s="12"/>
      <c r="SYA708" s="12"/>
      <c r="SYB708" s="12"/>
      <c r="SYC708" s="12"/>
      <c r="SYD708" s="12"/>
      <c r="SYE708" s="12"/>
      <c r="SYF708" s="12"/>
      <c r="SYG708" s="12"/>
      <c r="SYH708" s="12"/>
      <c r="SYI708" s="12"/>
      <c r="SYJ708" s="12"/>
      <c r="SYK708" s="12"/>
      <c r="SYL708" s="12"/>
      <c r="SYM708" s="12"/>
      <c r="SYN708" s="12"/>
      <c r="SYO708" s="12"/>
      <c r="SYP708" s="12"/>
      <c r="SYQ708" s="12"/>
      <c r="SYR708" s="12"/>
      <c r="SYS708" s="12"/>
      <c r="SYT708" s="12"/>
      <c r="SYU708" s="12"/>
      <c r="SYV708" s="12"/>
      <c r="SYW708" s="12"/>
      <c r="SYX708" s="12"/>
      <c r="SYY708" s="12"/>
      <c r="SYZ708" s="12"/>
      <c r="SZA708" s="12"/>
      <c r="SZB708" s="12"/>
      <c r="SZC708" s="12"/>
      <c r="SZD708" s="12"/>
      <c r="SZE708" s="12"/>
      <c r="SZF708" s="12"/>
      <c r="SZG708" s="12"/>
      <c r="SZH708" s="12"/>
      <c r="SZI708" s="12"/>
      <c r="SZJ708" s="12"/>
      <c r="SZK708" s="12"/>
      <c r="SZL708" s="12"/>
      <c r="SZM708" s="12"/>
      <c r="SZN708" s="12"/>
      <c r="SZO708" s="12"/>
      <c r="SZP708" s="12"/>
      <c r="SZQ708" s="12"/>
      <c r="SZR708" s="12"/>
      <c r="SZS708" s="12"/>
      <c r="SZT708" s="12"/>
      <c r="SZU708" s="12"/>
      <c r="SZV708" s="12"/>
      <c r="SZW708" s="12"/>
      <c r="SZX708" s="12"/>
      <c r="SZY708" s="12"/>
      <c r="SZZ708" s="12"/>
      <c r="TAA708" s="12"/>
      <c r="TAB708" s="12"/>
      <c r="TAC708" s="12"/>
      <c r="TAD708" s="12"/>
      <c r="TAE708" s="12"/>
      <c r="TAF708" s="12"/>
      <c r="TAG708" s="12"/>
      <c r="TAH708" s="12"/>
      <c r="TAI708" s="12"/>
      <c r="TAJ708" s="12"/>
      <c r="TAK708" s="12"/>
      <c r="TAL708" s="12"/>
      <c r="TAM708" s="12"/>
      <c r="TAN708" s="12"/>
      <c r="TAO708" s="12"/>
      <c r="TAP708" s="12"/>
      <c r="TAQ708" s="12"/>
      <c r="TAR708" s="12"/>
      <c r="TAS708" s="12"/>
      <c r="TAT708" s="12"/>
      <c r="TAU708" s="12"/>
      <c r="TAV708" s="12"/>
      <c r="TAW708" s="12"/>
      <c r="TAX708" s="12"/>
      <c r="TAY708" s="12"/>
      <c r="TAZ708" s="12"/>
      <c r="TBA708" s="12"/>
      <c r="TBB708" s="12"/>
      <c r="TBC708" s="12"/>
      <c r="TBD708" s="12"/>
      <c r="TBE708" s="12"/>
      <c r="TBF708" s="12"/>
      <c r="TBG708" s="12"/>
      <c r="TBH708" s="12"/>
      <c r="TBI708" s="12"/>
      <c r="TBJ708" s="12"/>
      <c r="TBK708" s="12"/>
      <c r="TBL708" s="12"/>
      <c r="TBM708" s="12"/>
      <c r="TBN708" s="12"/>
      <c r="TBO708" s="12"/>
      <c r="TBP708" s="12"/>
      <c r="TBQ708" s="12"/>
      <c r="TBR708" s="12"/>
      <c r="TBS708" s="12"/>
      <c r="TBT708" s="12"/>
      <c r="TBU708" s="12"/>
      <c r="TBV708" s="12"/>
      <c r="TBW708" s="12"/>
      <c r="TBX708" s="12"/>
      <c r="TBY708" s="12"/>
      <c r="TBZ708" s="12"/>
      <c r="TCA708" s="12"/>
      <c r="TCB708" s="12"/>
      <c r="TCC708" s="12"/>
      <c r="TCD708" s="12"/>
      <c r="TCE708" s="12"/>
      <c r="TCF708" s="12"/>
      <c r="TCG708" s="12"/>
      <c r="TCH708" s="12"/>
      <c r="TCI708" s="12"/>
      <c r="TCJ708" s="12"/>
      <c r="TCK708" s="12"/>
      <c r="TCL708" s="12"/>
      <c r="TCM708" s="12"/>
      <c r="TCN708" s="12"/>
      <c r="TCO708" s="12"/>
      <c r="TCP708" s="12"/>
      <c r="TCQ708" s="12"/>
      <c r="TCR708" s="12"/>
      <c r="TCS708" s="12"/>
      <c r="TCT708" s="12"/>
      <c r="TCU708" s="12"/>
      <c r="TCV708" s="12"/>
      <c r="TCW708" s="12"/>
      <c r="TCX708" s="12"/>
      <c r="TCY708" s="12"/>
      <c r="TCZ708" s="12"/>
      <c r="TDA708" s="12"/>
      <c r="TDB708" s="12"/>
      <c r="TDC708" s="12"/>
      <c r="TDD708" s="12"/>
      <c r="TDE708" s="12"/>
      <c r="TDF708" s="12"/>
      <c r="TDG708" s="12"/>
      <c r="TDH708" s="12"/>
      <c r="TDI708" s="12"/>
      <c r="TDJ708" s="12"/>
      <c r="TDK708" s="12"/>
      <c r="TDL708" s="12"/>
      <c r="TDM708" s="12"/>
      <c r="TDN708" s="12"/>
      <c r="TDO708" s="12"/>
      <c r="TDP708" s="12"/>
      <c r="TDQ708" s="12"/>
      <c r="TDR708" s="12"/>
      <c r="TDS708" s="12"/>
      <c r="TDT708" s="12"/>
      <c r="TDU708" s="12"/>
      <c r="TDV708" s="12"/>
      <c r="TDW708" s="12"/>
      <c r="TDX708" s="12"/>
      <c r="TDY708" s="12"/>
      <c r="TDZ708" s="12"/>
      <c r="TEA708" s="12"/>
      <c r="TEB708" s="12"/>
      <c r="TEC708" s="12"/>
      <c r="TED708" s="12"/>
      <c r="TEE708" s="12"/>
      <c r="TEF708" s="12"/>
      <c r="TEG708" s="12"/>
      <c r="TEH708" s="12"/>
      <c r="TEI708" s="12"/>
      <c r="TEJ708" s="12"/>
      <c r="TEK708" s="12"/>
      <c r="TEL708" s="12"/>
      <c r="TEM708" s="12"/>
      <c r="TEN708" s="12"/>
      <c r="TEO708" s="12"/>
      <c r="TEP708" s="12"/>
      <c r="TEQ708" s="12"/>
      <c r="TER708" s="12"/>
      <c r="TES708" s="12"/>
      <c r="TET708" s="12"/>
      <c r="TEU708" s="12"/>
      <c r="TEV708" s="12"/>
      <c r="TEW708" s="12"/>
      <c r="TEX708" s="12"/>
      <c r="TEY708" s="12"/>
      <c r="TEZ708" s="12"/>
      <c r="TFA708" s="12"/>
      <c r="TFB708" s="12"/>
      <c r="TFC708" s="12"/>
      <c r="TFD708" s="12"/>
      <c r="TFE708" s="12"/>
      <c r="TFF708" s="12"/>
      <c r="TFG708" s="12"/>
      <c r="TFH708" s="12"/>
      <c r="TFI708" s="12"/>
      <c r="TFJ708" s="12"/>
      <c r="TFK708" s="12"/>
      <c r="TFL708" s="12"/>
      <c r="TFM708" s="12"/>
      <c r="TFN708" s="12"/>
      <c r="TFO708" s="12"/>
      <c r="TFP708" s="12"/>
      <c r="TFQ708" s="12"/>
      <c r="TFR708" s="12"/>
      <c r="TFS708" s="12"/>
      <c r="TFT708" s="12"/>
      <c r="TFU708" s="12"/>
      <c r="TFV708" s="12"/>
      <c r="TFW708" s="12"/>
      <c r="TFX708" s="12"/>
      <c r="TFY708" s="12"/>
      <c r="TFZ708" s="12"/>
      <c r="TGA708" s="12"/>
      <c r="TGB708" s="12"/>
      <c r="TGC708" s="12"/>
      <c r="TGD708" s="12"/>
      <c r="TGE708" s="12"/>
      <c r="TGF708" s="12"/>
      <c r="TGG708" s="12"/>
      <c r="TGH708" s="12"/>
      <c r="TGI708" s="12"/>
      <c r="TGJ708" s="12"/>
      <c r="TGK708" s="12"/>
      <c r="TGL708" s="12"/>
      <c r="TGM708" s="12"/>
      <c r="TGN708" s="12"/>
      <c r="TGO708" s="12"/>
      <c r="TGP708" s="12"/>
      <c r="TGQ708" s="12"/>
      <c r="TGR708" s="12"/>
      <c r="TGS708" s="12"/>
      <c r="TGT708" s="12"/>
      <c r="TGU708" s="12"/>
      <c r="TGV708" s="12"/>
      <c r="TGW708" s="12"/>
      <c r="TGX708" s="12"/>
      <c r="TGY708" s="12"/>
      <c r="TGZ708" s="12"/>
      <c r="THA708" s="12"/>
      <c r="THB708" s="12"/>
      <c r="THC708" s="12"/>
      <c r="THD708" s="12"/>
      <c r="THE708" s="12"/>
      <c r="THF708" s="12"/>
      <c r="THG708" s="12"/>
      <c r="THH708" s="12"/>
      <c r="THI708" s="12"/>
      <c r="THJ708" s="12"/>
      <c r="THK708" s="12"/>
      <c r="THL708" s="12"/>
      <c r="THM708" s="12"/>
      <c r="THN708" s="12"/>
      <c r="THO708" s="12"/>
      <c r="THP708" s="12"/>
      <c r="THQ708" s="12"/>
      <c r="THR708" s="12"/>
      <c r="THS708" s="12"/>
      <c r="THT708" s="12"/>
      <c r="THU708" s="12"/>
      <c r="THV708" s="12"/>
      <c r="THW708" s="12"/>
      <c r="THX708" s="12"/>
      <c r="THY708" s="12"/>
      <c r="THZ708" s="12"/>
      <c r="TIA708" s="12"/>
      <c r="TIB708" s="12"/>
      <c r="TIC708" s="12"/>
      <c r="TID708" s="12"/>
      <c r="TIE708" s="12"/>
      <c r="TIF708" s="12"/>
      <c r="TIG708" s="12"/>
      <c r="TIH708" s="12"/>
      <c r="TII708" s="12"/>
      <c r="TIJ708" s="12"/>
      <c r="TIK708" s="12"/>
      <c r="TIL708" s="12"/>
      <c r="TIM708" s="12"/>
      <c r="TIN708" s="12"/>
      <c r="TIO708" s="12"/>
      <c r="TIP708" s="12"/>
      <c r="TIQ708" s="12"/>
      <c r="TIR708" s="12"/>
      <c r="TIS708" s="12"/>
      <c r="TIT708" s="12"/>
      <c r="TIU708" s="12"/>
      <c r="TIV708" s="12"/>
      <c r="TIW708" s="12"/>
      <c r="TIX708" s="12"/>
      <c r="TIY708" s="12"/>
      <c r="TIZ708" s="12"/>
      <c r="TJA708" s="12"/>
      <c r="TJB708" s="12"/>
      <c r="TJC708" s="12"/>
      <c r="TJD708" s="12"/>
      <c r="TJE708" s="12"/>
      <c r="TJF708" s="12"/>
      <c r="TJG708" s="12"/>
      <c r="TJH708" s="12"/>
      <c r="TJI708" s="12"/>
      <c r="TJJ708" s="12"/>
      <c r="TJK708" s="12"/>
      <c r="TJL708" s="12"/>
      <c r="TJM708" s="12"/>
      <c r="TJN708" s="12"/>
      <c r="TJO708" s="12"/>
      <c r="TJP708" s="12"/>
      <c r="TJQ708" s="12"/>
      <c r="TJR708" s="12"/>
      <c r="TJS708" s="12"/>
      <c r="TJT708" s="12"/>
      <c r="TJU708" s="12"/>
      <c r="TJV708" s="12"/>
      <c r="TJW708" s="12"/>
      <c r="TJX708" s="12"/>
      <c r="TJY708" s="12"/>
      <c r="TJZ708" s="12"/>
      <c r="TKA708" s="12"/>
      <c r="TKB708" s="12"/>
      <c r="TKC708" s="12"/>
      <c r="TKD708" s="12"/>
      <c r="TKE708" s="12"/>
      <c r="TKF708" s="12"/>
      <c r="TKG708" s="12"/>
      <c r="TKH708" s="12"/>
      <c r="TKI708" s="12"/>
      <c r="TKJ708" s="12"/>
      <c r="TKK708" s="12"/>
      <c r="TKL708" s="12"/>
      <c r="TKM708" s="12"/>
      <c r="TKN708" s="12"/>
      <c r="TKO708" s="12"/>
      <c r="TKP708" s="12"/>
      <c r="TKQ708" s="12"/>
      <c r="TKR708" s="12"/>
      <c r="TKS708" s="12"/>
      <c r="TKT708" s="12"/>
      <c r="TKU708" s="12"/>
      <c r="TKV708" s="12"/>
      <c r="TKW708" s="12"/>
      <c r="TKX708" s="12"/>
      <c r="TKY708" s="12"/>
      <c r="TKZ708" s="12"/>
      <c r="TLA708" s="12"/>
      <c r="TLB708" s="12"/>
      <c r="TLC708" s="12"/>
      <c r="TLD708" s="12"/>
      <c r="TLE708" s="12"/>
      <c r="TLF708" s="12"/>
      <c r="TLG708" s="12"/>
      <c r="TLH708" s="12"/>
      <c r="TLI708" s="12"/>
      <c r="TLJ708" s="12"/>
      <c r="TLK708" s="12"/>
      <c r="TLL708" s="12"/>
      <c r="TLM708" s="12"/>
      <c r="TLN708" s="12"/>
      <c r="TLO708" s="12"/>
      <c r="TLP708" s="12"/>
      <c r="TLQ708" s="12"/>
      <c r="TLR708" s="12"/>
      <c r="TLS708" s="12"/>
      <c r="TLT708" s="12"/>
      <c r="TLU708" s="12"/>
      <c r="TLV708" s="12"/>
      <c r="TLW708" s="12"/>
      <c r="TLX708" s="12"/>
      <c r="TLY708" s="12"/>
      <c r="TLZ708" s="12"/>
      <c r="TMA708" s="12"/>
      <c r="TMB708" s="12"/>
      <c r="TMC708" s="12"/>
      <c r="TMD708" s="12"/>
      <c r="TME708" s="12"/>
      <c r="TMF708" s="12"/>
      <c r="TMG708" s="12"/>
      <c r="TMH708" s="12"/>
      <c r="TMI708" s="12"/>
      <c r="TMJ708" s="12"/>
      <c r="TMK708" s="12"/>
      <c r="TML708" s="12"/>
      <c r="TMM708" s="12"/>
      <c r="TMN708" s="12"/>
      <c r="TMO708" s="12"/>
      <c r="TMP708" s="12"/>
      <c r="TMQ708" s="12"/>
      <c r="TMR708" s="12"/>
      <c r="TMS708" s="12"/>
      <c r="TMT708" s="12"/>
      <c r="TMU708" s="12"/>
      <c r="TMV708" s="12"/>
      <c r="TMW708" s="12"/>
      <c r="TMX708" s="12"/>
      <c r="TMY708" s="12"/>
      <c r="TMZ708" s="12"/>
      <c r="TNA708" s="12"/>
      <c r="TNB708" s="12"/>
      <c r="TNC708" s="12"/>
      <c r="TND708" s="12"/>
      <c r="TNE708" s="12"/>
      <c r="TNF708" s="12"/>
      <c r="TNG708" s="12"/>
      <c r="TNH708" s="12"/>
      <c r="TNI708" s="12"/>
      <c r="TNJ708" s="12"/>
      <c r="TNK708" s="12"/>
      <c r="TNL708" s="12"/>
      <c r="TNM708" s="12"/>
      <c r="TNN708" s="12"/>
      <c r="TNO708" s="12"/>
      <c r="TNP708" s="12"/>
      <c r="TNQ708" s="12"/>
      <c r="TNR708" s="12"/>
      <c r="TNS708" s="12"/>
      <c r="TNT708" s="12"/>
      <c r="TNU708" s="12"/>
      <c r="TNV708" s="12"/>
      <c r="TNW708" s="12"/>
      <c r="TNX708" s="12"/>
      <c r="TNY708" s="12"/>
      <c r="TNZ708" s="12"/>
      <c r="TOA708" s="12"/>
      <c r="TOB708" s="12"/>
      <c r="TOC708" s="12"/>
      <c r="TOD708" s="12"/>
      <c r="TOE708" s="12"/>
      <c r="TOF708" s="12"/>
      <c r="TOG708" s="12"/>
      <c r="TOH708" s="12"/>
      <c r="TOI708" s="12"/>
      <c r="TOJ708" s="12"/>
      <c r="TOK708" s="12"/>
      <c r="TOL708" s="12"/>
      <c r="TOM708" s="12"/>
      <c r="TON708" s="12"/>
      <c r="TOO708" s="12"/>
      <c r="TOP708" s="12"/>
      <c r="TOQ708" s="12"/>
      <c r="TOR708" s="12"/>
      <c r="TOS708" s="12"/>
      <c r="TOT708" s="12"/>
      <c r="TOU708" s="12"/>
      <c r="TOV708" s="12"/>
      <c r="TOW708" s="12"/>
      <c r="TOX708" s="12"/>
      <c r="TOY708" s="12"/>
      <c r="TOZ708" s="12"/>
      <c r="TPA708" s="12"/>
      <c r="TPB708" s="12"/>
      <c r="TPC708" s="12"/>
      <c r="TPD708" s="12"/>
      <c r="TPE708" s="12"/>
      <c r="TPF708" s="12"/>
      <c r="TPG708" s="12"/>
      <c r="TPH708" s="12"/>
      <c r="TPI708" s="12"/>
      <c r="TPJ708" s="12"/>
      <c r="TPK708" s="12"/>
      <c r="TPL708" s="12"/>
      <c r="TPM708" s="12"/>
      <c r="TPN708" s="12"/>
      <c r="TPO708" s="12"/>
      <c r="TPP708" s="12"/>
      <c r="TPQ708" s="12"/>
      <c r="TPR708" s="12"/>
      <c r="TPS708" s="12"/>
      <c r="TPT708" s="12"/>
      <c r="TPU708" s="12"/>
      <c r="TPV708" s="12"/>
      <c r="TPW708" s="12"/>
      <c r="TPX708" s="12"/>
      <c r="TPY708" s="12"/>
      <c r="TPZ708" s="12"/>
      <c r="TQA708" s="12"/>
      <c r="TQB708" s="12"/>
      <c r="TQC708" s="12"/>
      <c r="TQD708" s="12"/>
      <c r="TQE708" s="12"/>
      <c r="TQF708" s="12"/>
      <c r="TQG708" s="12"/>
      <c r="TQH708" s="12"/>
      <c r="TQI708" s="12"/>
      <c r="TQJ708" s="12"/>
      <c r="TQK708" s="12"/>
      <c r="TQL708" s="12"/>
      <c r="TQM708" s="12"/>
      <c r="TQN708" s="12"/>
      <c r="TQO708" s="12"/>
      <c r="TQP708" s="12"/>
      <c r="TQQ708" s="12"/>
      <c r="TQR708" s="12"/>
      <c r="TQS708" s="12"/>
      <c r="TQT708" s="12"/>
      <c r="TQU708" s="12"/>
      <c r="TQV708" s="12"/>
      <c r="TQW708" s="12"/>
      <c r="TQX708" s="12"/>
      <c r="TQY708" s="12"/>
      <c r="TQZ708" s="12"/>
      <c r="TRA708" s="12"/>
      <c r="TRB708" s="12"/>
      <c r="TRC708" s="12"/>
      <c r="TRD708" s="12"/>
      <c r="TRE708" s="12"/>
      <c r="TRF708" s="12"/>
      <c r="TRG708" s="12"/>
      <c r="TRH708" s="12"/>
      <c r="TRI708" s="12"/>
      <c r="TRJ708" s="12"/>
      <c r="TRK708" s="12"/>
      <c r="TRL708" s="12"/>
      <c r="TRM708" s="12"/>
      <c r="TRN708" s="12"/>
      <c r="TRO708" s="12"/>
      <c r="TRP708" s="12"/>
      <c r="TRQ708" s="12"/>
      <c r="TRR708" s="12"/>
      <c r="TRS708" s="12"/>
      <c r="TRT708" s="12"/>
      <c r="TRU708" s="12"/>
      <c r="TRV708" s="12"/>
      <c r="TRW708" s="12"/>
      <c r="TRX708" s="12"/>
      <c r="TRY708" s="12"/>
      <c r="TRZ708" s="12"/>
      <c r="TSA708" s="12"/>
      <c r="TSB708" s="12"/>
      <c r="TSC708" s="12"/>
      <c r="TSD708" s="12"/>
      <c r="TSE708" s="12"/>
      <c r="TSF708" s="12"/>
      <c r="TSG708" s="12"/>
      <c r="TSH708" s="12"/>
      <c r="TSI708" s="12"/>
      <c r="TSJ708" s="12"/>
      <c r="TSK708" s="12"/>
      <c r="TSL708" s="12"/>
      <c r="TSM708" s="12"/>
      <c r="TSN708" s="12"/>
      <c r="TSO708" s="12"/>
      <c r="TSP708" s="12"/>
      <c r="TSQ708" s="12"/>
      <c r="TSR708" s="12"/>
      <c r="TSS708" s="12"/>
      <c r="TST708" s="12"/>
      <c r="TSU708" s="12"/>
      <c r="TSV708" s="12"/>
      <c r="TSW708" s="12"/>
      <c r="TSX708" s="12"/>
      <c r="TSY708" s="12"/>
      <c r="TSZ708" s="12"/>
      <c r="TTA708" s="12"/>
      <c r="TTB708" s="12"/>
      <c r="TTC708" s="12"/>
      <c r="TTD708" s="12"/>
      <c r="TTE708" s="12"/>
      <c r="TTF708" s="12"/>
      <c r="TTG708" s="12"/>
      <c r="TTH708" s="12"/>
      <c r="TTI708" s="12"/>
      <c r="TTJ708" s="12"/>
      <c r="TTK708" s="12"/>
      <c r="TTL708" s="12"/>
      <c r="TTM708" s="12"/>
      <c r="TTN708" s="12"/>
      <c r="TTO708" s="12"/>
      <c r="TTP708" s="12"/>
      <c r="TTQ708" s="12"/>
      <c r="TTR708" s="12"/>
      <c r="TTS708" s="12"/>
      <c r="TTT708" s="12"/>
      <c r="TTU708" s="12"/>
      <c r="TTV708" s="12"/>
      <c r="TTW708" s="12"/>
      <c r="TTX708" s="12"/>
      <c r="TTY708" s="12"/>
      <c r="TTZ708" s="12"/>
      <c r="TUA708" s="12"/>
      <c r="TUB708" s="12"/>
      <c r="TUC708" s="12"/>
      <c r="TUD708" s="12"/>
      <c r="TUE708" s="12"/>
      <c r="TUF708" s="12"/>
      <c r="TUG708" s="12"/>
      <c r="TUH708" s="12"/>
      <c r="TUI708" s="12"/>
      <c r="TUJ708" s="12"/>
      <c r="TUK708" s="12"/>
      <c r="TUL708" s="12"/>
      <c r="TUM708" s="12"/>
      <c r="TUN708" s="12"/>
      <c r="TUO708" s="12"/>
      <c r="TUP708" s="12"/>
      <c r="TUQ708" s="12"/>
      <c r="TUR708" s="12"/>
      <c r="TUS708" s="12"/>
      <c r="TUT708" s="12"/>
      <c r="TUU708" s="12"/>
      <c r="TUV708" s="12"/>
      <c r="TUW708" s="12"/>
      <c r="TUX708" s="12"/>
      <c r="TUY708" s="12"/>
      <c r="TUZ708" s="12"/>
      <c r="TVA708" s="12"/>
      <c r="TVB708" s="12"/>
      <c r="TVC708" s="12"/>
      <c r="TVD708" s="12"/>
      <c r="TVE708" s="12"/>
      <c r="TVF708" s="12"/>
      <c r="TVG708" s="12"/>
      <c r="TVH708" s="12"/>
      <c r="TVI708" s="12"/>
      <c r="TVJ708" s="12"/>
      <c r="TVK708" s="12"/>
      <c r="TVL708" s="12"/>
      <c r="TVM708" s="12"/>
      <c r="TVN708" s="12"/>
      <c r="TVO708" s="12"/>
      <c r="TVP708" s="12"/>
      <c r="TVQ708" s="12"/>
      <c r="TVR708" s="12"/>
      <c r="TVS708" s="12"/>
      <c r="TVT708" s="12"/>
      <c r="TVU708" s="12"/>
      <c r="TVV708" s="12"/>
      <c r="TVW708" s="12"/>
      <c r="TVX708" s="12"/>
      <c r="TVY708" s="12"/>
      <c r="TVZ708" s="12"/>
      <c r="TWA708" s="12"/>
      <c r="TWB708" s="12"/>
      <c r="TWC708" s="12"/>
      <c r="TWD708" s="12"/>
      <c r="TWE708" s="12"/>
      <c r="TWF708" s="12"/>
      <c r="TWG708" s="12"/>
      <c r="TWH708" s="12"/>
      <c r="TWI708" s="12"/>
      <c r="TWJ708" s="12"/>
      <c r="TWK708" s="12"/>
      <c r="TWL708" s="12"/>
      <c r="TWM708" s="12"/>
      <c r="TWN708" s="12"/>
      <c r="TWO708" s="12"/>
      <c r="TWP708" s="12"/>
      <c r="TWQ708" s="12"/>
      <c r="TWR708" s="12"/>
      <c r="TWS708" s="12"/>
      <c r="TWT708" s="12"/>
      <c r="TWU708" s="12"/>
      <c r="TWV708" s="12"/>
      <c r="TWW708" s="12"/>
      <c r="TWX708" s="12"/>
      <c r="TWY708" s="12"/>
      <c r="TWZ708" s="12"/>
      <c r="TXA708" s="12"/>
      <c r="TXB708" s="12"/>
      <c r="TXC708" s="12"/>
      <c r="TXD708" s="12"/>
      <c r="TXE708" s="12"/>
      <c r="TXF708" s="12"/>
      <c r="TXG708" s="12"/>
      <c r="TXH708" s="12"/>
      <c r="TXI708" s="12"/>
      <c r="TXJ708" s="12"/>
      <c r="TXK708" s="12"/>
      <c r="TXL708" s="12"/>
      <c r="TXM708" s="12"/>
      <c r="TXN708" s="12"/>
      <c r="TXO708" s="12"/>
      <c r="TXP708" s="12"/>
      <c r="TXQ708" s="12"/>
      <c r="TXR708" s="12"/>
      <c r="TXS708" s="12"/>
      <c r="TXT708" s="12"/>
      <c r="TXU708" s="12"/>
      <c r="TXV708" s="12"/>
      <c r="TXW708" s="12"/>
      <c r="TXX708" s="12"/>
      <c r="TXY708" s="12"/>
      <c r="TXZ708" s="12"/>
      <c r="TYA708" s="12"/>
      <c r="TYB708" s="12"/>
      <c r="TYC708" s="12"/>
      <c r="TYD708" s="12"/>
      <c r="TYE708" s="12"/>
      <c r="TYF708" s="12"/>
      <c r="TYG708" s="12"/>
      <c r="TYH708" s="12"/>
      <c r="TYI708" s="12"/>
      <c r="TYJ708" s="12"/>
      <c r="TYK708" s="12"/>
      <c r="TYL708" s="12"/>
      <c r="TYM708" s="12"/>
      <c r="TYN708" s="12"/>
      <c r="TYO708" s="12"/>
      <c r="TYP708" s="12"/>
      <c r="TYQ708" s="12"/>
      <c r="TYR708" s="12"/>
      <c r="TYS708" s="12"/>
      <c r="TYT708" s="12"/>
      <c r="TYU708" s="12"/>
      <c r="TYV708" s="12"/>
      <c r="TYW708" s="12"/>
      <c r="TYX708" s="12"/>
      <c r="TYY708" s="12"/>
      <c r="TYZ708" s="12"/>
      <c r="TZA708" s="12"/>
      <c r="TZB708" s="12"/>
      <c r="TZC708" s="12"/>
      <c r="TZD708" s="12"/>
      <c r="TZE708" s="12"/>
      <c r="TZF708" s="12"/>
      <c r="TZG708" s="12"/>
      <c r="TZH708" s="12"/>
      <c r="TZI708" s="12"/>
      <c r="TZJ708" s="12"/>
      <c r="TZK708" s="12"/>
      <c r="TZL708" s="12"/>
      <c r="TZM708" s="12"/>
      <c r="TZN708" s="12"/>
      <c r="TZO708" s="12"/>
      <c r="TZP708" s="12"/>
      <c r="TZQ708" s="12"/>
      <c r="TZR708" s="12"/>
      <c r="TZS708" s="12"/>
      <c r="TZT708" s="12"/>
      <c r="TZU708" s="12"/>
      <c r="TZV708" s="12"/>
      <c r="TZW708" s="12"/>
      <c r="TZX708" s="12"/>
      <c r="TZY708" s="12"/>
      <c r="TZZ708" s="12"/>
      <c r="UAA708" s="12"/>
      <c r="UAB708" s="12"/>
      <c r="UAC708" s="12"/>
      <c r="UAD708" s="12"/>
      <c r="UAE708" s="12"/>
      <c r="UAF708" s="12"/>
      <c r="UAG708" s="12"/>
      <c r="UAH708" s="12"/>
      <c r="UAI708" s="12"/>
      <c r="UAJ708" s="12"/>
      <c r="UAK708" s="12"/>
      <c r="UAL708" s="12"/>
      <c r="UAM708" s="12"/>
      <c r="UAN708" s="12"/>
      <c r="UAO708" s="12"/>
      <c r="UAP708" s="12"/>
      <c r="UAQ708" s="12"/>
      <c r="UAR708" s="12"/>
      <c r="UAS708" s="12"/>
      <c r="UAT708" s="12"/>
      <c r="UAU708" s="12"/>
      <c r="UAV708" s="12"/>
      <c r="UAW708" s="12"/>
      <c r="UAX708" s="12"/>
      <c r="UAY708" s="12"/>
      <c r="UAZ708" s="12"/>
      <c r="UBA708" s="12"/>
      <c r="UBB708" s="12"/>
      <c r="UBC708" s="12"/>
      <c r="UBD708" s="12"/>
      <c r="UBE708" s="12"/>
      <c r="UBF708" s="12"/>
      <c r="UBG708" s="12"/>
      <c r="UBH708" s="12"/>
      <c r="UBI708" s="12"/>
      <c r="UBJ708" s="12"/>
      <c r="UBK708" s="12"/>
      <c r="UBL708" s="12"/>
      <c r="UBM708" s="12"/>
      <c r="UBN708" s="12"/>
      <c r="UBO708" s="12"/>
      <c r="UBP708" s="12"/>
      <c r="UBQ708" s="12"/>
      <c r="UBR708" s="12"/>
      <c r="UBS708" s="12"/>
      <c r="UBT708" s="12"/>
      <c r="UBU708" s="12"/>
      <c r="UBV708" s="12"/>
      <c r="UBW708" s="12"/>
      <c r="UBX708" s="12"/>
      <c r="UBY708" s="12"/>
      <c r="UBZ708" s="12"/>
      <c r="UCA708" s="12"/>
      <c r="UCB708" s="12"/>
      <c r="UCC708" s="12"/>
      <c r="UCD708" s="12"/>
      <c r="UCE708" s="12"/>
      <c r="UCF708" s="12"/>
      <c r="UCG708" s="12"/>
      <c r="UCH708" s="12"/>
      <c r="UCI708" s="12"/>
      <c r="UCJ708" s="12"/>
      <c r="UCK708" s="12"/>
      <c r="UCL708" s="12"/>
      <c r="UCM708" s="12"/>
      <c r="UCN708" s="12"/>
      <c r="UCO708" s="12"/>
      <c r="UCP708" s="12"/>
      <c r="UCQ708" s="12"/>
      <c r="UCR708" s="12"/>
      <c r="UCS708" s="12"/>
      <c r="UCT708" s="12"/>
      <c r="UCU708" s="12"/>
      <c r="UCV708" s="12"/>
      <c r="UCW708" s="12"/>
      <c r="UCX708" s="12"/>
      <c r="UCY708" s="12"/>
      <c r="UCZ708" s="12"/>
      <c r="UDA708" s="12"/>
      <c r="UDB708" s="12"/>
      <c r="UDC708" s="12"/>
      <c r="UDD708" s="12"/>
      <c r="UDE708" s="12"/>
      <c r="UDF708" s="12"/>
      <c r="UDG708" s="12"/>
      <c r="UDH708" s="12"/>
      <c r="UDI708" s="12"/>
      <c r="UDJ708" s="12"/>
      <c r="UDK708" s="12"/>
      <c r="UDL708" s="12"/>
      <c r="UDM708" s="12"/>
      <c r="UDN708" s="12"/>
      <c r="UDO708" s="12"/>
      <c r="UDP708" s="12"/>
      <c r="UDQ708" s="12"/>
      <c r="UDR708" s="12"/>
      <c r="UDS708" s="12"/>
      <c r="UDT708" s="12"/>
      <c r="UDU708" s="12"/>
      <c r="UDV708" s="12"/>
      <c r="UDW708" s="12"/>
      <c r="UDX708" s="12"/>
      <c r="UDY708" s="12"/>
      <c r="UDZ708" s="12"/>
      <c r="UEA708" s="12"/>
      <c r="UEB708" s="12"/>
      <c r="UEC708" s="12"/>
      <c r="UED708" s="12"/>
      <c r="UEE708" s="12"/>
      <c r="UEF708" s="12"/>
      <c r="UEG708" s="12"/>
      <c r="UEH708" s="12"/>
      <c r="UEI708" s="12"/>
      <c r="UEJ708" s="12"/>
      <c r="UEK708" s="12"/>
      <c r="UEL708" s="12"/>
      <c r="UEM708" s="12"/>
      <c r="UEN708" s="12"/>
      <c r="UEO708" s="12"/>
      <c r="UEP708" s="12"/>
      <c r="UEQ708" s="12"/>
      <c r="UER708" s="12"/>
      <c r="UES708" s="12"/>
      <c r="UET708" s="12"/>
      <c r="UEU708" s="12"/>
      <c r="UEV708" s="12"/>
      <c r="UEW708" s="12"/>
      <c r="UEX708" s="12"/>
      <c r="UEY708" s="12"/>
      <c r="UEZ708" s="12"/>
      <c r="UFA708" s="12"/>
      <c r="UFB708" s="12"/>
      <c r="UFC708" s="12"/>
      <c r="UFD708" s="12"/>
      <c r="UFE708" s="12"/>
      <c r="UFF708" s="12"/>
      <c r="UFG708" s="12"/>
      <c r="UFH708" s="12"/>
      <c r="UFI708" s="12"/>
      <c r="UFJ708" s="12"/>
      <c r="UFK708" s="12"/>
      <c r="UFL708" s="12"/>
      <c r="UFM708" s="12"/>
      <c r="UFN708" s="12"/>
      <c r="UFO708" s="12"/>
      <c r="UFP708" s="12"/>
      <c r="UFQ708" s="12"/>
      <c r="UFR708" s="12"/>
      <c r="UFS708" s="12"/>
      <c r="UFT708" s="12"/>
      <c r="UFU708" s="12"/>
      <c r="UFV708" s="12"/>
      <c r="UFW708" s="12"/>
      <c r="UFX708" s="12"/>
      <c r="UFY708" s="12"/>
      <c r="UFZ708" s="12"/>
      <c r="UGA708" s="12"/>
      <c r="UGB708" s="12"/>
      <c r="UGC708" s="12"/>
      <c r="UGD708" s="12"/>
      <c r="UGE708" s="12"/>
      <c r="UGF708" s="12"/>
      <c r="UGG708" s="12"/>
      <c r="UGH708" s="12"/>
      <c r="UGI708" s="12"/>
      <c r="UGJ708" s="12"/>
      <c r="UGK708" s="12"/>
      <c r="UGL708" s="12"/>
      <c r="UGM708" s="12"/>
      <c r="UGN708" s="12"/>
      <c r="UGO708" s="12"/>
      <c r="UGP708" s="12"/>
      <c r="UGQ708" s="12"/>
      <c r="UGR708" s="12"/>
      <c r="UGS708" s="12"/>
      <c r="UGT708" s="12"/>
      <c r="UGU708" s="12"/>
      <c r="UGV708" s="12"/>
      <c r="UGW708" s="12"/>
      <c r="UGX708" s="12"/>
      <c r="UGY708" s="12"/>
      <c r="UGZ708" s="12"/>
      <c r="UHA708" s="12"/>
      <c r="UHB708" s="12"/>
      <c r="UHC708" s="12"/>
      <c r="UHD708" s="12"/>
      <c r="UHE708" s="12"/>
      <c r="UHF708" s="12"/>
      <c r="UHG708" s="12"/>
      <c r="UHH708" s="12"/>
      <c r="UHI708" s="12"/>
      <c r="UHJ708" s="12"/>
      <c r="UHK708" s="12"/>
      <c r="UHL708" s="12"/>
      <c r="UHM708" s="12"/>
      <c r="UHN708" s="12"/>
      <c r="UHO708" s="12"/>
      <c r="UHP708" s="12"/>
      <c r="UHQ708" s="12"/>
      <c r="UHR708" s="12"/>
      <c r="UHS708" s="12"/>
      <c r="UHT708" s="12"/>
      <c r="UHU708" s="12"/>
      <c r="UHV708" s="12"/>
      <c r="UHW708" s="12"/>
      <c r="UHX708" s="12"/>
      <c r="UHY708" s="12"/>
      <c r="UHZ708" s="12"/>
      <c r="UIA708" s="12"/>
      <c r="UIB708" s="12"/>
      <c r="UIC708" s="12"/>
      <c r="UID708" s="12"/>
      <c r="UIE708" s="12"/>
      <c r="UIF708" s="12"/>
      <c r="UIG708" s="12"/>
      <c r="UIH708" s="12"/>
      <c r="UII708" s="12"/>
      <c r="UIJ708" s="12"/>
      <c r="UIK708" s="12"/>
      <c r="UIL708" s="12"/>
      <c r="UIM708" s="12"/>
      <c r="UIN708" s="12"/>
      <c r="UIO708" s="12"/>
      <c r="UIP708" s="12"/>
      <c r="UIQ708" s="12"/>
      <c r="UIR708" s="12"/>
      <c r="UIS708" s="12"/>
      <c r="UIT708" s="12"/>
      <c r="UIU708" s="12"/>
      <c r="UIV708" s="12"/>
      <c r="UIW708" s="12"/>
      <c r="UIX708" s="12"/>
      <c r="UIY708" s="12"/>
      <c r="UIZ708" s="12"/>
      <c r="UJA708" s="12"/>
      <c r="UJB708" s="12"/>
      <c r="UJC708" s="12"/>
      <c r="UJD708" s="12"/>
      <c r="UJE708" s="12"/>
      <c r="UJF708" s="12"/>
      <c r="UJG708" s="12"/>
      <c r="UJH708" s="12"/>
      <c r="UJI708" s="12"/>
      <c r="UJJ708" s="12"/>
      <c r="UJK708" s="12"/>
      <c r="UJL708" s="12"/>
      <c r="UJM708" s="12"/>
      <c r="UJN708" s="12"/>
      <c r="UJO708" s="12"/>
      <c r="UJP708" s="12"/>
      <c r="UJQ708" s="12"/>
      <c r="UJR708" s="12"/>
      <c r="UJS708" s="12"/>
      <c r="UJT708" s="12"/>
      <c r="UJU708" s="12"/>
      <c r="UJV708" s="12"/>
      <c r="UJW708" s="12"/>
      <c r="UJX708" s="12"/>
      <c r="UJY708" s="12"/>
      <c r="UJZ708" s="12"/>
      <c r="UKA708" s="12"/>
      <c r="UKB708" s="12"/>
      <c r="UKC708" s="12"/>
      <c r="UKD708" s="12"/>
      <c r="UKE708" s="12"/>
      <c r="UKF708" s="12"/>
      <c r="UKG708" s="12"/>
      <c r="UKH708" s="12"/>
      <c r="UKI708" s="12"/>
      <c r="UKJ708" s="12"/>
      <c r="UKK708" s="12"/>
      <c r="UKL708" s="12"/>
      <c r="UKM708" s="12"/>
      <c r="UKN708" s="12"/>
      <c r="UKO708" s="12"/>
      <c r="UKP708" s="12"/>
      <c r="UKQ708" s="12"/>
      <c r="UKR708" s="12"/>
      <c r="UKS708" s="12"/>
      <c r="UKT708" s="12"/>
      <c r="UKU708" s="12"/>
      <c r="UKV708" s="12"/>
      <c r="UKW708" s="12"/>
      <c r="UKX708" s="12"/>
      <c r="UKY708" s="12"/>
      <c r="UKZ708" s="12"/>
      <c r="ULA708" s="12"/>
      <c r="ULB708" s="12"/>
      <c r="ULC708" s="12"/>
      <c r="ULD708" s="12"/>
      <c r="ULE708" s="12"/>
      <c r="ULF708" s="12"/>
      <c r="ULG708" s="12"/>
      <c r="ULH708" s="12"/>
      <c r="ULI708" s="12"/>
      <c r="ULJ708" s="12"/>
      <c r="ULK708" s="12"/>
      <c r="ULL708" s="12"/>
      <c r="ULM708" s="12"/>
      <c r="ULN708" s="12"/>
      <c r="ULO708" s="12"/>
      <c r="ULP708" s="12"/>
      <c r="ULQ708" s="12"/>
      <c r="ULR708" s="12"/>
      <c r="ULS708" s="12"/>
      <c r="ULT708" s="12"/>
      <c r="ULU708" s="12"/>
      <c r="ULV708" s="12"/>
      <c r="ULW708" s="12"/>
      <c r="ULX708" s="12"/>
      <c r="ULY708" s="12"/>
      <c r="ULZ708" s="12"/>
      <c r="UMA708" s="12"/>
      <c r="UMB708" s="12"/>
      <c r="UMC708" s="12"/>
      <c r="UMD708" s="12"/>
      <c r="UME708" s="12"/>
      <c r="UMF708" s="12"/>
      <c r="UMG708" s="12"/>
      <c r="UMH708" s="12"/>
      <c r="UMI708" s="12"/>
      <c r="UMJ708" s="12"/>
      <c r="UMK708" s="12"/>
      <c r="UML708" s="12"/>
      <c r="UMM708" s="12"/>
      <c r="UMN708" s="12"/>
      <c r="UMO708" s="12"/>
      <c r="UMP708" s="12"/>
      <c r="UMQ708" s="12"/>
      <c r="UMR708" s="12"/>
      <c r="UMS708" s="12"/>
      <c r="UMT708" s="12"/>
      <c r="UMU708" s="12"/>
      <c r="UMV708" s="12"/>
      <c r="UMW708" s="12"/>
      <c r="UMX708" s="12"/>
      <c r="UMY708" s="12"/>
      <c r="UMZ708" s="12"/>
      <c r="UNA708" s="12"/>
      <c r="UNB708" s="12"/>
      <c r="UNC708" s="12"/>
      <c r="UND708" s="12"/>
      <c r="UNE708" s="12"/>
      <c r="UNF708" s="12"/>
      <c r="UNG708" s="12"/>
      <c r="UNH708" s="12"/>
      <c r="UNI708" s="12"/>
      <c r="UNJ708" s="12"/>
      <c r="UNK708" s="12"/>
      <c r="UNL708" s="12"/>
      <c r="UNM708" s="12"/>
      <c r="UNN708" s="12"/>
      <c r="UNO708" s="12"/>
      <c r="UNP708" s="12"/>
      <c r="UNQ708" s="12"/>
      <c r="UNR708" s="12"/>
      <c r="UNS708" s="12"/>
      <c r="UNT708" s="12"/>
      <c r="UNU708" s="12"/>
      <c r="UNV708" s="12"/>
      <c r="UNW708" s="12"/>
      <c r="UNX708" s="12"/>
      <c r="UNY708" s="12"/>
      <c r="UNZ708" s="12"/>
      <c r="UOA708" s="12"/>
      <c r="UOB708" s="12"/>
      <c r="UOC708" s="12"/>
      <c r="UOD708" s="12"/>
      <c r="UOE708" s="12"/>
      <c r="UOF708" s="12"/>
      <c r="UOG708" s="12"/>
      <c r="UOH708" s="12"/>
      <c r="UOI708" s="12"/>
      <c r="UOJ708" s="12"/>
      <c r="UOK708" s="12"/>
      <c r="UOL708" s="12"/>
      <c r="UOM708" s="12"/>
      <c r="UON708" s="12"/>
      <c r="UOO708" s="12"/>
      <c r="UOP708" s="12"/>
      <c r="UOQ708" s="12"/>
      <c r="UOR708" s="12"/>
      <c r="UOS708" s="12"/>
      <c r="UOT708" s="12"/>
      <c r="UOU708" s="12"/>
      <c r="UOV708" s="12"/>
      <c r="UOW708" s="12"/>
      <c r="UOX708" s="12"/>
      <c r="UOY708" s="12"/>
      <c r="UOZ708" s="12"/>
      <c r="UPA708" s="12"/>
      <c r="UPB708" s="12"/>
      <c r="UPC708" s="12"/>
      <c r="UPD708" s="12"/>
      <c r="UPE708" s="12"/>
      <c r="UPF708" s="12"/>
      <c r="UPG708" s="12"/>
      <c r="UPH708" s="12"/>
      <c r="UPI708" s="12"/>
      <c r="UPJ708" s="12"/>
      <c r="UPK708" s="12"/>
      <c r="UPL708" s="12"/>
      <c r="UPM708" s="12"/>
      <c r="UPN708" s="12"/>
      <c r="UPO708" s="12"/>
      <c r="UPP708" s="12"/>
      <c r="UPQ708" s="12"/>
      <c r="UPR708" s="12"/>
      <c r="UPS708" s="12"/>
      <c r="UPT708" s="12"/>
      <c r="UPU708" s="12"/>
      <c r="UPV708" s="12"/>
      <c r="UPW708" s="12"/>
      <c r="UPX708" s="12"/>
      <c r="UPY708" s="12"/>
      <c r="UPZ708" s="12"/>
      <c r="UQA708" s="12"/>
      <c r="UQB708" s="12"/>
      <c r="UQC708" s="12"/>
      <c r="UQD708" s="12"/>
      <c r="UQE708" s="12"/>
      <c r="UQF708" s="12"/>
      <c r="UQG708" s="12"/>
      <c r="UQH708" s="12"/>
      <c r="UQI708" s="12"/>
      <c r="UQJ708" s="12"/>
      <c r="UQK708" s="12"/>
      <c r="UQL708" s="12"/>
      <c r="UQM708" s="12"/>
      <c r="UQN708" s="12"/>
      <c r="UQO708" s="12"/>
      <c r="UQP708" s="12"/>
      <c r="UQQ708" s="12"/>
      <c r="UQR708" s="12"/>
      <c r="UQS708" s="12"/>
      <c r="UQT708" s="12"/>
      <c r="UQU708" s="12"/>
      <c r="UQV708" s="12"/>
      <c r="UQW708" s="12"/>
      <c r="UQX708" s="12"/>
      <c r="UQY708" s="12"/>
      <c r="UQZ708" s="12"/>
      <c r="URA708" s="12"/>
      <c r="URB708" s="12"/>
      <c r="URC708" s="12"/>
      <c r="URD708" s="12"/>
      <c r="URE708" s="12"/>
      <c r="URF708" s="12"/>
      <c r="URG708" s="12"/>
      <c r="URH708" s="12"/>
      <c r="URI708" s="12"/>
      <c r="URJ708" s="12"/>
      <c r="URK708" s="12"/>
      <c r="URL708" s="12"/>
      <c r="URM708" s="12"/>
      <c r="URN708" s="12"/>
      <c r="URO708" s="12"/>
      <c r="URP708" s="12"/>
      <c r="URQ708" s="12"/>
      <c r="URR708" s="12"/>
      <c r="URS708" s="12"/>
      <c r="URT708" s="12"/>
      <c r="URU708" s="12"/>
      <c r="URV708" s="12"/>
      <c r="URW708" s="12"/>
      <c r="URX708" s="12"/>
      <c r="URY708" s="12"/>
      <c r="URZ708" s="12"/>
      <c r="USA708" s="12"/>
      <c r="USB708" s="12"/>
      <c r="USC708" s="12"/>
      <c r="USD708" s="12"/>
      <c r="USE708" s="12"/>
      <c r="USF708" s="12"/>
      <c r="USG708" s="12"/>
      <c r="USH708" s="12"/>
      <c r="USI708" s="12"/>
      <c r="USJ708" s="12"/>
      <c r="USK708" s="12"/>
      <c r="USL708" s="12"/>
      <c r="USM708" s="12"/>
      <c r="USN708" s="12"/>
      <c r="USO708" s="12"/>
      <c r="USP708" s="12"/>
      <c r="USQ708" s="12"/>
      <c r="USR708" s="12"/>
      <c r="USS708" s="12"/>
      <c r="UST708" s="12"/>
      <c r="USU708" s="12"/>
      <c r="USV708" s="12"/>
      <c r="USW708" s="12"/>
      <c r="USX708" s="12"/>
      <c r="USY708" s="12"/>
      <c r="USZ708" s="12"/>
      <c r="UTA708" s="12"/>
      <c r="UTB708" s="12"/>
      <c r="UTC708" s="12"/>
      <c r="UTD708" s="12"/>
      <c r="UTE708" s="12"/>
      <c r="UTF708" s="12"/>
      <c r="UTG708" s="12"/>
      <c r="UTH708" s="12"/>
      <c r="UTI708" s="12"/>
      <c r="UTJ708" s="12"/>
      <c r="UTK708" s="12"/>
      <c r="UTL708" s="12"/>
      <c r="UTM708" s="12"/>
      <c r="UTN708" s="12"/>
      <c r="UTO708" s="12"/>
      <c r="UTP708" s="12"/>
      <c r="UTQ708" s="12"/>
      <c r="UTR708" s="12"/>
      <c r="UTS708" s="12"/>
      <c r="UTT708" s="12"/>
      <c r="UTU708" s="12"/>
      <c r="UTV708" s="12"/>
      <c r="UTW708" s="12"/>
      <c r="UTX708" s="12"/>
      <c r="UTY708" s="12"/>
      <c r="UTZ708" s="12"/>
      <c r="UUA708" s="12"/>
      <c r="UUB708" s="12"/>
      <c r="UUC708" s="12"/>
      <c r="UUD708" s="12"/>
      <c r="UUE708" s="12"/>
      <c r="UUF708" s="12"/>
      <c r="UUG708" s="12"/>
      <c r="UUH708" s="12"/>
      <c r="UUI708" s="12"/>
      <c r="UUJ708" s="12"/>
      <c r="UUK708" s="12"/>
      <c r="UUL708" s="12"/>
      <c r="UUM708" s="12"/>
      <c r="UUN708" s="12"/>
      <c r="UUO708" s="12"/>
      <c r="UUP708" s="12"/>
      <c r="UUQ708" s="12"/>
      <c r="UUR708" s="12"/>
      <c r="UUS708" s="12"/>
      <c r="UUT708" s="12"/>
      <c r="UUU708" s="12"/>
      <c r="UUV708" s="12"/>
      <c r="UUW708" s="12"/>
      <c r="UUX708" s="12"/>
      <c r="UUY708" s="12"/>
      <c r="UUZ708" s="12"/>
      <c r="UVA708" s="12"/>
      <c r="UVB708" s="12"/>
      <c r="UVC708" s="12"/>
      <c r="UVD708" s="12"/>
      <c r="UVE708" s="12"/>
      <c r="UVF708" s="12"/>
      <c r="UVG708" s="12"/>
      <c r="UVH708" s="12"/>
      <c r="UVI708" s="12"/>
      <c r="UVJ708" s="12"/>
      <c r="UVK708" s="12"/>
      <c r="UVL708" s="12"/>
      <c r="UVM708" s="12"/>
      <c r="UVN708" s="12"/>
      <c r="UVO708" s="12"/>
      <c r="UVP708" s="12"/>
      <c r="UVQ708" s="12"/>
      <c r="UVR708" s="12"/>
      <c r="UVS708" s="12"/>
      <c r="UVT708" s="12"/>
      <c r="UVU708" s="12"/>
      <c r="UVV708" s="12"/>
      <c r="UVW708" s="12"/>
      <c r="UVX708" s="12"/>
      <c r="UVY708" s="12"/>
      <c r="UVZ708" s="12"/>
      <c r="UWA708" s="12"/>
      <c r="UWB708" s="12"/>
      <c r="UWC708" s="12"/>
      <c r="UWD708" s="12"/>
      <c r="UWE708" s="12"/>
      <c r="UWF708" s="12"/>
      <c r="UWG708" s="12"/>
      <c r="UWH708" s="12"/>
      <c r="UWI708" s="12"/>
      <c r="UWJ708" s="12"/>
      <c r="UWK708" s="12"/>
      <c r="UWL708" s="12"/>
      <c r="UWM708" s="12"/>
      <c r="UWN708" s="12"/>
      <c r="UWO708" s="12"/>
      <c r="UWP708" s="12"/>
      <c r="UWQ708" s="12"/>
      <c r="UWR708" s="12"/>
      <c r="UWS708" s="12"/>
      <c r="UWT708" s="12"/>
      <c r="UWU708" s="12"/>
      <c r="UWV708" s="12"/>
      <c r="UWW708" s="12"/>
      <c r="UWX708" s="12"/>
      <c r="UWY708" s="12"/>
      <c r="UWZ708" s="12"/>
      <c r="UXA708" s="12"/>
      <c r="UXB708" s="12"/>
      <c r="UXC708" s="12"/>
      <c r="UXD708" s="12"/>
      <c r="UXE708" s="12"/>
      <c r="UXF708" s="12"/>
      <c r="UXG708" s="12"/>
      <c r="UXH708" s="12"/>
      <c r="UXI708" s="12"/>
      <c r="UXJ708" s="12"/>
      <c r="UXK708" s="12"/>
      <c r="UXL708" s="12"/>
      <c r="UXM708" s="12"/>
      <c r="UXN708" s="12"/>
      <c r="UXO708" s="12"/>
      <c r="UXP708" s="12"/>
      <c r="UXQ708" s="12"/>
      <c r="UXR708" s="12"/>
      <c r="UXS708" s="12"/>
      <c r="UXT708" s="12"/>
      <c r="UXU708" s="12"/>
      <c r="UXV708" s="12"/>
      <c r="UXW708" s="12"/>
      <c r="UXX708" s="12"/>
      <c r="UXY708" s="12"/>
      <c r="UXZ708" s="12"/>
      <c r="UYA708" s="12"/>
      <c r="UYB708" s="12"/>
      <c r="UYC708" s="12"/>
      <c r="UYD708" s="12"/>
      <c r="UYE708" s="12"/>
      <c r="UYF708" s="12"/>
      <c r="UYG708" s="12"/>
      <c r="UYH708" s="12"/>
      <c r="UYI708" s="12"/>
      <c r="UYJ708" s="12"/>
      <c r="UYK708" s="12"/>
      <c r="UYL708" s="12"/>
      <c r="UYM708" s="12"/>
      <c r="UYN708" s="12"/>
      <c r="UYO708" s="12"/>
      <c r="UYP708" s="12"/>
      <c r="UYQ708" s="12"/>
      <c r="UYR708" s="12"/>
      <c r="UYS708" s="12"/>
      <c r="UYT708" s="12"/>
      <c r="UYU708" s="12"/>
      <c r="UYV708" s="12"/>
      <c r="UYW708" s="12"/>
      <c r="UYX708" s="12"/>
      <c r="UYY708" s="12"/>
      <c r="UYZ708" s="12"/>
      <c r="UZA708" s="12"/>
      <c r="UZB708" s="12"/>
      <c r="UZC708" s="12"/>
      <c r="UZD708" s="12"/>
      <c r="UZE708" s="12"/>
      <c r="UZF708" s="12"/>
      <c r="UZG708" s="12"/>
      <c r="UZH708" s="12"/>
      <c r="UZI708" s="12"/>
      <c r="UZJ708" s="12"/>
      <c r="UZK708" s="12"/>
      <c r="UZL708" s="12"/>
      <c r="UZM708" s="12"/>
      <c r="UZN708" s="12"/>
      <c r="UZO708" s="12"/>
      <c r="UZP708" s="12"/>
      <c r="UZQ708" s="12"/>
      <c r="UZR708" s="12"/>
      <c r="UZS708" s="12"/>
      <c r="UZT708" s="12"/>
      <c r="UZU708" s="12"/>
      <c r="UZV708" s="12"/>
      <c r="UZW708" s="12"/>
      <c r="UZX708" s="12"/>
      <c r="UZY708" s="12"/>
      <c r="UZZ708" s="12"/>
      <c r="VAA708" s="12"/>
      <c r="VAB708" s="12"/>
      <c r="VAC708" s="12"/>
      <c r="VAD708" s="12"/>
      <c r="VAE708" s="12"/>
      <c r="VAF708" s="12"/>
      <c r="VAG708" s="12"/>
      <c r="VAH708" s="12"/>
      <c r="VAI708" s="12"/>
      <c r="VAJ708" s="12"/>
      <c r="VAK708" s="12"/>
      <c r="VAL708" s="12"/>
      <c r="VAM708" s="12"/>
      <c r="VAN708" s="12"/>
      <c r="VAO708" s="12"/>
      <c r="VAP708" s="12"/>
      <c r="VAQ708" s="12"/>
      <c r="VAR708" s="12"/>
      <c r="VAS708" s="12"/>
      <c r="VAT708" s="12"/>
      <c r="VAU708" s="12"/>
      <c r="VAV708" s="12"/>
      <c r="VAW708" s="12"/>
      <c r="VAX708" s="12"/>
      <c r="VAY708" s="12"/>
      <c r="VAZ708" s="12"/>
      <c r="VBA708" s="12"/>
      <c r="VBB708" s="12"/>
      <c r="VBC708" s="12"/>
      <c r="VBD708" s="12"/>
      <c r="VBE708" s="12"/>
      <c r="VBF708" s="12"/>
      <c r="VBG708" s="12"/>
      <c r="VBH708" s="12"/>
      <c r="VBI708" s="12"/>
      <c r="VBJ708" s="12"/>
      <c r="VBK708" s="12"/>
      <c r="VBL708" s="12"/>
      <c r="VBM708" s="12"/>
      <c r="VBN708" s="12"/>
      <c r="VBO708" s="12"/>
      <c r="VBP708" s="12"/>
      <c r="VBQ708" s="12"/>
      <c r="VBR708" s="12"/>
      <c r="VBS708" s="12"/>
      <c r="VBT708" s="12"/>
      <c r="VBU708" s="12"/>
      <c r="VBV708" s="12"/>
      <c r="VBW708" s="12"/>
      <c r="VBX708" s="12"/>
      <c r="VBY708" s="12"/>
      <c r="VBZ708" s="12"/>
      <c r="VCA708" s="12"/>
      <c r="VCB708" s="12"/>
      <c r="VCC708" s="12"/>
      <c r="VCD708" s="12"/>
      <c r="VCE708" s="12"/>
      <c r="VCF708" s="12"/>
      <c r="VCG708" s="12"/>
      <c r="VCH708" s="12"/>
      <c r="VCI708" s="12"/>
      <c r="VCJ708" s="12"/>
      <c r="VCK708" s="12"/>
      <c r="VCL708" s="12"/>
      <c r="VCM708" s="12"/>
      <c r="VCN708" s="12"/>
      <c r="VCO708" s="12"/>
      <c r="VCP708" s="12"/>
      <c r="VCQ708" s="12"/>
      <c r="VCR708" s="12"/>
      <c r="VCS708" s="12"/>
      <c r="VCT708" s="12"/>
      <c r="VCU708" s="12"/>
      <c r="VCV708" s="12"/>
      <c r="VCW708" s="12"/>
      <c r="VCX708" s="12"/>
      <c r="VCY708" s="12"/>
      <c r="VCZ708" s="12"/>
      <c r="VDA708" s="12"/>
      <c r="VDB708" s="12"/>
      <c r="VDC708" s="12"/>
      <c r="VDD708" s="12"/>
      <c r="VDE708" s="12"/>
      <c r="VDF708" s="12"/>
      <c r="VDG708" s="12"/>
      <c r="VDH708" s="12"/>
      <c r="VDI708" s="12"/>
      <c r="VDJ708" s="12"/>
      <c r="VDK708" s="12"/>
      <c r="VDL708" s="12"/>
      <c r="VDM708" s="12"/>
      <c r="VDN708" s="12"/>
      <c r="VDO708" s="12"/>
      <c r="VDP708" s="12"/>
      <c r="VDQ708" s="12"/>
      <c r="VDR708" s="12"/>
      <c r="VDS708" s="12"/>
      <c r="VDT708" s="12"/>
      <c r="VDU708" s="12"/>
      <c r="VDV708" s="12"/>
      <c r="VDW708" s="12"/>
      <c r="VDX708" s="12"/>
      <c r="VDY708" s="12"/>
      <c r="VDZ708" s="12"/>
      <c r="VEA708" s="12"/>
      <c r="VEB708" s="12"/>
      <c r="VEC708" s="12"/>
      <c r="VED708" s="12"/>
      <c r="VEE708" s="12"/>
      <c r="VEF708" s="12"/>
      <c r="VEG708" s="12"/>
      <c r="VEH708" s="12"/>
      <c r="VEI708" s="12"/>
      <c r="VEJ708" s="12"/>
      <c r="VEK708" s="12"/>
      <c r="VEL708" s="12"/>
      <c r="VEM708" s="12"/>
      <c r="VEN708" s="12"/>
      <c r="VEO708" s="12"/>
      <c r="VEP708" s="12"/>
      <c r="VEQ708" s="12"/>
      <c r="VER708" s="12"/>
      <c r="VES708" s="12"/>
      <c r="VET708" s="12"/>
      <c r="VEU708" s="12"/>
      <c r="VEV708" s="12"/>
      <c r="VEW708" s="12"/>
      <c r="VEX708" s="12"/>
      <c r="VEY708" s="12"/>
      <c r="VEZ708" s="12"/>
      <c r="VFA708" s="12"/>
      <c r="VFB708" s="12"/>
      <c r="VFC708" s="12"/>
      <c r="VFD708" s="12"/>
      <c r="VFE708" s="12"/>
      <c r="VFF708" s="12"/>
      <c r="VFG708" s="12"/>
      <c r="VFH708" s="12"/>
      <c r="VFI708" s="12"/>
      <c r="VFJ708" s="12"/>
      <c r="VFK708" s="12"/>
      <c r="VFL708" s="12"/>
      <c r="VFM708" s="12"/>
      <c r="VFN708" s="12"/>
      <c r="VFO708" s="12"/>
      <c r="VFP708" s="12"/>
      <c r="VFQ708" s="12"/>
      <c r="VFR708" s="12"/>
      <c r="VFS708" s="12"/>
      <c r="VFT708" s="12"/>
      <c r="VFU708" s="12"/>
      <c r="VFV708" s="12"/>
      <c r="VFW708" s="12"/>
      <c r="VFX708" s="12"/>
      <c r="VFY708" s="12"/>
      <c r="VFZ708" s="12"/>
      <c r="VGA708" s="12"/>
      <c r="VGB708" s="12"/>
      <c r="VGC708" s="12"/>
      <c r="VGD708" s="12"/>
      <c r="VGE708" s="12"/>
      <c r="VGF708" s="12"/>
      <c r="VGG708" s="12"/>
      <c r="VGH708" s="12"/>
      <c r="VGI708" s="12"/>
      <c r="VGJ708" s="12"/>
      <c r="VGK708" s="12"/>
      <c r="VGL708" s="12"/>
      <c r="VGM708" s="12"/>
      <c r="VGN708" s="12"/>
      <c r="VGO708" s="12"/>
      <c r="VGP708" s="12"/>
      <c r="VGQ708" s="12"/>
      <c r="VGR708" s="12"/>
      <c r="VGS708" s="12"/>
      <c r="VGT708" s="12"/>
      <c r="VGU708" s="12"/>
      <c r="VGV708" s="12"/>
      <c r="VGW708" s="12"/>
      <c r="VGX708" s="12"/>
      <c r="VGY708" s="12"/>
      <c r="VGZ708" s="12"/>
      <c r="VHA708" s="12"/>
      <c r="VHB708" s="12"/>
      <c r="VHC708" s="12"/>
      <c r="VHD708" s="12"/>
      <c r="VHE708" s="12"/>
      <c r="VHF708" s="12"/>
      <c r="VHG708" s="12"/>
      <c r="VHH708" s="12"/>
      <c r="VHI708" s="12"/>
      <c r="VHJ708" s="12"/>
      <c r="VHK708" s="12"/>
      <c r="VHL708" s="12"/>
      <c r="VHM708" s="12"/>
      <c r="VHN708" s="12"/>
      <c r="VHO708" s="12"/>
      <c r="VHP708" s="12"/>
      <c r="VHQ708" s="12"/>
      <c r="VHR708" s="12"/>
      <c r="VHS708" s="12"/>
      <c r="VHT708" s="12"/>
      <c r="VHU708" s="12"/>
      <c r="VHV708" s="12"/>
      <c r="VHW708" s="12"/>
      <c r="VHX708" s="12"/>
      <c r="VHY708" s="12"/>
      <c r="VHZ708" s="12"/>
      <c r="VIA708" s="12"/>
      <c r="VIB708" s="12"/>
      <c r="VIC708" s="12"/>
      <c r="VID708" s="12"/>
      <c r="VIE708" s="12"/>
      <c r="VIF708" s="12"/>
      <c r="VIG708" s="12"/>
      <c r="VIH708" s="12"/>
      <c r="VII708" s="12"/>
      <c r="VIJ708" s="12"/>
      <c r="VIK708" s="12"/>
      <c r="VIL708" s="12"/>
      <c r="VIM708" s="12"/>
      <c r="VIN708" s="12"/>
      <c r="VIO708" s="12"/>
      <c r="VIP708" s="12"/>
      <c r="VIQ708" s="12"/>
      <c r="VIR708" s="12"/>
      <c r="VIS708" s="12"/>
      <c r="VIT708" s="12"/>
      <c r="VIU708" s="12"/>
      <c r="VIV708" s="12"/>
      <c r="VIW708" s="12"/>
      <c r="VIX708" s="12"/>
      <c r="VIY708" s="12"/>
      <c r="VIZ708" s="12"/>
      <c r="VJA708" s="12"/>
      <c r="VJB708" s="12"/>
      <c r="VJC708" s="12"/>
      <c r="VJD708" s="12"/>
      <c r="VJE708" s="12"/>
      <c r="VJF708" s="12"/>
      <c r="VJG708" s="12"/>
      <c r="VJH708" s="12"/>
      <c r="VJI708" s="12"/>
      <c r="VJJ708" s="12"/>
      <c r="VJK708" s="12"/>
      <c r="VJL708" s="12"/>
      <c r="VJM708" s="12"/>
      <c r="VJN708" s="12"/>
      <c r="VJO708" s="12"/>
      <c r="VJP708" s="12"/>
      <c r="VJQ708" s="12"/>
      <c r="VJR708" s="12"/>
      <c r="VJS708" s="12"/>
      <c r="VJT708" s="12"/>
      <c r="VJU708" s="12"/>
      <c r="VJV708" s="12"/>
      <c r="VJW708" s="12"/>
      <c r="VJX708" s="12"/>
      <c r="VJY708" s="12"/>
      <c r="VJZ708" s="12"/>
      <c r="VKA708" s="12"/>
      <c r="VKB708" s="12"/>
      <c r="VKC708" s="12"/>
      <c r="VKD708" s="12"/>
      <c r="VKE708" s="12"/>
      <c r="VKF708" s="12"/>
      <c r="VKG708" s="12"/>
      <c r="VKH708" s="12"/>
      <c r="VKI708" s="12"/>
      <c r="VKJ708" s="12"/>
      <c r="VKK708" s="12"/>
      <c r="VKL708" s="12"/>
      <c r="VKM708" s="12"/>
      <c r="VKN708" s="12"/>
      <c r="VKO708" s="12"/>
      <c r="VKP708" s="12"/>
      <c r="VKQ708" s="12"/>
      <c r="VKR708" s="12"/>
      <c r="VKS708" s="12"/>
      <c r="VKT708" s="12"/>
      <c r="VKU708" s="12"/>
      <c r="VKV708" s="12"/>
      <c r="VKW708" s="12"/>
      <c r="VKX708" s="12"/>
      <c r="VKY708" s="12"/>
      <c r="VKZ708" s="12"/>
      <c r="VLA708" s="12"/>
      <c r="VLB708" s="12"/>
      <c r="VLC708" s="12"/>
      <c r="VLD708" s="12"/>
      <c r="VLE708" s="12"/>
      <c r="VLF708" s="12"/>
      <c r="VLG708" s="12"/>
      <c r="VLH708" s="12"/>
      <c r="VLI708" s="12"/>
      <c r="VLJ708" s="12"/>
      <c r="VLK708" s="12"/>
      <c r="VLL708" s="12"/>
      <c r="VLM708" s="12"/>
      <c r="VLN708" s="12"/>
      <c r="VLO708" s="12"/>
      <c r="VLP708" s="12"/>
      <c r="VLQ708" s="12"/>
      <c r="VLR708" s="12"/>
      <c r="VLS708" s="12"/>
      <c r="VLT708" s="12"/>
      <c r="VLU708" s="12"/>
      <c r="VLV708" s="12"/>
      <c r="VLW708" s="12"/>
      <c r="VLX708" s="12"/>
      <c r="VLY708" s="12"/>
      <c r="VLZ708" s="12"/>
      <c r="VMA708" s="12"/>
      <c r="VMB708" s="12"/>
      <c r="VMC708" s="12"/>
      <c r="VMD708" s="12"/>
      <c r="VME708" s="12"/>
      <c r="VMF708" s="12"/>
      <c r="VMG708" s="12"/>
      <c r="VMH708" s="12"/>
      <c r="VMI708" s="12"/>
      <c r="VMJ708" s="12"/>
      <c r="VMK708" s="12"/>
      <c r="VML708" s="12"/>
      <c r="VMM708" s="12"/>
      <c r="VMN708" s="12"/>
      <c r="VMO708" s="12"/>
      <c r="VMP708" s="12"/>
      <c r="VMQ708" s="12"/>
      <c r="VMR708" s="12"/>
      <c r="VMS708" s="12"/>
      <c r="VMT708" s="12"/>
      <c r="VMU708" s="12"/>
      <c r="VMV708" s="12"/>
      <c r="VMW708" s="12"/>
      <c r="VMX708" s="12"/>
      <c r="VMY708" s="12"/>
      <c r="VMZ708" s="12"/>
      <c r="VNA708" s="12"/>
      <c r="VNB708" s="12"/>
      <c r="VNC708" s="12"/>
      <c r="VND708" s="12"/>
      <c r="VNE708" s="12"/>
      <c r="VNF708" s="12"/>
      <c r="VNG708" s="12"/>
      <c r="VNH708" s="12"/>
      <c r="VNI708" s="12"/>
      <c r="VNJ708" s="12"/>
      <c r="VNK708" s="12"/>
      <c r="VNL708" s="12"/>
      <c r="VNM708" s="12"/>
      <c r="VNN708" s="12"/>
      <c r="VNO708" s="12"/>
      <c r="VNP708" s="12"/>
      <c r="VNQ708" s="12"/>
      <c r="VNR708" s="12"/>
      <c r="VNS708" s="12"/>
      <c r="VNT708" s="12"/>
      <c r="VNU708" s="12"/>
      <c r="VNV708" s="12"/>
      <c r="VNW708" s="12"/>
      <c r="VNX708" s="12"/>
      <c r="VNY708" s="12"/>
      <c r="VNZ708" s="12"/>
      <c r="VOA708" s="12"/>
      <c r="VOB708" s="12"/>
      <c r="VOC708" s="12"/>
      <c r="VOD708" s="12"/>
      <c r="VOE708" s="12"/>
      <c r="VOF708" s="12"/>
      <c r="VOG708" s="12"/>
      <c r="VOH708" s="12"/>
      <c r="VOI708" s="12"/>
      <c r="VOJ708" s="12"/>
      <c r="VOK708" s="12"/>
      <c r="VOL708" s="12"/>
      <c r="VOM708" s="12"/>
      <c r="VON708" s="12"/>
      <c r="VOO708" s="12"/>
      <c r="VOP708" s="12"/>
      <c r="VOQ708" s="12"/>
      <c r="VOR708" s="12"/>
      <c r="VOS708" s="12"/>
      <c r="VOT708" s="12"/>
      <c r="VOU708" s="12"/>
      <c r="VOV708" s="12"/>
      <c r="VOW708" s="12"/>
      <c r="VOX708" s="12"/>
      <c r="VOY708" s="12"/>
      <c r="VOZ708" s="12"/>
      <c r="VPA708" s="12"/>
      <c r="VPB708" s="12"/>
      <c r="VPC708" s="12"/>
      <c r="VPD708" s="12"/>
      <c r="VPE708" s="12"/>
      <c r="VPF708" s="12"/>
      <c r="VPG708" s="12"/>
      <c r="VPH708" s="12"/>
      <c r="VPI708" s="12"/>
      <c r="VPJ708" s="12"/>
      <c r="VPK708" s="12"/>
      <c r="VPL708" s="12"/>
      <c r="VPM708" s="12"/>
      <c r="VPN708" s="12"/>
      <c r="VPO708" s="12"/>
      <c r="VPP708" s="12"/>
      <c r="VPQ708" s="12"/>
      <c r="VPR708" s="12"/>
      <c r="VPS708" s="12"/>
      <c r="VPT708" s="12"/>
      <c r="VPU708" s="12"/>
      <c r="VPV708" s="12"/>
      <c r="VPW708" s="12"/>
      <c r="VPX708" s="12"/>
      <c r="VPY708" s="12"/>
      <c r="VPZ708" s="12"/>
      <c r="VQA708" s="12"/>
      <c r="VQB708" s="12"/>
      <c r="VQC708" s="12"/>
      <c r="VQD708" s="12"/>
      <c r="VQE708" s="12"/>
      <c r="VQF708" s="12"/>
      <c r="VQG708" s="12"/>
      <c r="VQH708" s="12"/>
      <c r="VQI708" s="12"/>
      <c r="VQJ708" s="12"/>
      <c r="VQK708" s="12"/>
      <c r="VQL708" s="12"/>
      <c r="VQM708" s="12"/>
      <c r="VQN708" s="12"/>
      <c r="VQO708" s="12"/>
      <c r="VQP708" s="12"/>
      <c r="VQQ708" s="12"/>
      <c r="VQR708" s="12"/>
      <c r="VQS708" s="12"/>
      <c r="VQT708" s="12"/>
      <c r="VQU708" s="12"/>
      <c r="VQV708" s="12"/>
      <c r="VQW708" s="12"/>
      <c r="VQX708" s="12"/>
      <c r="VQY708" s="12"/>
      <c r="VQZ708" s="12"/>
      <c r="VRA708" s="12"/>
      <c r="VRB708" s="12"/>
      <c r="VRC708" s="12"/>
      <c r="VRD708" s="12"/>
      <c r="VRE708" s="12"/>
      <c r="VRF708" s="12"/>
      <c r="VRG708" s="12"/>
      <c r="VRH708" s="12"/>
      <c r="VRI708" s="12"/>
      <c r="VRJ708" s="12"/>
      <c r="VRK708" s="12"/>
      <c r="VRL708" s="12"/>
      <c r="VRM708" s="12"/>
      <c r="VRN708" s="12"/>
      <c r="VRO708" s="12"/>
      <c r="VRP708" s="12"/>
      <c r="VRQ708" s="12"/>
      <c r="VRR708" s="12"/>
      <c r="VRS708" s="12"/>
      <c r="VRT708" s="12"/>
      <c r="VRU708" s="12"/>
      <c r="VRV708" s="12"/>
      <c r="VRW708" s="12"/>
      <c r="VRX708" s="12"/>
      <c r="VRY708" s="12"/>
      <c r="VRZ708" s="12"/>
      <c r="VSA708" s="12"/>
      <c r="VSB708" s="12"/>
      <c r="VSC708" s="12"/>
      <c r="VSD708" s="12"/>
      <c r="VSE708" s="12"/>
      <c r="VSF708" s="12"/>
      <c r="VSG708" s="12"/>
      <c r="VSH708" s="12"/>
      <c r="VSI708" s="12"/>
      <c r="VSJ708" s="12"/>
      <c r="VSK708" s="12"/>
      <c r="VSL708" s="12"/>
      <c r="VSM708" s="12"/>
      <c r="VSN708" s="12"/>
      <c r="VSO708" s="12"/>
      <c r="VSP708" s="12"/>
      <c r="VSQ708" s="12"/>
      <c r="VSR708" s="12"/>
      <c r="VSS708" s="12"/>
      <c r="VST708" s="12"/>
      <c r="VSU708" s="12"/>
      <c r="VSV708" s="12"/>
      <c r="VSW708" s="12"/>
      <c r="VSX708" s="12"/>
      <c r="VSY708" s="12"/>
      <c r="VSZ708" s="12"/>
      <c r="VTA708" s="12"/>
      <c r="VTB708" s="12"/>
      <c r="VTC708" s="12"/>
      <c r="VTD708" s="12"/>
      <c r="VTE708" s="12"/>
      <c r="VTF708" s="12"/>
      <c r="VTG708" s="12"/>
      <c r="VTH708" s="12"/>
      <c r="VTI708" s="12"/>
      <c r="VTJ708" s="12"/>
      <c r="VTK708" s="12"/>
      <c r="VTL708" s="12"/>
      <c r="VTM708" s="12"/>
      <c r="VTN708" s="12"/>
      <c r="VTO708" s="12"/>
      <c r="VTP708" s="12"/>
      <c r="VTQ708" s="12"/>
      <c r="VTR708" s="12"/>
      <c r="VTS708" s="12"/>
      <c r="VTT708" s="12"/>
      <c r="VTU708" s="12"/>
      <c r="VTV708" s="12"/>
      <c r="VTW708" s="12"/>
      <c r="VTX708" s="12"/>
      <c r="VTY708" s="12"/>
      <c r="VTZ708" s="12"/>
      <c r="VUA708" s="12"/>
      <c r="VUB708" s="12"/>
      <c r="VUC708" s="12"/>
      <c r="VUD708" s="12"/>
      <c r="VUE708" s="12"/>
      <c r="VUF708" s="12"/>
      <c r="VUG708" s="12"/>
      <c r="VUH708" s="12"/>
      <c r="VUI708" s="12"/>
      <c r="VUJ708" s="12"/>
      <c r="VUK708" s="12"/>
      <c r="VUL708" s="12"/>
      <c r="VUM708" s="12"/>
      <c r="VUN708" s="12"/>
      <c r="VUO708" s="12"/>
      <c r="VUP708" s="12"/>
      <c r="VUQ708" s="12"/>
      <c r="VUR708" s="12"/>
      <c r="VUS708" s="12"/>
      <c r="VUT708" s="12"/>
      <c r="VUU708" s="12"/>
      <c r="VUV708" s="12"/>
      <c r="VUW708" s="12"/>
      <c r="VUX708" s="12"/>
      <c r="VUY708" s="12"/>
      <c r="VUZ708" s="12"/>
      <c r="VVA708" s="12"/>
      <c r="VVB708" s="12"/>
      <c r="VVC708" s="12"/>
      <c r="VVD708" s="12"/>
      <c r="VVE708" s="12"/>
      <c r="VVF708" s="12"/>
      <c r="VVG708" s="12"/>
      <c r="VVH708" s="12"/>
      <c r="VVI708" s="12"/>
      <c r="VVJ708" s="12"/>
      <c r="VVK708" s="12"/>
      <c r="VVL708" s="12"/>
      <c r="VVM708" s="12"/>
      <c r="VVN708" s="12"/>
      <c r="VVO708" s="12"/>
      <c r="VVP708" s="12"/>
      <c r="VVQ708" s="12"/>
      <c r="VVR708" s="12"/>
      <c r="VVS708" s="12"/>
      <c r="VVT708" s="12"/>
      <c r="VVU708" s="12"/>
      <c r="VVV708" s="12"/>
      <c r="VVW708" s="12"/>
      <c r="VVX708" s="12"/>
      <c r="VVY708" s="12"/>
      <c r="VVZ708" s="12"/>
      <c r="VWA708" s="12"/>
      <c r="VWB708" s="12"/>
      <c r="VWC708" s="12"/>
      <c r="VWD708" s="12"/>
      <c r="VWE708" s="12"/>
      <c r="VWF708" s="12"/>
      <c r="VWG708" s="12"/>
      <c r="VWH708" s="12"/>
      <c r="VWI708" s="12"/>
      <c r="VWJ708" s="12"/>
      <c r="VWK708" s="12"/>
      <c r="VWL708" s="12"/>
      <c r="VWM708" s="12"/>
      <c r="VWN708" s="12"/>
      <c r="VWO708" s="12"/>
      <c r="VWP708" s="12"/>
      <c r="VWQ708" s="12"/>
      <c r="VWR708" s="12"/>
      <c r="VWS708" s="12"/>
      <c r="VWT708" s="12"/>
      <c r="VWU708" s="12"/>
      <c r="VWV708" s="12"/>
      <c r="VWW708" s="12"/>
      <c r="VWX708" s="12"/>
      <c r="VWY708" s="12"/>
      <c r="VWZ708" s="12"/>
      <c r="VXA708" s="12"/>
      <c r="VXB708" s="12"/>
      <c r="VXC708" s="12"/>
      <c r="VXD708" s="12"/>
      <c r="VXE708" s="12"/>
      <c r="VXF708" s="12"/>
      <c r="VXG708" s="12"/>
      <c r="VXH708" s="12"/>
      <c r="VXI708" s="12"/>
      <c r="VXJ708" s="12"/>
      <c r="VXK708" s="12"/>
      <c r="VXL708" s="12"/>
      <c r="VXM708" s="12"/>
      <c r="VXN708" s="12"/>
      <c r="VXO708" s="12"/>
      <c r="VXP708" s="12"/>
      <c r="VXQ708" s="12"/>
      <c r="VXR708" s="12"/>
      <c r="VXS708" s="12"/>
      <c r="VXT708" s="12"/>
      <c r="VXU708" s="12"/>
      <c r="VXV708" s="12"/>
      <c r="VXW708" s="12"/>
      <c r="VXX708" s="12"/>
      <c r="VXY708" s="12"/>
      <c r="VXZ708" s="12"/>
      <c r="VYA708" s="12"/>
      <c r="VYB708" s="12"/>
      <c r="VYC708" s="12"/>
      <c r="VYD708" s="12"/>
      <c r="VYE708" s="12"/>
      <c r="VYF708" s="12"/>
      <c r="VYG708" s="12"/>
      <c r="VYH708" s="12"/>
      <c r="VYI708" s="12"/>
      <c r="VYJ708" s="12"/>
      <c r="VYK708" s="12"/>
      <c r="VYL708" s="12"/>
      <c r="VYM708" s="12"/>
      <c r="VYN708" s="12"/>
      <c r="VYO708" s="12"/>
      <c r="VYP708" s="12"/>
      <c r="VYQ708" s="12"/>
      <c r="VYR708" s="12"/>
      <c r="VYS708" s="12"/>
      <c r="VYT708" s="12"/>
      <c r="VYU708" s="12"/>
      <c r="VYV708" s="12"/>
      <c r="VYW708" s="12"/>
      <c r="VYX708" s="12"/>
      <c r="VYY708" s="12"/>
      <c r="VYZ708" s="12"/>
      <c r="VZA708" s="12"/>
      <c r="VZB708" s="12"/>
      <c r="VZC708" s="12"/>
      <c r="VZD708" s="12"/>
      <c r="VZE708" s="12"/>
      <c r="VZF708" s="12"/>
      <c r="VZG708" s="12"/>
      <c r="VZH708" s="12"/>
      <c r="VZI708" s="12"/>
      <c r="VZJ708" s="12"/>
      <c r="VZK708" s="12"/>
      <c r="VZL708" s="12"/>
      <c r="VZM708" s="12"/>
      <c r="VZN708" s="12"/>
      <c r="VZO708" s="12"/>
      <c r="VZP708" s="12"/>
      <c r="VZQ708" s="12"/>
      <c r="VZR708" s="12"/>
      <c r="VZS708" s="12"/>
      <c r="VZT708" s="12"/>
      <c r="VZU708" s="12"/>
      <c r="VZV708" s="12"/>
      <c r="VZW708" s="12"/>
      <c r="VZX708" s="12"/>
      <c r="VZY708" s="12"/>
      <c r="VZZ708" s="12"/>
      <c r="WAA708" s="12"/>
      <c r="WAB708" s="12"/>
      <c r="WAC708" s="12"/>
      <c r="WAD708" s="12"/>
      <c r="WAE708" s="12"/>
      <c r="WAF708" s="12"/>
      <c r="WAG708" s="12"/>
      <c r="WAH708" s="12"/>
      <c r="WAI708" s="12"/>
      <c r="WAJ708" s="12"/>
      <c r="WAK708" s="12"/>
      <c r="WAL708" s="12"/>
      <c r="WAM708" s="12"/>
      <c r="WAN708" s="12"/>
      <c r="WAO708" s="12"/>
      <c r="WAP708" s="12"/>
      <c r="WAQ708" s="12"/>
      <c r="WAR708" s="12"/>
      <c r="WAS708" s="12"/>
      <c r="WAT708" s="12"/>
      <c r="WAU708" s="12"/>
      <c r="WAV708" s="12"/>
      <c r="WAW708" s="12"/>
      <c r="WAX708" s="12"/>
      <c r="WAY708" s="12"/>
      <c r="WAZ708" s="12"/>
      <c r="WBA708" s="12"/>
      <c r="WBB708" s="12"/>
      <c r="WBC708" s="12"/>
      <c r="WBD708" s="12"/>
      <c r="WBE708" s="12"/>
      <c r="WBF708" s="12"/>
      <c r="WBG708" s="12"/>
      <c r="WBH708" s="12"/>
      <c r="WBI708" s="12"/>
      <c r="WBJ708" s="12"/>
      <c r="WBK708" s="12"/>
      <c r="WBL708" s="12"/>
      <c r="WBM708" s="12"/>
      <c r="WBN708" s="12"/>
      <c r="WBO708" s="12"/>
      <c r="WBP708" s="12"/>
      <c r="WBQ708" s="12"/>
      <c r="WBR708" s="12"/>
      <c r="WBS708" s="12"/>
      <c r="WBT708" s="12"/>
      <c r="WBU708" s="12"/>
      <c r="WBV708" s="12"/>
      <c r="WBW708" s="12"/>
      <c r="WBX708" s="12"/>
      <c r="WBY708" s="12"/>
      <c r="WBZ708" s="12"/>
      <c r="WCA708" s="12"/>
      <c r="WCB708" s="12"/>
      <c r="WCC708" s="12"/>
      <c r="WCD708" s="12"/>
      <c r="WCE708" s="12"/>
      <c r="WCF708" s="12"/>
      <c r="WCG708" s="12"/>
      <c r="WCH708" s="12"/>
      <c r="WCI708" s="12"/>
      <c r="WCJ708" s="12"/>
      <c r="WCK708" s="12"/>
      <c r="WCL708" s="12"/>
      <c r="WCM708" s="12"/>
      <c r="WCN708" s="12"/>
      <c r="WCO708" s="12"/>
      <c r="WCP708" s="12"/>
      <c r="WCQ708" s="12"/>
      <c r="WCR708" s="12"/>
      <c r="WCS708" s="12"/>
      <c r="WCT708" s="12"/>
      <c r="WCU708" s="12"/>
      <c r="WCV708" s="12"/>
      <c r="WCW708" s="12"/>
      <c r="WCX708" s="12"/>
      <c r="WCY708" s="12"/>
      <c r="WCZ708" s="12"/>
      <c r="WDA708" s="12"/>
      <c r="WDB708" s="12"/>
      <c r="WDC708" s="12"/>
      <c r="WDD708" s="12"/>
      <c r="WDE708" s="12"/>
      <c r="WDF708" s="12"/>
      <c r="WDG708" s="12"/>
      <c r="WDH708" s="12"/>
      <c r="WDI708" s="12"/>
      <c r="WDJ708" s="12"/>
      <c r="WDK708" s="12"/>
      <c r="WDL708" s="12"/>
      <c r="WDM708" s="12"/>
      <c r="WDN708" s="12"/>
      <c r="WDO708" s="12"/>
      <c r="WDP708" s="12"/>
      <c r="WDQ708" s="12"/>
      <c r="WDR708" s="12"/>
      <c r="WDS708" s="12"/>
      <c r="WDT708" s="12"/>
      <c r="WDU708" s="12"/>
      <c r="WDV708" s="12"/>
      <c r="WDW708" s="12"/>
      <c r="WDX708" s="12"/>
      <c r="WDY708" s="12"/>
      <c r="WDZ708" s="12"/>
      <c r="WEA708" s="12"/>
      <c r="WEB708" s="12"/>
      <c r="WEC708" s="12"/>
      <c r="WED708" s="12"/>
      <c r="WEE708" s="12"/>
      <c r="WEF708" s="12"/>
      <c r="WEG708" s="12"/>
      <c r="WEH708" s="12"/>
      <c r="WEI708" s="12"/>
      <c r="WEJ708" s="12"/>
      <c r="WEK708" s="12"/>
      <c r="WEL708" s="12"/>
      <c r="WEM708" s="12"/>
      <c r="WEN708" s="12"/>
      <c r="WEO708" s="12"/>
      <c r="WEP708" s="12"/>
      <c r="WEQ708" s="12"/>
      <c r="WER708" s="12"/>
      <c r="WES708" s="12"/>
      <c r="WET708" s="12"/>
      <c r="WEU708" s="12"/>
      <c r="WEV708" s="12"/>
      <c r="WEW708" s="12"/>
      <c r="WEX708" s="12"/>
      <c r="WEY708" s="12"/>
      <c r="WEZ708" s="12"/>
      <c r="WFA708" s="12"/>
      <c r="WFB708" s="12"/>
      <c r="WFC708" s="12"/>
      <c r="WFD708" s="12"/>
      <c r="WFE708" s="12"/>
      <c r="WFF708" s="12"/>
      <c r="WFG708" s="12"/>
      <c r="WFH708" s="12"/>
      <c r="WFI708" s="12"/>
      <c r="WFJ708" s="12"/>
      <c r="WFK708" s="12"/>
      <c r="WFL708" s="12"/>
      <c r="WFM708" s="12"/>
      <c r="WFN708" s="12"/>
      <c r="WFO708" s="12"/>
      <c r="WFP708" s="12"/>
      <c r="WFQ708" s="12"/>
      <c r="WFR708" s="12"/>
      <c r="WFS708" s="12"/>
      <c r="WFT708" s="12"/>
      <c r="WFU708" s="12"/>
      <c r="WFV708" s="12"/>
      <c r="WFW708" s="12"/>
      <c r="WFX708" s="12"/>
      <c r="WFY708" s="12"/>
      <c r="WFZ708" s="12"/>
      <c r="WGA708" s="12"/>
      <c r="WGB708" s="12"/>
      <c r="WGC708" s="12"/>
      <c r="WGD708" s="12"/>
      <c r="WGE708" s="12"/>
      <c r="WGF708" s="12"/>
      <c r="WGG708" s="12"/>
      <c r="WGH708" s="12"/>
      <c r="WGI708" s="12"/>
      <c r="WGJ708" s="12"/>
      <c r="WGK708" s="12"/>
      <c r="WGL708" s="12"/>
      <c r="WGM708" s="12"/>
      <c r="WGN708" s="12"/>
      <c r="WGO708" s="12"/>
      <c r="WGP708" s="12"/>
      <c r="WGQ708" s="12"/>
      <c r="WGR708" s="12"/>
      <c r="WGS708" s="12"/>
      <c r="WGT708" s="12"/>
      <c r="WGU708" s="12"/>
      <c r="WGV708" s="12"/>
      <c r="WGW708" s="12"/>
      <c r="WGX708" s="12"/>
      <c r="WGY708" s="12"/>
      <c r="WGZ708" s="12"/>
      <c r="WHA708" s="12"/>
      <c r="WHB708" s="12"/>
      <c r="WHC708" s="12"/>
      <c r="WHD708" s="12"/>
      <c r="WHE708" s="12"/>
      <c r="WHF708" s="12"/>
      <c r="WHG708" s="12"/>
      <c r="WHH708" s="12"/>
      <c r="WHI708" s="12"/>
      <c r="WHJ708" s="12"/>
      <c r="WHK708" s="12"/>
      <c r="WHL708" s="12"/>
      <c r="WHM708" s="12"/>
      <c r="WHN708" s="12"/>
      <c r="WHO708" s="12"/>
      <c r="WHP708" s="12"/>
      <c r="WHQ708" s="12"/>
      <c r="WHR708" s="12"/>
      <c r="WHS708" s="12"/>
      <c r="WHT708" s="12"/>
      <c r="WHU708" s="12"/>
      <c r="WHV708" s="12"/>
      <c r="WHW708" s="12"/>
      <c r="WHX708" s="12"/>
      <c r="WHY708" s="12"/>
      <c r="WHZ708" s="12"/>
      <c r="WIA708" s="12"/>
      <c r="WIB708" s="12"/>
      <c r="WIC708" s="12"/>
      <c r="WID708" s="12"/>
      <c r="WIE708" s="12"/>
      <c r="WIF708" s="12"/>
      <c r="WIG708" s="12"/>
      <c r="WIH708" s="12"/>
      <c r="WII708" s="12"/>
      <c r="WIJ708" s="12"/>
      <c r="WIK708" s="12"/>
      <c r="WIL708" s="12"/>
      <c r="WIM708" s="12"/>
      <c r="WIN708" s="12"/>
      <c r="WIO708" s="12"/>
      <c r="WIP708" s="12"/>
      <c r="WIQ708" s="12"/>
      <c r="WIR708" s="12"/>
      <c r="WIS708" s="12"/>
      <c r="WIT708" s="12"/>
      <c r="WIU708" s="12"/>
      <c r="WIV708" s="12"/>
      <c r="WIW708" s="12"/>
      <c r="WIX708" s="12"/>
      <c r="WIY708" s="12"/>
      <c r="WIZ708" s="12"/>
      <c r="WJA708" s="12"/>
      <c r="WJB708" s="12"/>
      <c r="WJC708" s="12"/>
      <c r="WJD708" s="12"/>
      <c r="WJE708" s="12"/>
      <c r="WJF708" s="12"/>
      <c r="WJG708" s="12"/>
      <c r="WJH708" s="12"/>
      <c r="WJI708" s="12"/>
      <c r="WJJ708" s="12"/>
      <c r="WJK708" s="12"/>
      <c r="WJL708" s="12"/>
      <c r="WJM708" s="12"/>
      <c r="WJN708" s="12"/>
      <c r="WJO708" s="12"/>
      <c r="WJP708" s="12"/>
      <c r="WJQ708" s="12"/>
      <c r="WJR708" s="12"/>
      <c r="WJS708" s="12"/>
      <c r="WJT708" s="12"/>
      <c r="WJU708" s="12"/>
      <c r="WJV708" s="12"/>
      <c r="WJW708" s="12"/>
      <c r="WJX708" s="12"/>
      <c r="WJY708" s="12"/>
      <c r="WJZ708" s="12"/>
      <c r="WKA708" s="12"/>
      <c r="WKB708" s="12"/>
      <c r="WKC708" s="12"/>
      <c r="WKD708" s="12"/>
      <c r="WKE708" s="12"/>
      <c r="WKF708" s="12"/>
      <c r="WKG708" s="12"/>
      <c r="WKH708" s="12"/>
      <c r="WKI708" s="12"/>
      <c r="WKJ708" s="12"/>
      <c r="WKK708" s="12"/>
      <c r="WKL708" s="12"/>
      <c r="WKM708" s="12"/>
      <c r="WKN708" s="12"/>
      <c r="WKO708" s="12"/>
      <c r="WKP708" s="12"/>
      <c r="WKQ708" s="12"/>
      <c r="WKR708" s="12"/>
      <c r="WKS708" s="12"/>
      <c r="WKT708" s="12"/>
      <c r="WKU708" s="12"/>
      <c r="WKV708" s="12"/>
      <c r="WKW708" s="12"/>
      <c r="WKX708" s="12"/>
      <c r="WKY708" s="12"/>
      <c r="WKZ708" s="12"/>
      <c r="WLA708" s="12"/>
      <c r="WLB708" s="12"/>
      <c r="WLC708" s="12"/>
      <c r="WLD708" s="12"/>
      <c r="WLE708" s="12"/>
      <c r="WLF708" s="12"/>
      <c r="WLG708" s="12"/>
      <c r="WLH708" s="12"/>
      <c r="WLI708" s="12"/>
      <c r="WLJ708" s="12"/>
      <c r="WLK708" s="12"/>
      <c r="WLL708" s="12"/>
      <c r="WLM708" s="12"/>
      <c r="WLN708" s="12"/>
      <c r="WLO708" s="12"/>
      <c r="WLP708" s="12"/>
      <c r="WLQ708" s="12"/>
      <c r="WLR708" s="12"/>
      <c r="WLS708" s="12"/>
      <c r="WLT708" s="12"/>
      <c r="WLU708" s="12"/>
      <c r="WLV708" s="12"/>
      <c r="WLW708" s="12"/>
      <c r="WLX708" s="12"/>
      <c r="WLY708" s="12"/>
      <c r="WLZ708" s="12"/>
      <c r="WMA708" s="12"/>
      <c r="WMB708" s="12"/>
      <c r="WMC708" s="12"/>
      <c r="WMD708" s="12"/>
      <c r="WME708" s="12"/>
      <c r="WMF708" s="12"/>
      <c r="WMG708" s="12"/>
      <c r="WMH708" s="12"/>
      <c r="WMI708" s="12"/>
      <c r="WMJ708" s="12"/>
      <c r="WMK708" s="12"/>
      <c r="WML708" s="12"/>
      <c r="WMM708" s="12"/>
      <c r="WMN708" s="12"/>
      <c r="WMO708" s="12"/>
      <c r="WMP708" s="12"/>
      <c r="WMQ708" s="12"/>
      <c r="WMR708" s="12"/>
      <c r="WMS708" s="12"/>
      <c r="WMT708" s="12"/>
      <c r="WMU708" s="12"/>
      <c r="WMV708" s="12"/>
      <c r="WMW708" s="12"/>
      <c r="WMX708" s="12"/>
      <c r="WMY708" s="12"/>
      <c r="WMZ708" s="12"/>
      <c r="WNA708" s="12"/>
      <c r="WNB708" s="12"/>
      <c r="WNC708" s="12"/>
      <c r="WND708" s="12"/>
      <c r="WNE708" s="12"/>
      <c r="WNF708" s="12"/>
      <c r="WNG708" s="12"/>
      <c r="WNH708" s="12"/>
      <c r="WNI708" s="12"/>
      <c r="WNJ708" s="12"/>
      <c r="WNK708" s="12"/>
      <c r="WNL708" s="12"/>
      <c r="WNM708" s="12"/>
      <c r="WNN708" s="12"/>
      <c r="WNO708" s="12"/>
      <c r="WNP708" s="12"/>
      <c r="WNQ708" s="12"/>
      <c r="WNR708" s="12"/>
      <c r="WNS708" s="12"/>
      <c r="WNT708" s="12"/>
      <c r="WNU708" s="12"/>
      <c r="WNV708" s="12"/>
      <c r="WNW708" s="12"/>
      <c r="WNX708" s="12"/>
      <c r="WNY708" s="12"/>
      <c r="WNZ708" s="12"/>
      <c r="WOA708" s="12"/>
      <c r="WOB708" s="12"/>
      <c r="WOC708" s="12"/>
      <c r="WOD708" s="12"/>
      <c r="WOE708" s="12"/>
      <c r="WOF708" s="12"/>
      <c r="WOG708" s="12"/>
      <c r="WOH708" s="12"/>
      <c r="WOI708" s="12"/>
      <c r="WOJ708" s="12"/>
      <c r="WOK708" s="12"/>
      <c r="WOL708" s="12"/>
      <c r="WOM708" s="12"/>
      <c r="WON708" s="12"/>
      <c r="WOO708" s="12"/>
      <c r="WOP708" s="12"/>
      <c r="WOQ708" s="12"/>
      <c r="WOR708" s="12"/>
      <c r="WOS708" s="12"/>
      <c r="WOT708" s="12"/>
      <c r="WOU708" s="12"/>
      <c r="WOV708" s="12"/>
      <c r="WOW708" s="12"/>
      <c r="WOX708" s="12"/>
      <c r="WOY708" s="12"/>
      <c r="WOZ708" s="12"/>
      <c r="WPA708" s="12"/>
      <c r="WPB708" s="12"/>
      <c r="WPC708" s="12"/>
      <c r="WPD708" s="12"/>
      <c r="WPE708" s="12"/>
      <c r="WPF708" s="12"/>
      <c r="WPG708" s="12"/>
      <c r="WPH708" s="12"/>
      <c r="WPI708" s="12"/>
      <c r="WPJ708" s="12"/>
      <c r="WPK708" s="12"/>
      <c r="WPL708" s="12"/>
      <c r="WPM708" s="12"/>
      <c r="WPN708" s="12"/>
      <c r="WPO708" s="12"/>
      <c r="WPP708" s="12"/>
      <c r="WPQ708" s="12"/>
      <c r="WPR708" s="12"/>
      <c r="WPS708" s="12"/>
      <c r="WPT708" s="12"/>
      <c r="WPU708" s="12"/>
      <c r="WPV708" s="12"/>
      <c r="WPW708" s="12"/>
      <c r="WPX708" s="12"/>
      <c r="WPY708" s="12"/>
      <c r="WPZ708" s="12"/>
      <c r="WQA708" s="12"/>
      <c r="WQB708" s="12"/>
      <c r="WQC708" s="12"/>
      <c r="WQD708" s="12"/>
      <c r="WQE708" s="12"/>
      <c r="WQF708" s="12"/>
      <c r="WQG708" s="12"/>
      <c r="WQH708" s="12"/>
      <c r="WQI708" s="12"/>
      <c r="WQJ708" s="12"/>
      <c r="WQK708" s="12"/>
      <c r="WQL708" s="12"/>
      <c r="WQM708" s="12"/>
      <c r="WQN708" s="12"/>
      <c r="WQO708" s="12"/>
      <c r="WQP708" s="12"/>
      <c r="WQQ708" s="12"/>
      <c r="WQR708" s="12"/>
      <c r="WQS708" s="12"/>
      <c r="WQT708" s="12"/>
      <c r="WQU708" s="12"/>
      <c r="WQV708" s="12"/>
      <c r="WQW708" s="12"/>
      <c r="WQX708" s="12"/>
      <c r="WQY708" s="12"/>
      <c r="WQZ708" s="12"/>
      <c r="WRA708" s="12"/>
      <c r="WRB708" s="12"/>
      <c r="WRC708" s="12"/>
      <c r="WRD708" s="12"/>
      <c r="WRE708" s="12"/>
      <c r="WRF708" s="12"/>
      <c r="WRG708" s="12"/>
      <c r="WRH708" s="12"/>
      <c r="WRI708" s="12"/>
      <c r="WRJ708" s="12"/>
      <c r="WRK708" s="12"/>
      <c r="WRL708" s="12"/>
      <c r="WRM708" s="12"/>
      <c r="WRN708" s="12"/>
      <c r="WRO708" s="12"/>
      <c r="WRP708" s="12"/>
      <c r="WRQ708" s="12"/>
      <c r="WRR708" s="12"/>
      <c r="WRS708" s="12"/>
      <c r="WRT708" s="12"/>
      <c r="WRU708" s="12"/>
      <c r="WRV708" s="12"/>
      <c r="WRW708" s="12"/>
      <c r="WRX708" s="12"/>
      <c r="WRY708" s="12"/>
      <c r="WRZ708" s="12"/>
      <c r="WSA708" s="12"/>
      <c r="WSB708" s="12"/>
      <c r="WSC708" s="12"/>
      <c r="WSD708" s="12"/>
      <c r="WSE708" s="12"/>
      <c r="WSF708" s="12"/>
      <c r="WSG708" s="12"/>
      <c r="WSH708" s="12"/>
      <c r="WSI708" s="12"/>
      <c r="WSJ708" s="12"/>
      <c r="WSK708" s="12"/>
      <c r="WSL708" s="12"/>
      <c r="WSM708" s="12"/>
      <c r="WSN708" s="12"/>
      <c r="WSO708" s="12"/>
      <c r="WSP708" s="12"/>
      <c r="WSQ708" s="12"/>
      <c r="WSR708" s="12"/>
      <c r="WSS708" s="12"/>
      <c r="WST708" s="12"/>
      <c r="WSU708" s="12"/>
      <c r="WSV708" s="12"/>
      <c r="WSW708" s="12"/>
      <c r="WSX708" s="12"/>
      <c r="WSY708" s="12"/>
      <c r="WSZ708" s="12"/>
      <c r="WTA708" s="12"/>
      <c r="WTB708" s="12"/>
      <c r="WTC708" s="12"/>
      <c r="WTD708" s="12"/>
      <c r="WTE708" s="12"/>
      <c r="WTF708" s="12"/>
      <c r="WTG708" s="12"/>
      <c r="WTH708" s="12"/>
      <c r="WTI708" s="12"/>
      <c r="WTJ708" s="12"/>
      <c r="WTK708" s="12"/>
      <c r="WTL708" s="12"/>
      <c r="WTM708" s="12"/>
      <c r="WTN708" s="12"/>
      <c r="WTO708" s="12"/>
      <c r="WTP708" s="12"/>
      <c r="WTQ708" s="12"/>
      <c r="WTR708" s="12"/>
      <c r="WTS708" s="12"/>
      <c r="WTT708" s="12"/>
      <c r="WTU708" s="12"/>
      <c r="WTV708" s="12"/>
      <c r="WTW708" s="12"/>
      <c r="WTX708" s="12"/>
      <c r="WTY708" s="12"/>
      <c r="WTZ708" s="12"/>
      <c r="WUA708" s="12"/>
      <c r="WUB708" s="12"/>
      <c r="WUC708" s="12"/>
      <c r="WUD708" s="12"/>
      <c r="WUE708" s="12"/>
      <c r="WUF708" s="12"/>
      <c r="WUG708" s="12"/>
      <c r="WUH708" s="12"/>
      <c r="WUI708" s="12"/>
      <c r="WUJ708" s="12"/>
      <c r="WUK708" s="12"/>
      <c r="WUL708" s="12"/>
      <c r="WUM708" s="12"/>
      <c r="WUN708" s="12"/>
      <c r="WUO708" s="12"/>
      <c r="WUP708" s="12"/>
      <c r="WUQ708" s="12"/>
      <c r="WUR708" s="12"/>
      <c r="WUS708" s="12"/>
      <c r="WUT708" s="12"/>
      <c r="WUU708" s="12"/>
      <c r="WUV708" s="12"/>
      <c r="WUW708" s="12"/>
      <c r="WUX708" s="12"/>
      <c r="WUY708" s="12"/>
      <c r="WUZ708" s="12"/>
      <c r="WVA708" s="12"/>
      <c r="WVB708" s="12"/>
      <c r="WVC708" s="12"/>
      <c r="WVD708" s="12"/>
      <c r="WVE708" s="12"/>
      <c r="WVF708" s="12"/>
      <c r="WVG708" s="12"/>
      <c r="WVH708" s="12"/>
      <c r="WVI708" s="12"/>
      <c r="WVJ708" s="12"/>
      <c r="WVK708" s="12"/>
      <c r="WVL708" s="12"/>
      <c r="WVM708" s="12"/>
      <c r="WVN708" s="12"/>
      <c r="WVO708" s="12"/>
      <c r="WVP708" s="12"/>
      <c r="WVQ708" s="12"/>
      <c r="WVR708" s="12"/>
      <c r="WVS708" s="12"/>
      <c r="WVT708" s="12"/>
      <c r="WVU708" s="12"/>
      <c r="WVV708" s="12"/>
      <c r="WVW708" s="12"/>
      <c r="WVX708" s="12"/>
      <c r="WVY708" s="12"/>
      <c r="WVZ708" s="12"/>
      <c r="WWA708" s="12"/>
      <c r="WWB708" s="12"/>
      <c r="WWC708" s="12"/>
      <c r="WWD708" s="12"/>
      <c r="WWE708" s="12"/>
      <c r="WWF708" s="12"/>
      <c r="WWG708" s="12"/>
      <c r="WWH708" s="12"/>
      <c r="WWI708" s="12"/>
      <c r="WWJ708" s="12"/>
      <c r="WWK708" s="12"/>
      <c r="WWL708" s="12"/>
      <c r="WWM708" s="12"/>
      <c r="WWN708" s="12"/>
      <c r="WWO708" s="12"/>
      <c r="WWP708" s="12"/>
      <c r="WWQ708" s="12"/>
      <c r="WWR708" s="12"/>
      <c r="WWS708" s="12"/>
      <c r="WWT708" s="12"/>
      <c r="WWU708" s="12"/>
      <c r="WWV708" s="12"/>
      <c r="WWW708" s="12"/>
      <c r="WWX708" s="12"/>
      <c r="WWY708" s="12"/>
      <c r="WWZ708" s="12"/>
      <c r="WXA708" s="12"/>
      <c r="WXB708" s="12"/>
      <c r="WXC708" s="12"/>
      <c r="WXD708" s="12"/>
      <c r="WXE708" s="12"/>
      <c r="WXF708" s="12"/>
      <c r="WXG708" s="12"/>
      <c r="WXH708" s="12"/>
      <c r="WXI708" s="12"/>
      <c r="WXJ708" s="12"/>
      <c r="WXK708" s="12"/>
      <c r="WXL708" s="12"/>
      <c r="WXM708" s="12"/>
      <c r="WXN708" s="12"/>
      <c r="WXO708" s="12"/>
      <c r="WXP708" s="12"/>
      <c r="WXQ708" s="12"/>
      <c r="WXR708" s="12"/>
      <c r="WXS708" s="12"/>
      <c r="WXT708" s="12"/>
      <c r="WXU708" s="12"/>
      <c r="WXV708" s="12"/>
      <c r="WXW708" s="12"/>
      <c r="WXX708" s="12"/>
      <c r="WXY708" s="12"/>
      <c r="WXZ708" s="12"/>
      <c r="WYA708" s="12"/>
      <c r="WYB708" s="12"/>
      <c r="WYC708" s="12"/>
      <c r="WYD708" s="12"/>
      <c r="WYE708" s="12"/>
      <c r="WYF708" s="12"/>
      <c r="WYG708" s="12"/>
      <c r="WYH708" s="12"/>
      <c r="WYI708" s="12"/>
      <c r="WYJ708" s="12"/>
      <c r="WYK708" s="12"/>
      <c r="WYL708" s="12"/>
      <c r="WYM708" s="12"/>
      <c r="WYN708" s="12"/>
      <c r="WYO708" s="12"/>
      <c r="WYP708" s="12"/>
      <c r="WYQ708" s="12"/>
      <c r="WYR708" s="12"/>
      <c r="WYS708" s="12"/>
      <c r="WYT708" s="12"/>
      <c r="WYU708" s="12"/>
      <c r="WYV708" s="12"/>
      <c r="WYW708" s="12"/>
      <c r="WYX708" s="12"/>
      <c r="WYY708" s="12"/>
      <c r="WYZ708" s="12"/>
      <c r="WZA708" s="12"/>
      <c r="WZB708" s="12"/>
      <c r="WZC708" s="12"/>
      <c r="WZD708" s="12"/>
      <c r="WZE708" s="12"/>
      <c r="WZF708" s="12"/>
      <c r="WZG708" s="12"/>
      <c r="WZH708" s="12"/>
      <c r="WZI708" s="12"/>
      <c r="WZJ708" s="12"/>
      <c r="WZK708" s="12"/>
      <c r="WZL708" s="12"/>
      <c r="WZM708" s="12"/>
      <c r="WZN708" s="12"/>
      <c r="WZO708" s="12"/>
      <c r="WZP708" s="12"/>
      <c r="WZQ708" s="12"/>
      <c r="WZR708" s="12"/>
      <c r="WZS708" s="12"/>
      <c r="WZT708" s="12"/>
      <c r="WZU708" s="12"/>
      <c r="WZV708" s="12"/>
      <c r="WZW708" s="12"/>
      <c r="WZX708" s="12"/>
      <c r="WZY708" s="12"/>
      <c r="WZZ708" s="12"/>
      <c r="XAA708" s="12"/>
      <c r="XAB708" s="12"/>
      <c r="XAC708" s="12"/>
      <c r="XAD708" s="12"/>
      <c r="XAE708" s="12"/>
      <c r="XAF708" s="12"/>
      <c r="XAG708" s="12"/>
      <c r="XAH708" s="12"/>
      <c r="XAI708" s="12"/>
      <c r="XAJ708" s="12"/>
      <c r="XAK708" s="12"/>
      <c r="XAL708" s="12"/>
      <c r="XAM708" s="12"/>
      <c r="XAN708" s="12"/>
      <c r="XAO708" s="12"/>
      <c r="XAP708" s="12"/>
      <c r="XAQ708" s="12"/>
      <c r="XAR708" s="12"/>
      <c r="XAS708" s="12"/>
      <c r="XAT708" s="12"/>
      <c r="XAU708" s="12"/>
      <c r="XAV708" s="12"/>
      <c r="XAW708" s="12"/>
      <c r="XAX708" s="12"/>
      <c r="XAY708" s="12"/>
      <c r="XAZ708" s="12"/>
      <c r="XBA708" s="12"/>
      <c r="XBB708" s="12"/>
      <c r="XBC708" s="12"/>
      <c r="XBD708" s="12"/>
      <c r="XBE708" s="12"/>
      <c r="XBF708" s="12"/>
      <c r="XBG708" s="12"/>
      <c r="XBH708" s="12"/>
      <c r="XBI708" s="12"/>
      <c r="XBJ708" s="12"/>
      <c r="XBK708" s="12"/>
      <c r="XBL708" s="12"/>
      <c r="XBM708" s="12"/>
      <c r="XBN708" s="12"/>
      <c r="XBO708" s="12"/>
      <c r="XBP708" s="12"/>
      <c r="XBQ708" s="12"/>
      <c r="XBR708" s="12"/>
      <c r="XBS708" s="12"/>
      <c r="XBT708" s="12"/>
      <c r="XBU708" s="12"/>
      <c r="XBV708" s="12"/>
      <c r="XBW708" s="12"/>
      <c r="XBX708" s="12"/>
      <c r="XBY708" s="12"/>
      <c r="XBZ708" s="12"/>
      <c r="XCA708" s="12"/>
      <c r="XCB708" s="12"/>
      <c r="XCC708" s="12"/>
      <c r="XCD708" s="12"/>
      <c r="XCE708" s="12"/>
      <c r="XCF708" s="12"/>
      <c r="XCG708" s="12"/>
      <c r="XCH708" s="12"/>
      <c r="XCI708" s="12"/>
      <c r="XCJ708" s="12"/>
      <c r="XCK708" s="12"/>
      <c r="XCL708" s="12"/>
      <c r="XCM708" s="12"/>
      <c r="XCN708" s="12"/>
      <c r="XCO708" s="12"/>
      <c r="XCP708" s="12"/>
      <c r="XCQ708" s="12"/>
      <c r="XCR708" s="12"/>
      <c r="XCS708" s="12"/>
      <c r="XCT708" s="12"/>
      <c r="XCU708" s="12"/>
      <c r="XCV708" s="12"/>
      <c r="XCW708" s="12"/>
      <c r="XCX708" s="12"/>
      <c r="XCY708" s="12"/>
      <c r="XCZ708" s="12"/>
      <c r="XDA708" s="12"/>
      <c r="XDB708" s="12"/>
      <c r="XDC708" s="12"/>
      <c r="XDD708" s="12"/>
      <c r="XDE708" s="12"/>
      <c r="XDF708" s="12"/>
      <c r="XDG708" s="12"/>
      <c r="XDH708" s="12"/>
      <c r="XDI708" s="12"/>
      <c r="XDJ708" s="12"/>
      <c r="XDK708" s="12"/>
      <c r="XDL708" s="12"/>
      <c r="XDM708" s="12"/>
      <c r="XDN708" s="12"/>
      <c r="XDO708" s="12"/>
      <c r="XDP708" s="12"/>
      <c r="XDQ708" s="12"/>
      <c r="XDR708" s="12"/>
      <c r="XDS708" s="12"/>
      <c r="XDT708" s="12"/>
      <c r="XDU708" s="12"/>
      <c r="XDV708" s="12"/>
      <c r="XDW708" s="12"/>
      <c r="XDX708" s="12"/>
      <c r="XDY708" s="12"/>
      <c r="XDZ708" s="12"/>
      <c r="XEA708" s="12"/>
      <c r="XEB708" s="12"/>
      <c r="XEC708" s="12"/>
      <c r="XED708" s="12"/>
      <c r="XEE708" s="12"/>
      <c r="XEF708" s="12"/>
      <c r="XEG708" s="12"/>
      <c r="XEH708" s="12"/>
      <c r="XEI708" s="12"/>
      <c r="XEJ708" s="12"/>
      <c r="XEK708" s="12"/>
      <c r="XEL708" s="12"/>
      <c r="XEM708" s="12"/>
      <c r="XEN708" s="12"/>
      <c r="XEO708" s="12"/>
      <c r="XEP708" s="12"/>
    </row>
    <row r="709" spans="1:16370" s="13" customFormat="1" ht="15.75" x14ac:dyDescent="0.25">
      <c r="A709" s="211" t="s">
        <v>142</v>
      </c>
      <c r="B709" s="223" t="s">
        <v>89</v>
      </c>
      <c r="C709" s="223" t="s">
        <v>89</v>
      </c>
      <c r="D709" s="215" t="s">
        <v>728</v>
      </c>
      <c r="E709" s="215" t="s">
        <v>143</v>
      </c>
      <c r="F709" s="72">
        <f>48+5698</f>
        <v>5746</v>
      </c>
    </row>
    <row r="710" spans="1:16370" s="13" customFormat="1" ht="15.75" x14ac:dyDescent="0.25">
      <c r="A710" s="211" t="s">
        <v>148</v>
      </c>
      <c r="B710" s="223" t="s">
        <v>89</v>
      </c>
      <c r="C710" s="223" t="s">
        <v>89</v>
      </c>
      <c r="D710" s="215" t="s">
        <v>728</v>
      </c>
      <c r="E710" s="215" t="s">
        <v>149</v>
      </c>
      <c r="F710" s="72">
        <v>2</v>
      </c>
    </row>
    <row r="711" spans="1:16370" s="13" customFormat="1" ht="18.75" x14ac:dyDescent="0.3">
      <c r="A711" s="8" t="s">
        <v>206</v>
      </c>
      <c r="B711" s="9" t="s">
        <v>67</v>
      </c>
      <c r="C711" s="9"/>
      <c r="D711" s="9"/>
      <c r="E711" s="9"/>
      <c r="F711" s="10">
        <f>F712</f>
        <v>400</v>
      </c>
    </row>
    <row r="712" spans="1:16370" s="13" customFormat="1" ht="15.75" x14ac:dyDescent="0.25">
      <c r="A712" s="35" t="s">
        <v>203</v>
      </c>
      <c r="B712" s="18" t="s">
        <v>67</v>
      </c>
      <c r="C712" s="18" t="s">
        <v>89</v>
      </c>
      <c r="D712" s="18"/>
      <c r="E712" s="19"/>
      <c r="F712" s="20">
        <f>F713</f>
        <v>400</v>
      </c>
    </row>
    <row r="713" spans="1:16370" s="13" customFormat="1" ht="47.25" x14ac:dyDescent="0.25">
      <c r="A713" s="17" t="s">
        <v>592</v>
      </c>
      <c r="B713" s="19" t="s">
        <v>67</v>
      </c>
      <c r="C713" s="19" t="s">
        <v>89</v>
      </c>
      <c r="D713" s="19" t="s">
        <v>352</v>
      </c>
      <c r="E713" s="19"/>
      <c r="F713" s="20">
        <f>F717+F722</f>
        <v>400</v>
      </c>
    </row>
    <row r="714" spans="1:16370" s="13" customFormat="1" ht="31.5" x14ac:dyDescent="0.25">
      <c r="A714" s="17" t="s">
        <v>355</v>
      </c>
      <c r="B714" s="41" t="s">
        <v>67</v>
      </c>
      <c r="C714" s="41" t="s">
        <v>89</v>
      </c>
      <c r="D714" s="23" t="s">
        <v>605</v>
      </c>
      <c r="E714" s="96"/>
      <c r="F714" s="20">
        <f>F715</f>
        <v>290</v>
      </c>
    </row>
    <row r="715" spans="1:16370" s="13" customFormat="1" ht="15.75" x14ac:dyDescent="0.25">
      <c r="A715" s="28" t="s">
        <v>354</v>
      </c>
      <c r="B715" s="36" t="s">
        <v>67</v>
      </c>
      <c r="C715" s="36" t="s">
        <v>89</v>
      </c>
      <c r="D715" s="30" t="s">
        <v>606</v>
      </c>
      <c r="E715" s="96"/>
      <c r="F715" s="32">
        <f>F716</f>
        <v>290</v>
      </c>
    </row>
    <row r="716" spans="1:16370" s="13" customFormat="1" ht="15.75" x14ac:dyDescent="0.25">
      <c r="A716" s="212" t="s">
        <v>22</v>
      </c>
      <c r="B716" s="223" t="s">
        <v>67</v>
      </c>
      <c r="C716" s="223" t="s">
        <v>89</v>
      </c>
      <c r="D716" s="26" t="s">
        <v>606</v>
      </c>
      <c r="E716" s="97">
        <v>200</v>
      </c>
      <c r="F716" s="27">
        <f>F717</f>
        <v>290</v>
      </c>
    </row>
    <row r="717" spans="1:16370" s="13" customFormat="1" ht="31.5" x14ac:dyDescent="0.25">
      <c r="A717" s="212" t="s">
        <v>17</v>
      </c>
      <c r="B717" s="223" t="s">
        <v>67</v>
      </c>
      <c r="C717" s="223" t="s">
        <v>89</v>
      </c>
      <c r="D717" s="26" t="s">
        <v>606</v>
      </c>
      <c r="E717" s="97">
        <v>240</v>
      </c>
      <c r="F717" s="27">
        <f>F718</f>
        <v>290</v>
      </c>
    </row>
    <row r="718" spans="1:16370" s="13" customFormat="1" ht="31.5" x14ac:dyDescent="0.25">
      <c r="A718" s="211" t="s">
        <v>140</v>
      </c>
      <c r="B718" s="223" t="s">
        <v>67</v>
      </c>
      <c r="C718" s="223" t="s">
        <v>89</v>
      </c>
      <c r="D718" s="26" t="s">
        <v>606</v>
      </c>
      <c r="E718" s="97">
        <v>244</v>
      </c>
      <c r="F718" s="27">
        <v>290</v>
      </c>
    </row>
    <row r="719" spans="1:16370" s="13" customFormat="1" ht="15.75" x14ac:dyDescent="0.25">
      <c r="A719" s="17" t="s">
        <v>353</v>
      </c>
      <c r="B719" s="18" t="s">
        <v>67</v>
      </c>
      <c r="C719" s="18" t="s">
        <v>89</v>
      </c>
      <c r="D719" s="23" t="s">
        <v>607</v>
      </c>
      <c r="E719" s="42"/>
      <c r="F719" s="20">
        <f>F720</f>
        <v>110</v>
      </c>
    </row>
    <row r="720" spans="1:16370" s="13" customFormat="1" ht="15.75" x14ac:dyDescent="0.25">
      <c r="A720" s="28" t="s">
        <v>604</v>
      </c>
      <c r="B720" s="36" t="s">
        <v>67</v>
      </c>
      <c r="C720" s="36" t="s">
        <v>89</v>
      </c>
      <c r="D720" s="30" t="s">
        <v>608</v>
      </c>
      <c r="E720" s="216"/>
      <c r="F720" s="32">
        <f>F721</f>
        <v>110</v>
      </c>
    </row>
    <row r="721" spans="1:6" ht="15.75" x14ac:dyDescent="0.25">
      <c r="A721" s="212" t="s">
        <v>22</v>
      </c>
      <c r="B721" s="223" t="s">
        <v>67</v>
      </c>
      <c r="C721" s="223" t="s">
        <v>89</v>
      </c>
      <c r="D721" s="26" t="s">
        <v>608</v>
      </c>
      <c r="E721" s="97">
        <v>200</v>
      </c>
      <c r="F721" s="27">
        <f>F722</f>
        <v>110</v>
      </c>
    </row>
    <row r="722" spans="1:6" ht="31.5" x14ac:dyDescent="0.25">
      <c r="A722" s="212" t="s">
        <v>17</v>
      </c>
      <c r="B722" s="223" t="s">
        <v>67</v>
      </c>
      <c r="C722" s="223" t="s">
        <v>89</v>
      </c>
      <c r="D722" s="26" t="s">
        <v>608</v>
      </c>
      <c r="E722" s="97">
        <v>240</v>
      </c>
      <c r="F722" s="27">
        <f>F723</f>
        <v>110</v>
      </c>
    </row>
    <row r="723" spans="1:6" ht="31.5" x14ac:dyDescent="0.25">
      <c r="A723" s="211" t="s">
        <v>140</v>
      </c>
      <c r="B723" s="223" t="s">
        <v>67</v>
      </c>
      <c r="C723" s="223" t="s">
        <v>89</v>
      </c>
      <c r="D723" s="26" t="s">
        <v>608</v>
      </c>
      <c r="E723" s="97">
        <v>244</v>
      </c>
      <c r="F723" s="27">
        <v>110</v>
      </c>
    </row>
    <row r="724" spans="1:6" ht="18.75" x14ac:dyDescent="0.3">
      <c r="A724" s="75" t="s">
        <v>75</v>
      </c>
      <c r="B724" s="76" t="s">
        <v>74</v>
      </c>
      <c r="C724" s="76"/>
      <c r="D724" s="76"/>
      <c r="E724" s="77"/>
      <c r="F724" s="78">
        <f>F725+F831+F1010+F1065+F1080+F1171</f>
        <v>6255888.1699999999</v>
      </c>
    </row>
    <row r="725" spans="1:6" ht="18.75" x14ac:dyDescent="0.3">
      <c r="A725" s="35" t="s">
        <v>73</v>
      </c>
      <c r="B725" s="18" t="s">
        <v>74</v>
      </c>
      <c r="C725" s="18" t="s">
        <v>70</v>
      </c>
      <c r="D725" s="106"/>
      <c r="E725" s="34"/>
      <c r="F725" s="114">
        <f>F726+F811+F821+F827</f>
        <v>2686129.81</v>
      </c>
    </row>
    <row r="726" spans="1:6" ht="31.5" x14ac:dyDescent="0.25">
      <c r="A726" s="115" t="s">
        <v>505</v>
      </c>
      <c r="B726" s="22" t="s">
        <v>74</v>
      </c>
      <c r="C726" s="22" t="s">
        <v>70</v>
      </c>
      <c r="D726" s="22" t="s">
        <v>302</v>
      </c>
      <c r="E726" s="116"/>
      <c r="F726" s="55">
        <f>F727+F805</f>
        <v>2682112.81</v>
      </c>
    </row>
    <row r="727" spans="1:6" ht="15.75" x14ac:dyDescent="0.25">
      <c r="A727" s="115" t="s">
        <v>6</v>
      </c>
      <c r="B727" s="22" t="s">
        <v>74</v>
      </c>
      <c r="C727" s="22" t="s">
        <v>70</v>
      </c>
      <c r="D727" s="22" t="s">
        <v>301</v>
      </c>
      <c r="E727" s="22"/>
      <c r="F727" s="55">
        <f>F728+F751+F800</f>
        <v>2681986</v>
      </c>
    </row>
    <row r="728" spans="1:6" ht="47.25" x14ac:dyDescent="0.25">
      <c r="A728" s="53" t="s">
        <v>470</v>
      </c>
      <c r="B728" s="18" t="s">
        <v>74</v>
      </c>
      <c r="C728" s="18" t="s">
        <v>70</v>
      </c>
      <c r="D728" s="23" t="s">
        <v>284</v>
      </c>
      <c r="E728" s="106"/>
      <c r="F728" s="56">
        <f>F733+F734</f>
        <v>975288</v>
      </c>
    </row>
    <row r="729" spans="1:6" ht="15.75" x14ac:dyDescent="0.25">
      <c r="A729" s="21" t="s">
        <v>740</v>
      </c>
      <c r="B729" s="22" t="s">
        <v>74</v>
      </c>
      <c r="C729" s="22" t="s">
        <v>70</v>
      </c>
      <c r="D729" s="51" t="s">
        <v>741</v>
      </c>
      <c r="E729" s="117"/>
      <c r="F729" s="55">
        <f>F730</f>
        <v>2414</v>
      </c>
    </row>
    <row r="730" spans="1:6" ht="31.5" x14ac:dyDescent="0.25">
      <c r="A730" s="28" t="s">
        <v>455</v>
      </c>
      <c r="B730" s="118" t="s">
        <v>74</v>
      </c>
      <c r="C730" s="118" t="s">
        <v>70</v>
      </c>
      <c r="D730" s="30" t="s">
        <v>459</v>
      </c>
      <c r="E730" s="36"/>
      <c r="F730" s="102">
        <f>F731</f>
        <v>2414</v>
      </c>
    </row>
    <row r="731" spans="1:6" ht="31.5" x14ac:dyDescent="0.25">
      <c r="A731" s="211" t="s">
        <v>18</v>
      </c>
      <c r="B731" s="223" t="s">
        <v>74</v>
      </c>
      <c r="C731" s="223" t="s">
        <v>70</v>
      </c>
      <c r="D731" s="26" t="s">
        <v>459</v>
      </c>
      <c r="E731" s="119">
        <v>600</v>
      </c>
      <c r="F731" s="39">
        <f>F732</f>
        <v>2414</v>
      </c>
    </row>
    <row r="732" spans="1:6" ht="31.5" x14ac:dyDescent="0.25">
      <c r="A732" s="83" t="s">
        <v>28</v>
      </c>
      <c r="B732" s="223" t="s">
        <v>74</v>
      </c>
      <c r="C732" s="223" t="s">
        <v>70</v>
      </c>
      <c r="D732" s="26" t="s">
        <v>459</v>
      </c>
      <c r="E732" s="50">
        <v>630</v>
      </c>
      <c r="F732" s="39">
        <f>F733</f>
        <v>2414</v>
      </c>
    </row>
    <row r="733" spans="1:6" ht="31.5" x14ac:dyDescent="0.25">
      <c r="A733" s="107" t="s">
        <v>745</v>
      </c>
      <c r="B733" s="223" t="s">
        <v>74</v>
      </c>
      <c r="C733" s="223" t="s">
        <v>70</v>
      </c>
      <c r="D733" s="26" t="s">
        <v>459</v>
      </c>
      <c r="E733" s="119">
        <v>634</v>
      </c>
      <c r="F733" s="39">
        <v>2414</v>
      </c>
    </row>
    <row r="734" spans="1:6" ht="31.5" x14ac:dyDescent="0.25">
      <c r="A734" s="99" t="s">
        <v>499</v>
      </c>
      <c r="B734" s="36" t="s">
        <v>74</v>
      </c>
      <c r="C734" s="36" t="s">
        <v>70</v>
      </c>
      <c r="D734" s="120" t="s">
        <v>286</v>
      </c>
      <c r="E734" s="36"/>
      <c r="F734" s="102">
        <f>F735+F739+F743+F747</f>
        <v>972874</v>
      </c>
    </row>
    <row r="735" spans="1:6" ht="31.5" x14ac:dyDescent="0.25">
      <c r="A735" s="35" t="s">
        <v>207</v>
      </c>
      <c r="B735" s="121" t="s">
        <v>74</v>
      </c>
      <c r="C735" s="121" t="s">
        <v>70</v>
      </c>
      <c r="D735" s="106" t="s">
        <v>287</v>
      </c>
      <c r="E735" s="18"/>
      <c r="F735" s="56">
        <f>F736</f>
        <v>314834</v>
      </c>
    </row>
    <row r="736" spans="1:6" ht="31.5" x14ac:dyDescent="0.25">
      <c r="A736" s="221" t="s">
        <v>481</v>
      </c>
      <c r="B736" s="223" t="s">
        <v>74</v>
      </c>
      <c r="C736" s="223" t="s">
        <v>70</v>
      </c>
      <c r="D736" s="122" t="s">
        <v>287</v>
      </c>
      <c r="E736" s="223" t="s">
        <v>37</v>
      </c>
      <c r="F736" s="103">
        <f>F737</f>
        <v>314834</v>
      </c>
    </row>
    <row r="737" spans="1:6" ht="15.75" x14ac:dyDescent="0.25">
      <c r="A737" s="211" t="s">
        <v>36</v>
      </c>
      <c r="B737" s="223" t="s">
        <v>74</v>
      </c>
      <c r="C737" s="223" t="s">
        <v>70</v>
      </c>
      <c r="D737" s="122" t="s">
        <v>287</v>
      </c>
      <c r="E737" s="223">
        <v>410</v>
      </c>
      <c r="F737" s="103">
        <f>F738</f>
        <v>314834</v>
      </c>
    </row>
    <row r="738" spans="1:6" ht="31.5" x14ac:dyDescent="0.25">
      <c r="A738" s="211" t="s">
        <v>155</v>
      </c>
      <c r="B738" s="223" t="s">
        <v>74</v>
      </c>
      <c r="C738" s="223" t="s">
        <v>70</v>
      </c>
      <c r="D738" s="122" t="s">
        <v>287</v>
      </c>
      <c r="E738" s="223" t="s">
        <v>160</v>
      </c>
      <c r="F738" s="103">
        <f>305319+13039-2849-675</f>
        <v>314834</v>
      </c>
    </row>
    <row r="739" spans="1:6" ht="15.75" x14ac:dyDescent="0.25">
      <c r="A739" s="99" t="s">
        <v>208</v>
      </c>
      <c r="B739" s="36" t="s">
        <v>74</v>
      </c>
      <c r="C739" s="36" t="s">
        <v>70</v>
      </c>
      <c r="D739" s="120" t="s">
        <v>288</v>
      </c>
      <c r="E739" s="36"/>
      <c r="F739" s="102">
        <f>F740</f>
        <v>268752</v>
      </c>
    </row>
    <row r="740" spans="1:6" ht="31.5" x14ac:dyDescent="0.25">
      <c r="A740" s="221" t="s">
        <v>481</v>
      </c>
      <c r="B740" s="223" t="s">
        <v>74</v>
      </c>
      <c r="C740" s="223" t="s">
        <v>70</v>
      </c>
      <c r="D740" s="122" t="s">
        <v>288</v>
      </c>
      <c r="E740" s="223" t="s">
        <v>37</v>
      </c>
      <c r="F740" s="103">
        <f>F741</f>
        <v>268752</v>
      </c>
    </row>
    <row r="741" spans="1:6" ht="15.75" x14ac:dyDescent="0.25">
      <c r="A741" s="211" t="s">
        <v>36</v>
      </c>
      <c r="B741" s="223" t="s">
        <v>74</v>
      </c>
      <c r="C741" s="223" t="s">
        <v>70</v>
      </c>
      <c r="D741" s="122" t="s">
        <v>288</v>
      </c>
      <c r="E741" s="223">
        <v>410</v>
      </c>
      <c r="F741" s="103">
        <f>F742</f>
        <v>268752</v>
      </c>
    </row>
    <row r="742" spans="1:6" ht="31.5" x14ac:dyDescent="0.25">
      <c r="A742" s="211" t="s">
        <v>155</v>
      </c>
      <c r="B742" s="223" t="s">
        <v>74</v>
      </c>
      <c r="C742" s="223" t="s">
        <v>70</v>
      </c>
      <c r="D742" s="122" t="s">
        <v>288</v>
      </c>
      <c r="E742" s="223" t="s">
        <v>160</v>
      </c>
      <c r="F742" s="103">
        <f>270582+15170-17000</f>
        <v>268752</v>
      </c>
    </row>
    <row r="743" spans="1:6" ht="15.75" x14ac:dyDescent="0.25">
      <c r="A743" s="99" t="s">
        <v>209</v>
      </c>
      <c r="B743" s="36" t="s">
        <v>74</v>
      </c>
      <c r="C743" s="36" t="s">
        <v>70</v>
      </c>
      <c r="D743" s="120" t="s">
        <v>289</v>
      </c>
      <c r="E743" s="36"/>
      <c r="F743" s="102">
        <f>F744</f>
        <v>236983</v>
      </c>
    </row>
    <row r="744" spans="1:6" ht="31.5" x14ac:dyDescent="0.25">
      <c r="A744" s="221" t="s">
        <v>481</v>
      </c>
      <c r="B744" s="223" t="s">
        <v>74</v>
      </c>
      <c r="C744" s="223" t="s">
        <v>70</v>
      </c>
      <c r="D744" s="122" t="s">
        <v>289</v>
      </c>
      <c r="E744" s="223" t="s">
        <v>37</v>
      </c>
      <c r="F744" s="103">
        <f>F745</f>
        <v>236983</v>
      </c>
    </row>
    <row r="745" spans="1:6" ht="15.75" x14ac:dyDescent="0.25">
      <c r="A745" s="211" t="s">
        <v>36</v>
      </c>
      <c r="B745" s="123" t="s">
        <v>74</v>
      </c>
      <c r="C745" s="123" t="s">
        <v>70</v>
      </c>
      <c r="D745" s="122" t="s">
        <v>289</v>
      </c>
      <c r="E745" s="223">
        <v>410</v>
      </c>
      <c r="F745" s="103">
        <f>F746</f>
        <v>236983</v>
      </c>
    </row>
    <row r="746" spans="1:6" ht="31.5" x14ac:dyDescent="0.25">
      <c r="A746" s="211" t="s">
        <v>155</v>
      </c>
      <c r="B746" s="223" t="s">
        <v>74</v>
      </c>
      <c r="C746" s="223" t="s">
        <v>70</v>
      </c>
      <c r="D746" s="122" t="s">
        <v>289</v>
      </c>
      <c r="E746" s="223" t="s">
        <v>160</v>
      </c>
      <c r="F746" s="103">
        <f>216737+20136+110</f>
        <v>236983</v>
      </c>
    </row>
    <row r="747" spans="1:6" ht="31.5" x14ac:dyDescent="0.25">
      <c r="A747" s="99" t="s">
        <v>473</v>
      </c>
      <c r="B747" s="36" t="s">
        <v>74</v>
      </c>
      <c r="C747" s="36" t="s">
        <v>70</v>
      </c>
      <c r="D747" s="120" t="s">
        <v>290</v>
      </c>
      <c r="E747" s="36"/>
      <c r="F747" s="102">
        <f>F748</f>
        <v>152305</v>
      </c>
    </row>
    <row r="748" spans="1:6" ht="31.5" x14ac:dyDescent="0.25">
      <c r="A748" s="221" t="s">
        <v>481</v>
      </c>
      <c r="B748" s="223" t="s">
        <v>74</v>
      </c>
      <c r="C748" s="223" t="s">
        <v>70</v>
      </c>
      <c r="D748" s="122" t="s">
        <v>290</v>
      </c>
      <c r="E748" s="223" t="s">
        <v>37</v>
      </c>
      <c r="F748" s="103">
        <f>F749</f>
        <v>152305</v>
      </c>
    </row>
    <row r="749" spans="1:6" ht="15.75" x14ac:dyDescent="0.25">
      <c r="A749" s="211" t="s">
        <v>36</v>
      </c>
      <c r="B749" s="123" t="s">
        <v>74</v>
      </c>
      <c r="C749" s="123" t="s">
        <v>70</v>
      </c>
      <c r="D749" s="122" t="s">
        <v>290</v>
      </c>
      <c r="E749" s="223">
        <v>410</v>
      </c>
      <c r="F749" s="103">
        <f>F750</f>
        <v>152305</v>
      </c>
    </row>
    <row r="750" spans="1:6" ht="31.5" x14ac:dyDescent="0.25">
      <c r="A750" s="211" t="s">
        <v>155</v>
      </c>
      <c r="B750" s="123" t="s">
        <v>74</v>
      </c>
      <c r="C750" s="123" t="s">
        <v>70</v>
      </c>
      <c r="D750" s="122" t="s">
        <v>290</v>
      </c>
      <c r="E750" s="223" t="s">
        <v>160</v>
      </c>
      <c r="F750" s="103">
        <f>132380+22366-9000+5884+675</f>
        <v>152305</v>
      </c>
    </row>
    <row r="751" spans="1:6" ht="47.25" x14ac:dyDescent="0.25">
      <c r="A751" s="53" t="s">
        <v>388</v>
      </c>
      <c r="B751" s="18" t="s">
        <v>74</v>
      </c>
      <c r="C751" s="18" t="s">
        <v>70</v>
      </c>
      <c r="D751" s="23" t="s">
        <v>291</v>
      </c>
      <c r="E751" s="106"/>
      <c r="F751" s="56">
        <f>F752+F756+F760+F768+F764+F784+F796+F780+F788+F792+F772+F776</f>
        <v>1706318</v>
      </c>
    </row>
    <row r="752" spans="1:6" ht="31.5" x14ac:dyDescent="0.25">
      <c r="A752" s="124" t="s">
        <v>783</v>
      </c>
      <c r="B752" s="41" t="s">
        <v>74</v>
      </c>
      <c r="C752" s="41" t="s">
        <v>70</v>
      </c>
      <c r="D752" s="51" t="s">
        <v>790</v>
      </c>
      <c r="E752" s="41"/>
      <c r="F752" s="103">
        <f>F753</f>
        <v>2400</v>
      </c>
    </row>
    <row r="753" spans="1:6" ht="31.5" x14ac:dyDescent="0.25">
      <c r="A753" s="48" t="s">
        <v>18</v>
      </c>
      <c r="B753" s="223" t="s">
        <v>74</v>
      </c>
      <c r="C753" s="223" t="s">
        <v>70</v>
      </c>
      <c r="D753" s="26" t="s">
        <v>790</v>
      </c>
      <c r="E753" s="215" t="s">
        <v>20</v>
      </c>
      <c r="F753" s="103">
        <f>F754</f>
        <v>2400</v>
      </c>
    </row>
    <row r="754" spans="1:6" ht="15.75" x14ac:dyDescent="0.25">
      <c r="A754" s="83" t="s">
        <v>25</v>
      </c>
      <c r="B754" s="223" t="s">
        <v>74</v>
      </c>
      <c r="C754" s="223" t="s">
        <v>70</v>
      </c>
      <c r="D754" s="26" t="s">
        <v>790</v>
      </c>
      <c r="E754" s="215" t="s">
        <v>26</v>
      </c>
      <c r="F754" s="103">
        <f>F755</f>
        <v>2400</v>
      </c>
    </row>
    <row r="755" spans="1:6" ht="15.75" x14ac:dyDescent="0.25">
      <c r="A755" s="48" t="s">
        <v>152</v>
      </c>
      <c r="B755" s="223" t="s">
        <v>74</v>
      </c>
      <c r="C755" s="223" t="s">
        <v>70</v>
      </c>
      <c r="D755" s="26" t="s">
        <v>790</v>
      </c>
      <c r="E755" s="34" t="s">
        <v>159</v>
      </c>
      <c r="F755" s="103">
        <f>2000+400</f>
        <v>2400</v>
      </c>
    </row>
    <row r="756" spans="1:6" ht="15.75" x14ac:dyDescent="0.25">
      <c r="A756" s="21" t="s">
        <v>51</v>
      </c>
      <c r="B756" s="125" t="s">
        <v>74</v>
      </c>
      <c r="C756" s="125" t="s">
        <v>70</v>
      </c>
      <c r="D756" s="51" t="s">
        <v>292</v>
      </c>
      <c r="E756" s="117"/>
      <c r="F756" s="55">
        <f>F757</f>
        <v>4990</v>
      </c>
    </row>
    <row r="757" spans="1:6" ht="31.5" x14ac:dyDescent="0.25">
      <c r="A757" s="211" t="s">
        <v>18</v>
      </c>
      <c r="B757" s="123" t="s">
        <v>74</v>
      </c>
      <c r="C757" s="123" t="s">
        <v>70</v>
      </c>
      <c r="D757" s="26" t="s">
        <v>292</v>
      </c>
      <c r="E757" s="223" t="s">
        <v>20</v>
      </c>
      <c r="F757" s="103">
        <f>F758</f>
        <v>4990</v>
      </c>
    </row>
    <row r="758" spans="1:6" ht="15.75" x14ac:dyDescent="0.25">
      <c r="A758" s="211" t="s">
        <v>25</v>
      </c>
      <c r="B758" s="223" t="s">
        <v>74</v>
      </c>
      <c r="C758" s="223" t="s">
        <v>70</v>
      </c>
      <c r="D758" s="26" t="s">
        <v>292</v>
      </c>
      <c r="E758" s="223" t="s">
        <v>26</v>
      </c>
      <c r="F758" s="103">
        <f>F759</f>
        <v>4990</v>
      </c>
    </row>
    <row r="759" spans="1:6" ht="15.75" x14ac:dyDescent="0.25">
      <c r="A759" s="211" t="s">
        <v>152</v>
      </c>
      <c r="B759" s="223" t="s">
        <v>74</v>
      </c>
      <c r="C759" s="223" t="s">
        <v>70</v>
      </c>
      <c r="D759" s="26" t="s">
        <v>292</v>
      </c>
      <c r="E759" s="223" t="s">
        <v>159</v>
      </c>
      <c r="F759" s="103">
        <v>4990</v>
      </c>
    </row>
    <row r="760" spans="1:6" ht="31.5" x14ac:dyDescent="0.25">
      <c r="A760" s="28" t="s">
        <v>153</v>
      </c>
      <c r="B760" s="118" t="s">
        <v>74</v>
      </c>
      <c r="C760" s="118" t="s">
        <v>70</v>
      </c>
      <c r="D760" s="30" t="s">
        <v>294</v>
      </c>
      <c r="E760" s="36"/>
      <c r="F760" s="102">
        <f>F761</f>
        <v>52345</v>
      </c>
    </row>
    <row r="761" spans="1:6" ht="51" customHeight="1" x14ac:dyDescent="0.25">
      <c r="A761" s="211" t="s">
        <v>18</v>
      </c>
      <c r="B761" s="123" t="s">
        <v>74</v>
      </c>
      <c r="C761" s="123" t="s">
        <v>70</v>
      </c>
      <c r="D761" s="26" t="s">
        <v>294</v>
      </c>
      <c r="E761" s="223" t="s">
        <v>20</v>
      </c>
      <c r="F761" s="103">
        <f>F762</f>
        <v>52345</v>
      </c>
    </row>
    <row r="762" spans="1:6" ht="15.75" x14ac:dyDescent="0.25">
      <c r="A762" s="211" t="s">
        <v>25</v>
      </c>
      <c r="B762" s="223" t="s">
        <v>74</v>
      </c>
      <c r="C762" s="223" t="s">
        <v>70</v>
      </c>
      <c r="D762" s="26" t="s">
        <v>294</v>
      </c>
      <c r="E762" s="223" t="s">
        <v>26</v>
      </c>
      <c r="F762" s="103">
        <f>F763</f>
        <v>52345</v>
      </c>
    </row>
    <row r="763" spans="1:6" ht="15.75" x14ac:dyDescent="0.25">
      <c r="A763" s="211" t="s">
        <v>152</v>
      </c>
      <c r="B763" s="223" t="s">
        <v>74</v>
      </c>
      <c r="C763" s="223" t="s">
        <v>70</v>
      </c>
      <c r="D763" s="26" t="s">
        <v>294</v>
      </c>
      <c r="E763" s="223" t="s">
        <v>159</v>
      </c>
      <c r="F763" s="103">
        <f>19637+250+8500+7421+3500+3685+400-400+6373+2979</f>
        <v>52345</v>
      </c>
    </row>
    <row r="764" spans="1:6" ht="63" x14ac:dyDescent="0.25">
      <c r="A764" s="28" t="s">
        <v>444</v>
      </c>
      <c r="B764" s="118" t="s">
        <v>74</v>
      </c>
      <c r="C764" s="118" t="s">
        <v>70</v>
      </c>
      <c r="D764" s="30" t="s">
        <v>295</v>
      </c>
      <c r="E764" s="36"/>
      <c r="F764" s="102">
        <f>F765</f>
        <v>5161</v>
      </c>
    </row>
    <row r="765" spans="1:6" ht="31.5" x14ac:dyDescent="0.25">
      <c r="A765" s="211" t="s">
        <v>18</v>
      </c>
      <c r="B765" s="223" t="s">
        <v>74</v>
      </c>
      <c r="C765" s="223" t="s">
        <v>70</v>
      </c>
      <c r="D765" s="26" t="s">
        <v>295</v>
      </c>
      <c r="E765" s="119">
        <v>600</v>
      </c>
      <c r="F765" s="39">
        <f>F766</f>
        <v>5161</v>
      </c>
    </row>
    <row r="766" spans="1:6" ht="31.5" x14ac:dyDescent="0.25">
      <c r="A766" s="83" t="s">
        <v>28</v>
      </c>
      <c r="B766" s="223" t="s">
        <v>74</v>
      </c>
      <c r="C766" s="223" t="s">
        <v>70</v>
      </c>
      <c r="D766" s="26" t="s">
        <v>295</v>
      </c>
      <c r="E766" s="50">
        <v>630</v>
      </c>
      <c r="F766" s="39">
        <f>F767</f>
        <v>5161</v>
      </c>
    </row>
    <row r="767" spans="1:6" ht="31.5" x14ac:dyDescent="0.25">
      <c r="A767" s="107" t="s">
        <v>745</v>
      </c>
      <c r="B767" s="223" t="s">
        <v>74</v>
      </c>
      <c r="C767" s="223" t="s">
        <v>70</v>
      </c>
      <c r="D767" s="26" t="s">
        <v>295</v>
      </c>
      <c r="E767" s="119">
        <v>634</v>
      </c>
      <c r="F767" s="39">
        <f>5928-767</f>
        <v>5161</v>
      </c>
    </row>
    <row r="768" spans="1:6" ht="31.5" x14ac:dyDescent="0.25">
      <c r="A768" s="126" t="s">
        <v>813</v>
      </c>
      <c r="B768" s="36" t="s">
        <v>74</v>
      </c>
      <c r="C768" s="36" t="s">
        <v>70</v>
      </c>
      <c r="D768" s="30" t="s">
        <v>791</v>
      </c>
      <c r="E768" s="127"/>
      <c r="F768" s="87">
        <f>F770</f>
        <v>9095</v>
      </c>
    </row>
    <row r="769" spans="1:6" ht="31.5" x14ac:dyDescent="0.25">
      <c r="A769" s="211" t="s">
        <v>18</v>
      </c>
      <c r="B769" s="223" t="s">
        <v>74</v>
      </c>
      <c r="C769" s="223" t="s">
        <v>70</v>
      </c>
      <c r="D769" s="26" t="s">
        <v>791</v>
      </c>
      <c r="E769" s="119">
        <v>600</v>
      </c>
      <c r="F769" s="39">
        <f>F770</f>
        <v>9095</v>
      </c>
    </row>
    <row r="770" spans="1:6" ht="15.75" x14ac:dyDescent="0.25">
      <c r="A770" s="212" t="s">
        <v>25</v>
      </c>
      <c r="B770" s="223" t="s">
        <v>74</v>
      </c>
      <c r="C770" s="223" t="s">
        <v>70</v>
      </c>
      <c r="D770" s="26" t="s">
        <v>791</v>
      </c>
      <c r="E770" s="34" t="s">
        <v>26</v>
      </c>
      <c r="F770" s="128">
        <f>F771</f>
        <v>9095</v>
      </c>
    </row>
    <row r="771" spans="1:6" ht="15.75" x14ac:dyDescent="0.25">
      <c r="A771" s="212" t="s">
        <v>152</v>
      </c>
      <c r="B771" s="223" t="s">
        <v>74</v>
      </c>
      <c r="C771" s="223" t="s">
        <v>70</v>
      </c>
      <c r="D771" s="26" t="s">
        <v>791</v>
      </c>
      <c r="E771" s="34" t="s">
        <v>159</v>
      </c>
      <c r="F771" s="128">
        <v>9095</v>
      </c>
    </row>
    <row r="772" spans="1:6" ht="15.75" x14ac:dyDescent="0.25">
      <c r="A772" s="126" t="s">
        <v>825</v>
      </c>
      <c r="B772" s="36" t="s">
        <v>74</v>
      </c>
      <c r="C772" s="36" t="s">
        <v>70</v>
      </c>
      <c r="D772" s="30" t="s">
        <v>826</v>
      </c>
      <c r="E772" s="127"/>
      <c r="F772" s="87">
        <f>F774</f>
        <v>7803</v>
      </c>
    </row>
    <row r="773" spans="1:6" ht="31.5" x14ac:dyDescent="0.25">
      <c r="A773" s="211" t="s">
        <v>18</v>
      </c>
      <c r="B773" s="223" t="s">
        <v>74</v>
      </c>
      <c r="C773" s="223" t="s">
        <v>70</v>
      </c>
      <c r="D773" s="26" t="s">
        <v>826</v>
      </c>
      <c r="E773" s="119">
        <v>600</v>
      </c>
      <c r="F773" s="39">
        <f>F774</f>
        <v>7803</v>
      </c>
    </row>
    <row r="774" spans="1:6" ht="15.75" x14ac:dyDescent="0.25">
      <c r="A774" s="212" t="s">
        <v>25</v>
      </c>
      <c r="B774" s="223" t="s">
        <v>74</v>
      </c>
      <c r="C774" s="223" t="s">
        <v>70</v>
      </c>
      <c r="D774" s="26" t="s">
        <v>826</v>
      </c>
      <c r="E774" s="34" t="s">
        <v>26</v>
      </c>
      <c r="F774" s="128">
        <f>F775</f>
        <v>7803</v>
      </c>
    </row>
    <row r="775" spans="1:6" ht="15.75" x14ac:dyDescent="0.25">
      <c r="A775" s="212" t="s">
        <v>152</v>
      </c>
      <c r="B775" s="223" t="s">
        <v>74</v>
      </c>
      <c r="C775" s="223" t="s">
        <v>70</v>
      </c>
      <c r="D775" s="26" t="s">
        <v>826</v>
      </c>
      <c r="E775" s="34" t="s">
        <v>159</v>
      </c>
      <c r="F775" s="128">
        <v>7803</v>
      </c>
    </row>
    <row r="776" spans="1:6" ht="31.5" x14ac:dyDescent="0.25">
      <c r="A776" s="28" t="s">
        <v>878</v>
      </c>
      <c r="B776" s="36" t="s">
        <v>74</v>
      </c>
      <c r="C776" s="36" t="s">
        <v>70</v>
      </c>
      <c r="D776" s="30" t="s">
        <v>879</v>
      </c>
      <c r="E776" s="216"/>
      <c r="F776" s="129">
        <f>F777</f>
        <v>1190</v>
      </c>
    </row>
    <row r="777" spans="1:6" ht="31.5" x14ac:dyDescent="0.25">
      <c r="A777" s="212" t="s">
        <v>18</v>
      </c>
      <c r="B777" s="223" t="s">
        <v>74</v>
      </c>
      <c r="C777" s="223" t="s">
        <v>70</v>
      </c>
      <c r="D777" s="26" t="s">
        <v>879</v>
      </c>
      <c r="E777" s="127">
        <v>600</v>
      </c>
      <c r="F777" s="87">
        <f>F778</f>
        <v>1190</v>
      </c>
    </row>
    <row r="778" spans="1:6" ht="15.75" x14ac:dyDescent="0.25">
      <c r="A778" s="212" t="s">
        <v>25</v>
      </c>
      <c r="B778" s="223" t="s">
        <v>74</v>
      </c>
      <c r="C778" s="223" t="s">
        <v>70</v>
      </c>
      <c r="D778" s="26" t="s">
        <v>879</v>
      </c>
      <c r="E778" s="34" t="s">
        <v>26</v>
      </c>
      <c r="F778" s="128">
        <f>F779</f>
        <v>1190</v>
      </c>
    </row>
    <row r="779" spans="1:6" ht="15.75" x14ac:dyDescent="0.25">
      <c r="A779" s="212" t="s">
        <v>152</v>
      </c>
      <c r="B779" s="223" t="s">
        <v>74</v>
      </c>
      <c r="C779" s="223" t="s">
        <v>70</v>
      </c>
      <c r="D779" s="26" t="s">
        <v>879</v>
      </c>
      <c r="E779" s="34" t="s">
        <v>159</v>
      </c>
      <c r="F779" s="128">
        <v>1190</v>
      </c>
    </row>
    <row r="780" spans="1:6" ht="94.5" x14ac:dyDescent="0.25">
      <c r="A780" s="28" t="s">
        <v>283</v>
      </c>
      <c r="B780" s="36" t="s">
        <v>74</v>
      </c>
      <c r="C780" s="36" t="s">
        <v>70</v>
      </c>
      <c r="D780" s="30" t="s">
        <v>298</v>
      </c>
      <c r="E780" s="130"/>
      <c r="F780" s="87">
        <f>F781</f>
        <v>1074958</v>
      </c>
    </row>
    <row r="781" spans="1:6" ht="31.5" x14ac:dyDescent="0.25">
      <c r="A781" s="211" t="s">
        <v>18</v>
      </c>
      <c r="B781" s="123" t="s">
        <v>74</v>
      </c>
      <c r="C781" s="123" t="s">
        <v>70</v>
      </c>
      <c r="D781" s="26" t="s">
        <v>298</v>
      </c>
      <c r="E781" s="119">
        <v>600</v>
      </c>
      <c r="F781" s="39">
        <f>F782</f>
        <v>1074958</v>
      </c>
    </row>
    <row r="782" spans="1:6" ht="15.75" x14ac:dyDescent="0.25">
      <c r="A782" s="211" t="s">
        <v>25</v>
      </c>
      <c r="B782" s="123" t="s">
        <v>74</v>
      </c>
      <c r="C782" s="123" t="s">
        <v>70</v>
      </c>
      <c r="D782" s="26" t="s">
        <v>298</v>
      </c>
      <c r="E782" s="119">
        <v>610</v>
      </c>
      <c r="F782" s="39">
        <f>F783</f>
        <v>1074958</v>
      </c>
    </row>
    <row r="783" spans="1:6" ht="47.25" x14ac:dyDescent="0.25">
      <c r="A783" s="211" t="s">
        <v>158</v>
      </c>
      <c r="B783" s="123" t="s">
        <v>74</v>
      </c>
      <c r="C783" s="123" t="s">
        <v>70</v>
      </c>
      <c r="D783" s="26" t="s">
        <v>298</v>
      </c>
      <c r="E783" s="119">
        <v>611</v>
      </c>
      <c r="F783" s="39">
        <f>908527+140283+26148</f>
        <v>1074958</v>
      </c>
    </row>
    <row r="784" spans="1:6" ht="78.75" x14ac:dyDescent="0.25">
      <c r="A784" s="28" t="s">
        <v>156</v>
      </c>
      <c r="B784" s="36" t="s">
        <v>74</v>
      </c>
      <c r="C784" s="36" t="s">
        <v>70</v>
      </c>
      <c r="D784" s="30" t="s">
        <v>296</v>
      </c>
      <c r="E784" s="130"/>
      <c r="F784" s="87">
        <f>F785</f>
        <v>35406</v>
      </c>
    </row>
    <row r="785" spans="1:6" ht="31.5" x14ac:dyDescent="0.25">
      <c r="A785" s="211" t="s">
        <v>18</v>
      </c>
      <c r="B785" s="223" t="s">
        <v>74</v>
      </c>
      <c r="C785" s="223" t="s">
        <v>70</v>
      </c>
      <c r="D785" s="26" t="s">
        <v>296</v>
      </c>
      <c r="E785" s="119">
        <v>600</v>
      </c>
      <c r="F785" s="39">
        <f>F786</f>
        <v>35406</v>
      </c>
    </row>
    <row r="786" spans="1:6" ht="31.5" x14ac:dyDescent="0.25">
      <c r="A786" s="83" t="s">
        <v>28</v>
      </c>
      <c r="B786" s="223" t="s">
        <v>74</v>
      </c>
      <c r="C786" s="223" t="s">
        <v>70</v>
      </c>
      <c r="D786" s="26" t="s">
        <v>296</v>
      </c>
      <c r="E786" s="119">
        <v>630</v>
      </c>
      <c r="F786" s="39">
        <f>F787</f>
        <v>35406</v>
      </c>
    </row>
    <row r="787" spans="1:6" ht="31.5" x14ac:dyDescent="0.25">
      <c r="A787" s="107" t="s">
        <v>745</v>
      </c>
      <c r="B787" s="223" t="s">
        <v>74</v>
      </c>
      <c r="C787" s="223" t="s">
        <v>70</v>
      </c>
      <c r="D787" s="26" t="s">
        <v>296</v>
      </c>
      <c r="E787" s="119">
        <v>634</v>
      </c>
      <c r="F787" s="39">
        <f>64174-31470+2702</f>
        <v>35406</v>
      </c>
    </row>
    <row r="788" spans="1:6" ht="63" x14ac:dyDescent="0.25">
      <c r="A788" s="131" t="s">
        <v>823</v>
      </c>
      <c r="B788" s="118" t="s">
        <v>74</v>
      </c>
      <c r="C788" s="118" t="s">
        <v>70</v>
      </c>
      <c r="D788" s="30" t="s">
        <v>824</v>
      </c>
      <c r="E788" s="37"/>
      <c r="F788" s="32">
        <f>F789</f>
        <v>500</v>
      </c>
    </row>
    <row r="789" spans="1:6" ht="31.5" x14ac:dyDescent="0.25">
      <c r="A789" s="132" t="s">
        <v>18</v>
      </c>
      <c r="B789" s="223" t="s">
        <v>74</v>
      </c>
      <c r="C789" s="223" t="s">
        <v>70</v>
      </c>
      <c r="D789" s="26" t="s">
        <v>824</v>
      </c>
      <c r="E789" s="29" t="s">
        <v>20</v>
      </c>
      <c r="F789" s="133">
        <f>F790</f>
        <v>500</v>
      </c>
    </row>
    <row r="790" spans="1:6" ht="15.75" x14ac:dyDescent="0.25">
      <c r="A790" s="132" t="s">
        <v>25</v>
      </c>
      <c r="B790" s="223" t="s">
        <v>74</v>
      </c>
      <c r="C790" s="223" t="s">
        <v>70</v>
      </c>
      <c r="D790" s="26" t="s">
        <v>824</v>
      </c>
      <c r="E790" s="29" t="s">
        <v>26</v>
      </c>
      <c r="F790" s="133">
        <f>F791</f>
        <v>500</v>
      </c>
    </row>
    <row r="791" spans="1:6" ht="15.75" x14ac:dyDescent="0.25">
      <c r="A791" s="132" t="s">
        <v>152</v>
      </c>
      <c r="B791" s="223" t="s">
        <v>74</v>
      </c>
      <c r="C791" s="223" t="s">
        <v>70</v>
      </c>
      <c r="D791" s="26" t="s">
        <v>824</v>
      </c>
      <c r="E791" s="29" t="s">
        <v>159</v>
      </c>
      <c r="F791" s="133">
        <f>500</f>
        <v>500</v>
      </c>
    </row>
    <row r="792" spans="1:6" ht="66" x14ac:dyDescent="0.25">
      <c r="A792" s="134" t="s">
        <v>129</v>
      </c>
      <c r="B792" s="118" t="s">
        <v>74</v>
      </c>
      <c r="C792" s="118" t="s">
        <v>70</v>
      </c>
      <c r="D792" s="36" t="s">
        <v>299</v>
      </c>
      <c r="E792" s="135"/>
      <c r="F792" s="102">
        <f>F793</f>
        <v>15481</v>
      </c>
    </row>
    <row r="793" spans="1:6" ht="31.5" x14ac:dyDescent="0.25">
      <c r="A793" s="211" t="s">
        <v>18</v>
      </c>
      <c r="B793" s="123" t="s">
        <v>74</v>
      </c>
      <c r="C793" s="123" t="s">
        <v>70</v>
      </c>
      <c r="D793" s="223" t="s">
        <v>299</v>
      </c>
      <c r="E793" s="119">
        <v>600</v>
      </c>
      <c r="F793" s="39">
        <f>F794</f>
        <v>15481</v>
      </c>
    </row>
    <row r="794" spans="1:6" ht="31.5" x14ac:dyDescent="0.25">
      <c r="A794" s="83" t="s">
        <v>28</v>
      </c>
      <c r="B794" s="223" t="s">
        <v>74</v>
      </c>
      <c r="C794" s="223" t="s">
        <v>70</v>
      </c>
      <c r="D794" s="223" t="s">
        <v>299</v>
      </c>
      <c r="E794" s="119">
        <v>630</v>
      </c>
      <c r="F794" s="39">
        <f>F795</f>
        <v>15481</v>
      </c>
    </row>
    <row r="795" spans="1:6" ht="31.5" x14ac:dyDescent="0.25">
      <c r="A795" s="107" t="s">
        <v>745</v>
      </c>
      <c r="B795" s="223" t="s">
        <v>74</v>
      </c>
      <c r="C795" s="223" t="s">
        <v>70</v>
      </c>
      <c r="D795" s="223" t="s">
        <v>299</v>
      </c>
      <c r="E795" s="119">
        <v>634</v>
      </c>
      <c r="F795" s="39">
        <f>17784-2303</f>
        <v>15481</v>
      </c>
    </row>
    <row r="796" spans="1:6" ht="33.75" customHeight="1" x14ac:dyDescent="0.25">
      <c r="A796" s="28" t="s">
        <v>157</v>
      </c>
      <c r="B796" s="36" t="s">
        <v>74</v>
      </c>
      <c r="C796" s="36" t="s">
        <v>70</v>
      </c>
      <c r="D796" s="36" t="s">
        <v>297</v>
      </c>
      <c r="E796" s="36"/>
      <c r="F796" s="102">
        <f>F797</f>
        <v>496989</v>
      </c>
    </row>
    <row r="797" spans="1:6" ht="31.5" x14ac:dyDescent="0.25">
      <c r="A797" s="211" t="s">
        <v>18</v>
      </c>
      <c r="B797" s="223" t="s">
        <v>74</v>
      </c>
      <c r="C797" s="223" t="s">
        <v>70</v>
      </c>
      <c r="D797" s="223" t="s">
        <v>297</v>
      </c>
      <c r="E797" s="223" t="s">
        <v>20</v>
      </c>
      <c r="F797" s="103">
        <f>F798</f>
        <v>496989</v>
      </c>
    </row>
    <row r="798" spans="1:6" ht="15.75" x14ac:dyDescent="0.25">
      <c r="A798" s="211" t="s">
        <v>25</v>
      </c>
      <c r="B798" s="223" t="s">
        <v>74</v>
      </c>
      <c r="C798" s="223" t="s">
        <v>70</v>
      </c>
      <c r="D798" s="223" t="s">
        <v>297</v>
      </c>
      <c r="E798" s="223" t="s">
        <v>26</v>
      </c>
      <c r="F798" s="103">
        <f>F799</f>
        <v>496989</v>
      </c>
    </row>
    <row r="799" spans="1:6" ht="47.25" x14ac:dyDescent="0.25">
      <c r="A799" s="211" t="s">
        <v>158</v>
      </c>
      <c r="B799" s="123" t="s">
        <v>74</v>
      </c>
      <c r="C799" s="123" t="s">
        <v>70</v>
      </c>
      <c r="D799" s="223" t="s">
        <v>297</v>
      </c>
      <c r="E799" s="223" t="s">
        <v>161</v>
      </c>
      <c r="F799" s="103">
        <f>490500-400+400-1190+7679</f>
        <v>496989</v>
      </c>
    </row>
    <row r="800" spans="1:6" ht="31.5" x14ac:dyDescent="0.25">
      <c r="A800" s="53" t="s">
        <v>389</v>
      </c>
      <c r="B800" s="18" t="s">
        <v>74</v>
      </c>
      <c r="C800" s="18" t="s">
        <v>70</v>
      </c>
      <c r="D800" s="23" t="s">
        <v>460</v>
      </c>
      <c r="E800" s="106"/>
      <c r="F800" s="56">
        <f>F801</f>
        <v>380</v>
      </c>
    </row>
    <row r="801" spans="1:16366" ht="15.75" x14ac:dyDescent="0.25">
      <c r="A801" s="21" t="s">
        <v>154</v>
      </c>
      <c r="B801" s="22" t="s">
        <v>74</v>
      </c>
      <c r="C801" s="22" t="s">
        <v>70</v>
      </c>
      <c r="D801" s="51" t="s">
        <v>300</v>
      </c>
      <c r="E801" s="22"/>
      <c r="F801" s="55">
        <f>F802</f>
        <v>380</v>
      </c>
    </row>
    <row r="802" spans="1:16366" ht="31.5" x14ac:dyDescent="0.25">
      <c r="A802" s="28" t="s">
        <v>18</v>
      </c>
      <c r="B802" s="36" t="s">
        <v>74</v>
      </c>
      <c r="C802" s="36" t="s">
        <v>70</v>
      </c>
      <c r="D802" s="30" t="s">
        <v>300</v>
      </c>
      <c r="E802" s="36" t="s">
        <v>20</v>
      </c>
      <c r="F802" s="102">
        <f>F803</f>
        <v>380</v>
      </c>
    </row>
    <row r="803" spans="1:16366" ht="15.75" x14ac:dyDescent="0.25">
      <c r="A803" s="211" t="s">
        <v>25</v>
      </c>
      <c r="B803" s="223" t="s">
        <v>74</v>
      </c>
      <c r="C803" s="223" t="s">
        <v>70</v>
      </c>
      <c r="D803" s="26" t="s">
        <v>300</v>
      </c>
      <c r="E803" s="223" t="s">
        <v>26</v>
      </c>
      <c r="F803" s="103">
        <f>F804</f>
        <v>380</v>
      </c>
    </row>
    <row r="804" spans="1:16366" ht="15.75" x14ac:dyDescent="0.25">
      <c r="A804" s="211" t="s">
        <v>152</v>
      </c>
      <c r="B804" s="223" t="s">
        <v>74</v>
      </c>
      <c r="C804" s="223" t="s">
        <v>70</v>
      </c>
      <c r="D804" s="26" t="s">
        <v>300</v>
      </c>
      <c r="E804" s="223" t="s">
        <v>159</v>
      </c>
      <c r="F804" s="103">
        <v>380</v>
      </c>
    </row>
    <row r="805" spans="1:16366" ht="15.75" x14ac:dyDescent="0.25">
      <c r="A805" s="43" t="s">
        <v>7</v>
      </c>
      <c r="B805" s="22" t="s">
        <v>74</v>
      </c>
      <c r="C805" s="22" t="s">
        <v>70</v>
      </c>
      <c r="D805" s="22" t="s">
        <v>396</v>
      </c>
      <c r="E805" s="29"/>
      <c r="F805" s="113">
        <f>F806</f>
        <v>126.81</v>
      </c>
    </row>
    <row r="806" spans="1:16366" ht="63" x14ac:dyDescent="0.25">
      <c r="A806" s="44" t="s">
        <v>397</v>
      </c>
      <c r="B806" s="18" t="s">
        <v>74</v>
      </c>
      <c r="C806" s="18" t="s">
        <v>70</v>
      </c>
      <c r="D806" s="23" t="s">
        <v>398</v>
      </c>
      <c r="E806" s="29"/>
      <c r="F806" s="113">
        <f>F807</f>
        <v>126.81</v>
      </c>
    </row>
    <row r="807" spans="1:16366" ht="78.75" x14ac:dyDescent="0.25">
      <c r="A807" s="21" t="s">
        <v>859</v>
      </c>
      <c r="B807" s="41" t="s">
        <v>74</v>
      </c>
      <c r="C807" s="41" t="s">
        <v>70</v>
      </c>
      <c r="D807" s="51" t="s">
        <v>860</v>
      </c>
      <c r="E807" s="41"/>
      <c r="F807" s="55">
        <f>F808</f>
        <v>126.81</v>
      </c>
    </row>
    <row r="808" spans="1:16366" ht="31.5" x14ac:dyDescent="0.25">
      <c r="A808" s="212" t="s">
        <v>18</v>
      </c>
      <c r="B808" s="223" t="s">
        <v>74</v>
      </c>
      <c r="C808" s="223" t="s">
        <v>70</v>
      </c>
      <c r="D808" s="136" t="s">
        <v>860</v>
      </c>
      <c r="E808" s="34" t="s">
        <v>20</v>
      </c>
      <c r="F808" s="128">
        <f>F809</f>
        <v>126.81</v>
      </c>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c r="IE808" s="12"/>
      <c r="IF808" s="12"/>
      <c r="IG808" s="12"/>
      <c r="IH808" s="12"/>
      <c r="II808" s="12"/>
      <c r="IJ808" s="12"/>
      <c r="IK808" s="12"/>
      <c r="IL808" s="12"/>
      <c r="IM808" s="12"/>
      <c r="IN808" s="12"/>
      <c r="IO808" s="12"/>
      <c r="IP808" s="12"/>
      <c r="IQ808" s="12"/>
      <c r="IR808" s="12"/>
      <c r="IS808" s="12"/>
      <c r="IT808" s="12"/>
      <c r="IU808" s="12"/>
      <c r="IV808" s="12"/>
      <c r="IW808" s="12"/>
      <c r="IX808" s="12"/>
      <c r="IY808" s="12"/>
      <c r="IZ808" s="12"/>
      <c r="JA808" s="12"/>
      <c r="JB808" s="12"/>
      <c r="JC808" s="12"/>
      <c r="JD808" s="12"/>
      <c r="JE808" s="12"/>
      <c r="JF808" s="12"/>
      <c r="JG808" s="12"/>
      <c r="JH808" s="12"/>
      <c r="JI808" s="12"/>
      <c r="JJ808" s="12"/>
      <c r="JK808" s="12"/>
      <c r="JL808" s="12"/>
      <c r="JM808" s="12"/>
      <c r="JN808" s="12"/>
      <c r="JO808" s="12"/>
      <c r="JP808" s="12"/>
      <c r="JQ808" s="12"/>
      <c r="JR808" s="12"/>
      <c r="JS808" s="12"/>
      <c r="JT808" s="12"/>
      <c r="JU808" s="12"/>
      <c r="JV808" s="12"/>
      <c r="JW808" s="12"/>
      <c r="JX808" s="12"/>
      <c r="JY808" s="12"/>
      <c r="JZ808" s="12"/>
      <c r="KA808" s="12"/>
      <c r="KB808" s="12"/>
      <c r="KC808" s="12"/>
      <c r="KD808" s="12"/>
      <c r="KE808" s="12"/>
      <c r="KF808" s="12"/>
      <c r="KG808" s="12"/>
      <c r="KH808" s="12"/>
      <c r="KI808" s="12"/>
      <c r="KJ808" s="12"/>
      <c r="KK808" s="12"/>
      <c r="KL808" s="12"/>
      <c r="KM808" s="12"/>
      <c r="KN808" s="12"/>
      <c r="KO808" s="12"/>
      <c r="KP808" s="12"/>
      <c r="KQ808" s="12"/>
      <c r="KR808" s="12"/>
      <c r="KS808" s="12"/>
      <c r="KT808" s="12"/>
      <c r="KU808" s="12"/>
      <c r="KV808" s="12"/>
      <c r="KW808" s="12"/>
      <c r="KX808" s="12"/>
      <c r="KY808" s="12"/>
      <c r="KZ808" s="12"/>
      <c r="LA808" s="12"/>
      <c r="LB808" s="12"/>
      <c r="LC808" s="12"/>
      <c r="LD808" s="12"/>
      <c r="LE808" s="12"/>
      <c r="LF808" s="12"/>
      <c r="LG808" s="12"/>
      <c r="LH808" s="12"/>
      <c r="LI808" s="12"/>
      <c r="LJ808" s="12"/>
      <c r="LK808" s="12"/>
      <c r="LL808" s="12"/>
      <c r="LM808" s="12"/>
      <c r="LN808" s="12"/>
      <c r="LO808" s="12"/>
      <c r="LP808" s="12"/>
      <c r="LQ808" s="12"/>
      <c r="LR808" s="12"/>
      <c r="LS808" s="12"/>
      <c r="LT808" s="12"/>
      <c r="LU808" s="12"/>
      <c r="LV808" s="12"/>
      <c r="LW808" s="12"/>
      <c r="LX808" s="12"/>
      <c r="LY808" s="12"/>
      <c r="LZ808" s="12"/>
      <c r="MA808" s="12"/>
      <c r="MB808" s="12"/>
      <c r="MC808" s="12"/>
      <c r="MD808" s="12"/>
      <c r="ME808" s="12"/>
      <c r="MF808" s="12"/>
      <c r="MG808" s="12"/>
      <c r="MH808" s="12"/>
      <c r="MI808" s="12"/>
      <c r="MJ808" s="12"/>
      <c r="MK808" s="12"/>
      <c r="ML808" s="12"/>
      <c r="MM808" s="12"/>
      <c r="MN808" s="12"/>
      <c r="MO808" s="12"/>
      <c r="MP808" s="12"/>
      <c r="MQ808" s="12"/>
      <c r="MR808" s="12"/>
      <c r="MS808" s="12"/>
      <c r="MT808" s="12"/>
      <c r="MU808" s="12"/>
      <c r="MV808" s="12"/>
      <c r="MW808" s="12"/>
      <c r="MX808" s="12"/>
      <c r="MY808" s="12"/>
      <c r="MZ808" s="12"/>
      <c r="NA808" s="12"/>
      <c r="NB808" s="12"/>
      <c r="NC808" s="12"/>
      <c r="ND808" s="12"/>
      <c r="NE808" s="12"/>
      <c r="NF808" s="12"/>
      <c r="NG808" s="12"/>
      <c r="NH808" s="12"/>
      <c r="NI808" s="12"/>
      <c r="NJ808" s="12"/>
      <c r="NK808" s="12"/>
      <c r="NL808" s="12"/>
      <c r="NM808" s="12"/>
      <c r="NN808" s="12"/>
      <c r="NO808" s="12"/>
      <c r="NP808" s="12"/>
      <c r="NQ808" s="12"/>
      <c r="NR808" s="12"/>
      <c r="NS808" s="12"/>
      <c r="NT808" s="12"/>
      <c r="NU808" s="12"/>
      <c r="NV808" s="12"/>
      <c r="NW808" s="12"/>
      <c r="NX808" s="12"/>
      <c r="NY808" s="12"/>
      <c r="NZ808" s="12"/>
      <c r="OA808" s="12"/>
      <c r="OB808" s="12"/>
      <c r="OC808" s="12"/>
      <c r="OD808" s="12"/>
      <c r="OE808" s="12"/>
      <c r="OF808" s="12"/>
      <c r="OG808" s="12"/>
      <c r="OH808" s="12"/>
      <c r="OI808" s="12"/>
      <c r="OJ808" s="12"/>
      <c r="OK808" s="12"/>
      <c r="OL808" s="12"/>
      <c r="OM808" s="12"/>
      <c r="ON808" s="12"/>
      <c r="OO808" s="12"/>
      <c r="OP808" s="12"/>
      <c r="OQ808" s="12"/>
      <c r="OR808" s="12"/>
      <c r="OS808" s="12"/>
      <c r="OT808" s="12"/>
      <c r="OU808" s="12"/>
      <c r="OV808" s="12"/>
      <c r="OW808" s="12"/>
      <c r="OX808" s="12"/>
      <c r="OY808" s="12"/>
      <c r="OZ808" s="12"/>
      <c r="PA808" s="12"/>
      <c r="PB808" s="12"/>
      <c r="PC808" s="12"/>
      <c r="PD808" s="12"/>
      <c r="PE808" s="12"/>
      <c r="PF808" s="12"/>
      <c r="PG808" s="12"/>
      <c r="PH808" s="12"/>
      <c r="PI808" s="12"/>
      <c r="PJ808" s="12"/>
      <c r="PK808" s="12"/>
      <c r="PL808" s="12"/>
      <c r="PM808" s="12"/>
      <c r="PN808" s="12"/>
      <c r="PO808" s="12"/>
      <c r="PP808" s="12"/>
      <c r="PQ808" s="12"/>
      <c r="PR808" s="12"/>
      <c r="PS808" s="12"/>
      <c r="PT808" s="12"/>
      <c r="PU808" s="12"/>
      <c r="PV808" s="12"/>
      <c r="PW808" s="12"/>
      <c r="PX808" s="12"/>
      <c r="PY808" s="12"/>
      <c r="PZ808" s="12"/>
      <c r="QA808" s="12"/>
      <c r="QB808" s="12"/>
      <c r="QC808" s="12"/>
      <c r="QD808" s="12"/>
      <c r="QE808" s="12"/>
      <c r="QF808" s="12"/>
      <c r="QG808" s="12"/>
      <c r="QH808" s="12"/>
      <c r="QI808" s="12"/>
      <c r="QJ808" s="12"/>
      <c r="QK808" s="12"/>
      <c r="QL808" s="12"/>
      <c r="QM808" s="12"/>
      <c r="QN808" s="12"/>
      <c r="QO808" s="12"/>
      <c r="QP808" s="12"/>
      <c r="QQ808" s="12"/>
      <c r="QR808" s="12"/>
      <c r="QS808" s="12"/>
      <c r="QT808" s="12"/>
      <c r="QU808" s="12"/>
      <c r="QV808" s="12"/>
      <c r="QW808" s="12"/>
      <c r="QX808" s="12"/>
      <c r="QY808" s="12"/>
      <c r="QZ808" s="12"/>
      <c r="RA808" s="12"/>
      <c r="RB808" s="12"/>
      <c r="RC808" s="12"/>
      <c r="RD808" s="12"/>
      <c r="RE808" s="12"/>
      <c r="RF808" s="12"/>
      <c r="RG808" s="12"/>
      <c r="RH808" s="12"/>
      <c r="RI808" s="12"/>
      <c r="RJ808" s="12"/>
      <c r="RK808" s="12"/>
      <c r="RL808" s="12"/>
      <c r="RM808" s="12"/>
      <c r="RN808" s="12"/>
      <c r="RO808" s="12"/>
      <c r="RP808" s="12"/>
      <c r="RQ808" s="12"/>
      <c r="RR808" s="12"/>
      <c r="RS808" s="12"/>
      <c r="RT808" s="12"/>
      <c r="RU808" s="12"/>
      <c r="RV808" s="12"/>
      <c r="RW808" s="12"/>
      <c r="RX808" s="12"/>
      <c r="RY808" s="12"/>
      <c r="RZ808" s="12"/>
      <c r="SA808" s="12"/>
      <c r="SB808" s="12"/>
      <c r="SC808" s="12"/>
      <c r="SD808" s="12"/>
      <c r="SE808" s="12"/>
      <c r="SF808" s="12"/>
      <c r="SG808" s="12"/>
      <c r="SH808" s="12"/>
      <c r="SI808" s="12"/>
      <c r="SJ808" s="12"/>
      <c r="SK808" s="12"/>
      <c r="SL808" s="12"/>
      <c r="SM808" s="12"/>
      <c r="SN808" s="12"/>
      <c r="SO808" s="12"/>
      <c r="SP808" s="12"/>
      <c r="SQ808" s="12"/>
      <c r="SR808" s="12"/>
      <c r="SS808" s="12"/>
      <c r="ST808" s="12"/>
      <c r="SU808" s="12"/>
      <c r="SV808" s="12"/>
      <c r="SW808" s="12"/>
      <c r="SX808" s="12"/>
      <c r="SY808" s="12"/>
      <c r="SZ808" s="12"/>
      <c r="TA808" s="12"/>
      <c r="TB808" s="12"/>
      <c r="TC808" s="12"/>
      <c r="TD808" s="12"/>
      <c r="TE808" s="12"/>
      <c r="TF808" s="12"/>
      <c r="TG808" s="12"/>
      <c r="TH808" s="12"/>
      <c r="TI808" s="12"/>
      <c r="TJ808" s="12"/>
      <c r="TK808" s="12"/>
      <c r="TL808" s="12"/>
      <c r="TM808" s="12"/>
      <c r="TN808" s="12"/>
      <c r="TO808" s="12"/>
      <c r="TP808" s="12"/>
      <c r="TQ808" s="12"/>
      <c r="TR808" s="12"/>
      <c r="TS808" s="12"/>
      <c r="TT808" s="12"/>
      <c r="TU808" s="12"/>
      <c r="TV808" s="12"/>
      <c r="TW808" s="12"/>
      <c r="TX808" s="12"/>
      <c r="TY808" s="12"/>
      <c r="TZ808" s="12"/>
      <c r="UA808" s="12"/>
      <c r="UB808" s="12"/>
      <c r="UC808" s="12"/>
      <c r="UD808" s="12"/>
      <c r="UE808" s="12"/>
      <c r="UF808" s="12"/>
      <c r="UG808" s="12"/>
      <c r="UH808" s="12"/>
      <c r="UI808" s="12"/>
      <c r="UJ808" s="12"/>
      <c r="UK808" s="12"/>
      <c r="UL808" s="12"/>
      <c r="UM808" s="12"/>
      <c r="UN808" s="12"/>
      <c r="UO808" s="12"/>
      <c r="UP808" s="12"/>
      <c r="UQ808" s="12"/>
      <c r="UR808" s="12"/>
      <c r="US808" s="12"/>
      <c r="UT808" s="12"/>
      <c r="UU808" s="12"/>
      <c r="UV808" s="12"/>
      <c r="UW808" s="12"/>
      <c r="UX808" s="12"/>
      <c r="UY808" s="12"/>
      <c r="UZ808" s="12"/>
      <c r="VA808" s="12"/>
      <c r="VB808" s="12"/>
      <c r="VC808" s="12"/>
      <c r="VD808" s="12"/>
      <c r="VE808" s="12"/>
      <c r="VF808" s="12"/>
      <c r="VG808" s="12"/>
      <c r="VH808" s="12"/>
      <c r="VI808" s="12"/>
      <c r="VJ808" s="12"/>
      <c r="VK808" s="12"/>
      <c r="VL808" s="12"/>
      <c r="VM808" s="12"/>
      <c r="VN808" s="12"/>
      <c r="VO808" s="12"/>
      <c r="VP808" s="12"/>
      <c r="VQ808" s="12"/>
      <c r="VR808" s="12"/>
      <c r="VS808" s="12"/>
      <c r="VT808" s="12"/>
      <c r="VU808" s="12"/>
      <c r="VV808" s="12"/>
      <c r="VW808" s="12"/>
      <c r="VX808" s="12"/>
      <c r="VY808" s="12"/>
      <c r="VZ808" s="12"/>
      <c r="WA808" s="12"/>
      <c r="WB808" s="12"/>
      <c r="WC808" s="12"/>
      <c r="WD808" s="12"/>
      <c r="WE808" s="12"/>
      <c r="WF808" s="12"/>
      <c r="WG808" s="12"/>
      <c r="WH808" s="12"/>
      <c r="WI808" s="12"/>
      <c r="WJ808" s="12"/>
      <c r="WK808" s="12"/>
      <c r="WL808" s="12"/>
      <c r="WM808" s="12"/>
      <c r="WN808" s="12"/>
      <c r="WO808" s="12"/>
      <c r="WP808" s="12"/>
      <c r="WQ808" s="12"/>
      <c r="WR808" s="12"/>
      <c r="WS808" s="12"/>
      <c r="WT808" s="12"/>
      <c r="WU808" s="12"/>
      <c r="WV808" s="12"/>
      <c r="WW808" s="12"/>
      <c r="WX808" s="12"/>
      <c r="WY808" s="12"/>
      <c r="WZ808" s="12"/>
      <c r="XA808" s="12"/>
      <c r="XB808" s="12"/>
      <c r="XC808" s="12"/>
      <c r="XD808" s="12"/>
      <c r="XE808" s="12"/>
      <c r="XF808" s="12"/>
      <c r="XG808" s="12"/>
      <c r="XH808" s="12"/>
      <c r="XI808" s="12"/>
      <c r="XJ808" s="12"/>
      <c r="XK808" s="12"/>
      <c r="XL808" s="12"/>
      <c r="XM808" s="12"/>
      <c r="XN808" s="12"/>
      <c r="XO808" s="12"/>
      <c r="XP808" s="12"/>
      <c r="XQ808" s="12"/>
      <c r="XR808" s="12"/>
      <c r="XS808" s="12"/>
      <c r="XT808" s="12"/>
      <c r="XU808" s="12"/>
      <c r="XV808" s="12"/>
      <c r="XW808" s="12"/>
      <c r="XX808" s="12"/>
      <c r="XY808" s="12"/>
      <c r="XZ808" s="12"/>
      <c r="YA808" s="12"/>
      <c r="YB808" s="12"/>
      <c r="YC808" s="12"/>
      <c r="YD808" s="12"/>
      <c r="YE808" s="12"/>
      <c r="YF808" s="12"/>
      <c r="YG808" s="12"/>
      <c r="YH808" s="12"/>
      <c r="YI808" s="12"/>
      <c r="YJ808" s="12"/>
      <c r="YK808" s="12"/>
      <c r="YL808" s="12"/>
      <c r="YM808" s="12"/>
      <c r="YN808" s="12"/>
      <c r="YO808" s="12"/>
      <c r="YP808" s="12"/>
      <c r="YQ808" s="12"/>
      <c r="YR808" s="12"/>
      <c r="YS808" s="12"/>
      <c r="YT808" s="12"/>
      <c r="YU808" s="12"/>
      <c r="YV808" s="12"/>
      <c r="YW808" s="12"/>
      <c r="YX808" s="12"/>
      <c r="YY808" s="12"/>
      <c r="YZ808" s="12"/>
      <c r="ZA808" s="12"/>
      <c r="ZB808" s="12"/>
      <c r="ZC808" s="12"/>
      <c r="ZD808" s="12"/>
      <c r="ZE808" s="12"/>
      <c r="ZF808" s="12"/>
      <c r="ZG808" s="12"/>
      <c r="ZH808" s="12"/>
      <c r="ZI808" s="12"/>
      <c r="ZJ808" s="12"/>
      <c r="ZK808" s="12"/>
      <c r="ZL808" s="12"/>
      <c r="ZM808" s="12"/>
      <c r="ZN808" s="12"/>
      <c r="ZO808" s="12"/>
      <c r="ZP808" s="12"/>
      <c r="ZQ808" s="12"/>
      <c r="ZR808" s="12"/>
      <c r="ZS808" s="12"/>
      <c r="ZT808" s="12"/>
      <c r="ZU808" s="12"/>
      <c r="ZV808" s="12"/>
      <c r="ZW808" s="12"/>
      <c r="ZX808" s="12"/>
      <c r="ZY808" s="12"/>
      <c r="ZZ808" s="12"/>
      <c r="AAA808" s="12"/>
      <c r="AAB808" s="12"/>
      <c r="AAC808" s="12"/>
      <c r="AAD808" s="12"/>
      <c r="AAE808" s="12"/>
      <c r="AAF808" s="12"/>
      <c r="AAG808" s="12"/>
      <c r="AAH808" s="12"/>
      <c r="AAI808" s="12"/>
      <c r="AAJ808" s="12"/>
      <c r="AAK808" s="12"/>
      <c r="AAL808" s="12"/>
      <c r="AAM808" s="12"/>
      <c r="AAN808" s="12"/>
      <c r="AAO808" s="12"/>
      <c r="AAP808" s="12"/>
      <c r="AAQ808" s="12"/>
      <c r="AAR808" s="12"/>
      <c r="AAS808" s="12"/>
      <c r="AAT808" s="12"/>
      <c r="AAU808" s="12"/>
      <c r="AAV808" s="12"/>
      <c r="AAW808" s="12"/>
      <c r="AAX808" s="12"/>
      <c r="AAY808" s="12"/>
      <c r="AAZ808" s="12"/>
      <c r="ABA808" s="12"/>
      <c r="ABB808" s="12"/>
      <c r="ABC808" s="12"/>
      <c r="ABD808" s="12"/>
      <c r="ABE808" s="12"/>
      <c r="ABF808" s="12"/>
      <c r="ABG808" s="12"/>
      <c r="ABH808" s="12"/>
      <c r="ABI808" s="12"/>
      <c r="ABJ808" s="12"/>
      <c r="ABK808" s="12"/>
      <c r="ABL808" s="12"/>
      <c r="ABM808" s="12"/>
      <c r="ABN808" s="12"/>
      <c r="ABO808" s="12"/>
      <c r="ABP808" s="12"/>
      <c r="ABQ808" s="12"/>
      <c r="ABR808" s="12"/>
      <c r="ABS808" s="12"/>
      <c r="ABT808" s="12"/>
      <c r="ABU808" s="12"/>
      <c r="ABV808" s="12"/>
      <c r="ABW808" s="12"/>
      <c r="ABX808" s="12"/>
      <c r="ABY808" s="12"/>
      <c r="ABZ808" s="12"/>
      <c r="ACA808" s="12"/>
      <c r="ACB808" s="12"/>
      <c r="ACC808" s="12"/>
      <c r="ACD808" s="12"/>
      <c r="ACE808" s="12"/>
      <c r="ACF808" s="12"/>
      <c r="ACG808" s="12"/>
      <c r="ACH808" s="12"/>
      <c r="ACI808" s="12"/>
      <c r="ACJ808" s="12"/>
      <c r="ACK808" s="12"/>
      <c r="ACL808" s="12"/>
      <c r="ACM808" s="12"/>
      <c r="ACN808" s="12"/>
      <c r="ACO808" s="12"/>
      <c r="ACP808" s="12"/>
      <c r="ACQ808" s="12"/>
      <c r="ACR808" s="12"/>
      <c r="ACS808" s="12"/>
      <c r="ACT808" s="12"/>
      <c r="ACU808" s="12"/>
      <c r="ACV808" s="12"/>
      <c r="ACW808" s="12"/>
      <c r="ACX808" s="12"/>
      <c r="ACY808" s="12"/>
      <c r="ACZ808" s="12"/>
      <c r="ADA808" s="12"/>
      <c r="ADB808" s="12"/>
      <c r="ADC808" s="12"/>
      <c r="ADD808" s="12"/>
      <c r="ADE808" s="12"/>
      <c r="ADF808" s="12"/>
      <c r="ADG808" s="12"/>
      <c r="ADH808" s="12"/>
      <c r="ADI808" s="12"/>
      <c r="ADJ808" s="12"/>
      <c r="ADK808" s="12"/>
      <c r="ADL808" s="12"/>
      <c r="ADM808" s="12"/>
      <c r="ADN808" s="12"/>
      <c r="ADO808" s="12"/>
      <c r="ADP808" s="12"/>
      <c r="ADQ808" s="12"/>
      <c r="ADR808" s="12"/>
      <c r="ADS808" s="12"/>
      <c r="ADT808" s="12"/>
      <c r="ADU808" s="12"/>
      <c r="ADV808" s="12"/>
      <c r="ADW808" s="12"/>
      <c r="ADX808" s="12"/>
      <c r="ADY808" s="12"/>
      <c r="ADZ808" s="12"/>
      <c r="AEA808" s="12"/>
      <c r="AEB808" s="12"/>
      <c r="AEC808" s="12"/>
      <c r="AED808" s="12"/>
      <c r="AEE808" s="12"/>
      <c r="AEF808" s="12"/>
      <c r="AEG808" s="12"/>
      <c r="AEH808" s="12"/>
      <c r="AEI808" s="12"/>
      <c r="AEJ808" s="12"/>
      <c r="AEK808" s="12"/>
      <c r="AEL808" s="12"/>
      <c r="AEM808" s="12"/>
      <c r="AEN808" s="12"/>
      <c r="AEO808" s="12"/>
      <c r="AEP808" s="12"/>
      <c r="AEQ808" s="12"/>
      <c r="AER808" s="12"/>
      <c r="AES808" s="12"/>
      <c r="AET808" s="12"/>
      <c r="AEU808" s="12"/>
      <c r="AEV808" s="12"/>
      <c r="AEW808" s="12"/>
      <c r="AEX808" s="12"/>
      <c r="AEY808" s="12"/>
      <c r="AEZ808" s="12"/>
      <c r="AFA808" s="12"/>
      <c r="AFB808" s="12"/>
      <c r="AFC808" s="12"/>
      <c r="AFD808" s="12"/>
      <c r="AFE808" s="12"/>
      <c r="AFF808" s="12"/>
      <c r="AFG808" s="12"/>
      <c r="AFH808" s="12"/>
      <c r="AFI808" s="12"/>
      <c r="AFJ808" s="12"/>
      <c r="AFK808" s="12"/>
      <c r="AFL808" s="12"/>
      <c r="AFM808" s="12"/>
      <c r="AFN808" s="12"/>
      <c r="AFO808" s="12"/>
      <c r="AFP808" s="12"/>
      <c r="AFQ808" s="12"/>
      <c r="AFR808" s="12"/>
      <c r="AFS808" s="12"/>
      <c r="AFT808" s="12"/>
      <c r="AFU808" s="12"/>
      <c r="AFV808" s="12"/>
      <c r="AFW808" s="12"/>
      <c r="AFX808" s="12"/>
      <c r="AFY808" s="12"/>
      <c r="AFZ808" s="12"/>
      <c r="AGA808" s="12"/>
      <c r="AGB808" s="12"/>
      <c r="AGC808" s="12"/>
      <c r="AGD808" s="12"/>
      <c r="AGE808" s="12"/>
      <c r="AGF808" s="12"/>
      <c r="AGG808" s="12"/>
      <c r="AGH808" s="12"/>
      <c r="AGI808" s="12"/>
      <c r="AGJ808" s="12"/>
      <c r="AGK808" s="12"/>
      <c r="AGL808" s="12"/>
      <c r="AGM808" s="12"/>
      <c r="AGN808" s="12"/>
      <c r="AGO808" s="12"/>
      <c r="AGP808" s="12"/>
      <c r="AGQ808" s="12"/>
      <c r="AGR808" s="12"/>
      <c r="AGS808" s="12"/>
      <c r="AGT808" s="12"/>
      <c r="AGU808" s="12"/>
      <c r="AGV808" s="12"/>
      <c r="AGW808" s="12"/>
      <c r="AGX808" s="12"/>
      <c r="AGY808" s="12"/>
      <c r="AGZ808" s="12"/>
      <c r="AHA808" s="12"/>
      <c r="AHB808" s="12"/>
      <c r="AHC808" s="12"/>
      <c r="AHD808" s="12"/>
      <c r="AHE808" s="12"/>
      <c r="AHF808" s="12"/>
      <c r="AHG808" s="12"/>
      <c r="AHH808" s="12"/>
      <c r="AHI808" s="12"/>
      <c r="AHJ808" s="12"/>
      <c r="AHK808" s="12"/>
      <c r="AHL808" s="12"/>
      <c r="AHM808" s="12"/>
      <c r="AHN808" s="12"/>
      <c r="AHO808" s="12"/>
      <c r="AHP808" s="12"/>
      <c r="AHQ808" s="12"/>
      <c r="AHR808" s="12"/>
      <c r="AHS808" s="12"/>
      <c r="AHT808" s="12"/>
      <c r="AHU808" s="12"/>
      <c r="AHV808" s="12"/>
      <c r="AHW808" s="12"/>
      <c r="AHX808" s="12"/>
      <c r="AHY808" s="12"/>
      <c r="AHZ808" s="12"/>
      <c r="AIA808" s="12"/>
      <c r="AIB808" s="12"/>
      <c r="AIC808" s="12"/>
      <c r="AID808" s="12"/>
      <c r="AIE808" s="12"/>
      <c r="AIF808" s="12"/>
      <c r="AIG808" s="12"/>
      <c r="AIH808" s="12"/>
      <c r="AII808" s="12"/>
      <c r="AIJ808" s="12"/>
      <c r="AIK808" s="12"/>
      <c r="AIL808" s="12"/>
      <c r="AIM808" s="12"/>
      <c r="AIN808" s="12"/>
      <c r="AIO808" s="12"/>
      <c r="AIP808" s="12"/>
      <c r="AIQ808" s="12"/>
      <c r="AIR808" s="12"/>
      <c r="AIS808" s="12"/>
      <c r="AIT808" s="12"/>
      <c r="AIU808" s="12"/>
      <c r="AIV808" s="12"/>
      <c r="AIW808" s="12"/>
      <c r="AIX808" s="12"/>
      <c r="AIY808" s="12"/>
      <c r="AIZ808" s="12"/>
      <c r="AJA808" s="12"/>
      <c r="AJB808" s="12"/>
      <c r="AJC808" s="12"/>
      <c r="AJD808" s="12"/>
      <c r="AJE808" s="12"/>
      <c r="AJF808" s="12"/>
      <c r="AJG808" s="12"/>
      <c r="AJH808" s="12"/>
      <c r="AJI808" s="12"/>
      <c r="AJJ808" s="12"/>
      <c r="AJK808" s="12"/>
      <c r="AJL808" s="12"/>
      <c r="AJM808" s="12"/>
      <c r="AJN808" s="12"/>
      <c r="AJO808" s="12"/>
      <c r="AJP808" s="12"/>
      <c r="AJQ808" s="12"/>
      <c r="AJR808" s="12"/>
      <c r="AJS808" s="12"/>
      <c r="AJT808" s="12"/>
      <c r="AJU808" s="12"/>
      <c r="AJV808" s="12"/>
      <c r="AJW808" s="12"/>
      <c r="AJX808" s="12"/>
      <c r="AJY808" s="12"/>
      <c r="AJZ808" s="12"/>
      <c r="AKA808" s="12"/>
      <c r="AKB808" s="12"/>
      <c r="AKC808" s="12"/>
      <c r="AKD808" s="12"/>
      <c r="AKE808" s="12"/>
      <c r="AKF808" s="12"/>
      <c r="AKG808" s="12"/>
      <c r="AKH808" s="12"/>
      <c r="AKI808" s="12"/>
      <c r="AKJ808" s="12"/>
      <c r="AKK808" s="12"/>
      <c r="AKL808" s="12"/>
      <c r="AKM808" s="12"/>
      <c r="AKN808" s="12"/>
      <c r="AKO808" s="12"/>
      <c r="AKP808" s="12"/>
      <c r="AKQ808" s="12"/>
      <c r="AKR808" s="12"/>
      <c r="AKS808" s="12"/>
      <c r="AKT808" s="12"/>
      <c r="AKU808" s="12"/>
      <c r="AKV808" s="12"/>
      <c r="AKW808" s="12"/>
      <c r="AKX808" s="12"/>
      <c r="AKY808" s="12"/>
      <c r="AKZ808" s="12"/>
      <c r="ALA808" s="12"/>
      <c r="ALB808" s="12"/>
      <c r="ALC808" s="12"/>
      <c r="ALD808" s="12"/>
      <c r="ALE808" s="12"/>
      <c r="ALF808" s="12"/>
      <c r="ALG808" s="12"/>
      <c r="ALH808" s="12"/>
      <c r="ALI808" s="12"/>
      <c r="ALJ808" s="12"/>
      <c r="ALK808" s="12"/>
      <c r="ALL808" s="12"/>
      <c r="ALM808" s="12"/>
      <c r="ALN808" s="12"/>
      <c r="ALO808" s="12"/>
      <c r="ALP808" s="12"/>
      <c r="ALQ808" s="12"/>
      <c r="ALR808" s="12"/>
      <c r="ALS808" s="12"/>
      <c r="ALT808" s="12"/>
      <c r="ALU808" s="12"/>
      <c r="ALV808" s="12"/>
      <c r="ALW808" s="12"/>
      <c r="ALX808" s="12"/>
      <c r="ALY808" s="12"/>
      <c r="ALZ808" s="12"/>
      <c r="AMA808" s="12"/>
      <c r="AMB808" s="12"/>
      <c r="AMC808" s="12"/>
      <c r="AMD808" s="12"/>
      <c r="AME808" s="12"/>
      <c r="AMF808" s="12"/>
      <c r="AMG808" s="12"/>
      <c r="AMH808" s="12"/>
      <c r="AMI808" s="12"/>
      <c r="AMJ808" s="12"/>
      <c r="AMK808" s="12"/>
      <c r="AML808" s="12"/>
      <c r="AMM808" s="12"/>
      <c r="AMN808" s="12"/>
      <c r="AMO808" s="12"/>
      <c r="AMP808" s="12"/>
      <c r="AMQ808" s="12"/>
      <c r="AMR808" s="12"/>
      <c r="AMS808" s="12"/>
      <c r="AMT808" s="12"/>
      <c r="AMU808" s="12"/>
      <c r="AMV808" s="12"/>
      <c r="AMW808" s="12"/>
      <c r="AMX808" s="12"/>
      <c r="AMY808" s="12"/>
      <c r="AMZ808" s="12"/>
      <c r="ANA808" s="12"/>
      <c r="ANB808" s="12"/>
      <c r="ANC808" s="12"/>
      <c r="AND808" s="12"/>
      <c r="ANE808" s="12"/>
      <c r="ANF808" s="12"/>
      <c r="ANG808" s="12"/>
      <c r="ANH808" s="12"/>
      <c r="ANI808" s="12"/>
      <c r="ANJ808" s="12"/>
      <c r="ANK808" s="12"/>
      <c r="ANL808" s="12"/>
      <c r="ANM808" s="12"/>
      <c r="ANN808" s="12"/>
      <c r="ANO808" s="12"/>
      <c r="ANP808" s="12"/>
      <c r="ANQ808" s="12"/>
      <c r="ANR808" s="12"/>
      <c r="ANS808" s="12"/>
      <c r="ANT808" s="12"/>
      <c r="ANU808" s="12"/>
      <c r="ANV808" s="12"/>
      <c r="ANW808" s="12"/>
      <c r="ANX808" s="12"/>
      <c r="ANY808" s="12"/>
      <c r="ANZ808" s="12"/>
      <c r="AOA808" s="12"/>
      <c r="AOB808" s="12"/>
      <c r="AOC808" s="12"/>
      <c r="AOD808" s="12"/>
      <c r="AOE808" s="12"/>
      <c r="AOF808" s="12"/>
      <c r="AOG808" s="12"/>
      <c r="AOH808" s="12"/>
      <c r="AOI808" s="12"/>
      <c r="AOJ808" s="12"/>
      <c r="AOK808" s="12"/>
      <c r="AOL808" s="12"/>
      <c r="AOM808" s="12"/>
      <c r="AON808" s="12"/>
      <c r="AOO808" s="12"/>
      <c r="AOP808" s="12"/>
      <c r="AOQ808" s="12"/>
      <c r="AOR808" s="12"/>
      <c r="AOS808" s="12"/>
      <c r="AOT808" s="12"/>
      <c r="AOU808" s="12"/>
      <c r="AOV808" s="12"/>
      <c r="AOW808" s="12"/>
      <c r="AOX808" s="12"/>
      <c r="AOY808" s="12"/>
      <c r="AOZ808" s="12"/>
      <c r="APA808" s="12"/>
      <c r="APB808" s="12"/>
      <c r="APC808" s="12"/>
      <c r="APD808" s="12"/>
      <c r="APE808" s="12"/>
      <c r="APF808" s="12"/>
      <c r="APG808" s="12"/>
      <c r="APH808" s="12"/>
      <c r="API808" s="12"/>
      <c r="APJ808" s="12"/>
      <c r="APK808" s="12"/>
      <c r="APL808" s="12"/>
      <c r="APM808" s="12"/>
      <c r="APN808" s="12"/>
      <c r="APO808" s="12"/>
      <c r="APP808" s="12"/>
      <c r="APQ808" s="12"/>
      <c r="APR808" s="12"/>
      <c r="APS808" s="12"/>
      <c r="APT808" s="12"/>
      <c r="APU808" s="12"/>
      <c r="APV808" s="12"/>
      <c r="APW808" s="12"/>
      <c r="APX808" s="12"/>
      <c r="APY808" s="12"/>
      <c r="APZ808" s="12"/>
      <c r="AQA808" s="12"/>
      <c r="AQB808" s="12"/>
      <c r="AQC808" s="12"/>
      <c r="AQD808" s="12"/>
      <c r="AQE808" s="12"/>
      <c r="AQF808" s="12"/>
      <c r="AQG808" s="12"/>
      <c r="AQH808" s="12"/>
      <c r="AQI808" s="12"/>
      <c r="AQJ808" s="12"/>
      <c r="AQK808" s="12"/>
      <c r="AQL808" s="12"/>
      <c r="AQM808" s="12"/>
      <c r="AQN808" s="12"/>
      <c r="AQO808" s="12"/>
      <c r="AQP808" s="12"/>
      <c r="AQQ808" s="12"/>
      <c r="AQR808" s="12"/>
      <c r="AQS808" s="12"/>
      <c r="AQT808" s="12"/>
      <c r="AQU808" s="12"/>
      <c r="AQV808" s="12"/>
      <c r="AQW808" s="12"/>
      <c r="AQX808" s="12"/>
      <c r="AQY808" s="12"/>
      <c r="AQZ808" s="12"/>
      <c r="ARA808" s="12"/>
      <c r="ARB808" s="12"/>
      <c r="ARC808" s="12"/>
      <c r="ARD808" s="12"/>
      <c r="ARE808" s="12"/>
      <c r="ARF808" s="12"/>
      <c r="ARG808" s="12"/>
      <c r="ARH808" s="12"/>
      <c r="ARI808" s="12"/>
      <c r="ARJ808" s="12"/>
      <c r="ARK808" s="12"/>
      <c r="ARL808" s="12"/>
      <c r="ARM808" s="12"/>
      <c r="ARN808" s="12"/>
      <c r="ARO808" s="12"/>
      <c r="ARP808" s="12"/>
      <c r="ARQ808" s="12"/>
      <c r="ARR808" s="12"/>
      <c r="ARS808" s="12"/>
      <c r="ART808" s="12"/>
      <c r="ARU808" s="12"/>
      <c r="ARV808" s="12"/>
      <c r="ARW808" s="12"/>
      <c r="ARX808" s="12"/>
      <c r="ARY808" s="12"/>
      <c r="ARZ808" s="12"/>
      <c r="ASA808" s="12"/>
      <c r="ASB808" s="12"/>
      <c r="ASC808" s="12"/>
      <c r="ASD808" s="12"/>
      <c r="ASE808" s="12"/>
      <c r="ASF808" s="12"/>
      <c r="ASG808" s="12"/>
      <c r="ASH808" s="12"/>
      <c r="ASI808" s="12"/>
      <c r="ASJ808" s="12"/>
      <c r="ASK808" s="12"/>
      <c r="ASL808" s="12"/>
      <c r="ASM808" s="12"/>
      <c r="ASN808" s="12"/>
      <c r="ASO808" s="12"/>
      <c r="ASP808" s="12"/>
      <c r="ASQ808" s="12"/>
      <c r="ASR808" s="12"/>
      <c r="ASS808" s="12"/>
      <c r="AST808" s="12"/>
      <c r="ASU808" s="12"/>
      <c r="ASV808" s="12"/>
      <c r="ASW808" s="12"/>
      <c r="ASX808" s="12"/>
      <c r="ASY808" s="12"/>
      <c r="ASZ808" s="12"/>
      <c r="ATA808" s="12"/>
      <c r="ATB808" s="12"/>
      <c r="ATC808" s="12"/>
      <c r="ATD808" s="12"/>
      <c r="ATE808" s="12"/>
      <c r="ATF808" s="12"/>
      <c r="ATG808" s="12"/>
      <c r="ATH808" s="12"/>
      <c r="ATI808" s="12"/>
      <c r="ATJ808" s="12"/>
      <c r="ATK808" s="12"/>
      <c r="ATL808" s="12"/>
      <c r="ATM808" s="12"/>
      <c r="ATN808" s="12"/>
      <c r="ATO808" s="12"/>
      <c r="ATP808" s="12"/>
      <c r="ATQ808" s="12"/>
      <c r="ATR808" s="12"/>
      <c r="ATS808" s="12"/>
      <c r="ATT808" s="12"/>
      <c r="ATU808" s="12"/>
      <c r="ATV808" s="12"/>
      <c r="ATW808" s="12"/>
      <c r="ATX808" s="12"/>
      <c r="ATY808" s="12"/>
      <c r="ATZ808" s="12"/>
      <c r="AUA808" s="12"/>
      <c r="AUB808" s="12"/>
      <c r="AUC808" s="12"/>
      <c r="AUD808" s="12"/>
      <c r="AUE808" s="12"/>
      <c r="AUF808" s="12"/>
      <c r="AUG808" s="12"/>
      <c r="AUH808" s="12"/>
      <c r="AUI808" s="12"/>
      <c r="AUJ808" s="12"/>
      <c r="AUK808" s="12"/>
      <c r="AUL808" s="12"/>
      <c r="AUM808" s="12"/>
      <c r="AUN808" s="12"/>
      <c r="AUO808" s="12"/>
      <c r="AUP808" s="12"/>
      <c r="AUQ808" s="12"/>
      <c r="AUR808" s="12"/>
      <c r="AUS808" s="12"/>
      <c r="AUT808" s="12"/>
      <c r="AUU808" s="12"/>
      <c r="AUV808" s="12"/>
      <c r="AUW808" s="12"/>
      <c r="AUX808" s="12"/>
      <c r="AUY808" s="12"/>
      <c r="AUZ808" s="12"/>
      <c r="AVA808" s="12"/>
      <c r="AVB808" s="12"/>
      <c r="AVC808" s="12"/>
      <c r="AVD808" s="12"/>
      <c r="AVE808" s="12"/>
      <c r="AVF808" s="12"/>
      <c r="AVG808" s="12"/>
      <c r="AVH808" s="12"/>
      <c r="AVI808" s="12"/>
      <c r="AVJ808" s="12"/>
      <c r="AVK808" s="12"/>
      <c r="AVL808" s="12"/>
      <c r="AVM808" s="12"/>
      <c r="AVN808" s="12"/>
      <c r="AVO808" s="12"/>
      <c r="AVP808" s="12"/>
      <c r="AVQ808" s="12"/>
      <c r="AVR808" s="12"/>
      <c r="AVS808" s="12"/>
      <c r="AVT808" s="12"/>
      <c r="AVU808" s="12"/>
      <c r="AVV808" s="12"/>
      <c r="AVW808" s="12"/>
      <c r="AVX808" s="12"/>
      <c r="AVY808" s="12"/>
      <c r="AVZ808" s="12"/>
      <c r="AWA808" s="12"/>
      <c r="AWB808" s="12"/>
      <c r="AWC808" s="12"/>
      <c r="AWD808" s="12"/>
      <c r="AWE808" s="12"/>
      <c r="AWF808" s="12"/>
      <c r="AWG808" s="12"/>
      <c r="AWH808" s="12"/>
      <c r="AWI808" s="12"/>
      <c r="AWJ808" s="12"/>
      <c r="AWK808" s="12"/>
      <c r="AWL808" s="12"/>
      <c r="AWM808" s="12"/>
      <c r="AWN808" s="12"/>
      <c r="AWO808" s="12"/>
      <c r="AWP808" s="12"/>
      <c r="AWQ808" s="12"/>
      <c r="AWR808" s="12"/>
      <c r="AWS808" s="12"/>
      <c r="AWT808" s="12"/>
      <c r="AWU808" s="12"/>
      <c r="AWV808" s="12"/>
      <c r="AWW808" s="12"/>
      <c r="AWX808" s="12"/>
      <c r="AWY808" s="12"/>
      <c r="AWZ808" s="12"/>
      <c r="AXA808" s="12"/>
      <c r="AXB808" s="12"/>
      <c r="AXC808" s="12"/>
      <c r="AXD808" s="12"/>
      <c r="AXE808" s="12"/>
      <c r="AXF808" s="12"/>
      <c r="AXG808" s="12"/>
      <c r="AXH808" s="12"/>
      <c r="AXI808" s="12"/>
      <c r="AXJ808" s="12"/>
      <c r="AXK808" s="12"/>
      <c r="AXL808" s="12"/>
      <c r="AXM808" s="12"/>
      <c r="AXN808" s="12"/>
      <c r="AXO808" s="12"/>
      <c r="AXP808" s="12"/>
      <c r="AXQ808" s="12"/>
      <c r="AXR808" s="12"/>
      <c r="AXS808" s="12"/>
      <c r="AXT808" s="12"/>
      <c r="AXU808" s="12"/>
      <c r="AXV808" s="12"/>
      <c r="AXW808" s="12"/>
      <c r="AXX808" s="12"/>
      <c r="AXY808" s="12"/>
      <c r="AXZ808" s="12"/>
      <c r="AYA808" s="12"/>
      <c r="AYB808" s="12"/>
      <c r="AYC808" s="12"/>
      <c r="AYD808" s="12"/>
      <c r="AYE808" s="12"/>
      <c r="AYF808" s="12"/>
      <c r="AYG808" s="12"/>
      <c r="AYH808" s="12"/>
      <c r="AYI808" s="12"/>
      <c r="AYJ808" s="12"/>
      <c r="AYK808" s="12"/>
      <c r="AYL808" s="12"/>
      <c r="AYM808" s="12"/>
      <c r="AYN808" s="12"/>
      <c r="AYO808" s="12"/>
      <c r="AYP808" s="12"/>
      <c r="AYQ808" s="12"/>
      <c r="AYR808" s="12"/>
      <c r="AYS808" s="12"/>
      <c r="AYT808" s="12"/>
      <c r="AYU808" s="12"/>
      <c r="AYV808" s="12"/>
      <c r="AYW808" s="12"/>
      <c r="AYX808" s="12"/>
      <c r="AYY808" s="12"/>
      <c r="AYZ808" s="12"/>
      <c r="AZA808" s="12"/>
      <c r="AZB808" s="12"/>
      <c r="AZC808" s="12"/>
      <c r="AZD808" s="12"/>
      <c r="AZE808" s="12"/>
      <c r="AZF808" s="12"/>
      <c r="AZG808" s="12"/>
      <c r="AZH808" s="12"/>
      <c r="AZI808" s="12"/>
      <c r="AZJ808" s="12"/>
      <c r="AZK808" s="12"/>
      <c r="AZL808" s="12"/>
      <c r="AZM808" s="12"/>
      <c r="AZN808" s="12"/>
      <c r="AZO808" s="12"/>
      <c r="AZP808" s="12"/>
      <c r="AZQ808" s="12"/>
      <c r="AZR808" s="12"/>
      <c r="AZS808" s="12"/>
      <c r="AZT808" s="12"/>
      <c r="AZU808" s="12"/>
      <c r="AZV808" s="12"/>
      <c r="AZW808" s="12"/>
      <c r="AZX808" s="12"/>
      <c r="AZY808" s="12"/>
      <c r="AZZ808" s="12"/>
      <c r="BAA808" s="12"/>
      <c r="BAB808" s="12"/>
      <c r="BAC808" s="12"/>
      <c r="BAD808" s="12"/>
      <c r="BAE808" s="12"/>
      <c r="BAF808" s="12"/>
      <c r="BAG808" s="12"/>
      <c r="BAH808" s="12"/>
      <c r="BAI808" s="12"/>
      <c r="BAJ808" s="12"/>
      <c r="BAK808" s="12"/>
      <c r="BAL808" s="12"/>
      <c r="BAM808" s="12"/>
      <c r="BAN808" s="12"/>
      <c r="BAO808" s="12"/>
      <c r="BAP808" s="12"/>
      <c r="BAQ808" s="12"/>
      <c r="BAR808" s="12"/>
      <c r="BAS808" s="12"/>
      <c r="BAT808" s="12"/>
      <c r="BAU808" s="12"/>
      <c r="BAV808" s="12"/>
      <c r="BAW808" s="12"/>
      <c r="BAX808" s="12"/>
      <c r="BAY808" s="12"/>
      <c r="BAZ808" s="12"/>
      <c r="BBA808" s="12"/>
      <c r="BBB808" s="12"/>
      <c r="BBC808" s="12"/>
      <c r="BBD808" s="12"/>
      <c r="BBE808" s="12"/>
      <c r="BBF808" s="12"/>
      <c r="BBG808" s="12"/>
      <c r="BBH808" s="12"/>
      <c r="BBI808" s="12"/>
      <c r="BBJ808" s="12"/>
      <c r="BBK808" s="12"/>
      <c r="BBL808" s="12"/>
      <c r="BBM808" s="12"/>
      <c r="BBN808" s="12"/>
      <c r="BBO808" s="12"/>
      <c r="BBP808" s="12"/>
      <c r="BBQ808" s="12"/>
      <c r="BBR808" s="12"/>
      <c r="BBS808" s="12"/>
      <c r="BBT808" s="12"/>
      <c r="BBU808" s="12"/>
      <c r="BBV808" s="12"/>
      <c r="BBW808" s="12"/>
      <c r="BBX808" s="12"/>
      <c r="BBY808" s="12"/>
      <c r="BBZ808" s="12"/>
      <c r="BCA808" s="12"/>
      <c r="BCB808" s="12"/>
      <c r="BCC808" s="12"/>
      <c r="BCD808" s="12"/>
      <c r="BCE808" s="12"/>
      <c r="BCF808" s="12"/>
      <c r="BCG808" s="12"/>
      <c r="BCH808" s="12"/>
      <c r="BCI808" s="12"/>
      <c r="BCJ808" s="12"/>
      <c r="BCK808" s="12"/>
      <c r="BCL808" s="12"/>
      <c r="BCM808" s="12"/>
      <c r="BCN808" s="12"/>
      <c r="BCO808" s="12"/>
      <c r="BCP808" s="12"/>
      <c r="BCQ808" s="12"/>
      <c r="BCR808" s="12"/>
      <c r="BCS808" s="12"/>
      <c r="BCT808" s="12"/>
      <c r="BCU808" s="12"/>
      <c r="BCV808" s="12"/>
      <c r="BCW808" s="12"/>
      <c r="BCX808" s="12"/>
      <c r="BCY808" s="12"/>
      <c r="BCZ808" s="12"/>
      <c r="BDA808" s="12"/>
      <c r="BDB808" s="12"/>
      <c r="BDC808" s="12"/>
      <c r="BDD808" s="12"/>
      <c r="BDE808" s="12"/>
      <c r="BDF808" s="12"/>
      <c r="BDG808" s="12"/>
      <c r="BDH808" s="12"/>
      <c r="BDI808" s="12"/>
      <c r="BDJ808" s="12"/>
      <c r="BDK808" s="12"/>
      <c r="BDL808" s="12"/>
      <c r="BDM808" s="12"/>
      <c r="BDN808" s="12"/>
      <c r="BDO808" s="12"/>
      <c r="BDP808" s="12"/>
      <c r="BDQ808" s="12"/>
      <c r="BDR808" s="12"/>
      <c r="BDS808" s="12"/>
      <c r="BDT808" s="12"/>
      <c r="BDU808" s="12"/>
      <c r="BDV808" s="12"/>
      <c r="BDW808" s="12"/>
      <c r="BDX808" s="12"/>
      <c r="BDY808" s="12"/>
      <c r="BDZ808" s="12"/>
      <c r="BEA808" s="12"/>
      <c r="BEB808" s="12"/>
      <c r="BEC808" s="12"/>
      <c r="BED808" s="12"/>
      <c r="BEE808" s="12"/>
      <c r="BEF808" s="12"/>
      <c r="BEG808" s="12"/>
      <c r="BEH808" s="12"/>
      <c r="BEI808" s="12"/>
      <c r="BEJ808" s="12"/>
      <c r="BEK808" s="12"/>
      <c r="BEL808" s="12"/>
      <c r="BEM808" s="12"/>
      <c r="BEN808" s="12"/>
      <c r="BEO808" s="12"/>
      <c r="BEP808" s="12"/>
      <c r="BEQ808" s="12"/>
      <c r="BER808" s="12"/>
      <c r="BES808" s="12"/>
      <c r="BET808" s="12"/>
      <c r="BEU808" s="12"/>
      <c r="BEV808" s="12"/>
      <c r="BEW808" s="12"/>
      <c r="BEX808" s="12"/>
      <c r="BEY808" s="12"/>
      <c r="BEZ808" s="12"/>
      <c r="BFA808" s="12"/>
      <c r="BFB808" s="12"/>
      <c r="BFC808" s="12"/>
      <c r="BFD808" s="12"/>
      <c r="BFE808" s="12"/>
      <c r="BFF808" s="12"/>
      <c r="BFG808" s="12"/>
      <c r="BFH808" s="12"/>
      <c r="BFI808" s="12"/>
      <c r="BFJ808" s="12"/>
      <c r="BFK808" s="12"/>
      <c r="BFL808" s="12"/>
      <c r="BFM808" s="12"/>
      <c r="BFN808" s="12"/>
      <c r="BFO808" s="12"/>
      <c r="BFP808" s="12"/>
      <c r="BFQ808" s="12"/>
      <c r="BFR808" s="12"/>
      <c r="BFS808" s="12"/>
      <c r="BFT808" s="12"/>
      <c r="BFU808" s="12"/>
      <c r="BFV808" s="12"/>
      <c r="BFW808" s="12"/>
      <c r="BFX808" s="12"/>
      <c r="BFY808" s="12"/>
      <c r="BFZ808" s="12"/>
      <c r="BGA808" s="12"/>
      <c r="BGB808" s="12"/>
      <c r="BGC808" s="12"/>
      <c r="BGD808" s="12"/>
      <c r="BGE808" s="12"/>
      <c r="BGF808" s="12"/>
      <c r="BGG808" s="12"/>
      <c r="BGH808" s="12"/>
      <c r="BGI808" s="12"/>
      <c r="BGJ808" s="12"/>
      <c r="BGK808" s="12"/>
      <c r="BGL808" s="12"/>
      <c r="BGM808" s="12"/>
      <c r="BGN808" s="12"/>
      <c r="BGO808" s="12"/>
      <c r="BGP808" s="12"/>
      <c r="BGQ808" s="12"/>
      <c r="BGR808" s="12"/>
      <c r="BGS808" s="12"/>
      <c r="BGT808" s="12"/>
      <c r="BGU808" s="12"/>
      <c r="BGV808" s="12"/>
      <c r="BGW808" s="12"/>
      <c r="BGX808" s="12"/>
      <c r="BGY808" s="12"/>
      <c r="BGZ808" s="12"/>
      <c r="BHA808" s="12"/>
      <c r="BHB808" s="12"/>
      <c r="BHC808" s="12"/>
      <c r="BHD808" s="12"/>
      <c r="BHE808" s="12"/>
      <c r="BHF808" s="12"/>
      <c r="BHG808" s="12"/>
      <c r="BHH808" s="12"/>
      <c r="BHI808" s="12"/>
      <c r="BHJ808" s="12"/>
      <c r="BHK808" s="12"/>
      <c r="BHL808" s="12"/>
      <c r="BHM808" s="12"/>
      <c r="BHN808" s="12"/>
      <c r="BHO808" s="12"/>
      <c r="BHP808" s="12"/>
      <c r="BHQ808" s="12"/>
      <c r="BHR808" s="12"/>
      <c r="BHS808" s="12"/>
      <c r="BHT808" s="12"/>
      <c r="BHU808" s="12"/>
      <c r="BHV808" s="12"/>
      <c r="BHW808" s="12"/>
      <c r="BHX808" s="12"/>
      <c r="BHY808" s="12"/>
      <c r="BHZ808" s="12"/>
      <c r="BIA808" s="12"/>
      <c r="BIB808" s="12"/>
      <c r="BIC808" s="12"/>
      <c r="BID808" s="12"/>
      <c r="BIE808" s="12"/>
      <c r="BIF808" s="12"/>
      <c r="BIG808" s="12"/>
      <c r="BIH808" s="12"/>
      <c r="BII808" s="12"/>
      <c r="BIJ808" s="12"/>
      <c r="BIK808" s="12"/>
      <c r="BIL808" s="12"/>
      <c r="BIM808" s="12"/>
      <c r="BIN808" s="12"/>
      <c r="BIO808" s="12"/>
      <c r="BIP808" s="12"/>
      <c r="BIQ808" s="12"/>
      <c r="BIR808" s="12"/>
      <c r="BIS808" s="12"/>
      <c r="BIT808" s="12"/>
      <c r="BIU808" s="12"/>
      <c r="BIV808" s="12"/>
      <c r="BIW808" s="12"/>
      <c r="BIX808" s="12"/>
      <c r="BIY808" s="12"/>
      <c r="BIZ808" s="12"/>
      <c r="BJA808" s="12"/>
      <c r="BJB808" s="12"/>
      <c r="BJC808" s="12"/>
      <c r="BJD808" s="12"/>
      <c r="BJE808" s="12"/>
      <c r="BJF808" s="12"/>
      <c r="BJG808" s="12"/>
      <c r="BJH808" s="12"/>
      <c r="BJI808" s="12"/>
      <c r="BJJ808" s="12"/>
      <c r="BJK808" s="12"/>
      <c r="BJL808" s="12"/>
      <c r="BJM808" s="12"/>
      <c r="BJN808" s="12"/>
      <c r="BJO808" s="12"/>
      <c r="BJP808" s="12"/>
      <c r="BJQ808" s="12"/>
      <c r="BJR808" s="12"/>
      <c r="BJS808" s="12"/>
      <c r="BJT808" s="12"/>
      <c r="BJU808" s="12"/>
      <c r="BJV808" s="12"/>
      <c r="BJW808" s="12"/>
      <c r="BJX808" s="12"/>
      <c r="BJY808" s="12"/>
      <c r="BJZ808" s="12"/>
      <c r="BKA808" s="12"/>
      <c r="BKB808" s="12"/>
      <c r="BKC808" s="12"/>
      <c r="BKD808" s="12"/>
      <c r="BKE808" s="12"/>
      <c r="BKF808" s="12"/>
      <c r="BKG808" s="12"/>
      <c r="BKH808" s="12"/>
      <c r="BKI808" s="12"/>
      <c r="BKJ808" s="12"/>
      <c r="BKK808" s="12"/>
      <c r="BKL808" s="12"/>
      <c r="BKM808" s="12"/>
      <c r="BKN808" s="12"/>
      <c r="BKO808" s="12"/>
      <c r="BKP808" s="12"/>
      <c r="BKQ808" s="12"/>
      <c r="BKR808" s="12"/>
      <c r="BKS808" s="12"/>
      <c r="BKT808" s="12"/>
      <c r="BKU808" s="12"/>
      <c r="BKV808" s="12"/>
      <c r="BKW808" s="12"/>
      <c r="BKX808" s="12"/>
      <c r="BKY808" s="12"/>
      <c r="BKZ808" s="12"/>
      <c r="BLA808" s="12"/>
      <c r="BLB808" s="12"/>
      <c r="BLC808" s="12"/>
      <c r="BLD808" s="12"/>
      <c r="BLE808" s="12"/>
      <c r="BLF808" s="12"/>
      <c r="BLG808" s="12"/>
      <c r="BLH808" s="12"/>
      <c r="BLI808" s="12"/>
      <c r="BLJ808" s="12"/>
      <c r="BLK808" s="12"/>
      <c r="BLL808" s="12"/>
      <c r="BLM808" s="12"/>
      <c r="BLN808" s="12"/>
      <c r="BLO808" s="12"/>
      <c r="BLP808" s="12"/>
      <c r="BLQ808" s="12"/>
      <c r="BLR808" s="12"/>
      <c r="BLS808" s="12"/>
      <c r="BLT808" s="12"/>
      <c r="BLU808" s="12"/>
      <c r="BLV808" s="12"/>
      <c r="BLW808" s="12"/>
      <c r="BLX808" s="12"/>
      <c r="BLY808" s="12"/>
      <c r="BLZ808" s="12"/>
      <c r="BMA808" s="12"/>
      <c r="BMB808" s="12"/>
      <c r="BMC808" s="12"/>
      <c r="BMD808" s="12"/>
      <c r="BME808" s="12"/>
      <c r="BMF808" s="12"/>
      <c r="BMG808" s="12"/>
      <c r="BMH808" s="12"/>
      <c r="BMI808" s="12"/>
      <c r="BMJ808" s="12"/>
      <c r="BMK808" s="12"/>
      <c r="BML808" s="12"/>
      <c r="BMM808" s="12"/>
      <c r="BMN808" s="12"/>
      <c r="BMO808" s="12"/>
      <c r="BMP808" s="12"/>
      <c r="BMQ808" s="12"/>
      <c r="BMR808" s="12"/>
      <c r="BMS808" s="12"/>
      <c r="BMT808" s="12"/>
      <c r="BMU808" s="12"/>
      <c r="BMV808" s="12"/>
      <c r="BMW808" s="12"/>
      <c r="BMX808" s="12"/>
      <c r="BMY808" s="12"/>
      <c r="BMZ808" s="12"/>
      <c r="BNA808" s="12"/>
      <c r="BNB808" s="12"/>
      <c r="BNC808" s="12"/>
      <c r="BND808" s="12"/>
      <c r="BNE808" s="12"/>
      <c r="BNF808" s="12"/>
      <c r="BNG808" s="12"/>
      <c r="BNH808" s="12"/>
      <c r="BNI808" s="12"/>
      <c r="BNJ808" s="12"/>
      <c r="BNK808" s="12"/>
      <c r="BNL808" s="12"/>
      <c r="BNM808" s="12"/>
      <c r="BNN808" s="12"/>
      <c r="BNO808" s="12"/>
      <c r="BNP808" s="12"/>
      <c r="BNQ808" s="12"/>
      <c r="BNR808" s="12"/>
      <c r="BNS808" s="12"/>
      <c r="BNT808" s="12"/>
      <c r="BNU808" s="12"/>
      <c r="BNV808" s="12"/>
      <c r="BNW808" s="12"/>
      <c r="BNX808" s="12"/>
      <c r="BNY808" s="12"/>
      <c r="BNZ808" s="12"/>
      <c r="BOA808" s="12"/>
      <c r="BOB808" s="12"/>
      <c r="BOC808" s="12"/>
      <c r="BOD808" s="12"/>
      <c r="BOE808" s="12"/>
      <c r="BOF808" s="12"/>
      <c r="BOG808" s="12"/>
      <c r="BOH808" s="12"/>
      <c r="BOI808" s="12"/>
      <c r="BOJ808" s="12"/>
      <c r="BOK808" s="12"/>
      <c r="BOL808" s="12"/>
      <c r="BOM808" s="12"/>
      <c r="BON808" s="12"/>
      <c r="BOO808" s="12"/>
      <c r="BOP808" s="12"/>
      <c r="BOQ808" s="12"/>
      <c r="BOR808" s="12"/>
      <c r="BOS808" s="12"/>
      <c r="BOT808" s="12"/>
      <c r="BOU808" s="12"/>
      <c r="BOV808" s="12"/>
      <c r="BOW808" s="12"/>
      <c r="BOX808" s="12"/>
      <c r="BOY808" s="12"/>
      <c r="BOZ808" s="12"/>
      <c r="BPA808" s="12"/>
      <c r="BPB808" s="12"/>
      <c r="BPC808" s="12"/>
      <c r="BPD808" s="12"/>
      <c r="BPE808" s="12"/>
      <c r="BPF808" s="12"/>
      <c r="BPG808" s="12"/>
      <c r="BPH808" s="12"/>
      <c r="BPI808" s="12"/>
      <c r="BPJ808" s="12"/>
      <c r="BPK808" s="12"/>
      <c r="BPL808" s="12"/>
      <c r="BPM808" s="12"/>
      <c r="BPN808" s="12"/>
      <c r="BPO808" s="12"/>
      <c r="BPP808" s="12"/>
      <c r="BPQ808" s="12"/>
      <c r="BPR808" s="12"/>
      <c r="BPS808" s="12"/>
      <c r="BPT808" s="12"/>
      <c r="BPU808" s="12"/>
      <c r="BPV808" s="12"/>
      <c r="BPW808" s="12"/>
      <c r="BPX808" s="12"/>
      <c r="BPY808" s="12"/>
      <c r="BPZ808" s="12"/>
      <c r="BQA808" s="12"/>
      <c r="BQB808" s="12"/>
      <c r="BQC808" s="12"/>
      <c r="BQD808" s="12"/>
      <c r="BQE808" s="12"/>
      <c r="BQF808" s="12"/>
      <c r="BQG808" s="12"/>
      <c r="BQH808" s="12"/>
      <c r="BQI808" s="12"/>
      <c r="BQJ808" s="12"/>
      <c r="BQK808" s="12"/>
      <c r="BQL808" s="12"/>
      <c r="BQM808" s="12"/>
      <c r="BQN808" s="12"/>
      <c r="BQO808" s="12"/>
      <c r="BQP808" s="12"/>
      <c r="BQQ808" s="12"/>
      <c r="BQR808" s="12"/>
      <c r="BQS808" s="12"/>
      <c r="BQT808" s="12"/>
      <c r="BQU808" s="12"/>
      <c r="BQV808" s="12"/>
      <c r="BQW808" s="12"/>
      <c r="BQX808" s="12"/>
      <c r="BQY808" s="12"/>
      <c r="BQZ808" s="12"/>
      <c r="BRA808" s="12"/>
      <c r="BRB808" s="12"/>
      <c r="BRC808" s="12"/>
      <c r="BRD808" s="12"/>
      <c r="BRE808" s="12"/>
      <c r="BRF808" s="12"/>
      <c r="BRG808" s="12"/>
      <c r="BRH808" s="12"/>
      <c r="BRI808" s="12"/>
      <c r="BRJ808" s="12"/>
      <c r="BRK808" s="12"/>
      <c r="BRL808" s="12"/>
      <c r="BRM808" s="12"/>
      <c r="BRN808" s="12"/>
      <c r="BRO808" s="12"/>
      <c r="BRP808" s="12"/>
      <c r="BRQ808" s="12"/>
      <c r="BRR808" s="12"/>
      <c r="BRS808" s="12"/>
      <c r="BRT808" s="12"/>
      <c r="BRU808" s="12"/>
      <c r="BRV808" s="12"/>
      <c r="BRW808" s="12"/>
      <c r="BRX808" s="12"/>
      <c r="BRY808" s="12"/>
      <c r="BRZ808" s="12"/>
      <c r="BSA808" s="12"/>
      <c r="BSB808" s="12"/>
      <c r="BSC808" s="12"/>
      <c r="BSD808" s="12"/>
      <c r="BSE808" s="12"/>
      <c r="BSF808" s="12"/>
      <c r="BSG808" s="12"/>
      <c r="BSH808" s="12"/>
      <c r="BSI808" s="12"/>
      <c r="BSJ808" s="12"/>
      <c r="BSK808" s="12"/>
      <c r="BSL808" s="12"/>
      <c r="BSM808" s="12"/>
      <c r="BSN808" s="12"/>
      <c r="BSO808" s="12"/>
      <c r="BSP808" s="12"/>
      <c r="BSQ808" s="12"/>
      <c r="BSR808" s="12"/>
      <c r="BSS808" s="12"/>
      <c r="BST808" s="12"/>
      <c r="BSU808" s="12"/>
      <c r="BSV808" s="12"/>
      <c r="BSW808" s="12"/>
      <c r="BSX808" s="12"/>
      <c r="BSY808" s="12"/>
      <c r="BSZ808" s="12"/>
      <c r="BTA808" s="12"/>
      <c r="BTB808" s="12"/>
      <c r="BTC808" s="12"/>
      <c r="BTD808" s="12"/>
      <c r="BTE808" s="12"/>
      <c r="BTF808" s="12"/>
      <c r="BTG808" s="12"/>
      <c r="BTH808" s="12"/>
      <c r="BTI808" s="12"/>
      <c r="BTJ808" s="12"/>
      <c r="BTK808" s="12"/>
      <c r="BTL808" s="12"/>
      <c r="BTM808" s="12"/>
      <c r="BTN808" s="12"/>
      <c r="BTO808" s="12"/>
      <c r="BTP808" s="12"/>
      <c r="BTQ808" s="12"/>
      <c r="BTR808" s="12"/>
      <c r="BTS808" s="12"/>
      <c r="BTT808" s="12"/>
      <c r="BTU808" s="12"/>
      <c r="BTV808" s="12"/>
      <c r="BTW808" s="12"/>
      <c r="BTX808" s="12"/>
      <c r="BTY808" s="12"/>
      <c r="BTZ808" s="12"/>
      <c r="BUA808" s="12"/>
      <c r="BUB808" s="12"/>
      <c r="BUC808" s="12"/>
      <c r="BUD808" s="12"/>
      <c r="BUE808" s="12"/>
      <c r="BUF808" s="12"/>
      <c r="BUG808" s="12"/>
      <c r="BUH808" s="12"/>
      <c r="BUI808" s="12"/>
      <c r="BUJ808" s="12"/>
      <c r="BUK808" s="12"/>
      <c r="BUL808" s="12"/>
      <c r="BUM808" s="12"/>
      <c r="BUN808" s="12"/>
      <c r="BUO808" s="12"/>
      <c r="BUP808" s="12"/>
      <c r="BUQ808" s="12"/>
      <c r="BUR808" s="12"/>
      <c r="BUS808" s="12"/>
      <c r="BUT808" s="12"/>
      <c r="BUU808" s="12"/>
      <c r="BUV808" s="12"/>
      <c r="BUW808" s="12"/>
      <c r="BUX808" s="12"/>
      <c r="BUY808" s="12"/>
      <c r="BUZ808" s="12"/>
      <c r="BVA808" s="12"/>
      <c r="BVB808" s="12"/>
      <c r="BVC808" s="12"/>
      <c r="BVD808" s="12"/>
      <c r="BVE808" s="12"/>
      <c r="BVF808" s="12"/>
      <c r="BVG808" s="12"/>
      <c r="BVH808" s="12"/>
      <c r="BVI808" s="12"/>
      <c r="BVJ808" s="12"/>
      <c r="BVK808" s="12"/>
      <c r="BVL808" s="12"/>
      <c r="BVM808" s="12"/>
      <c r="BVN808" s="12"/>
      <c r="BVO808" s="12"/>
      <c r="BVP808" s="12"/>
      <c r="BVQ808" s="12"/>
      <c r="BVR808" s="12"/>
      <c r="BVS808" s="12"/>
      <c r="BVT808" s="12"/>
      <c r="BVU808" s="12"/>
      <c r="BVV808" s="12"/>
      <c r="BVW808" s="12"/>
      <c r="BVX808" s="12"/>
      <c r="BVY808" s="12"/>
      <c r="BVZ808" s="12"/>
      <c r="BWA808" s="12"/>
      <c r="BWB808" s="12"/>
      <c r="BWC808" s="12"/>
      <c r="BWD808" s="12"/>
      <c r="BWE808" s="12"/>
      <c r="BWF808" s="12"/>
      <c r="BWG808" s="12"/>
      <c r="BWH808" s="12"/>
      <c r="BWI808" s="12"/>
      <c r="BWJ808" s="12"/>
      <c r="BWK808" s="12"/>
      <c r="BWL808" s="12"/>
      <c r="BWM808" s="12"/>
      <c r="BWN808" s="12"/>
      <c r="BWO808" s="12"/>
      <c r="BWP808" s="12"/>
      <c r="BWQ808" s="12"/>
      <c r="BWR808" s="12"/>
      <c r="BWS808" s="12"/>
      <c r="BWT808" s="12"/>
      <c r="BWU808" s="12"/>
      <c r="BWV808" s="12"/>
      <c r="BWW808" s="12"/>
      <c r="BWX808" s="12"/>
      <c r="BWY808" s="12"/>
      <c r="BWZ808" s="12"/>
      <c r="BXA808" s="12"/>
      <c r="BXB808" s="12"/>
      <c r="BXC808" s="12"/>
      <c r="BXD808" s="12"/>
      <c r="BXE808" s="12"/>
      <c r="BXF808" s="12"/>
      <c r="BXG808" s="12"/>
      <c r="BXH808" s="12"/>
      <c r="BXI808" s="12"/>
      <c r="BXJ808" s="12"/>
      <c r="BXK808" s="12"/>
      <c r="BXL808" s="12"/>
      <c r="BXM808" s="12"/>
      <c r="BXN808" s="12"/>
      <c r="BXO808" s="12"/>
      <c r="BXP808" s="12"/>
      <c r="BXQ808" s="12"/>
      <c r="BXR808" s="12"/>
      <c r="BXS808" s="12"/>
      <c r="BXT808" s="12"/>
      <c r="BXU808" s="12"/>
      <c r="BXV808" s="12"/>
      <c r="BXW808" s="12"/>
      <c r="BXX808" s="12"/>
      <c r="BXY808" s="12"/>
      <c r="BXZ808" s="12"/>
      <c r="BYA808" s="12"/>
      <c r="BYB808" s="12"/>
      <c r="BYC808" s="12"/>
      <c r="BYD808" s="12"/>
      <c r="BYE808" s="12"/>
      <c r="BYF808" s="12"/>
      <c r="BYG808" s="12"/>
      <c r="BYH808" s="12"/>
      <c r="BYI808" s="12"/>
      <c r="BYJ808" s="12"/>
      <c r="BYK808" s="12"/>
      <c r="BYL808" s="12"/>
      <c r="BYM808" s="12"/>
      <c r="BYN808" s="12"/>
      <c r="BYO808" s="12"/>
      <c r="BYP808" s="12"/>
      <c r="BYQ808" s="12"/>
      <c r="BYR808" s="12"/>
      <c r="BYS808" s="12"/>
      <c r="BYT808" s="12"/>
      <c r="BYU808" s="12"/>
      <c r="BYV808" s="12"/>
      <c r="BYW808" s="12"/>
      <c r="BYX808" s="12"/>
      <c r="BYY808" s="12"/>
      <c r="BYZ808" s="12"/>
      <c r="BZA808" s="12"/>
      <c r="BZB808" s="12"/>
      <c r="BZC808" s="12"/>
      <c r="BZD808" s="12"/>
      <c r="BZE808" s="12"/>
      <c r="BZF808" s="12"/>
      <c r="BZG808" s="12"/>
      <c r="BZH808" s="12"/>
      <c r="BZI808" s="12"/>
      <c r="BZJ808" s="12"/>
      <c r="BZK808" s="12"/>
      <c r="BZL808" s="12"/>
      <c r="BZM808" s="12"/>
      <c r="BZN808" s="12"/>
      <c r="BZO808" s="12"/>
      <c r="BZP808" s="12"/>
      <c r="BZQ808" s="12"/>
      <c r="BZR808" s="12"/>
      <c r="BZS808" s="12"/>
      <c r="BZT808" s="12"/>
      <c r="BZU808" s="12"/>
      <c r="BZV808" s="12"/>
      <c r="BZW808" s="12"/>
      <c r="BZX808" s="12"/>
      <c r="BZY808" s="12"/>
      <c r="BZZ808" s="12"/>
      <c r="CAA808" s="12"/>
      <c r="CAB808" s="12"/>
      <c r="CAC808" s="12"/>
      <c r="CAD808" s="12"/>
      <c r="CAE808" s="12"/>
      <c r="CAF808" s="12"/>
      <c r="CAG808" s="12"/>
      <c r="CAH808" s="12"/>
      <c r="CAI808" s="12"/>
      <c r="CAJ808" s="12"/>
      <c r="CAK808" s="12"/>
      <c r="CAL808" s="12"/>
      <c r="CAM808" s="12"/>
      <c r="CAN808" s="12"/>
      <c r="CAO808" s="12"/>
      <c r="CAP808" s="12"/>
      <c r="CAQ808" s="12"/>
      <c r="CAR808" s="12"/>
      <c r="CAS808" s="12"/>
      <c r="CAT808" s="12"/>
      <c r="CAU808" s="12"/>
      <c r="CAV808" s="12"/>
      <c r="CAW808" s="12"/>
      <c r="CAX808" s="12"/>
      <c r="CAY808" s="12"/>
      <c r="CAZ808" s="12"/>
      <c r="CBA808" s="12"/>
      <c r="CBB808" s="12"/>
      <c r="CBC808" s="12"/>
      <c r="CBD808" s="12"/>
      <c r="CBE808" s="12"/>
      <c r="CBF808" s="12"/>
      <c r="CBG808" s="12"/>
      <c r="CBH808" s="12"/>
      <c r="CBI808" s="12"/>
      <c r="CBJ808" s="12"/>
      <c r="CBK808" s="12"/>
      <c r="CBL808" s="12"/>
      <c r="CBM808" s="12"/>
      <c r="CBN808" s="12"/>
      <c r="CBO808" s="12"/>
      <c r="CBP808" s="12"/>
      <c r="CBQ808" s="12"/>
      <c r="CBR808" s="12"/>
      <c r="CBS808" s="12"/>
      <c r="CBT808" s="12"/>
      <c r="CBU808" s="12"/>
      <c r="CBV808" s="12"/>
      <c r="CBW808" s="12"/>
      <c r="CBX808" s="12"/>
      <c r="CBY808" s="12"/>
      <c r="CBZ808" s="12"/>
      <c r="CCA808" s="12"/>
      <c r="CCB808" s="12"/>
      <c r="CCC808" s="12"/>
      <c r="CCD808" s="12"/>
      <c r="CCE808" s="12"/>
      <c r="CCF808" s="12"/>
      <c r="CCG808" s="12"/>
      <c r="CCH808" s="12"/>
      <c r="CCI808" s="12"/>
      <c r="CCJ808" s="12"/>
      <c r="CCK808" s="12"/>
      <c r="CCL808" s="12"/>
      <c r="CCM808" s="12"/>
      <c r="CCN808" s="12"/>
      <c r="CCO808" s="12"/>
      <c r="CCP808" s="12"/>
      <c r="CCQ808" s="12"/>
      <c r="CCR808" s="12"/>
      <c r="CCS808" s="12"/>
      <c r="CCT808" s="12"/>
      <c r="CCU808" s="12"/>
      <c r="CCV808" s="12"/>
      <c r="CCW808" s="12"/>
      <c r="CCX808" s="12"/>
      <c r="CCY808" s="12"/>
      <c r="CCZ808" s="12"/>
      <c r="CDA808" s="12"/>
      <c r="CDB808" s="12"/>
      <c r="CDC808" s="12"/>
      <c r="CDD808" s="12"/>
      <c r="CDE808" s="12"/>
      <c r="CDF808" s="12"/>
      <c r="CDG808" s="12"/>
      <c r="CDH808" s="12"/>
      <c r="CDI808" s="12"/>
      <c r="CDJ808" s="12"/>
      <c r="CDK808" s="12"/>
      <c r="CDL808" s="12"/>
      <c r="CDM808" s="12"/>
      <c r="CDN808" s="12"/>
      <c r="CDO808" s="12"/>
      <c r="CDP808" s="12"/>
      <c r="CDQ808" s="12"/>
      <c r="CDR808" s="12"/>
      <c r="CDS808" s="12"/>
      <c r="CDT808" s="12"/>
      <c r="CDU808" s="12"/>
      <c r="CDV808" s="12"/>
      <c r="CDW808" s="12"/>
      <c r="CDX808" s="12"/>
      <c r="CDY808" s="12"/>
      <c r="CDZ808" s="12"/>
      <c r="CEA808" s="12"/>
      <c r="CEB808" s="12"/>
      <c r="CEC808" s="12"/>
      <c r="CED808" s="12"/>
      <c r="CEE808" s="12"/>
      <c r="CEF808" s="12"/>
      <c r="CEG808" s="12"/>
      <c r="CEH808" s="12"/>
      <c r="CEI808" s="12"/>
      <c r="CEJ808" s="12"/>
      <c r="CEK808" s="12"/>
      <c r="CEL808" s="12"/>
      <c r="CEM808" s="12"/>
      <c r="CEN808" s="12"/>
      <c r="CEO808" s="12"/>
      <c r="CEP808" s="12"/>
      <c r="CEQ808" s="12"/>
      <c r="CER808" s="12"/>
      <c r="CES808" s="12"/>
      <c r="CET808" s="12"/>
      <c r="CEU808" s="12"/>
      <c r="CEV808" s="12"/>
      <c r="CEW808" s="12"/>
      <c r="CEX808" s="12"/>
      <c r="CEY808" s="12"/>
      <c r="CEZ808" s="12"/>
      <c r="CFA808" s="12"/>
      <c r="CFB808" s="12"/>
      <c r="CFC808" s="12"/>
      <c r="CFD808" s="12"/>
      <c r="CFE808" s="12"/>
      <c r="CFF808" s="12"/>
      <c r="CFG808" s="12"/>
      <c r="CFH808" s="12"/>
      <c r="CFI808" s="12"/>
      <c r="CFJ808" s="12"/>
      <c r="CFK808" s="12"/>
      <c r="CFL808" s="12"/>
      <c r="CFM808" s="12"/>
      <c r="CFN808" s="12"/>
      <c r="CFO808" s="12"/>
      <c r="CFP808" s="12"/>
      <c r="CFQ808" s="12"/>
      <c r="CFR808" s="12"/>
      <c r="CFS808" s="12"/>
      <c r="CFT808" s="12"/>
      <c r="CFU808" s="12"/>
      <c r="CFV808" s="12"/>
      <c r="CFW808" s="12"/>
      <c r="CFX808" s="12"/>
      <c r="CFY808" s="12"/>
      <c r="CFZ808" s="12"/>
      <c r="CGA808" s="12"/>
      <c r="CGB808" s="12"/>
      <c r="CGC808" s="12"/>
      <c r="CGD808" s="12"/>
      <c r="CGE808" s="12"/>
      <c r="CGF808" s="12"/>
      <c r="CGG808" s="12"/>
      <c r="CGH808" s="12"/>
      <c r="CGI808" s="12"/>
      <c r="CGJ808" s="12"/>
      <c r="CGK808" s="12"/>
      <c r="CGL808" s="12"/>
      <c r="CGM808" s="12"/>
      <c r="CGN808" s="12"/>
      <c r="CGO808" s="12"/>
      <c r="CGP808" s="12"/>
      <c r="CGQ808" s="12"/>
      <c r="CGR808" s="12"/>
      <c r="CGS808" s="12"/>
      <c r="CGT808" s="12"/>
      <c r="CGU808" s="12"/>
      <c r="CGV808" s="12"/>
      <c r="CGW808" s="12"/>
      <c r="CGX808" s="12"/>
      <c r="CGY808" s="12"/>
      <c r="CGZ808" s="12"/>
      <c r="CHA808" s="12"/>
      <c r="CHB808" s="12"/>
      <c r="CHC808" s="12"/>
      <c r="CHD808" s="12"/>
      <c r="CHE808" s="12"/>
      <c r="CHF808" s="12"/>
      <c r="CHG808" s="12"/>
      <c r="CHH808" s="12"/>
      <c r="CHI808" s="12"/>
      <c r="CHJ808" s="12"/>
      <c r="CHK808" s="12"/>
      <c r="CHL808" s="12"/>
      <c r="CHM808" s="12"/>
      <c r="CHN808" s="12"/>
      <c r="CHO808" s="12"/>
      <c r="CHP808" s="12"/>
      <c r="CHQ808" s="12"/>
      <c r="CHR808" s="12"/>
      <c r="CHS808" s="12"/>
      <c r="CHT808" s="12"/>
      <c r="CHU808" s="12"/>
      <c r="CHV808" s="12"/>
      <c r="CHW808" s="12"/>
      <c r="CHX808" s="12"/>
      <c r="CHY808" s="12"/>
      <c r="CHZ808" s="12"/>
      <c r="CIA808" s="12"/>
      <c r="CIB808" s="12"/>
      <c r="CIC808" s="12"/>
      <c r="CID808" s="12"/>
      <c r="CIE808" s="12"/>
      <c r="CIF808" s="12"/>
      <c r="CIG808" s="12"/>
      <c r="CIH808" s="12"/>
      <c r="CII808" s="12"/>
      <c r="CIJ808" s="12"/>
      <c r="CIK808" s="12"/>
      <c r="CIL808" s="12"/>
      <c r="CIM808" s="12"/>
      <c r="CIN808" s="12"/>
      <c r="CIO808" s="12"/>
      <c r="CIP808" s="12"/>
      <c r="CIQ808" s="12"/>
      <c r="CIR808" s="12"/>
      <c r="CIS808" s="12"/>
      <c r="CIT808" s="12"/>
      <c r="CIU808" s="12"/>
      <c r="CIV808" s="12"/>
      <c r="CIW808" s="12"/>
      <c r="CIX808" s="12"/>
      <c r="CIY808" s="12"/>
      <c r="CIZ808" s="12"/>
      <c r="CJA808" s="12"/>
      <c r="CJB808" s="12"/>
      <c r="CJC808" s="12"/>
      <c r="CJD808" s="12"/>
      <c r="CJE808" s="12"/>
      <c r="CJF808" s="12"/>
      <c r="CJG808" s="12"/>
      <c r="CJH808" s="12"/>
      <c r="CJI808" s="12"/>
      <c r="CJJ808" s="12"/>
      <c r="CJK808" s="12"/>
      <c r="CJL808" s="12"/>
      <c r="CJM808" s="12"/>
      <c r="CJN808" s="12"/>
      <c r="CJO808" s="12"/>
      <c r="CJP808" s="12"/>
      <c r="CJQ808" s="12"/>
      <c r="CJR808" s="12"/>
      <c r="CJS808" s="12"/>
      <c r="CJT808" s="12"/>
      <c r="CJU808" s="12"/>
      <c r="CJV808" s="12"/>
      <c r="CJW808" s="12"/>
      <c r="CJX808" s="12"/>
      <c r="CJY808" s="12"/>
      <c r="CJZ808" s="12"/>
      <c r="CKA808" s="12"/>
      <c r="CKB808" s="12"/>
      <c r="CKC808" s="12"/>
      <c r="CKD808" s="12"/>
      <c r="CKE808" s="12"/>
      <c r="CKF808" s="12"/>
      <c r="CKG808" s="12"/>
      <c r="CKH808" s="12"/>
      <c r="CKI808" s="12"/>
      <c r="CKJ808" s="12"/>
      <c r="CKK808" s="12"/>
      <c r="CKL808" s="12"/>
      <c r="CKM808" s="12"/>
      <c r="CKN808" s="12"/>
      <c r="CKO808" s="12"/>
      <c r="CKP808" s="12"/>
      <c r="CKQ808" s="12"/>
      <c r="CKR808" s="12"/>
      <c r="CKS808" s="12"/>
      <c r="CKT808" s="12"/>
      <c r="CKU808" s="12"/>
      <c r="CKV808" s="12"/>
      <c r="CKW808" s="12"/>
      <c r="CKX808" s="12"/>
      <c r="CKY808" s="12"/>
      <c r="CKZ808" s="12"/>
      <c r="CLA808" s="12"/>
      <c r="CLB808" s="12"/>
      <c r="CLC808" s="12"/>
      <c r="CLD808" s="12"/>
      <c r="CLE808" s="12"/>
      <c r="CLF808" s="12"/>
      <c r="CLG808" s="12"/>
      <c r="CLH808" s="12"/>
      <c r="CLI808" s="12"/>
      <c r="CLJ808" s="12"/>
      <c r="CLK808" s="12"/>
      <c r="CLL808" s="12"/>
      <c r="CLM808" s="12"/>
      <c r="CLN808" s="12"/>
      <c r="CLO808" s="12"/>
      <c r="CLP808" s="12"/>
      <c r="CLQ808" s="12"/>
      <c r="CLR808" s="12"/>
      <c r="CLS808" s="12"/>
      <c r="CLT808" s="12"/>
      <c r="CLU808" s="12"/>
      <c r="CLV808" s="12"/>
      <c r="CLW808" s="12"/>
      <c r="CLX808" s="12"/>
      <c r="CLY808" s="12"/>
      <c r="CLZ808" s="12"/>
      <c r="CMA808" s="12"/>
      <c r="CMB808" s="12"/>
      <c r="CMC808" s="12"/>
      <c r="CMD808" s="12"/>
      <c r="CME808" s="12"/>
      <c r="CMF808" s="12"/>
      <c r="CMG808" s="12"/>
      <c r="CMH808" s="12"/>
      <c r="CMI808" s="12"/>
      <c r="CMJ808" s="12"/>
      <c r="CMK808" s="12"/>
      <c r="CML808" s="12"/>
      <c r="CMM808" s="12"/>
      <c r="CMN808" s="12"/>
      <c r="CMO808" s="12"/>
      <c r="CMP808" s="12"/>
      <c r="CMQ808" s="12"/>
      <c r="CMR808" s="12"/>
      <c r="CMS808" s="12"/>
      <c r="CMT808" s="12"/>
      <c r="CMU808" s="12"/>
      <c r="CMV808" s="12"/>
      <c r="CMW808" s="12"/>
      <c r="CMX808" s="12"/>
      <c r="CMY808" s="12"/>
      <c r="CMZ808" s="12"/>
      <c r="CNA808" s="12"/>
      <c r="CNB808" s="12"/>
      <c r="CNC808" s="12"/>
      <c r="CND808" s="12"/>
      <c r="CNE808" s="12"/>
      <c r="CNF808" s="12"/>
      <c r="CNG808" s="12"/>
      <c r="CNH808" s="12"/>
      <c r="CNI808" s="12"/>
      <c r="CNJ808" s="12"/>
      <c r="CNK808" s="12"/>
      <c r="CNL808" s="12"/>
      <c r="CNM808" s="12"/>
      <c r="CNN808" s="12"/>
      <c r="CNO808" s="12"/>
      <c r="CNP808" s="12"/>
      <c r="CNQ808" s="12"/>
      <c r="CNR808" s="12"/>
      <c r="CNS808" s="12"/>
      <c r="CNT808" s="12"/>
      <c r="CNU808" s="12"/>
      <c r="CNV808" s="12"/>
      <c r="CNW808" s="12"/>
      <c r="CNX808" s="12"/>
      <c r="CNY808" s="12"/>
      <c r="CNZ808" s="12"/>
      <c r="COA808" s="12"/>
      <c r="COB808" s="12"/>
      <c r="COC808" s="12"/>
      <c r="COD808" s="12"/>
      <c r="COE808" s="12"/>
      <c r="COF808" s="12"/>
      <c r="COG808" s="12"/>
      <c r="COH808" s="12"/>
      <c r="COI808" s="12"/>
      <c r="COJ808" s="12"/>
      <c r="COK808" s="12"/>
      <c r="COL808" s="12"/>
      <c r="COM808" s="12"/>
      <c r="CON808" s="12"/>
      <c r="COO808" s="12"/>
      <c r="COP808" s="12"/>
      <c r="COQ808" s="12"/>
      <c r="COR808" s="12"/>
      <c r="COS808" s="12"/>
      <c r="COT808" s="12"/>
      <c r="COU808" s="12"/>
      <c r="COV808" s="12"/>
      <c r="COW808" s="12"/>
      <c r="COX808" s="12"/>
      <c r="COY808" s="12"/>
      <c r="COZ808" s="12"/>
      <c r="CPA808" s="12"/>
      <c r="CPB808" s="12"/>
      <c r="CPC808" s="12"/>
      <c r="CPD808" s="12"/>
      <c r="CPE808" s="12"/>
      <c r="CPF808" s="12"/>
      <c r="CPG808" s="12"/>
      <c r="CPH808" s="12"/>
      <c r="CPI808" s="12"/>
      <c r="CPJ808" s="12"/>
      <c r="CPK808" s="12"/>
      <c r="CPL808" s="12"/>
      <c r="CPM808" s="12"/>
      <c r="CPN808" s="12"/>
      <c r="CPO808" s="12"/>
      <c r="CPP808" s="12"/>
      <c r="CPQ808" s="12"/>
      <c r="CPR808" s="12"/>
      <c r="CPS808" s="12"/>
      <c r="CPT808" s="12"/>
      <c r="CPU808" s="12"/>
      <c r="CPV808" s="12"/>
      <c r="CPW808" s="12"/>
      <c r="CPX808" s="12"/>
      <c r="CPY808" s="12"/>
      <c r="CPZ808" s="12"/>
      <c r="CQA808" s="12"/>
      <c r="CQB808" s="12"/>
      <c r="CQC808" s="12"/>
      <c r="CQD808" s="12"/>
      <c r="CQE808" s="12"/>
      <c r="CQF808" s="12"/>
      <c r="CQG808" s="12"/>
      <c r="CQH808" s="12"/>
      <c r="CQI808" s="12"/>
      <c r="CQJ808" s="12"/>
      <c r="CQK808" s="12"/>
      <c r="CQL808" s="12"/>
      <c r="CQM808" s="12"/>
      <c r="CQN808" s="12"/>
      <c r="CQO808" s="12"/>
      <c r="CQP808" s="12"/>
      <c r="CQQ808" s="12"/>
      <c r="CQR808" s="12"/>
      <c r="CQS808" s="12"/>
      <c r="CQT808" s="12"/>
      <c r="CQU808" s="12"/>
      <c r="CQV808" s="12"/>
      <c r="CQW808" s="12"/>
      <c r="CQX808" s="12"/>
      <c r="CQY808" s="12"/>
      <c r="CQZ808" s="12"/>
      <c r="CRA808" s="12"/>
      <c r="CRB808" s="12"/>
      <c r="CRC808" s="12"/>
      <c r="CRD808" s="12"/>
      <c r="CRE808" s="12"/>
      <c r="CRF808" s="12"/>
      <c r="CRG808" s="12"/>
      <c r="CRH808" s="12"/>
      <c r="CRI808" s="12"/>
      <c r="CRJ808" s="12"/>
      <c r="CRK808" s="12"/>
      <c r="CRL808" s="12"/>
      <c r="CRM808" s="12"/>
      <c r="CRN808" s="12"/>
      <c r="CRO808" s="12"/>
      <c r="CRP808" s="12"/>
      <c r="CRQ808" s="12"/>
      <c r="CRR808" s="12"/>
      <c r="CRS808" s="12"/>
      <c r="CRT808" s="12"/>
      <c r="CRU808" s="12"/>
      <c r="CRV808" s="12"/>
      <c r="CRW808" s="12"/>
      <c r="CRX808" s="12"/>
      <c r="CRY808" s="12"/>
      <c r="CRZ808" s="12"/>
      <c r="CSA808" s="12"/>
      <c r="CSB808" s="12"/>
      <c r="CSC808" s="12"/>
      <c r="CSD808" s="12"/>
      <c r="CSE808" s="12"/>
      <c r="CSF808" s="12"/>
      <c r="CSG808" s="12"/>
      <c r="CSH808" s="12"/>
      <c r="CSI808" s="12"/>
      <c r="CSJ808" s="12"/>
      <c r="CSK808" s="12"/>
      <c r="CSL808" s="12"/>
      <c r="CSM808" s="12"/>
      <c r="CSN808" s="12"/>
      <c r="CSO808" s="12"/>
      <c r="CSP808" s="12"/>
      <c r="CSQ808" s="12"/>
      <c r="CSR808" s="12"/>
      <c r="CSS808" s="12"/>
      <c r="CST808" s="12"/>
      <c r="CSU808" s="12"/>
      <c r="CSV808" s="12"/>
      <c r="CSW808" s="12"/>
      <c r="CSX808" s="12"/>
      <c r="CSY808" s="12"/>
      <c r="CSZ808" s="12"/>
      <c r="CTA808" s="12"/>
      <c r="CTB808" s="12"/>
      <c r="CTC808" s="12"/>
      <c r="CTD808" s="12"/>
      <c r="CTE808" s="12"/>
      <c r="CTF808" s="12"/>
      <c r="CTG808" s="12"/>
      <c r="CTH808" s="12"/>
      <c r="CTI808" s="12"/>
      <c r="CTJ808" s="12"/>
      <c r="CTK808" s="12"/>
      <c r="CTL808" s="12"/>
      <c r="CTM808" s="12"/>
      <c r="CTN808" s="12"/>
      <c r="CTO808" s="12"/>
      <c r="CTP808" s="12"/>
      <c r="CTQ808" s="12"/>
      <c r="CTR808" s="12"/>
      <c r="CTS808" s="12"/>
      <c r="CTT808" s="12"/>
      <c r="CTU808" s="12"/>
      <c r="CTV808" s="12"/>
      <c r="CTW808" s="12"/>
      <c r="CTX808" s="12"/>
      <c r="CTY808" s="12"/>
      <c r="CTZ808" s="12"/>
      <c r="CUA808" s="12"/>
      <c r="CUB808" s="12"/>
      <c r="CUC808" s="12"/>
      <c r="CUD808" s="12"/>
      <c r="CUE808" s="12"/>
      <c r="CUF808" s="12"/>
      <c r="CUG808" s="12"/>
      <c r="CUH808" s="12"/>
      <c r="CUI808" s="12"/>
      <c r="CUJ808" s="12"/>
      <c r="CUK808" s="12"/>
      <c r="CUL808" s="12"/>
      <c r="CUM808" s="12"/>
      <c r="CUN808" s="12"/>
      <c r="CUO808" s="12"/>
      <c r="CUP808" s="12"/>
      <c r="CUQ808" s="12"/>
      <c r="CUR808" s="12"/>
      <c r="CUS808" s="12"/>
      <c r="CUT808" s="12"/>
      <c r="CUU808" s="12"/>
      <c r="CUV808" s="12"/>
      <c r="CUW808" s="12"/>
      <c r="CUX808" s="12"/>
      <c r="CUY808" s="12"/>
      <c r="CUZ808" s="12"/>
      <c r="CVA808" s="12"/>
      <c r="CVB808" s="12"/>
      <c r="CVC808" s="12"/>
      <c r="CVD808" s="12"/>
      <c r="CVE808" s="12"/>
      <c r="CVF808" s="12"/>
      <c r="CVG808" s="12"/>
      <c r="CVH808" s="12"/>
      <c r="CVI808" s="12"/>
      <c r="CVJ808" s="12"/>
      <c r="CVK808" s="12"/>
      <c r="CVL808" s="12"/>
      <c r="CVM808" s="12"/>
      <c r="CVN808" s="12"/>
      <c r="CVO808" s="12"/>
      <c r="CVP808" s="12"/>
      <c r="CVQ808" s="12"/>
      <c r="CVR808" s="12"/>
      <c r="CVS808" s="12"/>
      <c r="CVT808" s="12"/>
      <c r="CVU808" s="12"/>
      <c r="CVV808" s="12"/>
      <c r="CVW808" s="12"/>
      <c r="CVX808" s="12"/>
      <c r="CVY808" s="12"/>
      <c r="CVZ808" s="12"/>
      <c r="CWA808" s="12"/>
      <c r="CWB808" s="12"/>
      <c r="CWC808" s="12"/>
      <c r="CWD808" s="12"/>
      <c r="CWE808" s="12"/>
      <c r="CWF808" s="12"/>
      <c r="CWG808" s="12"/>
      <c r="CWH808" s="12"/>
      <c r="CWI808" s="12"/>
      <c r="CWJ808" s="12"/>
      <c r="CWK808" s="12"/>
      <c r="CWL808" s="12"/>
      <c r="CWM808" s="12"/>
      <c r="CWN808" s="12"/>
      <c r="CWO808" s="12"/>
      <c r="CWP808" s="12"/>
      <c r="CWQ808" s="12"/>
      <c r="CWR808" s="12"/>
      <c r="CWS808" s="12"/>
      <c r="CWT808" s="12"/>
      <c r="CWU808" s="12"/>
      <c r="CWV808" s="12"/>
      <c r="CWW808" s="12"/>
      <c r="CWX808" s="12"/>
      <c r="CWY808" s="12"/>
      <c r="CWZ808" s="12"/>
      <c r="CXA808" s="12"/>
      <c r="CXB808" s="12"/>
      <c r="CXC808" s="12"/>
      <c r="CXD808" s="12"/>
      <c r="CXE808" s="12"/>
      <c r="CXF808" s="12"/>
      <c r="CXG808" s="12"/>
      <c r="CXH808" s="12"/>
      <c r="CXI808" s="12"/>
      <c r="CXJ808" s="12"/>
      <c r="CXK808" s="12"/>
      <c r="CXL808" s="12"/>
      <c r="CXM808" s="12"/>
      <c r="CXN808" s="12"/>
      <c r="CXO808" s="12"/>
      <c r="CXP808" s="12"/>
      <c r="CXQ808" s="12"/>
      <c r="CXR808" s="12"/>
      <c r="CXS808" s="12"/>
      <c r="CXT808" s="12"/>
      <c r="CXU808" s="12"/>
      <c r="CXV808" s="12"/>
      <c r="CXW808" s="12"/>
      <c r="CXX808" s="12"/>
      <c r="CXY808" s="12"/>
      <c r="CXZ808" s="12"/>
      <c r="CYA808" s="12"/>
      <c r="CYB808" s="12"/>
      <c r="CYC808" s="12"/>
      <c r="CYD808" s="12"/>
      <c r="CYE808" s="12"/>
      <c r="CYF808" s="12"/>
      <c r="CYG808" s="12"/>
      <c r="CYH808" s="12"/>
      <c r="CYI808" s="12"/>
      <c r="CYJ808" s="12"/>
      <c r="CYK808" s="12"/>
      <c r="CYL808" s="12"/>
      <c r="CYM808" s="12"/>
      <c r="CYN808" s="12"/>
      <c r="CYO808" s="12"/>
      <c r="CYP808" s="12"/>
      <c r="CYQ808" s="12"/>
      <c r="CYR808" s="12"/>
      <c r="CYS808" s="12"/>
      <c r="CYT808" s="12"/>
      <c r="CYU808" s="12"/>
      <c r="CYV808" s="12"/>
      <c r="CYW808" s="12"/>
      <c r="CYX808" s="12"/>
      <c r="CYY808" s="12"/>
      <c r="CYZ808" s="12"/>
      <c r="CZA808" s="12"/>
      <c r="CZB808" s="12"/>
      <c r="CZC808" s="12"/>
      <c r="CZD808" s="12"/>
      <c r="CZE808" s="12"/>
      <c r="CZF808" s="12"/>
      <c r="CZG808" s="12"/>
      <c r="CZH808" s="12"/>
      <c r="CZI808" s="12"/>
      <c r="CZJ808" s="12"/>
      <c r="CZK808" s="12"/>
      <c r="CZL808" s="12"/>
      <c r="CZM808" s="12"/>
      <c r="CZN808" s="12"/>
      <c r="CZO808" s="12"/>
      <c r="CZP808" s="12"/>
      <c r="CZQ808" s="12"/>
      <c r="CZR808" s="12"/>
      <c r="CZS808" s="12"/>
      <c r="CZT808" s="12"/>
      <c r="CZU808" s="12"/>
      <c r="CZV808" s="12"/>
      <c r="CZW808" s="12"/>
      <c r="CZX808" s="12"/>
      <c r="CZY808" s="12"/>
      <c r="CZZ808" s="12"/>
      <c r="DAA808" s="12"/>
      <c r="DAB808" s="12"/>
      <c r="DAC808" s="12"/>
      <c r="DAD808" s="12"/>
      <c r="DAE808" s="12"/>
      <c r="DAF808" s="12"/>
      <c r="DAG808" s="12"/>
      <c r="DAH808" s="12"/>
      <c r="DAI808" s="12"/>
      <c r="DAJ808" s="12"/>
      <c r="DAK808" s="12"/>
      <c r="DAL808" s="12"/>
      <c r="DAM808" s="12"/>
      <c r="DAN808" s="12"/>
      <c r="DAO808" s="12"/>
      <c r="DAP808" s="12"/>
      <c r="DAQ808" s="12"/>
      <c r="DAR808" s="12"/>
      <c r="DAS808" s="12"/>
      <c r="DAT808" s="12"/>
      <c r="DAU808" s="12"/>
      <c r="DAV808" s="12"/>
      <c r="DAW808" s="12"/>
      <c r="DAX808" s="12"/>
      <c r="DAY808" s="12"/>
      <c r="DAZ808" s="12"/>
      <c r="DBA808" s="12"/>
      <c r="DBB808" s="12"/>
      <c r="DBC808" s="12"/>
      <c r="DBD808" s="12"/>
      <c r="DBE808" s="12"/>
      <c r="DBF808" s="12"/>
      <c r="DBG808" s="12"/>
      <c r="DBH808" s="12"/>
      <c r="DBI808" s="12"/>
      <c r="DBJ808" s="12"/>
      <c r="DBK808" s="12"/>
      <c r="DBL808" s="12"/>
      <c r="DBM808" s="12"/>
      <c r="DBN808" s="12"/>
      <c r="DBO808" s="12"/>
      <c r="DBP808" s="12"/>
      <c r="DBQ808" s="12"/>
      <c r="DBR808" s="12"/>
      <c r="DBS808" s="12"/>
      <c r="DBT808" s="12"/>
      <c r="DBU808" s="12"/>
      <c r="DBV808" s="12"/>
      <c r="DBW808" s="12"/>
      <c r="DBX808" s="12"/>
      <c r="DBY808" s="12"/>
      <c r="DBZ808" s="12"/>
      <c r="DCA808" s="12"/>
      <c r="DCB808" s="12"/>
      <c r="DCC808" s="12"/>
      <c r="DCD808" s="12"/>
      <c r="DCE808" s="12"/>
      <c r="DCF808" s="12"/>
      <c r="DCG808" s="12"/>
      <c r="DCH808" s="12"/>
      <c r="DCI808" s="12"/>
      <c r="DCJ808" s="12"/>
      <c r="DCK808" s="12"/>
      <c r="DCL808" s="12"/>
      <c r="DCM808" s="12"/>
      <c r="DCN808" s="12"/>
      <c r="DCO808" s="12"/>
      <c r="DCP808" s="12"/>
      <c r="DCQ808" s="12"/>
      <c r="DCR808" s="12"/>
      <c r="DCS808" s="12"/>
      <c r="DCT808" s="12"/>
      <c r="DCU808" s="12"/>
      <c r="DCV808" s="12"/>
      <c r="DCW808" s="12"/>
      <c r="DCX808" s="12"/>
      <c r="DCY808" s="12"/>
      <c r="DCZ808" s="12"/>
      <c r="DDA808" s="12"/>
      <c r="DDB808" s="12"/>
      <c r="DDC808" s="12"/>
      <c r="DDD808" s="12"/>
      <c r="DDE808" s="12"/>
      <c r="DDF808" s="12"/>
      <c r="DDG808" s="12"/>
      <c r="DDH808" s="12"/>
      <c r="DDI808" s="12"/>
      <c r="DDJ808" s="12"/>
      <c r="DDK808" s="12"/>
      <c r="DDL808" s="12"/>
      <c r="DDM808" s="12"/>
      <c r="DDN808" s="12"/>
      <c r="DDO808" s="12"/>
      <c r="DDP808" s="12"/>
      <c r="DDQ808" s="12"/>
      <c r="DDR808" s="12"/>
      <c r="DDS808" s="12"/>
      <c r="DDT808" s="12"/>
      <c r="DDU808" s="12"/>
      <c r="DDV808" s="12"/>
      <c r="DDW808" s="12"/>
      <c r="DDX808" s="12"/>
      <c r="DDY808" s="12"/>
      <c r="DDZ808" s="12"/>
      <c r="DEA808" s="12"/>
      <c r="DEB808" s="12"/>
      <c r="DEC808" s="12"/>
      <c r="DED808" s="12"/>
      <c r="DEE808" s="12"/>
      <c r="DEF808" s="12"/>
      <c r="DEG808" s="12"/>
      <c r="DEH808" s="12"/>
      <c r="DEI808" s="12"/>
      <c r="DEJ808" s="12"/>
      <c r="DEK808" s="12"/>
      <c r="DEL808" s="12"/>
      <c r="DEM808" s="12"/>
      <c r="DEN808" s="12"/>
      <c r="DEO808" s="12"/>
      <c r="DEP808" s="12"/>
      <c r="DEQ808" s="12"/>
      <c r="DER808" s="12"/>
      <c r="DES808" s="12"/>
      <c r="DET808" s="12"/>
      <c r="DEU808" s="12"/>
      <c r="DEV808" s="12"/>
      <c r="DEW808" s="12"/>
      <c r="DEX808" s="12"/>
      <c r="DEY808" s="12"/>
      <c r="DEZ808" s="12"/>
      <c r="DFA808" s="12"/>
      <c r="DFB808" s="12"/>
      <c r="DFC808" s="12"/>
      <c r="DFD808" s="12"/>
      <c r="DFE808" s="12"/>
      <c r="DFF808" s="12"/>
      <c r="DFG808" s="12"/>
      <c r="DFH808" s="12"/>
      <c r="DFI808" s="12"/>
      <c r="DFJ808" s="12"/>
      <c r="DFK808" s="12"/>
      <c r="DFL808" s="12"/>
      <c r="DFM808" s="12"/>
      <c r="DFN808" s="12"/>
      <c r="DFO808" s="12"/>
      <c r="DFP808" s="12"/>
      <c r="DFQ808" s="12"/>
      <c r="DFR808" s="12"/>
      <c r="DFS808" s="12"/>
      <c r="DFT808" s="12"/>
      <c r="DFU808" s="12"/>
      <c r="DFV808" s="12"/>
      <c r="DFW808" s="12"/>
      <c r="DFX808" s="12"/>
      <c r="DFY808" s="12"/>
      <c r="DFZ808" s="12"/>
      <c r="DGA808" s="12"/>
      <c r="DGB808" s="12"/>
      <c r="DGC808" s="12"/>
      <c r="DGD808" s="12"/>
      <c r="DGE808" s="12"/>
      <c r="DGF808" s="12"/>
      <c r="DGG808" s="12"/>
      <c r="DGH808" s="12"/>
      <c r="DGI808" s="12"/>
      <c r="DGJ808" s="12"/>
      <c r="DGK808" s="12"/>
      <c r="DGL808" s="12"/>
      <c r="DGM808" s="12"/>
      <c r="DGN808" s="12"/>
      <c r="DGO808" s="12"/>
      <c r="DGP808" s="12"/>
      <c r="DGQ808" s="12"/>
      <c r="DGR808" s="12"/>
      <c r="DGS808" s="12"/>
      <c r="DGT808" s="12"/>
      <c r="DGU808" s="12"/>
      <c r="DGV808" s="12"/>
      <c r="DGW808" s="12"/>
      <c r="DGX808" s="12"/>
      <c r="DGY808" s="12"/>
      <c r="DGZ808" s="12"/>
      <c r="DHA808" s="12"/>
      <c r="DHB808" s="12"/>
      <c r="DHC808" s="12"/>
      <c r="DHD808" s="12"/>
      <c r="DHE808" s="12"/>
      <c r="DHF808" s="12"/>
      <c r="DHG808" s="12"/>
      <c r="DHH808" s="12"/>
      <c r="DHI808" s="12"/>
      <c r="DHJ808" s="12"/>
      <c r="DHK808" s="12"/>
      <c r="DHL808" s="12"/>
      <c r="DHM808" s="12"/>
      <c r="DHN808" s="12"/>
      <c r="DHO808" s="12"/>
      <c r="DHP808" s="12"/>
      <c r="DHQ808" s="12"/>
      <c r="DHR808" s="12"/>
      <c r="DHS808" s="12"/>
      <c r="DHT808" s="12"/>
      <c r="DHU808" s="12"/>
      <c r="DHV808" s="12"/>
      <c r="DHW808" s="12"/>
      <c r="DHX808" s="12"/>
      <c r="DHY808" s="12"/>
      <c r="DHZ808" s="12"/>
      <c r="DIA808" s="12"/>
      <c r="DIB808" s="12"/>
      <c r="DIC808" s="12"/>
      <c r="DID808" s="12"/>
      <c r="DIE808" s="12"/>
      <c r="DIF808" s="12"/>
      <c r="DIG808" s="12"/>
      <c r="DIH808" s="12"/>
      <c r="DII808" s="12"/>
      <c r="DIJ808" s="12"/>
      <c r="DIK808" s="12"/>
      <c r="DIL808" s="12"/>
      <c r="DIM808" s="12"/>
      <c r="DIN808" s="12"/>
      <c r="DIO808" s="12"/>
      <c r="DIP808" s="12"/>
      <c r="DIQ808" s="12"/>
      <c r="DIR808" s="12"/>
      <c r="DIS808" s="12"/>
      <c r="DIT808" s="12"/>
      <c r="DIU808" s="12"/>
      <c r="DIV808" s="12"/>
      <c r="DIW808" s="12"/>
      <c r="DIX808" s="12"/>
      <c r="DIY808" s="12"/>
      <c r="DIZ808" s="12"/>
      <c r="DJA808" s="12"/>
      <c r="DJB808" s="12"/>
      <c r="DJC808" s="12"/>
      <c r="DJD808" s="12"/>
      <c r="DJE808" s="12"/>
      <c r="DJF808" s="12"/>
      <c r="DJG808" s="12"/>
      <c r="DJH808" s="12"/>
      <c r="DJI808" s="12"/>
      <c r="DJJ808" s="12"/>
      <c r="DJK808" s="12"/>
      <c r="DJL808" s="12"/>
      <c r="DJM808" s="12"/>
      <c r="DJN808" s="12"/>
      <c r="DJO808" s="12"/>
      <c r="DJP808" s="12"/>
      <c r="DJQ808" s="12"/>
      <c r="DJR808" s="12"/>
      <c r="DJS808" s="12"/>
      <c r="DJT808" s="12"/>
      <c r="DJU808" s="12"/>
      <c r="DJV808" s="12"/>
      <c r="DJW808" s="12"/>
      <c r="DJX808" s="12"/>
      <c r="DJY808" s="12"/>
      <c r="DJZ808" s="12"/>
      <c r="DKA808" s="12"/>
      <c r="DKB808" s="12"/>
      <c r="DKC808" s="12"/>
      <c r="DKD808" s="12"/>
      <c r="DKE808" s="12"/>
      <c r="DKF808" s="12"/>
      <c r="DKG808" s="12"/>
      <c r="DKH808" s="12"/>
      <c r="DKI808" s="12"/>
      <c r="DKJ808" s="12"/>
      <c r="DKK808" s="12"/>
      <c r="DKL808" s="12"/>
      <c r="DKM808" s="12"/>
      <c r="DKN808" s="12"/>
      <c r="DKO808" s="12"/>
      <c r="DKP808" s="12"/>
      <c r="DKQ808" s="12"/>
      <c r="DKR808" s="12"/>
      <c r="DKS808" s="12"/>
      <c r="DKT808" s="12"/>
      <c r="DKU808" s="12"/>
      <c r="DKV808" s="12"/>
      <c r="DKW808" s="12"/>
      <c r="DKX808" s="12"/>
      <c r="DKY808" s="12"/>
      <c r="DKZ808" s="12"/>
      <c r="DLA808" s="12"/>
      <c r="DLB808" s="12"/>
      <c r="DLC808" s="12"/>
      <c r="DLD808" s="12"/>
      <c r="DLE808" s="12"/>
      <c r="DLF808" s="12"/>
      <c r="DLG808" s="12"/>
      <c r="DLH808" s="12"/>
      <c r="DLI808" s="12"/>
      <c r="DLJ808" s="12"/>
      <c r="DLK808" s="12"/>
      <c r="DLL808" s="12"/>
      <c r="DLM808" s="12"/>
      <c r="DLN808" s="12"/>
      <c r="DLO808" s="12"/>
      <c r="DLP808" s="12"/>
      <c r="DLQ808" s="12"/>
      <c r="DLR808" s="12"/>
      <c r="DLS808" s="12"/>
      <c r="DLT808" s="12"/>
      <c r="DLU808" s="12"/>
      <c r="DLV808" s="12"/>
      <c r="DLW808" s="12"/>
      <c r="DLX808" s="12"/>
      <c r="DLY808" s="12"/>
      <c r="DLZ808" s="12"/>
      <c r="DMA808" s="12"/>
      <c r="DMB808" s="12"/>
      <c r="DMC808" s="12"/>
      <c r="DMD808" s="12"/>
      <c r="DME808" s="12"/>
      <c r="DMF808" s="12"/>
      <c r="DMG808" s="12"/>
      <c r="DMH808" s="12"/>
      <c r="DMI808" s="12"/>
      <c r="DMJ808" s="12"/>
      <c r="DMK808" s="12"/>
      <c r="DML808" s="12"/>
      <c r="DMM808" s="12"/>
      <c r="DMN808" s="12"/>
      <c r="DMO808" s="12"/>
      <c r="DMP808" s="12"/>
      <c r="DMQ808" s="12"/>
      <c r="DMR808" s="12"/>
      <c r="DMS808" s="12"/>
      <c r="DMT808" s="12"/>
      <c r="DMU808" s="12"/>
      <c r="DMV808" s="12"/>
      <c r="DMW808" s="12"/>
      <c r="DMX808" s="12"/>
      <c r="DMY808" s="12"/>
      <c r="DMZ808" s="12"/>
      <c r="DNA808" s="12"/>
      <c r="DNB808" s="12"/>
      <c r="DNC808" s="12"/>
      <c r="DND808" s="12"/>
      <c r="DNE808" s="12"/>
      <c r="DNF808" s="12"/>
      <c r="DNG808" s="12"/>
      <c r="DNH808" s="12"/>
      <c r="DNI808" s="12"/>
      <c r="DNJ808" s="12"/>
      <c r="DNK808" s="12"/>
      <c r="DNL808" s="12"/>
      <c r="DNM808" s="12"/>
      <c r="DNN808" s="12"/>
      <c r="DNO808" s="12"/>
      <c r="DNP808" s="12"/>
      <c r="DNQ808" s="12"/>
      <c r="DNR808" s="12"/>
      <c r="DNS808" s="12"/>
      <c r="DNT808" s="12"/>
      <c r="DNU808" s="12"/>
      <c r="DNV808" s="12"/>
      <c r="DNW808" s="12"/>
      <c r="DNX808" s="12"/>
      <c r="DNY808" s="12"/>
      <c r="DNZ808" s="12"/>
      <c r="DOA808" s="12"/>
      <c r="DOB808" s="12"/>
      <c r="DOC808" s="12"/>
      <c r="DOD808" s="12"/>
      <c r="DOE808" s="12"/>
      <c r="DOF808" s="12"/>
      <c r="DOG808" s="12"/>
      <c r="DOH808" s="12"/>
      <c r="DOI808" s="12"/>
      <c r="DOJ808" s="12"/>
      <c r="DOK808" s="12"/>
      <c r="DOL808" s="12"/>
      <c r="DOM808" s="12"/>
      <c r="DON808" s="12"/>
      <c r="DOO808" s="12"/>
      <c r="DOP808" s="12"/>
      <c r="DOQ808" s="12"/>
      <c r="DOR808" s="12"/>
      <c r="DOS808" s="12"/>
      <c r="DOT808" s="12"/>
      <c r="DOU808" s="12"/>
      <c r="DOV808" s="12"/>
      <c r="DOW808" s="12"/>
      <c r="DOX808" s="12"/>
      <c r="DOY808" s="12"/>
      <c r="DOZ808" s="12"/>
      <c r="DPA808" s="12"/>
      <c r="DPB808" s="12"/>
      <c r="DPC808" s="12"/>
      <c r="DPD808" s="12"/>
      <c r="DPE808" s="12"/>
      <c r="DPF808" s="12"/>
      <c r="DPG808" s="12"/>
      <c r="DPH808" s="12"/>
      <c r="DPI808" s="12"/>
      <c r="DPJ808" s="12"/>
      <c r="DPK808" s="12"/>
      <c r="DPL808" s="12"/>
      <c r="DPM808" s="12"/>
      <c r="DPN808" s="12"/>
      <c r="DPO808" s="12"/>
      <c r="DPP808" s="12"/>
      <c r="DPQ808" s="12"/>
      <c r="DPR808" s="12"/>
      <c r="DPS808" s="12"/>
      <c r="DPT808" s="12"/>
      <c r="DPU808" s="12"/>
      <c r="DPV808" s="12"/>
      <c r="DPW808" s="12"/>
      <c r="DPX808" s="12"/>
      <c r="DPY808" s="12"/>
      <c r="DPZ808" s="12"/>
      <c r="DQA808" s="12"/>
      <c r="DQB808" s="12"/>
      <c r="DQC808" s="12"/>
      <c r="DQD808" s="12"/>
      <c r="DQE808" s="12"/>
      <c r="DQF808" s="12"/>
      <c r="DQG808" s="12"/>
      <c r="DQH808" s="12"/>
      <c r="DQI808" s="12"/>
      <c r="DQJ808" s="12"/>
      <c r="DQK808" s="12"/>
      <c r="DQL808" s="12"/>
      <c r="DQM808" s="12"/>
      <c r="DQN808" s="12"/>
      <c r="DQO808" s="12"/>
      <c r="DQP808" s="12"/>
      <c r="DQQ808" s="12"/>
      <c r="DQR808" s="12"/>
      <c r="DQS808" s="12"/>
      <c r="DQT808" s="12"/>
      <c r="DQU808" s="12"/>
      <c r="DQV808" s="12"/>
      <c r="DQW808" s="12"/>
      <c r="DQX808" s="12"/>
      <c r="DQY808" s="12"/>
      <c r="DQZ808" s="12"/>
      <c r="DRA808" s="12"/>
      <c r="DRB808" s="12"/>
      <c r="DRC808" s="12"/>
      <c r="DRD808" s="12"/>
      <c r="DRE808" s="12"/>
      <c r="DRF808" s="12"/>
      <c r="DRG808" s="12"/>
      <c r="DRH808" s="12"/>
      <c r="DRI808" s="12"/>
      <c r="DRJ808" s="12"/>
      <c r="DRK808" s="12"/>
      <c r="DRL808" s="12"/>
      <c r="DRM808" s="12"/>
      <c r="DRN808" s="12"/>
      <c r="DRO808" s="12"/>
      <c r="DRP808" s="12"/>
      <c r="DRQ808" s="12"/>
      <c r="DRR808" s="12"/>
      <c r="DRS808" s="12"/>
      <c r="DRT808" s="12"/>
      <c r="DRU808" s="12"/>
      <c r="DRV808" s="12"/>
      <c r="DRW808" s="12"/>
      <c r="DRX808" s="12"/>
      <c r="DRY808" s="12"/>
      <c r="DRZ808" s="12"/>
      <c r="DSA808" s="12"/>
      <c r="DSB808" s="12"/>
      <c r="DSC808" s="12"/>
      <c r="DSD808" s="12"/>
      <c r="DSE808" s="12"/>
      <c r="DSF808" s="12"/>
      <c r="DSG808" s="12"/>
      <c r="DSH808" s="12"/>
      <c r="DSI808" s="12"/>
      <c r="DSJ808" s="12"/>
      <c r="DSK808" s="12"/>
      <c r="DSL808" s="12"/>
      <c r="DSM808" s="12"/>
      <c r="DSN808" s="12"/>
      <c r="DSO808" s="12"/>
      <c r="DSP808" s="12"/>
      <c r="DSQ808" s="12"/>
      <c r="DSR808" s="12"/>
      <c r="DSS808" s="12"/>
      <c r="DST808" s="12"/>
      <c r="DSU808" s="12"/>
      <c r="DSV808" s="12"/>
      <c r="DSW808" s="12"/>
      <c r="DSX808" s="12"/>
      <c r="DSY808" s="12"/>
      <c r="DSZ808" s="12"/>
      <c r="DTA808" s="12"/>
      <c r="DTB808" s="12"/>
      <c r="DTC808" s="12"/>
      <c r="DTD808" s="12"/>
      <c r="DTE808" s="12"/>
      <c r="DTF808" s="12"/>
      <c r="DTG808" s="12"/>
      <c r="DTH808" s="12"/>
      <c r="DTI808" s="12"/>
      <c r="DTJ808" s="12"/>
      <c r="DTK808" s="12"/>
      <c r="DTL808" s="12"/>
      <c r="DTM808" s="12"/>
      <c r="DTN808" s="12"/>
      <c r="DTO808" s="12"/>
      <c r="DTP808" s="12"/>
      <c r="DTQ808" s="12"/>
      <c r="DTR808" s="12"/>
      <c r="DTS808" s="12"/>
      <c r="DTT808" s="12"/>
      <c r="DTU808" s="12"/>
      <c r="DTV808" s="12"/>
      <c r="DTW808" s="12"/>
      <c r="DTX808" s="12"/>
      <c r="DTY808" s="12"/>
      <c r="DTZ808" s="12"/>
      <c r="DUA808" s="12"/>
      <c r="DUB808" s="12"/>
      <c r="DUC808" s="12"/>
      <c r="DUD808" s="12"/>
      <c r="DUE808" s="12"/>
      <c r="DUF808" s="12"/>
      <c r="DUG808" s="12"/>
      <c r="DUH808" s="12"/>
      <c r="DUI808" s="12"/>
      <c r="DUJ808" s="12"/>
      <c r="DUK808" s="12"/>
      <c r="DUL808" s="12"/>
      <c r="DUM808" s="12"/>
      <c r="DUN808" s="12"/>
      <c r="DUO808" s="12"/>
      <c r="DUP808" s="12"/>
      <c r="DUQ808" s="12"/>
      <c r="DUR808" s="12"/>
      <c r="DUS808" s="12"/>
      <c r="DUT808" s="12"/>
      <c r="DUU808" s="12"/>
      <c r="DUV808" s="12"/>
      <c r="DUW808" s="12"/>
      <c r="DUX808" s="12"/>
      <c r="DUY808" s="12"/>
      <c r="DUZ808" s="12"/>
      <c r="DVA808" s="12"/>
      <c r="DVB808" s="12"/>
      <c r="DVC808" s="12"/>
      <c r="DVD808" s="12"/>
      <c r="DVE808" s="12"/>
      <c r="DVF808" s="12"/>
      <c r="DVG808" s="12"/>
      <c r="DVH808" s="12"/>
      <c r="DVI808" s="12"/>
      <c r="DVJ808" s="12"/>
      <c r="DVK808" s="12"/>
      <c r="DVL808" s="12"/>
      <c r="DVM808" s="12"/>
      <c r="DVN808" s="12"/>
      <c r="DVO808" s="12"/>
      <c r="DVP808" s="12"/>
      <c r="DVQ808" s="12"/>
      <c r="DVR808" s="12"/>
      <c r="DVS808" s="12"/>
      <c r="DVT808" s="12"/>
      <c r="DVU808" s="12"/>
      <c r="DVV808" s="12"/>
      <c r="DVW808" s="12"/>
      <c r="DVX808" s="12"/>
      <c r="DVY808" s="12"/>
      <c r="DVZ808" s="12"/>
      <c r="DWA808" s="12"/>
      <c r="DWB808" s="12"/>
      <c r="DWC808" s="12"/>
      <c r="DWD808" s="12"/>
      <c r="DWE808" s="12"/>
      <c r="DWF808" s="12"/>
      <c r="DWG808" s="12"/>
      <c r="DWH808" s="12"/>
      <c r="DWI808" s="12"/>
      <c r="DWJ808" s="12"/>
      <c r="DWK808" s="12"/>
      <c r="DWL808" s="12"/>
      <c r="DWM808" s="12"/>
      <c r="DWN808" s="12"/>
      <c r="DWO808" s="12"/>
      <c r="DWP808" s="12"/>
      <c r="DWQ808" s="12"/>
      <c r="DWR808" s="12"/>
      <c r="DWS808" s="12"/>
      <c r="DWT808" s="12"/>
      <c r="DWU808" s="12"/>
      <c r="DWV808" s="12"/>
      <c r="DWW808" s="12"/>
      <c r="DWX808" s="12"/>
      <c r="DWY808" s="12"/>
      <c r="DWZ808" s="12"/>
      <c r="DXA808" s="12"/>
      <c r="DXB808" s="12"/>
      <c r="DXC808" s="12"/>
      <c r="DXD808" s="12"/>
      <c r="DXE808" s="12"/>
      <c r="DXF808" s="12"/>
      <c r="DXG808" s="12"/>
      <c r="DXH808" s="12"/>
      <c r="DXI808" s="12"/>
      <c r="DXJ808" s="12"/>
      <c r="DXK808" s="12"/>
      <c r="DXL808" s="12"/>
      <c r="DXM808" s="12"/>
      <c r="DXN808" s="12"/>
      <c r="DXO808" s="12"/>
      <c r="DXP808" s="12"/>
      <c r="DXQ808" s="12"/>
      <c r="DXR808" s="12"/>
      <c r="DXS808" s="12"/>
      <c r="DXT808" s="12"/>
      <c r="DXU808" s="12"/>
      <c r="DXV808" s="12"/>
      <c r="DXW808" s="12"/>
      <c r="DXX808" s="12"/>
      <c r="DXY808" s="12"/>
      <c r="DXZ808" s="12"/>
      <c r="DYA808" s="12"/>
      <c r="DYB808" s="12"/>
      <c r="DYC808" s="12"/>
      <c r="DYD808" s="12"/>
      <c r="DYE808" s="12"/>
      <c r="DYF808" s="12"/>
      <c r="DYG808" s="12"/>
      <c r="DYH808" s="12"/>
      <c r="DYI808" s="12"/>
      <c r="DYJ808" s="12"/>
      <c r="DYK808" s="12"/>
      <c r="DYL808" s="12"/>
      <c r="DYM808" s="12"/>
      <c r="DYN808" s="12"/>
      <c r="DYO808" s="12"/>
      <c r="DYP808" s="12"/>
      <c r="DYQ808" s="12"/>
      <c r="DYR808" s="12"/>
      <c r="DYS808" s="12"/>
      <c r="DYT808" s="12"/>
      <c r="DYU808" s="12"/>
      <c r="DYV808" s="12"/>
      <c r="DYW808" s="12"/>
      <c r="DYX808" s="12"/>
      <c r="DYY808" s="12"/>
      <c r="DYZ808" s="12"/>
      <c r="DZA808" s="12"/>
      <c r="DZB808" s="12"/>
      <c r="DZC808" s="12"/>
      <c r="DZD808" s="12"/>
      <c r="DZE808" s="12"/>
      <c r="DZF808" s="12"/>
      <c r="DZG808" s="12"/>
      <c r="DZH808" s="12"/>
      <c r="DZI808" s="12"/>
      <c r="DZJ808" s="12"/>
      <c r="DZK808" s="12"/>
      <c r="DZL808" s="12"/>
      <c r="DZM808" s="12"/>
      <c r="DZN808" s="12"/>
      <c r="DZO808" s="12"/>
      <c r="DZP808" s="12"/>
      <c r="DZQ808" s="12"/>
      <c r="DZR808" s="12"/>
      <c r="DZS808" s="12"/>
      <c r="DZT808" s="12"/>
      <c r="DZU808" s="12"/>
      <c r="DZV808" s="12"/>
      <c r="DZW808" s="12"/>
      <c r="DZX808" s="12"/>
      <c r="DZY808" s="12"/>
      <c r="DZZ808" s="12"/>
      <c r="EAA808" s="12"/>
      <c r="EAB808" s="12"/>
      <c r="EAC808" s="12"/>
      <c r="EAD808" s="12"/>
      <c r="EAE808" s="12"/>
      <c r="EAF808" s="12"/>
      <c r="EAG808" s="12"/>
      <c r="EAH808" s="12"/>
      <c r="EAI808" s="12"/>
      <c r="EAJ808" s="12"/>
      <c r="EAK808" s="12"/>
      <c r="EAL808" s="12"/>
      <c r="EAM808" s="12"/>
      <c r="EAN808" s="12"/>
      <c r="EAO808" s="12"/>
      <c r="EAP808" s="12"/>
      <c r="EAQ808" s="12"/>
      <c r="EAR808" s="12"/>
      <c r="EAS808" s="12"/>
      <c r="EAT808" s="12"/>
      <c r="EAU808" s="12"/>
      <c r="EAV808" s="12"/>
      <c r="EAW808" s="12"/>
      <c r="EAX808" s="12"/>
      <c r="EAY808" s="12"/>
      <c r="EAZ808" s="12"/>
      <c r="EBA808" s="12"/>
      <c r="EBB808" s="12"/>
      <c r="EBC808" s="12"/>
      <c r="EBD808" s="12"/>
      <c r="EBE808" s="12"/>
      <c r="EBF808" s="12"/>
      <c r="EBG808" s="12"/>
      <c r="EBH808" s="12"/>
      <c r="EBI808" s="12"/>
      <c r="EBJ808" s="12"/>
      <c r="EBK808" s="12"/>
      <c r="EBL808" s="12"/>
      <c r="EBM808" s="12"/>
      <c r="EBN808" s="12"/>
      <c r="EBO808" s="12"/>
      <c r="EBP808" s="12"/>
      <c r="EBQ808" s="12"/>
      <c r="EBR808" s="12"/>
      <c r="EBS808" s="12"/>
      <c r="EBT808" s="12"/>
      <c r="EBU808" s="12"/>
      <c r="EBV808" s="12"/>
      <c r="EBW808" s="12"/>
      <c r="EBX808" s="12"/>
      <c r="EBY808" s="12"/>
      <c r="EBZ808" s="12"/>
      <c r="ECA808" s="12"/>
      <c r="ECB808" s="12"/>
      <c r="ECC808" s="12"/>
      <c r="ECD808" s="12"/>
      <c r="ECE808" s="12"/>
      <c r="ECF808" s="12"/>
      <c r="ECG808" s="12"/>
      <c r="ECH808" s="12"/>
      <c r="ECI808" s="12"/>
      <c r="ECJ808" s="12"/>
      <c r="ECK808" s="12"/>
      <c r="ECL808" s="12"/>
      <c r="ECM808" s="12"/>
      <c r="ECN808" s="12"/>
      <c r="ECO808" s="12"/>
      <c r="ECP808" s="12"/>
      <c r="ECQ808" s="12"/>
      <c r="ECR808" s="12"/>
      <c r="ECS808" s="12"/>
      <c r="ECT808" s="12"/>
      <c r="ECU808" s="12"/>
      <c r="ECV808" s="12"/>
      <c r="ECW808" s="12"/>
      <c r="ECX808" s="12"/>
      <c r="ECY808" s="12"/>
      <c r="ECZ808" s="12"/>
      <c r="EDA808" s="12"/>
      <c r="EDB808" s="12"/>
      <c r="EDC808" s="12"/>
      <c r="EDD808" s="12"/>
      <c r="EDE808" s="12"/>
      <c r="EDF808" s="12"/>
      <c r="EDG808" s="12"/>
      <c r="EDH808" s="12"/>
      <c r="EDI808" s="12"/>
      <c r="EDJ808" s="12"/>
      <c r="EDK808" s="12"/>
      <c r="EDL808" s="12"/>
      <c r="EDM808" s="12"/>
      <c r="EDN808" s="12"/>
      <c r="EDO808" s="12"/>
      <c r="EDP808" s="12"/>
      <c r="EDQ808" s="12"/>
      <c r="EDR808" s="12"/>
      <c r="EDS808" s="12"/>
      <c r="EDT808" s="12"/>
      <c r="EDU808" s="12"/>
      <c r="EDV808" s="12"/>
      <c r="EDW808" s="12"/>
      <c r="EDX808" s="12"/>
      <c r="EDY808" s="12"/>
      <c r="EDZ808" s="12"/>
      <c r="EEA808" s="12"/>
      <c r="EEB808" s="12"/>
      <c r="EEC808" s="12"/>
      <c r="EED808" s="12"/>
      <c r="EEE808" s="12"/>
      <c r="EEF808" s="12"/>
      <c r="EEG808" s="12"/>
      <c r="EEH808" s="12"/>
      <c r="EEI808" s="12"/>
      <c r="EEJ808" s="12"/>
      <c r="EEK808" s="12"/>
      <c r="EEL808" s="12"/>
      <c r="EEM808" s="12"/>
      <c r="EEN808" s="12"/>
      <c r="EEO808" s="12"/>
      <c r="EEP808" s="12"/>
      <c r="EEQ808" s="12"/>
      <c r="EER808" s="12"/>
      <c r="EES808" s="12"/>
      <c r="EET808" s="12"/>
      <c r="EEU808" s="12"/>
      <c r="EEV808" s="12"/>
      <c r="EEW808" s="12"/>
      <c r="EEX808" s="12"/>
      <c r="EEY808" s="12"/>
      <c r="EEZ808" s="12"/>
      <c r="EFA808" s="12"/>
      <c r="EFB808" s="12"/>
      <c r="EFC808" s="12"/>
      <c r="EFD808" s="12"/>
      <c r="EFE808" s="12"/>
      <c r="EFF808" s="12"/>
      <c r="EFG808" s="12"/>
      <c r="EFH808" s="12"/>
      <c r="EFI808" s="12"/>
      <c r="EFJ808" s="12"/>
      <c r="EFK808" s="12"/>
      <c r="EFL808" s="12"/>
      <c r="EFM808" s="12"/>
      <c r="EFN808" s="12"/>
      <c r="EFO808" s="12"/>
      <c r="EFP808" s="12"/>
      <c r="EFQ808" s="12"/>
      <c r="EFR808" s="12"/>
      <c r="EFS808" s="12"/>
      <c r="EFT808" s="12"/>
      <c r="EFU808" s="12"/>
      <c r="EFV808" s="12"/>
      <c r="EFW808" s="12"/>
      <c r="EFX808" s="12"/>
      <c r="EFY808" s="12"/>
      <c r="EFZ808" s="12"/>
      <c r="EGA808" s="12"/>
      <c r="EGB808" s="12"/>
      <c r="EGC808" s="12"/>
      <c r="EGD808" s="12"/>
      <c r="EGE808" s="12"/>
      <c r="EGF808" s="12"/>
      <c r="EGG808" s="12"/>
      <c r="EGH808" s="12"/>
      <c r="EGI808" s="12"/>
      <c r="EGJ808" s="12"/>
      <c r="EGK808" s="12"/>
      <c r="EGL808" s="12"/>
      <c r="EGM808" s="12"/>
      <c r="EGN808" s="12"/>
      <c r="EGO808" s="12"/>
      <c r="EGP808" s="12"/>
      <c r="EGQ808" s="12"/>
      <c r="EGR808" s="12"/>
      <c r="EGS808" s="12"/>
      <c r="EGT808" s="12"/>
      <c r="EGU808" s="12"/>
      <c r="EGV808" s="12"/>
      <c r="EGW808" s="12"/>
      <c r="EGX808" s="12"/>
      <c r="EGY808" s="12"/>
      <c r="EGZ808" s="12"/>
      <c r="EHA808" s="12"/>
      <c r="EHB808" s="12"/>
      <c r="EHC808" s="12"/>
      <c r="EHD808" s="12"/>
      <c r="EHE808" s="12"/>
      <c r="EHF808" s="12"/>
      <c r="EHG808" s="12"/>
      <c r="EHH808" s="12"/>
      <c r="EHI808" s="12"/>
      <c r="EHJ808" s="12"/>
      <c r="EHK808" s="12"/>
      <c r="EHL808" s="12"/>
      <c r="EHM808" s="12"/>
      <c r="EHN808" s="12"/>
      <c r="EHO808" s="12"/>
      <c r="EHP808" s="12"/>
      <c r="EHQ808" s="12"/>
      <c r="EHR808" s="12"/>
      <c r="EHS808" s="12"/>
      <c r="EHT808" s="12"/>
      <c r="EHU808" s="12"/>
      <c r="EHV808" s="12"/>
      <c r="EHW808" s="12"/>
      <c r="EHX808" s="12"/>
      <c r="EHY808" s="12"/>
      <c r="EHZ808" s="12"/>
      <c r="EIA808" s="12"/>
      <c r="EIB808" s="12"/>
      <c r="EIC808" s="12"/>
      <c r="EID808" s="12"/>
      <c r="EIE808" s="12"/>
      <c r="EIF808" s="12"/>
      <c r="EIG808" s="12"/>
      <c r="EIH808" s="12"/>
      <c r="EII808" s="12"/>
      <c r="EIJ808" s="12"/>
      <c r="EIK808" s="12"/>
      <c r="EIL808" s="12"/>
      <c r="EIM808" s="12"/>
      <c r="EIN808" s="12"/>
      <c r="EIO808" s="12"/>
      <c r="EIP808" s="12"/>
      <c r="EIQ808" s="12"/>
      <c r="EIR808" s="12"/>
      <c r="EIS808" s="12"/>
      <c r="EIT808" s="12"/>
      <c r="EIU808" s="12"/>
      <c r="EIV808" s="12"/>
      <c r="EIW808" s="12"/>
      <c r="EIX808" s="12"/>
      <c r="EIY808" s="12"/>
      <c r="EIZ808" s="12"/>
      <c r="EJA808" s="12"/>
      <c r="EJB808" s="12"/>
      <c r="EJC808" s="12"/>
      <c r="EJD808" s="12"/>
      <c r="EJE808" s="12"/>
      <c r="EJF808" s="12"/>
      <c r="EJG808" s="12"/>
      <c r="EJH808" s="12"/>
      <c r="EJI808" s="12"/>
      <c r="EJJ808" s="12"/>
      <c r="EJK808" s="12"/>
      <c r="EJL808" s="12"/>
      <c r="EJM808" s="12"/>
      <c r="EJN808" s="12"/>
      <c r="EJO808" s="12"/>
      <c r="EJP808" s="12"/>
      <c r="EJQ808" s="12"/>
      <c r="EJR808" s="12"/>
      <c r="EJS808" s="12"/>
      <c r="EJT808" s="12"/>
      <c r="EJU808" s="12"/>
      <c r="EJV808" s="12"/>
      <c r="EJW808" s="12"/>
      <c r="EJX808" s="12"/>
      <c r="EJY808" s="12"/>
      <c r="EJZ808" s="12"/>
      <c r="EKA808" s="12"/>
      <c r="EKB808" s="12"/>
      <c r="EKC808" s="12"/>
      <c r="EKD808" s="12"/>
      <c r="EKE808" s="12"/>
      <c r="EKF808" s="12"/>
      <c r="EKG808" s="12"/>
      <c r="EKH808" s="12"/>
      <c r="EKI808" s="12"/>
      <c r="EKJ808" s="12"/>
      <c r="EKK808" s="12"/>
      <c r="EKL808" s="12"/>
      <c r="EKM808" s="12"/>
      <c r="EKN808" s="12"/>
      <c r="EKO808" s="12"/>
      <c r="EKP808" s="12"/>
      <c r="EKQ808" s="12"/>
      <c r="EKR808" s="12"/>
      <c r="EKS808" s="12"/>
      <c r="EKT808" s="12"/>
      <c r="EKU808" s="12"/>
      <c r="EKV808" s="12"/>
      <c r="EKW808" s="12"/>
      <c r="EKX808" s="12"/>
      <c r="EKY808" s="12"/>
      <c r="EKZ808" s="12"/>
      <c r="ELA808" s="12"/>
      <c r="ELB808" s="12"/>
      <c r="ELC808" s="12"/>
      <c r="ELD808" s="12"/>
      <c r="ELE808" s="12"/>
      <c r="ELF808" s="12"/>
      <c r="ELG808" s="12"/>
      <c r="ELH808" s="12"/>
      <c r="ELI808" s="12"/>
      <c r="ELJ808" s="12"/>
      <c r="ELK808" s="12"/>
      <c r="ELL808" s="12"/>
      <c r="ELM808" s="12"/>
      <c r="ELN808" s="12"/>
      <c r="ELO808" s="12"/>
      <c r="ELP808" s="12"/>
      <c r="ELQ808" s="12"/>
      <c r="ELR808" s="12"/>
      <c r="ELS808" s="12"/>
      <c r="ELT808" s="12"/>
      <c r="ELU808" s="12"/>
      <c r="ELV808" s="12"/>
      <c r="ELW808" s="12"/>
      <c r="ELX808" s="12"/>
      <c r="ELY808" s="12"/>
      <c r="ELZ808" s="12"/>
      <c r="EMA808" s="12"/>
      <c r="EMB808" s="12"/>
      <c r="EMC808" s="12"/>
      <c r="EMD808" s="12"/>
      <c r="EME808" s="12"/>
      <c r="EMF808" s="12"/>
      <c r="EMG808" s="12"/>
      <c r="EMH808" s="12"/>
      <c r="EMI808" s="12"/>
      <c r="EMJ808" s="12"/>
      <c r="EMK808" s="12"/>
      <c r="EML808" s="12"/>
      <c r="EMM808" s="12"/>
      <c r="EMN808" s="12"/>
      <c r="EMO808" s="12"/>
      <c r="EMP808" s="12"/>
      <c r="EMQ808" s="12"/>
      <c r="EMR808" s="12"/>
      <c r="EMS808" s="12"/>
      <c r="EMT808" s="12"/>
      <c r="EMU808" s="12"/>
      <c r="EMV808" s="12"/>
      <c r="EMW808" s="12"/>
      <c r="EMX808" s="12"/>
      <c r="EMY808" s="12"/>
      <c r="EMZ808" s="12"/>
      <c r="ENA808" s="12"/>
      <c r="ENB808" s="12"/>
      <c r="ENC808" s="12"/>
      <c r="END808" s="12"/>
      <c r="ENE808" s="12"/>
      <c r="ENF808" s="12"/>
      <c r="ENG808" s="12"/>
      <c r="ENH808" s="12"/>
      <c r="ENI808" s="12"/>
      <c r="ENJ808" s="12"/>
      <c r="ENK808" s="12"/>
      <c r="ENL808" s="12"/>
      <c r="ENM808" s="12"/>
      <c r="ENN808" s="12"/>
      <c r="ENO808" s="12"/>
      <c r="ENP808" s="12"/>
      <c r="ENQ808" s="12"/>
      <c r="ENR808" s="12"/>
      <c r="ENS808" s="12"/>
      <c r="ENT808" s="12"/>
      <c r="ENU808" s="12"/>
      <c r="ENV808" s="12"/>
      <c r="ENW808" s="12"/>
      <c r="ENX808" s="12"/>
      <c r="ENY808" s="12"/>
      <c r="ENZ808" s="12"/>
      <c r="EOA808" s="12"/>
      <c r="EOB808" s="12"/>
      <c r="EOC808" s="12"/>
      <c r="EOD808" s="12"/>
      <c r="EOE808" s="12"/>
      <c r="EOF808" s="12"/>
      <c r="EOG808" s="12"/>
      <c r="EOH808" s="12"/>
      <c r="EOI808" s="12"/>
      <c r="EOJ808" s="12"/>
      <c r="EOK808" s="12"/>
      <c r="EOL808" s="12"/>
      <c r="EOM808" s="12"/>
      <c r="EON808" s="12"/>
      <c r="EOO808" s="12"/>
      <c r="EOP808" s="12"/>
      <c r="EOQ808" s="12"/>
      <c r="EOR808" s="12"/>
      <c r="EOS808" s="12"/>
      <c r="EOT808" s="12"/>
      <c r="EOU808" s="12"/>
      <c r="EOV808" s="12"/>
      <c r="EOW808" s="12"/>
      <c r="EOX808" s="12"/>
      <c r="EOY808" s="12"/>
      <c r="EOZ808" s="12"/>
      <c r="EPA808" s="12"/>
      <c r="EPB808" s="12"/>
      <c r="EPC808" s="12"/>
      <c r="EPD808" s="12"/>
      <c r="EPE808" s="12"/>
      <c r="EPF808" s="12"/>
      <c r="EPG808" s="12"/>
      <c r="EPH808" s="12"/>
      <c r="EPI808" s="12"/>
      <c r="EPJ808" s="12"/>
      <c r="EPK808" s="12"/>
      <c r="EPL808" s="12"/>
      <c r="EPM808" s="12"/>
      <c r="EPN808" s="12"/>
      <c r="EPO808" s="12"/>
      <c r="EPP808" s="12"/>
      <c r="EPQ808" s="12"/>
      <c r="EPR808" s="12"/>
      <c r="EPS808" s="12"/>
      <c r="EPT808" s="12"/>
      <c r="EPU808" s="12"/>
      <c r="EPV808" s="12"/>
      <c r="EPW808" s="12"/>
      <c r="EPX808" s="12"/>
      <c r="EPY808" s="12"/>
      <c r="EPZ808" s="12"/>
      <c r="EQA808" s="12"/>
      <c r="EQB808" s="12"/>
      <c r="EQC808" s="12"/>
      <c r="EQD808" s="12"/>
      <c r="EQE808" s="12"/>
      <c r="EQF808" s="12"/>
      <c r="EQG808" s="12"/>
      <c r="EQH808" s="12"/>
      <c r="EQI808" s="12"/>
      <c r="EQJ808" s="12"/>
      <c r="EQK808" s="12"/>
      <c r="EQL808" s="12"/>
      <c r="EQM808" s="12"/>
      <c r="EQN808" s="12"/>
      <c r="EQO808" s="12"/>
      <c r="EQP808" s="12"/>
      <c r="EQQ808" s="12"/>
      <c r="EQR808" s="12"/>
      <c r="EQS808" s="12"/>
      <c r="EQT808" s="12"/>
      <c r="EQU808" s="12"/>
      <c r="EQV808" s="12"/>
      <c r="EQW808" s="12"/>
      <c r="EQX808" s="12"/>
      <c r="EQY808" s="12"/>
      <c r="EQZ808" s="12"/>
      <c r="ERA808" s="12"/>
      <c r="ERB808" s="12"/>
      <c r="ERC808" s="12"/>
      <c r="ERD808" s="12"/>
      <c r="ERE808" s="12"/>
      <c r="ERF808" s="12"/>
      <c r="ERG808" s="12"/>
      <c r="ERH808" s="12"/>
      <c r="ERI808" s="12"/>
      <c r="ERJ808" s="12"/>
      <c r="ERK808" s="12"/>
      <c r="ERL808" s="12"/>
      <c r="ERM808" s="12"/>
      <c r="ERN808" s="12"/>
      <c r="ERO808" s="12"/>
      <c r="ERP808" s="12"/>
      <c r="ERQ808" s="12"/>
      <c r="ERR808" s="12"/>
      <c r="ERS808" s="12"/>
      <c r="ERT808" s="12"/>
      <c r="ERU808" s="12"/>
      <c r="ERV808" s="12"/>
      <c r="ERW808" s="12"/>
      <c r="ERX808" s="12"/>
      <c r="ERY808" s="12"/>
      <c r="ERZ808" s="12"/>
      <c r="ESA808" s="12"/>
      <c r="ESB808" s="12"/>
      <c r="ESC808" s="12"/>
      <c r="ESD808" s="12"/>
      <c r="ESE808" s="12"/>
      <c r="ESF808" s="12"/>
      <c r="ESG808" s="12"/>
      <c r="ESH808" s="12"/>
      <c r="ESI808" s="12"/>
      <c r="ESJ808" s="12"/>
      <c r="ESK808" s="12"/>
      <c r="ESL808" s="12"/>
      <c r="ESM808" s="12"/>
      <c r="ESN808" s="12"/>
      <c r="ESO808" s="12"/>
      <c r="ESP808" s="12"/>
      <c r="ESQ808" s="12"/>
      <c r="ESR808" s="12"/>
      <c r="ESS808" s="12"/>
      <c r="EST808" s="12"/>
      <c r="ESU808" s="12"/>
      <c r="ESV808" s="12"/>
      <c r="ESW808" s="12"/>
      <c r="ESX808" s="12"/>
      <c r="ESY808" s="12"/>
      <c r="ESZ808" s="12"/>
      <c r="ETA808" s="12"/>
      <c r="ETB808" s="12"/>
      <c r="ETC808" s="12"/>
      <c r="ETD808" s="12"/>
      <c r="ETE808" s="12"/>
      <c r="ETF808" s="12"/>
      <c r="ETG808" s="12"/>
      <c r="ETH808" s="12"/>
      <c r="ETI808" s="12"/>
      <c r="ETJ808" s="12"/>
      <c r="ETK808" s="12"/>
      <c r="ETL808" s="12"/>
      <c r="ETM808" s="12"/>
      <c r="ETN808" s="12"/>
      <c r="ETO808" s="12"/>
      <c r="ETP808" s="12"/>
      <c r="ETQ808" s="12"/>
      <c r="ETR808" s="12"/>
      <c r="ETS808" s="12"/>
      <c r="ETT808" s="12"/>
      <c r="ETU808" s="12"/>
      <c r="ETV808" s="12"/>
      <c r="ETW808" s="12"/>
      <c r="ETX808" s="12"/>
      <c r="ETY808" s="12"/>
      <c r="ETZ808" s="12"/>
      <c r="EUA808" s="12"/>
      <c r="EUB808" s="12"/>
      <c r="EUC808" s="12"/>
      <c r="EUD808" s="12"/>
      <c r="EUE808" s="12"/>
      <c r="EUF808" s="12"/>
      <c r="EUG808" s="12"/>
      <c r="EUH808" s="12"/>
      <c r="EUI808" s="12"/>
      <c r="EUJ808" s="12"/>
      <c r="EUK808" s="12"/>
      <c r="EUL808" s="12"/>
      <c r="EUM808" s="12"/>
      <c r="EUN808" s="12"/>
      <c r="EUO808" s="12"/>
      <c r="EUP808" s="12"/>
      <c r="EUQ808" s="12"/>
      <c r="EUR808" s="12"/>
      <c r="EUS808" s="12"/>
      <c r="EUT808" s="12"/>
      <c r="EUU808" s="12"/>
      <c r="EUV808" s="12"/>
      <c r="EUW808" s="12"/>
      <c r="EUX808" s="12"/>
      <c r="EUY808" s="12"/>
      <c r="EUZ808" s="12"/>
      <c r="EVA808" s="12"/>
      <c r="EVB808" s="12"/>
      <c r="EVC808" s="12"/>
      <c r="EVD808" s="12"/>
      <c r="EVE808" s="12"/>
      <c r="EVF808" s="12"/>
      <c r="EVG808" s="12"/>
      <c r="EVH808" s="12"/>
      <c r="EVI808" s="12"/>
      <c r="EVJ808" s="12"/>
      <c r="EVK808" s="12"/>
      <c r="EVL808" s="12"/>
      <c r="EVM808" s="12"/>
      <c r="EVN808" s="12"/>
      <c r="EVO808" s="12"/>
      <c r="EVP808" s="12"/>
      <c r="EVQ808" s="12"/>
      <c r="EVR808" s="12"/>
      <c r="EVS808" s="12"/>
      <c r="EVT808" s="12"/>
      <c r="EVU808" s="12"/>
      <c r="EVV808" s="12"/>
      <c r="EVW808" s="12"/>
      <c r="EVX808" s="12"/>
      <c r="EVY808" s="12"/>
      <c r="EVZ808" s="12"/>
      <c r="EWA808" s="12"/>
      <c r="EWB808" s="12"/>
      <c r="EWC808" s="12"/>
      <c r="EWD808" s="12"/>
      <c r="EWE808" s="12"/>
      <c r="EWF808" s="12"/>
      <c r="EWG808" s="12"/>
      <c r="EWH808" s="12"/>
      <c r="EWI808" s="12"/>
      <c r="EWJ808" s="12"/>
      <c r="EWK808" s="12"/>
      <c r="EWL808" s="12"/>
      <c r="EWM808" s="12"/>
      <c r="EWN808" s="12"/>
      <c r="EWO808" s="12"/>
      <c r="EWP808" s="12"/>
      <c r="EWQ808" s="12"/>
      <c r="EWR808" s="12"/>
      <c r="EWS808" s="12"/>
      <c r="EWT808" s="12"/>
      <c r="EWU808" s="12"/>
      <c r="EWV808" s="12"/>
      <c r="EWW808" s="12"/>
      <c r="EWX808" s="12"/>
      <c r="EWY808" s="12"/>
      <c r="EWZ808" s="12"/>
      <c r="EXA808" s="12"/>
      <c r="EXB808" s="12"/>
      <c r="EXC808" s="12"/>
      <c r="EXD808" s="12"/>
      <c r="EXE808" s="12"/>
      <c r="EXF808" s="12"/>
      <c r="EXG808" s="12"/>
      <c r="EXH808" s="12"/>
      <c r="EXI808" s="12"/>
      <c r="EXJ808" s="12"/>
      <c r="EXK808" s="12"/>
      <c r="EXL808" s="12"/>
      <c r="EXM808" s="12"/>
      <c r="EXN808" s="12"/>
      <c r="EXO808" s="12"/>
      <c r="EXP808" s="12"/>
      <c r="EXQ808" s="12"/>
      <c r="EXR808" s="12"/>
      <c r="EXS808" s="12"/>
      <c r="EXT808" s="12"/>
      <c r="EXU808" s="12"/>
      <c r="EXV808" s="12"/>
      <c r="EXW808" s="12"/>
      <c r="EXX808" s="12"/>
      <c r="EXY808" s="12"/>
      <c r="EXZ808" s="12"/>
      <c r="EYA808" s="12"/>
      <c r="EYB808" s="12"/>
      <c r="EYC808" s="12"/>
      <c r="EYD808" s="12"/>
      <c r="EYE808" s="12"/>
      <c r="EYF808" s="12"/>
      <c r="EYG808" s="12"/>
      <c r="EYH808" s="12"/>
      <c r="EYI808" s="12"/>
      <c r="EYJ808" s="12"/>
      <c r="EYK808" s="12"/>
      <c r="EYL808" s="12"/>
      <c r="EYM808" s="12"/>
      <c r="EYN808" s="12"/>
      <c r="EYO808" s="12"/>
      <c r="EYP808" s="12"/>
      <c r="EYQ808" s="12"/>
      <c r="EYR808" s="12"/>
      <c r="EYS808" s="12"/>
      <c r="EYT808" s="12"/>
      <c r="EYU808" s="12"/>
      <c r="EYV808" s="12"/>
      <c r="EYW808" s="12"/>
      <c r="EYX808" s="12"/>
      <c r="EYY808" s="12"/>
      <c r="EYZ808" s="12"/>
      <c r="EZA808" s="12"/>
      <c r="EZB808" s="12"/>
      <c r="EZC808" s="12"/>
      <c r="EZD808" s="12"/>
      <c r="EZE808" s="12"/>
      <c r="EZF808" s="12"/>
      <c r="EZG808" s="12"/>
      <c r="EZH808" s="12"/>
      <c r="EZI808" s="12"/>
      <c r="EZJ808" s="12"/>
      <c r="EZK808" s="12"/>
      <c r="EZL808" s="12"/>
      <c r="EZM808" s="12"/>
      <c r="EZN808" s="12"/>
      <c r="EZO808" s="12"/>
      <c r="EZP808" s="12"/>
      <c r="EZQ808" s="12"/>
      <c r="EZR808" s="12"/>
      <c r="EZS808" s="12"/>
      <c r="EZT808" s="12"/>
      <c r="EZU808" s="12"/>
      <c r="EZV808" s="12"/>
      <c r="EZW808" s="12"/>
      <c r="EZX808" s="12"/>
      <c r="EZY808" s="12"/>
      <c r="EZZ808" s="12"/>
      <c r="FAA808" s="12"/>
      <c r="FAB808" s="12"/>
      <c r="FAC808" s="12"/>
      <c r="FAD808" s="12"/>
      <c r="FAE808" s="12"/>
      <c r="FAF808" s="12"/>
      <c r="FAG808" s="12"/>
      <c r="FAH808" s="12"/>
      <c r="FAI808" s="12"/>
      <c r="FAJ808" s="12"/>
      <c r="FAK808" s="12"/>
      <c r="FAL808" s="12"/>
      <c r="FAM808" s="12"/>
      <c r="FAN808" s="12"/>
      <c r="FAO808" s="12"/>
      <c r="FAP808" s="12"/>
      <c r="FAQ808" s="12"/>
      <c r="FAR808" s="12"/>
      <c r="FAS808" s="12"/>
      <c r="FAT808" s="12"/>
      <c r="FAU808" s="12"/>
      <c r="FAV808" s="12"/>
      <c r="FAW808" s="12"/>
      <c r="FAX808" s="12"/>
      <c r="FAY808" s="12"/>
      <c r="FAZ808" s="12"/>
      <c r="FBA808" s="12"/>
      <c r="FBB808" s="12"/>
      <c r="FBC808" s="12"/>
      <c r="FBD808" s="12"/>
      <c r="FBE808" s="12"/>
      <c r="FBF808" s="12"/>
      <c r="FBG808" s="12"/>
      <c r="FBH808" s="12"/>
      <c r="FBI808" s="12"/>
      <c r="FBJ808" s="12"/>
      <c r="FBK808" s="12"/>
      <c r="FBL808" s="12"/>
      <c r="FBM808" s="12"/>
      <c r="FBN808" s="12"/>
      <c r="FBO808" s="12"/>
      <c r="FBP808" s="12"/>
      <c r="FBQ808" s="12"/>
      <c r="FBR808" s="12"/>
      <c r="FBS808" s="12"/>
      <c r="FBT808" s="12"/>
      <c r="FBU808" s="12"/>
      <c r="FBV808" s="12"/>
      <c r="FBW808" s="12"/>
      <c r="FBX808" s="12"/>
      <c r="FBY808" s="12"/>
      <c r="FBZ808" s="12"/>
      <c r="FCA808" s="12"/>
      <c r="FCB808" s="12"/>
      <c r="FCC808" s="12"/>
      <c r="FCD808" s="12"/>
      <c r="FCE808" s="12"/>
      <c r="FCF808" s="12"/>
      <c r="FCG808" s="12"/>
      <c r="FCH808" s="12"/>
      <c r="FCI808" s="12"/>
      <c r="FCJ808" s="12"/>
      <c r="FCK808" s="12"/>
      <c r="FCL808" s="12"/>
      <c r="FCM808" s="12"/>
      <c r="FCN808" s="12"/>
      <c r="FCO808" s="12"/>
      <c r="FCP808" s="12"/>
      <c r="FCQ808" s="12"/>
      <c r="FCR808" s="12"/>
      <c r="FCS808" s="12"/>
      <c r="FCT808" s="12"/>
      <c r="FCU808" s="12"/>
      <c r="FCV808" s="12"/>
      <c r="FCW808" s="12"/>
      <c r="FCX808" s="12"/>
      <c r="FCY808" s="12"/>
      <c r="FCZ808" s="12"/>
      <c r="FDA808" s="12"/>
      <c r="FDB808" s="12"/>
      <c r="FDC808" s="12"/>
      <c r="FDD808" s="12"/>
      <c r="FDE808" s="12"/>
      <c r="FDF808" s="12"/>
      <c r="FDG808" s="12"/>
      <c r="FDH808" s="12"/>
      <c r="FDI808" s="12"/>
      <c r="FDJ808" s="12"/>
      <c r="FDK808" s="12"/>
      <c r="FDL808" s="12"/>
      <c r="FDM808" s="12"/>
      <c r="FDN808" s="12"/>
      <c r="FDO808" s="12"/>
      <c r="FDP808" s="12"/>
      <c r="FDQ808" s="12"/>
      <c r="FDR808" s="12"/>
      <c r="FDS808" s="12"/>
      <c r="FDT808" s="12"/>
      <c r="FDU808" s="12"/>
      <c r="FDV808" s="12"/>
      <c r="FDW808" s="12"/>
      <c r="FDX808" s="12"/>
      <c r="FDY808" s="12"/>
      <c r="FDZ808" s="12"/>
      <c r="FEA808" s="12"/>
      <c r="FEB808" s="12"/>
      <c r="FEC808" s="12"/>
      <c r="FED808" s="12"/>
      <c r="FEE808" s="12"/>
      <c r="FEF808" s="12"/>
      <c r="FEG808" s="12"/>
      <c r="FEH808" s="12"/>
      <c r="FEI808" s="12"/>
      <c r="FEJ808" s="12"/>
      <c r="FEK808" s="12"/>
      <c r="FEL808" s="12"/>
      <c r="FEM808" s="12"/>
      <c r="FEN808" s="12"/>
      <c r="FEO808" s="12"/>
      <c r="FEP808" s="12"/>
      <c r="FEQ808" s="12"/>
      <c r="FER808" s="12"/>
      <c r="FES808" s="12"/>
      <c r="FET808" s="12"/>
      <c r="FEU808" s="12"/>
      <c r="FEV808" s="12"/>
      <c r="FEW808" s="12"/>
      <c r="FEX808" s="12"/>
      <c r="FEY808" s="12"/>
      <c r="FEZ808" s="12"/>
      <c r="FFA808" s="12"/>
      <c r="FFB808" s="12"/>
      <c r="FFC808" s="12"/>
      <c r="FFD808" s="12"/>
      <c r="FFE808" s="12"/>
      <c r="FFF808" s="12"/>
      <c r="FFG808" s="12"/>
      <c r="FFH808" s="12"/>
      <c r="FFI808" s="12"/>
      <c r="FFJ808" s="12"/>
      <c r="FFK808" s="12"/>
      <c r="FFL808" s="12"/>
      <c r="FFM808" s="12"/>
      <c r="FFN808" s="12"/>
      <c r="FFO808" s="12"/>
      <c r="FFP808" s="12"/>
      <c r="FFQ808" s="12"/>
      <c r="FFR808" s="12"/>
      <c r="FFS808" s="12"/>
      <c r="FFT808" s="12"/>
      <c r="FFU808" s="12"/>
      <c r="FFV808" s="12"/>
      <c r="FFW808" s="12"/>
      <c r="FFX808" s="12"/>
      <c r="FFY808" s="12"/>
      <c r="FFZ808" s="12"/>
      <c r="FGA808" s="12"/>
      <c r="FGB808" s="12"/>
      <c r="FGC808" s="12"/>
      <c r="FGD808" s="12"/>
      <c r="FGE808" s="12"/>
      <c r="FGF808" s="12"/>
      <c r="FGG808" s="12"/>
      <c r="FGH808" s="12"/>
      <c r="FGI808" s="12"/>
      <c r="FGJ808" s="12"/>
      <c r="FGK808" s="12"/>
      <c r="FGL808" s="12"/>
      <c r="FGM808" s="12"/>
      <c r="FGN808" s="12"/>
      <c r="FGO808" s="12"/>
      <c r="FGP808" s="12"/>
      <c r="FGQ808" s="12"/>
      <c r="FGR808" s="12"/>
      <c r="FGS808" s="12"/>
      <c r="FGT808" s="12"/>
      <c r="FGU808" s="12"/>
      <c r="FGV808" s="12"/>
      <c r="FGW808" s="12"/>
      <c r="FGX808" s="12"/>
      <c r="FGY808" s="12"/>
      <c r="FGZ808" s="12"/>
      <c r="FHA808" s="12"/>
      <c r="FHB808" s="12"/>
      <c r="FHC808" s="12"/>
      <c r="FHD808" s="12"/>
      <c r="FHE808" s="12"/>
      <c r="FHF808" s="12"/>
      <c r="FHG808" s="12"/>
      <c r="FHH808" s="12"/>
      <c r="FHI808" s="12"/>
      <c r="FHJ808" s="12"/>
      <c r="FHK808" s="12"/>
      <c r="FHL808" s="12"/>
      <c r="FHM808" s="12"/>
      <c r="FHN808" s="12"/>
      <c r="FHO808" s="12"/>
      <c r="FHP808" s="12"/>
      <c r="FHQ808" s="12"/>
      <c r="FHR808" s="12"/>
      <c r="FHS808" s="12"/>
      <c r="FHT808" s="12"/>
      <c r="FHU808" s="12"/>
      <c r="FHV808" s="12"/>
      <c r="FHW808" s="12"/>
      <c r="FHX808" s="12"/>
      <c r="FHY808" s="12"/>
      <c r="FHZ808" s="12"/>
      <c r="FIA808" s="12"/>
      <c r="FIB808" s="12"/>
      <c r="FIC808" s="12"/>
      <c r="FID808" s="12"/>
      <c r="FIE808" s="12"/>
      <c r="FIF808" s="12"/>
      <c r="FIG808" s="12"/>
      <c r="FIH808" s="12"/>
      <c r="FII808" s="12"/>
      <c r="FIJ808" s="12"/>
      <c r="FIK808" s="12"/>
      <c r="FIL808" s="12"/>
      <c r="FIM808" s="12"/>
      <c r="FIN808" s="12"/>
      <c r="FIO808" s="12"/>
      <c r="FIP808" s="12"/>
      <c r="FIQ808" s="12"/>
      <c r="FIR808" s="12"/>
      <c r="FIS808" s="12"/>
      <c r="FIT808" s="12"/>
      <c r="FIU808" s="12"/>
      <c r="FIV808" s="12"/>
      <c r="FIW808" s="12"/>
      <c r="FIX808" s="12"/>
      <c r="FIY808" s="12"/>
      <c r="FIZ808" s="12"/>
      <c r="FJA808" s="12"/>
      <c r="FJB808" s="12"/>
      <c r="FJC808" s="12"/>
      <c r="FJD808" s="12"/>
      <c r="FJE808" s="12"/>
      <c r="FJF808" s="12"/>
      <c r="FJG808" s="12"/>
      <c r="FJH808" s="12"/>
      <c r="FJI808" s="12"/>
      <c r="FJJ808" s="12"/>
      <c r="FJK808" s="12"/>
      <c r="FJL808" s="12"/>
      <c r="FJM808" s="12"/>
      <c r="FJN808" s="12"/>
      <c r="FJO808" s="12"/>
      <c r="FJP808" s="12"/>
      <c r="FJQ808" s="12"/>
      <c r="FJR808" s="12"/>
      <c r="FJS808" s="12"/>
      <c r="FJT808" s="12"/>
      <c r="FJU808" s="12"/>
      <c r="FJV808" s="12"/>
      <c r="FJW808" s="12"/>
      <c r="FJX808" s="12"/>
      <c r="FJY808" s="12"/>
      <c r="FJZ808" s="12"/>
      <c r="FKA808" s="12"/>
      <c r="FKB808" s="12"/>
      <c r="FKC808" s="12"/>
      <c r="FKD808" s="12"/>
      <c r="FKE808" s="12"/>
      <c r="FKF808" s="12"/>
      <c r="FKG808" s="12"/>
      <c r="FKH808" s="12"/>
      <c r="FKI808" s="12"/>
      <c r="FKJ808" s="12"/>
      <c r="FKK808" s="12"/>
      <c r="FKL808" s="12"/>
      <c r="FKM808" s="12"/>
      <c r="FKN808" s="12"/>
      <c r="FKO808" s="12"/>
      <c r="FKP808" s="12"/>
      <c r="FKQ808" s="12"/>
      <c r="FKR808" s="12"/>
      <c r="FKS808" s="12"/>
      <c r="FKT808" s="12"/>
      <c r="FKU808" s="12"/>
      <c r="FKV808" s="12"/>
      <c r="FKW808" s="12"/>
      <c r="FKX808" s="12"/>
      <c r="FKY808" s="12"/>
      <c r="FKZ808" s="12"/>
      <c r="FLA808" s="12"/>
      <c r="FLB808" s="12"/>
      <c r="FLC808" s="12"/>
      <c r="FLD808" s="12"/>
      <c r="FLE808" s="12"/>
      <c r="FLF808" s="12"/>
      <c r="FLG808" s="12"/>
      <c r="FLH808" s="12"/>
      <c r="FLI808" s="12"/>
      <c r="FLJ808" s="12"/>
      <c r="FLK808" s="12"/>
      <c r="FLL808" s="12"/>
      <c r="FLM808" s="12"/>
      <c r="FLN808" s="12"/>
      <c r="FLO808" s="12"/>
      <c r="FLP808" s="12"/>
      <c r="FLQ808" s="12"/>
      <c r="FLR808" s="12"/>
      <c r="FLS808" s="12"/>
      <c r="FLT808" s="12"/>
      <c r="FLU808" s="12"/>
      <c r="FLV808" s="12"/>
      <c r="FLW808" s="12"/>
      <c r="FLX808" s="12"/>
      <c r="FLY808" s="12"/>
      <c r="FLZ808" s="12"/>
      <c r="FMA808" s="12"/>
      <c r="FMB808" s="12"/>
      <c r="FMC808" s="12"/>
      <c r="FMD808" s="12"/>
      <c r="FME808" s="12"/>
      <c r="FMF808" s="12"/>
      <c r="FMG808" s="12"/>
      <c r="FMH808" s="12"/>
      <c r="FMI808" s="12"/>
      <c r="FMJ808" s="12"/>
      <c r="FMK808" s="12"/>
      <c r="FML808" s="12"/>
      <c r="FMM808" s="12"/>
      <c r="FMN808" s="12"/>
      <c r="FMO808" s="12"/>
      <c r="FMP808" s="12"/>
      <c r="FMQ808" s="12"/>
      <c r="FMR808" s="12"/>
      <c r="FMS808" s="12"/>
      <c r="FMT808" s="12"/>
      <c r="FMU808" s="12"/>
      <c r="FMV808" s="12"/>
      <c r="FMW808" s="12"/>
      <c r="FMX808" s="12"/>
      <c r="FMY808" s="12"/>
      <c r="FMZ808" s="12"/>
      <c r="FNA808" s="12"/>
      <c r="FNB808" s="12"/>
      <c r="FNC808" s="12"/>
      <c r="FND808" s="12"/>
      <c r="FNE808" s="12"/>
      <c r="FNF808" s="12"/>
      <c r="FNG808" s="12"/>
      <c r="FNH808" s="12"/>
      <c r="FNI808" s="12"/>
      <c r="FNJ808" s="12"/>
      <c r="FNK808" s="12"/>
      <c r="FNL808" s="12"/>
      <c r="FNM808" s="12"/>
      <c r="FNN808" s="12"/>
      <c r="FNO808" s="12"/>
      <c r="FNP808" s="12"/>
      <c r="FNQ808" s="12"/>
      <c r="FNR808" s="12"/>
      <c r="FNS808" s="12"/>
      <c r="FNT808" s="12"/>
      <c r="FNU808" s="12"/>
      <c r="FNV808" s="12"/>
      <c r="FNW808" s="12"/>
      <c r="FNX808" s="12"/>
      <c r="FNY808" s="12"/>
      <c r="FNZ808" s="12"/>
      <c r="FOA808" s="12"/>
      <c r="FOB808" s="12"/>
      <c r="FOC808" s="12"/>
      <c r="FOD808" s="12"/>
      <c r="FOE808" s="12"/>
      <c r="FOF808" s="12"/>
      <c r="FOG808" s="12"/>
      <c r="FOH808" s="12"/>
      <c r="FOI808" s="12"/>
      <c r="FOJ808" s="12"/>
      <c r="FOK808" s="12"/>
      <c r="FOL808" s="12"/>
      <c r="FOM808" s="12"/>
      <c r="FON808" s="12"/>
      <c r="FOO808" s="12"/>
      <c r="FOP808" s="12"/>
      <c r="FOQ808" s="12"/>
      <c r="FOR808" s="12"/>
      <c r="FOS808" s="12"/>
      <c r="FOT808" s="12"/>
      <c r="FOU808" s="12"/>
      <c r="FOV808" s="12"/>
      <c r="FOW808" s="12"/>
      <c r="FOX808" s="12"/>
      <c r="FOY808" s="12"/>
      <c r="FOZ808" s="12"/>
      <c r="FPA808" s="12"/>
      <c r="FPB808" s="12"/>
      <c r="FPC808" s="12"/>
      <c r="FPD808" s="12"/>
      <c r="FPE808" s="12"/>
      <c r="FPF808" s="12"/>
      <c r="FPG808" s="12"/>
      <c r="FPH808" s="12"/>
      <c r="FPI808" s="12"/>
      <c r="FPJ808" s="12"/>
      <c r="FPK808" s="12"/>
      <c r="FPL808" s="12"/>
      <c r="FPM808" s="12"/>
      <c r="FPN808" s="12"/>
      <c r="FPO808" s="12"/>
      <c r="FPP808" s="12"/>
      <c r="FPQ808" s="12"/>
      <c r="FPR808" s="12"/>
      <c r="FPS808" s="12"/>
      <c r="FPT808" s="12"/>
      <c r="FPU808" s="12"/>
      <c r="FPV808" s="12"/>
      <c r="FPW808" s="12"/>
      <c r="FPX808" s="12"/>
      <c r="FPY808" s="12"/>
      <c r="FPZ808" s="12"/>
      <c r="FQA808" s="12"/>
      <c r="FQB808" s="12"/>
      <c r="FQC808" s="12"/>
      <c r="FQD808" s="12"/>
      <c r="FQE808" s="12"/>
      <c r="FQF808" s="12"/>
      <c r="FQG808" s="12"/>
      <c r="FQH808" s="12"/>
      <c r="FQI808" s="12"/>
      <c r="FQJ808" s="12"/>
      <c r="FQK808" s="12"/>
      <c r="FQL808" s="12"/>
      <c r="FQM808" s="12"/>
      <c r="FQN808" s="12"/>
      <c r="FQO808" s="12"/>
      <c r="FQP808" s="12"/>
      <c r="FQQ808" s="12"/>
      <c r="FQR808" s="12"/>
      <c r="FQS808" s="12"/>
      <c r="FQT808" s="12"/>
      <c r="FQU808" s="12"/>
      <c r="FQV808" s="12"/>
      <c r="FQW808" s="12"/>
      <c r="FQX808" s="12"/>
      <c r="FQY808" s="12"/>
      <c r="FQZ808" s="12"/>
      <c r="FRA808" s="12"/>
      <c r="FRB808" s="12"/>
      <c r="FRC808" s="12"/>
      <c r="FRD808" s="12"/>
      <c r="FRE808" s="12"/>
      <c r="FRF808" s="12"/>
      <c r="FRG808" s="12"/>
      <c r="FRH808" s="12"/>
      <c r="FRI808" s="12"/>
      <c r="FRJ808" s="12"/>
      <c r="FRK808" s="12"/>
      <c r="FRL808" s="12"/>
      <c r="FRM808" s="12"/>
      <c r="FRN808" s="12"/>
      <c r="FRO808" s="12"/>
      <c r="FRP808" s="12"/>
      <c r="FRQ808" s="12"/>
      <c r="FRR808" s="12"/>
      <c r="FRS808" s="12"/>
      <c r="FRT808" s="12"/>
      <c r="FRU808" s="12"/>
      <c r="FRV808" s="12"/>
      <c r="FRW808" s="12"/>
      <c r="FRX808" s="12"/>
      <c r="FRY808" s="12"/>
      <c r="FRZ808" s="12"/>
      <c r="FSA808" s="12"/>
      <c r="FSB808" s="12"/>
      <c r="FSC808" s="12"/>
      <c r="FSD808" s="12"/>
      <c r="FSE808" s="12"/>
      <c r="FSF808" s="12"/>
      <c r="FSG808" s="12"/>
      <c r="FSH808" s="12"/>
      <c r="FSI808" s="12"/>
      <c r="FSJ808" s="12"/>
      <c r="FSK808" s="12"/>
      <c r="FSL808" s="12"/>
      <c r="FSM808" s="12"/>
      <c r="FSN808" s="12"/>
      <c r="FSO808" s="12"/>
      <c r="FSP808" s="12"/>
      <c r="FSQ808" s="12"/>
      <c r="FSR808" s="12"/>
      <c r="FSS808" s="12"/>
      <c r="FST808" s="12"/>
      <c r="FSU808" s="12"/>
      <c r="FSV808" s="12"/>
      <c r="FSW808" s="12"/>
      <c r="FSX808" s="12"/>
      <c r="FSY808" s="12"/>
      <c r="FSZ808" s="12"/>
      <c r="FTA808" s="12"/>
      <c r="FTB808" s="12"/>
      <c r="FTC808" s="12"/>
      <c r="FTD808" s="12"/>
      <c r="FTE808" s="12"/>
      <c r="FTF808" s="12"/>
      <c r="FTG808" s="12"/>
      <c r="FTH808" s="12"/>
      <c r="FTI808" s="12"/>
      <c r="FTJ808" s="12"/>
      <c r="FTK808" s="12"/>
      <c r="FTL808" s="12"/>
      <c r="FTM808" s="12"/>
      <c r="FTN808" s="12"/>
      <c r="FTO808" s="12"/>
      <c r="FTP808" s="12"/>
      <c r="FTQ808" s="12"/>
      <c r="FTR808" s="12"/>
      <c r="FTS808" s="12"/>
      <c r="FTT808" s="12"/>
      <c r="FTU808" s="12"/>
      <c r="FTV808" s="12"/>
      <c r="FTW808" s="12"/>
      <c r="FTX808" s="12"/>
      <c r="FTY808" s="12"/>
      <c r="FTZ808" s="12"/>
      <c r="FUA808" s="12"/>
      <c r="FUB808" s="12"/>
      <c r="FUC808" s="12"/>
      <c r="FUD808" s="12"/>
      <c r="FUE808" s="12"/>
      <c r="FUF808" s="12"/>
      <c r="FUG808" s="12"/>
      <c r="FUH808" s="12"/>
      <c r="FUI808" s="12"/>
      <c r="FUJ808" s="12"/>
      <c r="FUK808" s="12"/>
      <c r="FUL808" s="12"/>
      <c r="FUM808" s="12"/>
      <c r="FUN808" s="12"/>
      <c r="FUO808" s="12"/>
      <c r="FUP808" s="12"/>
      <c r="FUQ808" s="12"/>
      <c r="FUR808" s="12"/>
      <c r="FUS808" s="12"/>
      <c r="FUT808" s="12"/>
      <c r="FUU808" s="12"/>
      <c r="FUV808" s="12"/>
      <c r="FUW808" s="12"/>
      <c r="FUX808" s="12"/>
      <c r="FUY808" s="12"/>
      <c r="FUZ808" s="12"/>
      <c r="FVA808" s="12"/>
      <c r="FVB808" s="12"/>
      <c r="FVC808" s="12"/>
      <c r="FVD808" s="12"/>
      <c r="FVE808" s="12"/>
      <c r="FVF808" s="12"/>
      <c r="FVG808" s="12"/>
      <c r="FVH808" s="12"/>
      <c r="FVI808" s="12"/>
      <c r="FVJ808" s="12"/>
      <c r="FVK808" s="12"/>
      <c r="FVL808" s="12"/>
      <c r="FVM808" s="12"/>
      <c r="FVN808" s="12"/>
      <c r="FVO808" s="12"/>
      <c r="FVP808" s="12"/>
      <c r="FVQ808" s="12"/>
      <c r="FVR808" s="12"/>
      <c r="FVS808" s="12"/>
      <c r="FVT808" s="12"/>
      <c r="FVU808" s="12"/>
      <c r="FVV808" s="12"/>
      <c r="FVW808" s="12"/>
      <c r="FVX808" s="12"/>
      <c r="FVY808" s="12"/>
      <c r="FVZ808" s="12"/>
      <c r="FWA808" s="12"/>
      <c r="FWB808" s="12"/>
      <c r="FWC808" s="12"/>
      <c r="FWD808" s="12"/>
      <c r="FWE808" s="12"/>
      <c r="FWF808" s="12"/>
      <c r="FWG808" s="12"/>
      <c r="FWH808" s="12"/>
      <c r="FWI808" s="12"/>
      <c r="FWJ808" s="12"/>
      <c r="FWK808" s="12"/>
      <c r="FWL808" s="12"/>
      <c r="FWM808" s="12"/>
      <c r="FWN808" s="12"/>
      <c r="FWO808" s="12"/>
      <c r="FWP808" s="12"/>
      <c r="FWQ808" s="12"/>
      <c r="FWR808" s="12"/>
      <c r="FWS808" s="12"/>
      <c r="FWT808" s="12"/>
      <c r="FWU808" s="12"/>
      <c r="FWV808" s="12"/>
      <c r="FWW808" s="12"/>
      <c r="FWX808" s="12"/>
      <c r="FWY808" s="12"/>
      <c r="FWZ808" s="12"/>
      <c r="FXA808" s="12"/>
      <c r="FXB808" s="12"/>
      <c r="FXC808" s="12"/>
      <c r="FXD808" s="12"/>
      <c r="FXE808" s="12"/>
      <c r="FXF808" s="12"/>
      <c r="FXG808" s="12"/>
      <c r="FXH808" s="12"/>
      <c r="FXI808" s="12"/>
      <c r="FXJ808" s="12"/>
      <c r="FXK808" s="12"/>
      <c r="FXL808" s="12"/>
      <c r="FXM808" s="12"/>
      <c r="FXN808" s="12"/>
      <c r="FXO808" s="12"/>
      <c r="FXP808" s="12"/>
      <c r="FXQ808" s="12"/>
      <c r="FXR808" s="12"/>
      <c r="FXS808" s="12"/>
      <c r="FXT808" s="12"/>
      <c r="FXU808" s="12"/>
      <c r="FXV808" s="12"/>
      <c r="FXW808" s="12"/>
      <c r="FXX808" s="12"/>
      <c r="FXY808" s="12"/>
      <c r="FXZ808" s="12"/>
      <c r="FYA808" s="12"/>
      <c r="FYB808" s="12"/>
      <c r="FYC808" s="12"/>
      <c r="FYD808" s="12"/>
      <c r="FYE808" s="12"/>
      <c r="FYF808" s="12"/>
      <c r="FYG808" s="12"/>
      <c r="FYH808" s="12"/>
      <c r="FYI808" s="12"/>
      <c r="FYJ808" s="12"/>
      <c r="FYK808" s="12"/>
      <c r="FYL808" s="12"/>
      <c r="FYM808" s="12"/>
      <c r="FYN808" s="12"/>
      <c r="FYO808" s="12"/>
      <c r="FYP808" s="12"/>
      <c r="FYQ808" s="12"/>
      <c r="FYR808" s="12"/>
      <c r="FYS808" s="12"/>
      <c r="FYT808" s="12"/>
      <c r="FYU808" s="12"/>
      <c r="FYV808" s="12"/>
      <c r="FYW808" s="12"/>
      <c r="FYX808" s="12"/>
      <c r="FYY808" s="12"/>
      <c r="FYZ808" s="12"/>
      <c r="FZA808" s="12"/>
      <c r="FZB808" s="12"/>
      <c r="FZC808" s="12"/>
      <c r="FZD808" s="12"/>
      <c r="FZE808" s="12"/>
      <c r="FZF808" s="12"/>
      <c r="FZG808" s="12"/>
      <c r="FZH808" s="12"/>
      <c r="FZI808" s="12"/>
      <c r="FZJ808" s="12"/>
      <c r="FZK808" s="12"/>
      <c r="FZL808" s="12"/>
      <c r="FZM808" s="12"/>
      <c r="FZN808" s="12"/>
      <c r="FZO808" s="12"/>
      <c r="FZP808" s="12"/>
      <c r="FZQ808" s="12"/>
      <c r="FZR808" s="12"/>
      <c r="FZS808" s="12"/>
      <c r="FZT808" s="12"/>
      <c r="FZU808" s="12"/>
      <c r="FZV808" s="12"/>
      <c r="FZW808" s="12"/>
      <c r="FZX808" s="12"/>
      <c r="FZY808" s="12"/>
      <c r="FZZ808" s="12"/>
      <c r="GAA808" s="12"/>
      <c r="GAB808" s="12"/>
      <c r="GAC808" s="12"/>
      <c r="GAD808" s="12"/>
      <c r="GAE808" s="12"/>
      <c r="GAF808" s="12"/>
      <c r="GAG808" s="12"/>
      <c r="GAH808" s="12"/>
      <c r="GAI808" s="12"/>
      <c r="GAJ808" s="12"/>
      <c r="GAK808" s="12"/>
      <c r="GAL808" s="12"/>
      <c r="GAM808" s="12"/>
      <c r="GAN808" s="12"/>
      <c r="GAO808" s="12"/>
      <c r="GAP808" s="12"/>
      <c r="GAQ808" s="12"/>
      <c r="GAR808" s="12"/>
      <c r="GAS808" s="12"/>
      <c r="GAT808" s="12"/>
      <c r="GAU808" s="12"/>
      <c r="GAV808" s="12"/>
      <c r="GAW808" s="12"/>
      <c r="GAX808" s="12"/>
      <c r="GAY808" s="12"/>
      <c r="GAZ808" s="12"/>
      <c r="GBA808" s="12"/>
      <c r="GBB808" s="12"/>
      <c r="GBC808" s="12"/>
      <c r="GBD808" s="12"/>
      <c r="GBE808" s="12"/>
      <c r="GBF808" s="12"/>
      <c r="GBG808" s="12"/>
      <c r="GBH808" s="12"/>
      <c r="GBI808" s="12"/>
      <c r="GBJ808" s="12"/>
      <c r="GBK808" s="12"/>
      <c r="GBL808" s="12"/>
      <c r="GBM808" s="12"/>
      <c r="GBN808" s="12"/>
      <c r="GBO808" s="12"/>
      <c r="GBP808" s="12"/>
      <c r="GBQ808" s="12"/>
      <c r="GBR808" s="12"/>
      <c r="GBS808" s="12"/>
      <c r="GBT808" s="12"/>
      <c r="GBU808" s="12"/>
      <c r="GBV808" s="12"/>
      <c r="GBW808" s="12"/>
      <c r="GBX808" s="12"/>
      <c r="GBY808" s="12"/>
      <c r="GBZ808" s="12"/>
      <c r="GCA808" s="12"/>
      <c r="GCB808" s="12"/>
      <c r="GCC808" s="12"/>
      <c r="GCD808" s="12"/>
      <c r="GCE808" s="12"/>
      <c r="GCF808" s="12"/>
      <c r="GCG808" s="12"/>
      <c r="GCH808" s="12"/>
      <c r="GCI808" s="12"/>
      <c r="GCJ808" s="12"/>
      <c r="GCK808" s="12"/>
      <c r="GCL808" s="12"/>
      <c r="GCM808" s="12"/>
      <c r="GCN808" s="12"/>
      <c r="GCO808" s="12"/>
      <c r="GCP808" s="12"/>
      <c r="GCQ808" s="12"/>
      <c r="GCR808" s="12"/>
      <c r="GCS808" s="12"/>
      <c r="GCT808" s="12"/>
      <c r="GCU808" s="12"/>
      <c r="GCV808" s="12"/>
      <c r="GCW808" s="12"/>
      <c r="GCX808" s="12"/>
      <c r="GCY808" s="12"/>
      <c r="GCZ808" s="12"/>
      <c r="GDA808" s="12"/>
      <c r="GDB808" s="12"/>
      <c r="GDC808" s="12"/>
      <c r="GDD808" s="12"/>
      <c r="GDE808" s="12"/>
      <c r="GDF808" s="12"/>
      <c r="GDG808" s="12"/>
      <c r="GDH808" s="12"/>
      <c r="GDI808" s="12"/>
      <c r="GDJ808" s="12"/>
      <c r="GDK808" s="12"/>
      <c r="GDL808" s="12"/>
      <c r="GDM808" s="12"/>
      <c r="GDN808" s="12"/>
      <c r="GDO808" s="12"/>
      <c r="GDP808" s="12"/>
      <c r="GDQ808" s="12"/>
      <c r="GDR808" s="12"/>
      <c r="GDS808" s="12"/>
      <c r="GDT808" s="12"/>
      <c r="GDU808" s="12"/>
      <c r="GDV808" s="12"/>
      <c r="GDW808" s="12"/>
      <c r="GDX808" s="12"/>
      <c r="GDY808" s="12"/>
      <c r="GDZ808" s="12"/>
      <c r="GEA808" s="12"/>
      <c r="GEB808" s="12"/>
      <c r="GEC808" s="12"/>
      <c r="GED808" s="12"/>
      <c r="GEE808" s="12"/>
      <c r="GEF808" s="12"/>
      <c r="GEG808" s="12"/>
      <c r="GEH808" s="12"/>
      <c r="GEI808" s="12"/>
      <c r="GEJ808" s="12"/>
      <c r="GEK808" s="12"/>
      <c r="GEL808" s="12"/>
      <c r="GEM808" s="12"/>
      <c r="GEN808" s="12"/>
      <c r="GEO808" s="12"/>
      <c r="GEP808" s="12"/>
      <c r="GEQ808" s="12"/>
      <c r="GER808" s="12"/>
      <c r="GES808" s="12"/>
      <c r="GET808" s="12"/>
      <c r="GEU808" s="12"/>
      <c r="GEV808" s="12"/>
      <c r="GEW808" s="12"/>
      <c r="GEX808" s="12"/>
      <c r="GEY808" s="12"/>
      <c r="GEZ808" s="12"/>
      <c r="GFA808" s="12"/>
      <c r="GFB808" s="12"/>
      <c r="GFC808" s="12"/>
      <c r="GFD808" s="12"/>
      <c r="GFE808" s="12"/>
      <c r="GFF808" s="12"/>
      <c r="GFG808" s="12"/>
      <c r="GFH808" s="12"/>
      <c r="GFI808" s="12"/>
      <c r="GFJ808" s="12"/>
      <c r="GFK808" s="12"/>
      <c r="GFL808" s="12"/>
      <c r="GFM808" s="12"/>
      <c r="GFN808" s="12"/>
      <c r="GFO808" s="12"/>
      <c r="GFP808" s="12"/>
      <c r="GFQ808" s="12"/>
      <c r="GFR808" s="12"/>
      <c r="GFS808" s="12"/>
      <c r="GFT808" s="12"/>
      <c r="GFU808" s="12"/>
      <c r="GFV808" s="12"/>
      <c r="GFW808" s="12"/>
      <c r="GFX808" s="12"/>
      <c r="GFY808" s="12"/>
      <c r="GFZ808" s="12"/>
      <c r="GGA808" s="12"/>
      <c r="GGB808" s="12"/>
      <c r="GGC808" s="12"/>
      <c r="GGD808" s="12"/>
      <c r="GGE808" s="12"/>
      <c r="GGF808" s="12"/>
      <c r="GGG808" s="12"/>
      <c r="GGH808" s="12"/>
      <c r="GGI808" s="12"/>
      <c r="GGJ808" s="12"/>
      <c r="GGK808" s="12"/>
      <c r="GGL808" s="12"/>
      <c r="GGM808" s="12"/>
      <c r="GGN808" s="12"/>
      <c r="GGO808" s="12"/>
      <c r="GGP808" s="12"/>
      <c r="GGQ808" s="12"/>
      <c r="GGR808" s="12"/>
      <c r="GGS808" s="12"/>
      <c r="GGT808" s="12"/>
      <c r="GGU808" s="12"/>
      <c r="GGV808" s="12"/>
      <c r="GGW808" s="12"/>
      <c r="GGX808" s="12"/>
      <c r="GGY808" s="12"/>
      <c r="GGZ808" s="12"/>
      <c r="GHA808" s="12"/>
      <c r="GHB808" s="12"/>
      <c r="GHC808" s="12"/>
      <c r="GHD808" s="12"/>
      <c r="GHE808" s="12"/>
      <c r="GHF808" s="12"/>
      <c r="GHG808" s="12"/>
      <c r="GHH808" s="12"/>
      <c r="GHI808" s="12"/>
      <c r="GHJ808" s="12"/>
      <c r="GHK808" s="12"/>
      <c r="GHL808" s="12"/>
      <c r="GHM808" s="12"/>
      <c r="GHN808" s="12"/>
      <c r="GHO808" s="12"/>
      <c r="GHP808" s="12"/>
      <c r="GHQ808" s="12"/>
      <c r="GHR808" s="12"/>
      <c r="GHS808" s="12"/>
      <c r="GHT808" s="12"/>
      <c r="GHU808" s="12"/>
      <c r="GHV808" s="12"/>
      <c r="GHW808" s="12"/>
      <c r="GHX808" s="12"/>
      <c r="GHY808" s="12"/>
      <c r="GHZ808" s="12"/>
      <c r="GIA808" s="12"/>
      <c r="GIB808" s="12"/>
      <c r="GIC808" s="12"/>
      <c r="GID808" s="12"/>
      <c r="GIE808" s="12"/>
      <c r="GIF808" s="12"/>
      <c r="GIG808" s="12"/>
      <c r="GIH808" s="12"/>
      <c r="GII808" s="12"/>
      <c r="GIJ808" s="12"/>
      <c r="GIK808" s="12"/>
      <c r="GIL808" s="12"/>
      <c r="GIM808" s="12"/>
      <c r="GIN808" s="12"/>
      <c r="GIO808" s="12"/>
      <c r="GIP808" s="12"/>
      <c r="GIQ808" s="12"/>
      <c r="GIR808" s="12"/>
      <c r="GIS808" s="12"/>
      <c r="GIT808" s="12"/>
      <c r="GIU808" s="12"/>
      <c r="GIV808" s="12"/>
      <c r="GIW808" s="12"/>
      <c r="GIX808" s="12"/>
      <c r="GIY808" s="12"/>
      <c r="GIZ808" s="12"/>
      <c r="GJA808" s="12"/>
      <c r="GJB808" s="12"/>
      <c r="GJC808" s="12"/>
      <c r="GJD808" s="12"/>
      <c r="GJE808" s="12"/>
      <c r="GJF808" s="12"/>
      <c r="GJG808" s="12"/>
      <c r="GJH808" s="12"/>
      <c r="GJI808" s="12"/>
      <c r="GJJ808" s="12"/>
      <c r="GJK808" s="12"/>
      <c r="GJL808" s="12"/>
      <c r="GJM808" s="12"/>
      <c r="GJN808" s="12"/>
      <c r="GJO808" s="12"/>
      <c r="GJP808" s="12"/>
      <c r="GJQ808" s="12"/>
      <c r="GJR808" s="12"/>
      <c r="GJS808" s="12"/>
      <c r="GJT808" s="12"/>
      <c r="GJU808" s="12"/>
      <c r="GJV808" s="12"/>
      <c r="GJW808" s="12"/>
      <c r="GJX808" s="12"/>
      <c r="GJY808" s="12"/>
      <c r="GJZ808" s="12"/>
      <c r="GKA808" s="12"/>
      <c r="GKB808" s="12"/>
      <c r="GKC808" s="12"/>
      <c r="GKD808" s="12"/>
      <c r="GKE808" s="12"/>
      <c r="GKF808" s="12"/>
      <c r="GKG808" s="12"/>
      <c r="GKH808" s="12"/>
      <c r="GKI808" s="12"/>
      <c r="GKJ808" s="12"/>
      <c r="GKK808" s="12"/>
      <c r="GKL808" s="12"/>
      <c r="GKM808" s="12"/>
      <c r="GKN808" s="12"/>
      <c r="GKO808" s="12"/>
      <c r="GKP808" s="12"/>
      <c r="GKQ808" s="12"/>
      <c r="GKR808" s="12"/>
      <c r="GKS808" s="12"/>
      <c r="GKT808" s="12"/>
      <c r="GKU808" s="12"/>
      <c r="GKV808" s="12"/>
      <c r="GKW808" s="12"/>
      <c r="GKX808" s="12"/>
      <c r="GKY808" s="12"/>
      <c r="GKZ808" s="12"/>
      <c r="GLA808" s="12"/>
      <c r="GLB808" s="12"/>
      <c r="GLC808" s="12"/>
      <c r="GLD808" s="12"/>
      <c r="GLE808" s="12"/>
      <c r="GLF808" s="12"/>
      <c r="GLG808" s="12"/>
      <c r="GLH808" s="12"/>
      <c r="GLI808" s="12"/>
      <c r="GLJ808" s="12"/>
      <c r="GLK808" s="12"/>
      <c r="GLL808" s="12"/>
      <c r="GLM808" s="12"/>
      <c r="GLN808" s="12"/>
      <c r="GLO808" s="12"/>
      <c r="GLP808" s="12"/>
      <c r="GLQ808" s="12"/>
      <c r="GLR808" s="12"/>
      <c r="GLS808" s="12"/>
      <c r="GLT808" s="12"/>
      <c r="GLU808" s="12"/>
      <c r="GLV808" s="12"/>
      <c r="GLW808" s="12"/>
      <c r="GLX808" s="12"/>
      <c r="GLY808" s="12"/>
      <c r="GLZ808" s="12"/>
      <c r="GMA808" s="12"/>
      <c r="GMB808" s="12"/>
      <c r="GMC808" s="12"/>
      <c r="GMD808" s="12"/>
      <c r="GME808" s="12"/>
      <c r="GMF808" s="12"/>
      <c r="GMG808" s="12"/>
      <c r="GMH808" s="12"/>
      <c r="GMI808" s="12"/>
      <c r="GMJ808" s="12"/>
      <c r="GMK808" s="12"/>
      <c r="GML808" s="12"/>
      <c r="GMM808" s="12"/>
      <c r="GMN808" s="12"/>
      <c r="GMO808" s="12"/>
      <c r="GMP808" s="12"/>
      <c r="GMQ808" s="12"/>
      <c r="GMR808" s="12"/>
      <c r="GMS808" s="12"/>
      <c r="GMT808" s="12"/>
      <c r="GMU808" s="12"/>
      <c r="GMV808" s="12"/>
      <c r="GMW808" s="12"/>
      <c r="GMX808" s="12"/>
      <c r="GMY808" s="12"/>
      <c r="GMZ808" s="12"/>
      <c r="GNA808" s="12"/>
      <c r="GNB808" s="12"/>
      <c r="GNC808" s="12"/>
      <c r="GND808" s="12"/>
      <c r="GNE808" s="12"/>
      <c r="GNF808" s="12"/>
      <c r="GNG808" s="12"/>
      <c r="GNH808" s="12"/>
      <c r="GNI808" s="12"/>
      <c r="GNJ808" s="12"/>
      <c r="GNK808" s="12"/>
      <c r="GNL808" s="12"/>
      <c r="GNM808" s="12"/>
      <c r="GNN808" s="12"/>
      <c r="GNO808" s="12"/>
      <c r="GNP808" s="12"/>
      <c r="GNQ808" s="12"/>
      <c r="GNR808" s="12"/>
      <c r="GNS808" s="12"/>
      <c r="GNT808" s="12"/>
      <c r="GNU808" s="12"/>
      <c r="GNV808" s="12"/>
      <c r="GNW808" s="12"/>
      <c r="GNX808" s="12"/>
      <c r="GNY808" s="12"/>
      <c r="GNZ808" s="12"/>
      <c r="GOA808" s="12"/>
      <c r="GOB808" s="12"/>
      <c r="GOC808" s="12"/>
      <c r="GOD808" s="12"/>
      <c r="GOE808" s="12"/>
      <c r="GOF808" s="12"/>
      <c r="GOG808" s="12"/>
      <c r="GOH808" s="12"/>
      <c r="GOI808" s="12"/>
      <c r="GOJ808" s="12"/>
      <c r="GOK808" s="12"/>
      <c r="GOL808" s="12"/>
      <c r="GOM808" s="12"/>
      <c r="GON808" s="12"/>
      <c r="GOO808" s="12"/>
      <c r="GOP808" s="12"/>
      <c r="GOQ808" s="12"/>
      <c r="GOR808" s="12"/>
      <c r="GOS808" s="12"/>
      <c r="GOT808" s="12"/>
      <c r="GOU808" s="12"/>
      <c r="GOV808" s="12"/>
      <c r="GOW808" s="12"/>
      <c r="GOX808" s="12"/>
      <c r="GOY808" s="12"/>
      <c r="GOZ808" s="12"/>
      <c r="GPA808" s="12"/>
      <c r="GPB808" s="12"/>
      <c r="GPC808" s="12"/>
      <c r="GPD808" s="12"/>
      <c r="GPE808" s="12"/>
      <c r="GPF808" s="12"/>
      <c r="GPG808" s="12"/>
      <c r="GPH808" s="12"/>
      <c r="GPI808" s="12"/>
      <c r="GPJ808" s="12"/>
      <c r="GPK808" s="12"/>
      <c r="GPL808" s="12"/>
      <c r="GPM808" s="12"/>
      <c r="GPN808" s="12"/>
      <c r="GPO808" s="12"/>
      <c r="GPP808" s="12"/>
      <c r="GPQ808" s="12"/>
      <c r="GPR808" s="12"/>
      <c r="GPS808" s="12"/>
      <c r="GPT808" s="12"/>
      <c r="GPU808" s="12"/>
      <c r="GPV808" s="12"/>
      <c r="GPW808" s="12"/>
      <c r="GPX808" s="12"/>
      <c r="GPY808" s="12"/>
      <c r="GPZ808" s="12"/>
      <c r="GQA808" s="12"/>
      <c r="GQB808" s="12"/>
      <c r="GQC808" s="12"/>
      <c r="GQD808" s="12"/>
      <c r="GQE808" s="12"/>
      <c r="GQF808" s="12"/>
      <c r="GQG808" s="12"/>
      <c r="GQH808" s="12"/>
      <c r="GQI808" s="12"/>
      <c r="GQJ808" s="12"/>
      <c r="GQK808" s="12"/>
      <c r="GQL808" s="12"/>
      <c r="GQM808" s="12"/>
      <c r="GQN808" s="12"/>
      <c r="GQO808" s="12"/>
      <c r="GQP808" s="12"/>
      <c r="GQQ808" s="12"/>
      <c r="GQR808" s="12"/>
      <c r="GQS808" s="12"/>
      <c r="GQT808" s="12"/>
      <c r="GQU808" s="12"/>
      <c r="GQV808" s="12"/>
      <c r="GQW808" s="12"/>
      <c r="GQX808" s="12"/>
      <c r="GQY808" s="12"/>
      <c r="GQZ808" s="12"/>
      <c r="GRA808" s="12"/>
      <c r="GRB808" s="12"/>
      <c r="GRC808" s="12"/>
      <c r="GRD808" s="12"/>
      <c r="GRE808" s="12"/>
      <c r="GRF808" s="12"/>
      <c r="GRG808" s="12"/>
      <c r="GRH808" s="12"/>
      <c r="GRI808" s="12"/>
      <c r="GRJ808" s="12"/>
      <c r="GRK808" s="12"/>
      <c r="GRL808" s="12"/>
      <c r="GRM808" s="12"/>
      <c r="GRN808" s="12"/>
      <c r="GRO808" s="12"/>
      <c r="GRP808" s="12"/>
      <c r="GRQ808" s="12"/>
      <c r="GRR808" s="12"/>
      <c r="GRS808" s="12"/>
      <c r="GRT808" s="12"/>
      <c r="GRU808" s="12"/>
      <c r="GRV808" s="12"/>
      <c r="GRW808" s="12"/>
      <c r="GRX808" s="12"/>
      <c r="GRY808" s="12"/>
      <c r="GRZ808" s="12"/>
      <c r="GSA808" s="12"/>
      <c r="GSB808" s="12"/>
      <c r="GSC808" s="12"/>
      <c r="GSD808" s="12"/>
      <c r="GSE808" s="12"/>
      <c r="GSF808" s="12"/>
      <c r="GSG808" s="12"/>
      <c r="GSH808" s="12"/>
      <c r="GSI808" s="12"/>
      <c r="GSJ808" s="12"/>
      <c r="GSK808" s="12"/>
      <c r="GSL808" s="12"/>
      <c r="GSM808" s="12"/>
      <c r="GSN808" s="12"/>
      <c r="GSO808" s="12"/>
      <c r="GSP808" s="12"/>
      <c r="GSQ808" s="12"/>
      <c r="GSR808" s="12"/>
      <c r="GSS808" s="12"/>
      <c r="GST808" s="12"/>
      <c r="GSU808" s="12"/>
      <c r="GSV808" s="12"/>
      <c r="GSW808" s="12"/>
      <c r="GSX808" s="12"/>
      <c r="GSY808" s="12"/>
      <c r="GSZ808" s="12"/>
      <c r="GTA808" s="12"/>
      <c r="GTB808" s="12"/>
      <c r="GTC808" s="12"/>
      <c r="GTD808" s="12"/>
      <c r="GTE808" s="12"/>
      <c r="GTF808" s="12"/>
      <c r="GTG808" s="12"/>
      <c r="GTH808" s="12"/>
      <c r="GTI808" s="12"/>
      <c r="GTJ808" s="12"/>
      <c r="GTK808" s="12"/>
      <c r="GTL808" s="12"/>
      <c r="GTM808" s="12"/>
      <c r="GTN808" s="12"/>
      <c r="GTO808" s="12"/>
      <c r="GTP808" s="12"/>
      <c r="GTQ808" s="12"/>
      <c r="GTR808" s="12"/>
      <c r="GTS808" s="12"/>
      <c r="GTT808" s="12"/>
      <c r="GTU808" s="12"/>
      <c r="GTV808" s="12"/>
      <c r="GTW808" s="12"/>
      <c r="GTX808" s="12"/>
      <c r="GTY808" s="12"/>
      <c r="GTZ808" s="12"/>
      <c r="GUA808" s="12"/>
      <c r="GUB808" s="12"/>
      <c r="GUC808" s="12"/>
      <c r="GUD808" s="12"/>
      <c r="GUE808" s="12"/>
      <c r="GUF808" s="12"/>
      <c r="GUG808" s="12"/>
      <c r="GUH808" s="12"/>
      <c r="GUI808" s="12"/>
      <c r="GUJ808" s="12"/>
      <c r="GUK808" s="12"/>
      <c r="GUL808" s="12"/>
      <c r="GUM808" s="12"/>
      <c r="GUN808" s="12"/>
      <c r="GUO808" s="12"/>
      <c r="GUP808" s="12"/>
      <c r="GUQ808" s="12"/>
      <c r="GUR808" s="12"/>
      <c r="GUS808" s="12"/>
      <c r="GUT808" s="12"/>
      <c r="GUU808" s="12"/>
      <c r="GUV808" s="12"/>
      <c r="GUW808" s="12"/>
      <c r="GUX808" s="12"/>
      <c r="GUY808" s="12"/>
      <c r="GUZ808" s="12"/>
      <c r="GVA808" s="12"/>
      <c r="GVB808" s="12"/>
      <c r="GVC808" s="12"/>
      <c r="GVD808" s="12"/>
      <c r="GVE808" s="12"/>
      <c r="GVF808" s="12"/>
      <c r="GVG808" s="12"/>
      <c r="GVH808" s="12"/>
      <c r="GVI808" s="12"/>
      <c r="GVJ808" s="12"/>
      <c r="GVK808" s="12"/>
      <c r="GVL808" s="12"/>
      <c r="GVM808" s="12"/>
      <c r="GVN808" s="12"/>
      <c r="GVO808" s="12"/>
      <c r="GVP808" s="12"/>
      <c r="GVQ808" s="12"/>
      <c r="GVR808" s="12"/>
      <c r="GVS808" s="12"/>
      <c r="GVT808" s="12"/>
      <c r="GVU808" s="12"/>
      <c r="GVV808" s="12"/>
      <c r="GVW808" s="12"/>
      <c r="GVX808" s="12"/>
      <c r="GVY808" s="12"/>
      <c r="GVZ808" s="12"/>
      <c r="GWA808" s="12"/>
      <c r="GWB808" s="12"/>
      <c r="GWC808" s="12"/>
      <c r="GWD808" s="12"/>
      <c r="GWE808" s="12"/>
      <c r="GWF808" s="12"/>
      <c r="GWG808" s="12"/>
      <c r="GWH808" s="12"/>
      <c r="GWI808" s="12"/>
      <c r="GWJ808" s="12"/>
      <c r="GWK808" s="12"/>
      <c r="GWL808" s="12"/>
      <c r="GWM808" s="12"/>
      <c r="GWN808" s="12"/>
      <c r="GWO808" s="12"/>
      <c r="GWP808" s="12"/>
      <c r="GWQ808" s="12"/>
      <c r="GWR808" s="12"/>
      <c r="GWS808" s="12"/>
      <c r="GWT808" s="12"/>
      <c r="GWU808" s="12"/>
      <c r="GWV808" s="12"/>
      <c r="GWW808" s="12"/>
      <c r="GWX808" s="12"/>
      <c r="GWY808" s="12"/>
      <c r="GWZ808" s="12"/>
      <c r="GXA808" s="12"/>
      <c r="GXB808" s="12"/>
      <c r="GXC808" s="12"/>
      <c r="GXD808" s="12"/>
      <c r="GXE808" s="12"/>
      <c r="GXF808" s="12"/>
      <c r="GXG808" s="12"/>
      <c r="GXH808" s="12"/>
      <c r="GXI808" s="12"/>
      <c r="GXJ808" s="12"/>
      <c r="GXK808" s="12"/>
      <c r="GXL808" s="12"/>
      <c r="GXM808" s="12"/>
      <c r="GXN808" s="12"/>
      <c r="GXO808" s="12"/>
      <c r="GXP808" s="12"/>
      <c r="GXQ808" s="12"/>
      <c r="GXR808" s="12"/>
      <c r="GXS808" s="12"/>
      <c r="GXT808" s="12"/>
      <c r="GXU808" s="12"/>
      <c r="GXV808" s="12"/>
      <c r="GXW808" s="12"/>
      <c r="GXX808" s="12"/>
      <c r="GXY808" s="12"/>
      <c r="GXZ808" s="12"/>
      <c r="GYA808" s="12"/>
      <c r="GYB808" s="12"/>
      <c r="GYC808" s="12"/>
      <c r="GYD808" s="12"/>
      <c r="GYE808" s="12"/>
      <c r="GYF808" s="12"/>
      <c r="GYG808" s="12"/>
      <c r="GYH808" s="12"/>
      <c r="GYI808" s="12"/>
      <c r="GYJ808" s="12"/>
      <c r="GYK808" s="12"/>
      <c r="GYL808" s="12"/>
      <c r="GYM808" s="12"/>
      <c r="GYN808" s="12"/>
      <c r="GYO808" s="12"/>
      <c r="GYP808" s="12"/>
      <c r="GYQ808" s="12"/>
      <c r="GYR808" s="12"/>
      <c r="GYS808" s="12"/>
      <c r="GYT808" s="12"/>
      <c r="GYU808" s="12"/>
      <c r="GYV808" s="12"/>
      <c r="GYW808" s="12"/>
      <c r="GYX808" s="12"/>
      <c r="GYY808" s="12"/>
      <c r="GYZ808" s="12"/>
      <c r="GZA808" s="12"/>
      <c r="GZB808" s="12"/>
      <c r="GZC808" s="12"/>
      <c r="GZD808" s="12"/>
      <c r="GZE808" s="12"/>
      <c r="GZF808" s="12"/>
      <c r="GZG808" s="12"/>
      <c r="GZH808" s="12"/>
      <c r="GZI808" s="12"/>
      <c r="GZJ808" s="12"/>
      <c r="GZK808" s="12"/>
      <c r="GZL808" s="12"/>
      <c r="GZM808" s="12"/>
      <c r="GZN808" s="12"/>
      <c r="GZO808" s="12"/>
      <c r="GZP808" s="12"/>
      <c r="GZQ808" s="12"/>
      <c r="GZR808" s="12"/>
      <c r="GZS808" s="12"/>
      <c r="GZT808" s="12"/>
      <c r="GZU808" s="12"/>
      <c r="GZV808" s="12"/>
      <c r="GZW808" s="12"/>
      <c r="GZX808" s="12"/>
      <c r="GZY808" s="12"/>
      <c r="GZZ808" s="12"/>
      <c r="HAA808" s="12"/>
      <c r="HAB808" s="12"/>
      <c r="HAC808" s="12"/>
      <c r="HAD808" s="12"/>
      <c r="HAE808" s="12"/>
      <c r="HAF808" s="12"/>
      <c r="HAG808" s="12"/>
      <c r="HAH808" s="12"/>
      <c r="HAI808" s="12"/>
      <c r="HAJ808" s="12"/>
      <c r="HAK808" s="12"/>
      <c r="HAL808" s="12"/>
      <c r="HAM808" s="12"/>
      <c r="HAN808" s="12"/>
      <c r="HAO808" s="12"/>
      <c r="HAP808" s="12"/>
      <c r="HAQ808" s="12"/>
      <c r="HAR808" s="12"/>
      <c r="HAS808" s="12"/>
      <c r="HAT808" s="12"/>
      <c r="HAU808" s="12"/>
      <c r="HAV808" s="12"/>
      <c r="HAW808" s="12"/>
      <c r="HAX808" s="12"/>
      <c r="HAY808" s="12"/>
      <c r="HAZ808" s="12"/>
      <c r="HBA808" s="12"/>
      <c r="HBB808" s="12"/>
      <c r="HBC808" s="12"/>
      <c r="HBD808" s="12"/>
      <c r="HBE808" s="12"/>
      <c r="HBF808" s="12"/>
      <c r="HBG808" s="12"/>
      <c r="HBH808" s="12"/>
      <c r="HBI808" s="12"/>
      <c r="HBJ808" s="12"/>
      <c r="HBK808" s="12"/>
      <c r="HBL808" s="12"/>
      <c r="HBM808" s="12"/>
      <c r="HBN808" s="12"/>
      <c r="HBO808" s="12"/>
      <c r="HBP808" s="12"/>
      <c r="HBQ808" s="12"/>
      <c r="HBR808" s="12"/>
      <c r="HBS808" s="12"/>
      <c r="HBT808" s="12"/>
      <c r="HBU808" s="12"/>
      <c r="HBV808" s="12"/>
      <c r="HBW808" s="12"/>
      <c r="HBX808" s="12"/>
      <c r="HBY808" s="12"/>
      <c r="HBZ808" s="12"/>
      <c r="HCA808" s="12"/>
      <c r="HCB808" s="12"/>
      <c r="HCC808" s="12"/>
      <c r="HCD808" s="12"/>
      <c r="HCE808" s="12"/>
      <c r="HCF808" s="12"/>
      <c r="HCG808" s="12"/>
      <c r="HCH808" s="12"/>
      <c r="HCI808" s="12"/>
      <c r="HCJ808" s="12"/>
      <c r="HCK808" s="12"/>
      <c r="HCL808" s="12"/>
      <c r="HCM808" s="12"/>
      <c r="HCN808" s="12"/>
      <c r="HCO808" s="12"/>
      <c r="HCP808" s="12"/>
      <c r="HCQ808" s="12"/>
      <c r="HCR808" s="12"/>
      <c r="HCS808" s="12"/>
      <c r="HCT808" s="12"/>
      <c r="HCU808" s="12"/>
      <c r="HCV808" s="12"/>
      <c r="HCW808" s="12"/>
      <c r="HCX808" s="12"/>
      <c r="HCY808" s="12"/>
      <c r="HCZ808" s="12"/>
      <c r="HDA808" s="12"/>
      <c r="HDB808" s="12"/>
      <c r="HDC808" s="12"/>
      <c r="HDD808" s="12"/>
      <c r="HDE808" s="12"/>
      <c r="HDF808" s="12"/>
      <c r="HDG808" s="12"/>
      <c r="HDH808" s="12"/>
      <c r="HDI808" s="12"/>
      <c r="HDJ808" s="12"/>
      <c r="HDK808" s="12"/>
      <c r="HDL808" s="12"/>
      <c r="HDM808" s="12"/>
      <c r="HDN808" s="12"/>
      <c r="HDO808" s="12"/>
      <c r="HDP808" s="12"/>
      <c r="HDQ808" s="12"/>
      <c r="HDR808" s="12"/>
      <c r="HDS808" s="12"/>
      <c r="HDT808" s="12"/>
      <c r="HDU808" s="12"/>
      <c r="HDV808" s="12"/>
      <c r="HDW808" s="12"/>
      <c r="HDX808" s="12"/>
      <c r="HDY808" s="12"/>
      <c r="HDZ808" s="12"/>
      <c r="HEA808" s="12"/>
      <c r="HEB808" s="12"/>
      <c r="HEC808" s="12"/>
      <c r="HED808" s="12"/>
      <c r="HEE808" s="12"/>
      <c r="HEF808" s="12"/>
      <c r="HEG808" s="12"/>
      <c r="HEH808" s="12"/>
      <c r="HEI808" s="12"/>
      <c r="HEJ808" s="12"/>
      <c r="HEK808" s="12"/>
      <c r="HEL808" s="12"/>
      <c r="HEM808" s="12"/>
      <c r="HEN808" s="12"/>
      <c r="HEO808" s="12"/>
      <c r="HEP808" s="12"/>
      <c r="HEQ808" s="12"/>
      <c r="HER808" s="12"/>
      <c r="HES808" s="12"/>
      <c r="HET808" s="12"/>
      <c r="HEU808" s="12"/>
      <c r="HEV808" s="12"/>
      <c r="HEW808" s="12"/>
      <c r="HEX808" s="12"/>
      <c r="HEY808" s="12"/>
      <c r="HEZ808" s="12"/>
      <c r="HFA808" s="12"/>
      <c r="HFB808" s="12"/>
      <c r="HFC808" s="12"/>
      <c r="HFD808" s="12"/>
      <c r="HFE808" s="12"/>
      <c r="HFF808" s="12"/>
      <c r="HFG808" s="12"/>
      <c r="HFH808" s="12"/>
      <c r="HFI808" s="12"/>
      <c r="HFJ808" s="12"/>
      <c r="HFK808" s="12"/>
      <c r="HFL808" s="12"/>
      <c r="HFM808" s="12"/>
      <c r="HFN808" s="12"/>
      <c r="HFO808" s="12"/>
      <c r="HFP808" s="12"/>
      <c r="HFQ808" s="12"/>
      <c r="HFR808" s="12"/>
      <c r="HFS808" s="12"/>
      <c r="HFT808" s="12"/>
      <c r="HFU808" s="12"/>
      <c r="HFV808" s="12"/>
      <c r="HFW808" s="12"/>
      <c r="HFX808" s="12"/>
      <c r="HFY808" s="12"/>
      <c r="HFZ808" s="12"/>
      <c r="HGA808" s="12"/>
      <c r="HGB808" s="12"/>
      <c r="HGC808" s="12"/>
      <c r="HGD808" s="12"/>
      <c r="HGE808" s="12"/>
      <c r="HGF808" s="12"/>
      <c r="HGG808" s="12"/>
      <c r="HGH808" s="12"/>
      <c r="HGI808" s="12"/>
      <c r="HGJ808" s="12"/>
      <c r="HGK808" s="12"/>
      <c r="HGL808" s="12"/>
      <c r="HGM808" s="12"/>
      <c r="HGN808" s="12"/>
      <c r="HGO808" s="12"/>
      <c r="HGP808" s="12"/>
      <c r="HGQ808" s="12"/>
      <c r="HGR808" s="12"/>
      <c r="HGS808" s="12"/>
      <c r="HGT808" s="12"/>
      <c r="HGU808" s="12"/>
      <c r="HGV808" s="12"/>
      <c r="HGW808" s="12"/>
      <c r="HGX808" s="12"/>
      <c r="HGY808" s="12"/>
      <c r="HGZ808" s="12"/>
      <c r="HHA808" s="12"/>
      <c r="HHB808" s="12"/>
      <c r="HHC808" s="12"/>
      <c r="HHD808" s="12"/>
      <c r="HHE808" s="12"/>
      <c r="HHF808" s="12"/>
      <c r="HHG808" s="12"/>
      <c r="HHH808" s="12"/>
      <c r="HHI808" s="12"/>
      <c r="HHJ808" s="12"/>
      <c r="HHK808" s="12"/>
      <c r="HHL808" s="12"/>
      <c r="HHM808" s="12"/>
      <c r="HHN808" s="12"/>
      <c r="HHO808" s="12"/>
      <c r="HHP808" s="12"/>
      <c r="HHQ808" s="12"/>
      <c r="HHR808" s="12"/>
      <c r="HHS808" s="12"/>
      <c r="HHT808" s="12"/>
      <c r="HHU808" s="12"/>
      <c r="HHV808" s="12"/>
      <c r="HHW808" s="12"/>
      <c r="HHX808" s="12"/>
      <c r="HHY808" s="12"/>
      <c r="HHZ808" s="12"/>
      <c r="HIA808" s="12"/>
      <c r="HIB808" s="12"/>
      <c r="HIC808" s="12"/>
      <c r="HID808" s="12"/>
      <c r="HIE808" s="12"/>
      <c r="HIF808" s="12"/>
      <c r="HIG808" s="12"/>
      <c r="HIH808" s="12"/>
      <c r="HII808" s="12"/>
      <c r="HIJ808" s="12"/>
      <c r="HIK808" s="12"/>
      <c r="HIL808" s="12"/>
      <c r="HIM808" s="12"/>
      <c r="HIN808" s="12"/>
      <c r="HIO808" s="12"/>
      <c r="HIP808" s="12"/>
      <c r="HIQ808" s="12"/>
      <c r="HIR808" s="12"/>
      <c r="HIS808" s="12"/>
      <c r="HIT808" s="12"/>
      <c r="HIU808" s="12"/>
      <c r="HIV808" s="12"/>
      <c r="HIW808" s="12"/>
      <c r="HIX808" s="12"/>
      <c r="HIY808" s="12"/>
      <c r="HIZ808" s="12"/>
      <c r="HJA808" s="12"/>
      <c r="HJB808" s="12"/>
      <c r="HJC808" s="12"/>
      <c r="HJD808" s="12"/>
      <c r="HJE808" s="12"/>
      <c r="HJF808" s="12"/>
      <c r="HJG808" s="12"/>
      <c r="HJH808" s="12"/>
      <c r="HJI808" s="12"/>
      <c r="HJJ808" s="12"/>
      <c r="HJK808" s="12"/>
      <c r="HJL808" s="12"/>
      <c r="HJM808" s="12"/>
      <c r="HJN808" s="12"/>
      <c r="HJO808" s="12"/>
      <c r="HJP808" s="12"/>
      <c r="HJQ808" s="12"/>
      <c r="HJR808" s="12"/>
      <c r="HJS808" s="12"/>
      <c r="HJT808" s="12"/>
      <c r="HJU808" s="12"/>
      <c r="HJV808" s="12"/>
      <c r="HJW808" s="12"/>
      <c r="HJX808" s="12"/>
      <c r="HJY808" s="12"/>
      <c r="HJZ808" s="12"/>
      <c r="HKA808" s="12"/>
      <c r="HKB808" s="12"/>
      <c r="HKC808" s="12"/>
      <c r="HKD808" s="12"/>
      <c r="HKE808" s="12"/>
      <c r="HKF808" s="12"/>
      <c r="HKG808" s="12"/>
      <c r="HKH808" s="12"/>
      <c r="HKI808" s="12"/>
      <c r="HKJ808" s="12"/>
      <c r="HKK808" s="12"/>
      <c r="HKL808" s="12"/>
      <c r="HKM808" s="12"/>
      <c r="HKN808" s="12"/>
      <c r="HKO808" s="12"/>
      <c r="HKP808" s="12"/>
      <c r="HKQ808" s="12"/>
      <c r="HKR808" s="12"/>
      <c r="HKS808" s="12"/>
      <c r="HKT808" s="12"/>
      <c r="HKU808" s="12"/>
      <c r="HKV808" s="12"/>
      <c r="HKW808" s="12"/>
      <c r="HKX808" s="12"/>
      <c r="HKY808" s="12"/>
      <c r="HKZ808" s="12"/>
      <c r="HLA808" s="12"/>
      <c r="HLB808" s="12"/>
      <c r="HLC808" s="12"/>
      <c r="HLD808" s="12"/>
      <c r="HLE808" s="12"/>
      <c r="HLF808" s="12"/>
      <c r="HLG808" s="12"/>
      <c r="HLH808" s="12"/>
      <c r="HLI808" s="12"/>
      <c r="HLJ808" s="12"/>
      <c r="HLK808" s="12"/>
      <c r="HLL808" s="12"/>
      <c r="HLM808" s="12"/>
      <c r="HLN808" s="12"/>
      <c r="HLO808" s="12"/>
      <c r="HLP808" s="12"/>
      <c r="HLQ808" s="12"/>
      <c r="HLR808" s="12"/>
      <c r="HLS808" s="12"/>
      <c r="HLT808" s="12"/>
      <c r="HLU808" s="12"/>
      <c r="HLV808" s="12"/>
      <c r="HLW808" s="12"/>
      <c r="HLX808" s="12"/>
      <c r="HLY808" s="12"/>
      <c r="HLZ808" s="12"/>
      <c r="HMA808" s="12"/>
      <c r="HMB808" s="12"/>
      <c r="HMC808" s="12"/>
      <c r="HMD808" s="12"/>
      <c r="HME808" s="12"/>
      <c r="HMF808" s="12"/>
      <c r="HMG808" s="12"/>
      <c r="HMH808" s="12"/>
      <c r="HMI808" s="12"/>
      <c r="HMJ808" s="12"/>
      <c r="HMK808" s="12"/>
      <c r="HML808" s="12"/>
      <c r="HMM808" s="12"/>
      <c r="HMN808" s="12"/>
      <c r="HMO808" s="12"/>
      <c r="HMP808" s="12"/>
      <c r="HMQ808" s="12"/>
      <c r="HMR808" s="12"/>
      <c r="HMS808" s="12"/>
      <c r="HMT808" s="12"/>
      <c r="HMU808" s="12"/>
      <c r="HMV808" s="12"/>
      <c r="HMW808" s="12"/>
      <c r="HMX808" s="12"/>
      <c r="HMY808" s="12"/>
      <c r="HMZ808" s="12"/>
      <c r="HNA808" s="12"/>
      <c r="HNB808" s="12"/>
      <c r="HNC808" s="12"/>
      <c r="HND808" s="12"/>
      <c r="HNE808" s="12"/>
      <c r="HNF808" s="12"/>
      <c r="HNG808" s="12"/>
      <c r="HNH808" s="12"/>
      <c r="HNI808" s="12"/>
      <c r="HNJ808" s="12"/>
      <c r="HNK808" s="12"/>
      <c r="HNL808" s="12"/>
      <c r="HNM808" s="12"/>
      <c r="HNN808" s="12"/>
      <c r="HNO808" s="12"/>
      <c r="HNP808" s="12"/>
      <c r="HNQ808" s="12"/>
      <c r="HNR808" s="12"/>
      <c r="HNS808" s="12"/>
      <c r="HNT808" s="12"/>
      <c r="HNU808" s="12"/>
      <c r="HNV808" s="12"/>
      <c r="HNW808" s="12"/>
      <c r="HNX808" s="12"/>
      <c r="HNY808" s="12"/>
      <c r="HNZ808" s="12"/>
      <c r="HOA808" s="12"/>
      <c r="HOB808" s="12"/>
      <c r="HOC808" s="12"/>
      <c r="HOD808" s="12"/>
      <c r="HOE808" s="12"/>
      <c r="HOF808" s="12"/>
      <c r="HOG808" s="12"/>
      <c r="HOH808" s="12"/>
      <c r="HOI808" s="12"/>
      <c r="HOJ808" s="12"/>
      <c r="HOK808" s="12"/>
      <c r="HOL808" s="12"/>
      <c r="HOM808" s="12"/>
      <c r="HON808" s="12"/>
      <c r="HOO808" s="12"/>
      <c r="HOP808" s="12"/>
      <c r="HOQ808" s="12"/>
      <c r="HOR808" s="12"/>
      <c r="HOS808" s="12"/>
      <c r="HOT808" s="12"/>
      <c r="HOU808" s="12"/>
      <c r="HOV808" s="12"/>
      <c r="HOW808" s="12"/>
      <c r="HOX808" s="12"/>
      <c r="HOY808" s="12"/>
      <c r="HOZ808" s="12"/>
      <c r="HPA808" s="12"/>
      <c r="HPB808" s="12"/>
      <c r="HPC808" s="12"/>
      <c r="HPD808" s="12"/>
      <c r="HPE808" s="12"/>
      <c r="HPF808" s="12"/>
      <c r="HPG808" s="12"/>
      <c r="HPH808" s="12"/>
      <c r="HPI808" s="12"/>
      <c r="HPJ808" s="12"/>
      <c r="HPK808" s="12"/>
      <c r="HPL808" s="12"/>
      <c r="HPM808" s="12"/>
      <c r="HPN808" s="12"/>
      <c r="HPO808" s="12"/>
      <c r="HPP808" s="12"/>
      <c r="HPQ808" s="12"/>
      <c r="HPR808" s="12"/>
      <c r="HPS808" s="12"/>
      <c r="HPT808" s="12"/>
      <c r="HPU808" s="12"/>
      <c r="HPV808" s="12"/>
      <c r="HPW808" s="12"/>
      <c r="HPX808" s="12"/>
      <c r="HPY808" s="12"/>
      <c r="HPZ808" s="12"/>
      <c r="HQA808" s="12"/>
      <c r="HQB808" s="12"/>
      <c r="HQC808" s="12"/>
      <c r="HQD808" s="12"/>
      <c r="HQE808" s="12"/>
      <c r="HQF808" s="12"/>
      <c r="HQG808" s="12"/>
      <c r="HQH808" s="12"/>
      <c r="HQI808" s="12"/>
      <c r="HQJ808" s="12"/>
      <c r="HQK808" s="12"/>
      <c r="HQL808" s="12"/>
      <c r="HQM808" s="12"/>
      <c r="HQN808" s="12"/>
      <c r="HQO808" s="12"/>
      <c r="HQP808" s="12"/>
      <c r="HQQ808" s="12"/>
      <c r="HQR808" s="12"/>
      <c r="HQS808" s="12"/>
      <c r="HQT808" s="12"/>
      <c r="HQU808" s="12"/>
      <c r="HQV808" s="12"/>
      <c r="HQW808" s="12"/>
      <c r="HQX808" s="12"/>
      <c r="HQY808" s="12"/>
      <c r="HQZ808" s="12"/>
      <c r="HRA808" s="12"/>
      <c r="HRB808" s="12"/>
      <c r="HRC808" s="12"/>
      <c r="HRD808" s="12"/>
      <c r="HRE808" s="12"/>
      <c r="HRF808" s="12"/>
      <c r="HRG808" s="12"/>
      <c r="HRH808" s="12"/>
      <c r="HRI808" s="12"/>
      <c r="HRJ808" s="12"/>
      <c r="HRK808" s="12"/>
      <c r="HRL808" s="12"/>
      <c r="HRM808" s="12"/>
      <c r="HRN808" s="12"/>
      <c r="HRO808" s="12"/>
      <c r="HRP808" s="12"/>
      <c r="HRQ808" s="12"/>
      <c r="HRR808" s="12"/>
      <c r="HRS808" s="12"/>
      <c r="HRT808" s="12"/>
      <c r="HRU808" s="12"/>
      <c r="HRV808" s="12"/>
      <c r="HRW808" s="12"/>
      <c r="HRX808" s="12"/>
      <c r="HRY808" s="12"/>
      <c r="HRZ808" s="12"/>
      <c r="HSA808" s="12"/>
      <c r="HSB808" s="12"/>
      <c r="HSC808" s="12"/>
      <c r="HSD808" s="12"/>
      <c r="HSE808" s="12"/>
      <c r="HSF808" s="12"/>
      <c r="HSG808" s="12"/>
      <c r="HSH808" s="12"/>
      <c r="HSI808" s="12"/>
      <c r="HSJ808" s="12"/>
      <c r="HSK808" s="12"/>
      <c r="HSL808" s="12"/>
      <c r="HSM808" s="12"/>
      <c r="HSN808" s="12"/>
      <c r="HSO808" s="12"/>
      <c r="HSP808" s="12"/>
      <c r="HSQ808" s="12"/>
      <c r="HSR808" s="12"/>
      <c r="HSS808" s="12"/>
      <c r="HST808" s="12"/>
      <c r="HSU808" s="12"/>
      <c r="HSV808" s="12"/>
      <c r="HSW808" s="12"/>
      <c r="HSX808" s="12"/>
      <c r="HSY808" s="12"/>
      <c r="HSZ808" s="12"/>
      <c r="HTA808" s="12"/>
      <c r="HTB808" s="12"/>
      <c r="HTC808" s="12"/>
      <c r="HTD808" s="12"/>
      <c r="HTE808" s="12"/>
      <c r="HTF808" s="12"/>
      <c r="HTG808" s="12"/>
      <c r="HTH808" s="12"/>
      <c r="HTI808" s="12"/>
      <c r="HTJ808" s="12"/>
      <c r="HTK808" s="12"/>
      <c r="HTL808" s="12"/>
      <c r="HTM808" s="12"/>
      <c r="HTN808" s="12"/>
      <c r="HTO808" s="12"/>
      <c r="HTP808" s="12"/>
      <c r="HTQ808" s="12"/>
      <c r="HTR808" s="12"/>
      <c r="HTS808" s="12"/>
      <c r="HTT808" s="12"/>
      <c r="HTU808" s="12"/>
      <c r="HTV808" s="12"/>
      <c r="HTW808" s="12"/>
      <c r="HTX808" s="12"/>
      <c r="HTY808" s="12"/>
      <c r="HTZ808" s="12"/>
      <c r="HUA808" s="12"/>
      <c r="HUB808" s="12"/>
      <c r="HUC808" s="12"/>
      <c r="HUD808" s="12"/>
      <c r="HUE808" s="12"/>
      <c r="HUF808" s="12"/>
      <c r="HUG808" s="12"/>
      <c r="HUH808" s="12"/>
      <c r="HUI808" s="12"/>
      <c r="HUJ808" s="12"/>
      <c r="HUK808" s="12"/>
      <c r="HUL808" s="12"/>
      <c r="HUM808" s="12"/>
      <c r="HUN808" s="12"/>
      <c r="HUO808" s="12"/>
      <c r="HUP808" s="12"/>
      <c r="HUQ808" s="12"/>
      <c r="HUR808" s="12"/>
      <c r="HUS808" s="12"/>
      <c r="HUT808" s="12"/>
      <c r="HUU808" s="12"/>
      <c r="HUV808" s="12"/>
      <c r="HUW808" s="12"/>
      <c r="HUX808" s="12"/>
      <c r="HUY808" s="12"/>
      <c r="HUZ808" s="12"/>
      <c r="HVA808" s="12"/>
      <c r="HVB808" s="12"/>
      <c r="HVC808" s="12"/>
      <c r="HVD808" s="12"/>
      <c r="HVE808" s="12"/>
      <c r="HVF808" s="12"/>
      <c r="HVG808" s="12"/>
      <c r="HVH808" s="12"/>
      <c r="HVI808" s="12"/>
      <c r="HVJ808" s="12"/>
      <c r="HVK808" s="12"/>
      <c r="HVL808" s="12"/>
      <c r="HVM808" s="12"/>
      <c r="HVN808" s="12"/>
      <c r="HVO808" s="12"/>
      <c r="HVP808" s="12"/>
      <c r="HVQ808" s="12"/>
      <c r="HVR808" s="12"/>
      <c r="HVS808" s="12"/>
      <c r="HVT808" s="12"/>
      <c r="HVU808" s="12"/>
      <c r="HVV808" s="12"/>
      <c r="HVW808" s="12"/>
      <c r="HVX808" s="12"/>
      <c r="HVY808" s="12"/>
      <c r="HVZ808" s="12"/>
      <c r="HWA808" s="12"/>
      <c r="HWB808" s="12"/>
      <c r="HWC808" s="12"/>
      <c r="HWD808" s="12"/>
      <c r="HWE808" s="12"/>
      <c r="HWF808" s="12"/>
      <c r="HWG808" s="12"/>
      <c r="HWH808" s="12"/>
      <c r="HWI808" s="12"/>
      <c r="HWJ808" s="12"/>
      <c r="HWK808" s="12"/>
      <c r="HWL808" s="12"/>
      <c r="HWM808" s="12"/>
      <c r="HWN808" s="12"/>
      <c r="HWO808" s="12"/>
      <c r="HWP808" s="12"/>
      <c r="HWQ808" s="12"/>
      <c r="HWR808" s="12"/>
      <c r="HWS808" s="12"/>
      <c r="HWT808" s="12"/>
      <c r="HWU808" s="12"/>
      <c r="HWV808" s="12"/>
      <c r="HWW808" s="12"/>
      <c r="HWX808" s="12"/>
      <c r="HWY808" s="12"/>
      <c r="HWZ808" s="12"/>
      <c r="HXA808" s="12"/>
      <c r="HXB808" s="12"/>
      <c r="HXC808" s="12"/>
      <c r="HXD808" s="12"/>
      <c r="HXE808" s="12"/>
      <c r="HXF808" s="12"/>
      <c r="HXG808" s="12"/>
      <c r="HXH808" s="12"/>
      <c r="HXI808" s="12"/>
      <c r="HXJ808" s="12"/>
      <c r="HXK808" s="12"/>
      <c r="HXL808" s="12"/>
      <c r="HXM808" s="12"/>
      <c r="HXN808" s="12"/>
      <c r="HXO808" s="12"/>
      <c r="HXP808" s="12"/>
      <c r="HXQ808" s="12"/>
      <c r="HXR808" s="12"/>
      <c r="HXS808" s="12"/>
      <c r="HXT808" s="12"/>
      <c r="HXU808" s="12"/>
      <c r="HXV808" s="12"/>
      <c r="HXW808" s="12"/>
      <c r="HXX808" s="12"/>
      <c r="HXY808" s="12"/>
      <c r="HXZ808" s="12"/>
      <c r="HYA808" s="12"/>
      <c r="HYB808" s="12"/>
      <c r="HYC808" s="12"/>
      <c r="HYD808" s="12"/>
      <c r="HYE808" s="12"/>
      <c r="HYF808" s="12"/>
      <c r="HYG808" s="12"/>
      <c r="HYH808" s="12"/>
      <c r="HYI808" s="12"/>
      <c r="HYJ808" s="12"/>
      <c r="HYK808" s="12"/>
      <c r="HYL808" s="12"/>
      <c r="HYM808" s="12"/>
      <c r="HYN808" s="12"/>
      <c r="HYO808" s="12"/>
      <c r="HYP808" s="12"/>
      <c r="HYQ808" s="12"/>
      <c r="HYR808" s="12"/>
      <c r="HYS808" s="12"/>
      <c r="HYT808" s="12"/>
      <c r="HYU808" s="12"/>
      <c r="HYV808" s="12"/>
      <c r="HYW808" s="12"/>
      <c r="HYX808" s="12"/>
      <c r="HYY808" s="12"/>
      <c r="HYZ808" s="12"/>
      <c r="HZA808" s="12"/>
      <c r="HZB808" s="12"/>
      <c r="HZC808" s="12"/>
      <c r="HZD808" s="12"/>
      <c r="HZE808" s="12"/>
      <c r="HZF808" s="12"/>
      <c r="HZG808" s="12"/>
      <c r="HZH808" s="12"/>
      <c r="HZI808" s="12"/>
      <c r="HZJ808" s="12"/>
      <c r="HZK808" s="12"/>
      <c r="HZL808" s="12"/>
      <c r="HZM808" s="12"/>
      <c r="HZN808" s="12"/>
      <c r="HZO808" s="12"/>
      <c r="HZP808" s="12"/>
      <c r="HZQ808" s="12"/>
      <c r="HZR808" s="12"/>
      <c r="HZS808" s="12"/>
      <c r="HZT808" s="12"/>
      <c r="HZU808" s="12"/>
      <c r="HZV808" s="12"/>
      <c r="HZW808" s="12"/>
      <c r="HZX808" s="12"/>
      <c r="HZY808" s="12"/>
      <c r="HZZ808" s="12"/>
      <c r="IAA808" s="12"/>
      <c r="IAB808" s="12"/>
      <c r="IAC808" s="12"/>
      <c r="IAD808" s="12"/>
      <c r="IAE808" s="12"/>
      <c r="IAF808" s="12"/>
      <c r="IAG808" s="12"/>
      <c r="IAH808" s="12"/>
      <c r="IAI808" s="12"/>
      <c r="IAJ808" s="12"/>
      <c r="IAK808" s="12"/>
      <c r="IAL808" s="12"/>
      <c r="IAM808" s="12"/>
      <c r="IAN808" s="12"/>
      <c r="IAO808" s="12"/>
      <c r="IAP808" s="12"/>
      <c r="IAQ808" s="12"/>
      <c r="IAR808" s="12"/>
      <c r="IAS808" s="12"/>
      <c r="IAT808" s="12"/>
      <c r="IAU808" s="12"/>
      <c r="IAV808" s="12"/>
      <c r="IAW808" s="12"/>
      <c r="IAX808" s="12"/>
      <c r="IAY808" s="12"/>
      <c r="IAZ808" s="12"/>
      <c r="IBA808" s="12"/>
      <c r="IBB808" s="12"/>
      <c r="IBC808" s="12"/>
      <c r="IBD808" s="12"/>
      <c r="IBE808" s="12"/>
      <c r="IBF808" s="12"/>
      <c r="IBG808" s="12"/>
      <c r="IBH808" s="12"/>
      <c r="IBI808" s="12"/>
      <c r="IBJ808" s="12"/>
      <c r="IBK808" s="12"/>
      <c r="IBL808" s="12"/>
      <c r="IBM808" s="12"/>
      <c r="IBN808" s="12"/>
      <c r="IBO808" s="12"/>
      <c r="IBP808" s="12"/>
      <c r="IBQ808" s="12"/>
      <c r="IBR808" s="12"/>
      <c r="IBS808" s="12"/>
      <c r="IBT808" s="12"/>
      <c r="IBU808" s="12"/>
      <c r="IBV808" s="12"/>
      <c r="IBW808" s="12"/>
      <c r="IBX808" s="12"/>
      <c r="IBY808" s="12"/>
      <c r="IBZ808" s="12"/>
      <c r="ICA808" s="12"/>
      <c r="ICB808" s="12"/>
      <c r="ICC808" s="12"/>
      <c r="ICD808" s="12"/>
      <c r="ICE808" s="12"/>
      <c r="ICF808" s="12"/>
      <c r="ICG808" s="12"/>
      <c r="ICH808" s="12"/>
      <c r="ICI808" s="12"/>
      <c r="ICJ808" s="12"/>
      <c r="ICK808" s="12"/>
      <c r="ICL808" s="12"/>
      <c r="ICM808" s="12"/>
      <c r="ICN808" s="12"/>
      <c r="ICO808" s="12"/>
      <c r="ICP808" s="12"/>
      <c r="ICQ808" s="12"/>
      <c r="ICR808" s="12"/>
      <c r="ICS808" s="12"/>
      <c r="ICT808" s="12"/>
      <c r="ICU808" s="12"/>
      <c r="ICV808" s="12"/>
      <c r="ICW808" s="12"/>
      <c r="ICX808" s="12"/>
      <c r="ICY808" s="12"/>
      <c r="ICZ808" s="12"/>
      <c r="IDA808" s="12"/>
      <c r="IDB808" s="12"/>
      <c r="IDC808" s="12"/>
      <c r="IDD808" s="12"/>
      <c r="IDE808" s="12"/>
      <c r="IDF808" s="12"/>
      <c r="IDG808" s="12"/>
      <c r="IDH808" s="12"/>
      <c r="IDI808" s="12"/>
      <c r="IDJ808" s="12"/>
      <c r="IDK808" s="12"/>
      <c r="IDL808" s="12"/>
      <c r="IDM808" s="12"/>
      <c r="IDN808" s="12"/>
      <c r="IDO808" s="12"/>
      <c r="IDP808" s="12"/>
      <c r="IDQ808" s="12"/>
      <c r="IDR808" s="12"/>
      <c r="IDS808" s="12"/>
      <c r="IDT808" s="12"/>
      <c r="IDU808" s="12"/>
      <c r="IDV808" s="12"/>
      <c r="IDW808" s="12"/>
      <c r="IDX808" s="12"/>
      <c r="IDY808" s="12"/>
      <c r="IDZ808" s="12"/>
      <c r="IEA808" s="12"/>
      <c r="IEB808" s="12"/>
      <c r="IEC808" s="12"/>
      <c r="IED808" s="12"/>
      <c r="IEE808" s="12"/>
      <c r="IEF808" s="12"/>
      <c r="IEG808" s="12"/>
      <c r="IEH808" s="12"/>
      <c r="IEI808" s="12"/>
      <c r="IEJ808" s="12"/>
      <c r="IEK808" s="12"/>
      <c r="IEL808" s="12"/>
      <c r="IEM808" s="12"/>
      <c r="IEN808" s="12"/>
      <c r="IEO808" s="12"/>
      <c r="IEP808" s="12"/>
      <c r="IEQ808" s="12"/>
      <c r="IER808" s="12"/>
      <c r="IES808" s="12"/>
      <c r="IET808" s="12"/>
      <c r="IEU808" s="12"/>
      <c r="IEV808" s="12"/>
      <c r="IEW808" s="12"/>
      <c r="IEX808" s="12"/>
      <c r="IEY808" s="12"/>
      <c r="IEZ808" s="12"/>
      <c r="IFA808" s="12"/>
      <c r="IFB808" s="12"/>
      <c r="IFC808" s="12"/>
      <c r="IFD808" s="12"/>
      <c r="IFE808" s="12"/>
      <c r="IFF808" s="12"/>
      <c r="IFG808" s="12"/>
      <c r="IFH808" s="12"/>
      <c r="IFI808" s="12"/>
      <c r="IFJ808" s="12"/>
      <c r="IFK808" s="12"/>
      <c r="IFL808" s="12"/>
      <c r="IFM808" s="12"/>
      <c r="IFN808" s="12"/>
      <c r="IFO808" s="12"/>
      <c r="IFP808" s="12"/>
      <c r="IFQ808" s="12"/>
      <c r="IFR808" s="12"/>
      <c r="IFS808" s="12"/>
      <c r="IFT808" s="12"/>
      <c r="IFU808" s="12"/>
      <c r="IFV808" s="12"/>
      <c r="IFW808" s="12"/>
      <c r="IFX808" s="12"/>
      <c r="IFY808" s="12"/>
      <c r="IFZ808" s="12"/>
      <c r="IGA808" s="12"/>
      <c r="IGB808" s="12"/>
      <c r="IGC808" s="12"/>
      <c r="IGD808" s="12"/>
      <c r="IGE808" s="12"/>
      <c r="IGF808" s="12"/>
      <c r="IGG808" s="12"/>
      <c r="IGH808" s="12"/>
      <c r="IGI808" s="12"/>
      <c r="IGJ808" s="12"/>
      <c r="IGK808" s="12"/>
      <c r="IGL808" s="12"/>
      <c r="IGM808" s="12"/>
      <c r="IGN808" s="12"/>
      <c r="IGO808" s="12"/>
      <c r="IGP808" s="12"/>
      <c r="IGQ808" s="12"/>
      <c r="IGR808" s="12"/>
      <c r="IGS808" s="12"/>
      <c r="IGT808" s="12"/>
      <c r="IGU808" s="12"/>
      <c r="IGV808" s="12"/>
      <c r="IGW808" s="12"/>
      <c r="IGX808" s="12"/>
      <c r="IGY808" s="12"/>
      <c r="IGZ808" s="12"/>
      <c r="IHA808" s="12"/>
      <c r="IHB808" s="12"/>
      <c r="IHC808" s="12"/>
      <c r="IHD808" s="12"/>
      <c r="IHE808" s="12"/>
      <c r="IHF808" s="12"/>
      <c r="IHG808" s="12"/>
      <c r="IHH808" s="12"/>
      <c r="IHI808" s="12"/>
      <c r="IHJ808" s="12"/>
      <c r="IHK808" s="12"/>
      <c r="IHL808" s="12"/>
      <c r="IHM808" s="12"/>
      <c r="IHN808" s="12"/>
      <c r="IHO808" s="12"/>
      <c r="IHP808" s="12"/>
      <c r="IHQ808" s="12"/>
      <c r="IHR808" s="12"/>
      <c r="IHS808" s="12"/>
      <c r="IHT808" s="12"/>
      <c r="IHU808" s="12"/>
      <c r="IHV808" s="12"/>
      <c r="IHW808" s="12"/>
      <c r="IHX808" s="12"/>
      <c r="IHY808" s="12"/>
      <c r="IHZ808" s="12"/>
      <c r="IIA808" s="12"/>
      <c r="IIB808" s="12"/>
      <c r="IIC808" s="12"/>
      <c r="IID808" s="12"/>
      <c r="IIE808" s="12"/>
      <c r="IIF808" s="12"/>
      <c r="IIG808" s="12"/>
      <c r="IIH808" s="12"/>
      <c r="III808" s="12"/>
      <c r="IIJ808" s="12"/>
      <c r="IIK808" s="12"/>
      <c r="IIL808" s="12"/>
      <c r="IIM808" s="12"/>
      <c r="IIN808" s="12"/>
      <c r="IIO808" s="12"/>
      <c r="IIP808" s="12"/>
      <c r="IIQ808" s="12"/>
      <c r="IIR808" s="12"/>
      <c r="IIS808" s="12"/>
      <c r="IIT808" s="12"/>
      <c r="IIU808" s="12"/>
      <c r="IIV808" s="12"/>
      <c r="IIW808" s="12"/>
      <c r="IIX808" s="12"/>
      <c r="IIY808" s="12"/>
      <c r="IIZ808" s="12"/>
      <c r="IJA808" s="12"/>
      <c r="IJB808" s="12"/>
      <c r="IJC808" s="12"/>
      <c r="IJD808" s="12"/>
      <c r="IJE808" s="12"/>
      <c r="IJF808" s="12"/>
      <c r="IJG808" s="12"/>
      <c r="IJH808" s="12"/>
      <c r="IJI808" s="12"/>
      <c r="IJJ808" s="12"/>
      <c r="IJK808" s="12"/>
      <c r="IJL808" s="12"/>
      <c r="IJM808" s="12"/>
      <c r="IJN808" s="12"/>
      <c r="IJO808" s="12"/>
      <c r="IJP808" s="12"/>
      <c r="IJQ808" s="12"/>
      <c r="IJR808" s="12"/>
      <c r="IJS808" s="12"/>
      <c r="IJT808" s="12"/>
      <c r="IJU808" s="12"/>
      <c r="IJV808" s="12"/>
      <c r="IJW808" s="12"/>
      <c r="IJX808" s="12"/>
      <c r="IJY808" s="12"/>
      <c r="IJZ808" s="12"/>
      <c r="IKA808" s="12"/>
      <c r="IKB808" s="12"/>
      <c r="IKC808" s="12"/>
      <c r="IKD808" s="12"/>
      <c r="IKE808" s="12"/>
      <c r="IKF808" s="12"/>
      <c r="IKG808" s="12"/>
      <c r="IKH808" s="12"/>
      <c r="IKI808" s="12"/>
      <c r="IKJ808" s="12"/>
      <c r="IKK808" s="12"/>
      <c r="IKL808" s="12"/>
      <c r="IKM808" s="12"/>
      <c r="IKN808" s="12"/>
      <c r="IKO808" s="12"/>
      <c r="IKP808" s="12"/>
      <c r="IKQ808" s="12"/>
      <c r="IKR808" s="12"/>
      <c r="IKS808" s="12"/>
      <c r="IKT808" s="12"/>
      <c r="IKU808" s="12"/>
      <c r="IKV808" s="12"/>
      <c r="IKW808" s="12"/>
      <c r="IKX808" s="12"/>
      <c r="IKY808" s="12"/>
      <c r="IKZ808" s="12"/>
      <c r="ILA808" s="12"/>
      <c r="ILB808" s="12"/>
      <c r="ILC808" s="12"/>
      <c r="ILD808" s="12"/>
      <c r="ILE808" s="12"/>
      <c r="ILF808" s="12"/>
      <c r="ILG808" s="12"/>
      <c r="ILH808" s="12"/>
      <c r="ILI808" s="12"/>
      <c r="ILJ808" s="12"/>
      <c r="ILK808" s="12"/>
      <c r="ILL808" s="12"/>
      <c r="ILM808" s="12"/>
      <c r="ILN808" s="12"/>
      <c r="ILO808" s="12"/>
      <c r="ILP808" s="12"/>
      <c r="ILQ808" s="12"/>
      <c r="ILR808" s="12"/>
      <c r="ILS808" s="12"/>
      <c r="ILT808" s="12"/>
      <c r="ILU808" s="12"/>
      <c r="ILV808" s="12"/>
      <c r="ILW808" s="12"/>
      <c r="ILX808" s="12"/>
      <c r="ILY808" s="12"/>
      <c r="ILZ808" s="12"/>
      <c r="IMA808" s="12"/>
      <c r="IMB808" s="12"/>
      <c r="IMC808" s="12"/>
      <c r="IMD808" s="12"/>
      <c r="IME808" s="12"/>
      <c r="IMF808" s="12"/>
      <c r="IMG808" s="12"/>
      <c r="IMH808" s="12"/>
      <c r="IMI808" s="12"/>
      <c r="IMJ808" s="12"/>
      <c r="IMK808" s="12"/>
      <c r="IML808" s="12"/>
      <c r="IMM808" s="12"/>
      <c r="IMN808" s="12"/>
      <c r="IMO808" s="12"/>
      <c r="IMP808" s="12"/>
      <c r="IMQ808" s="12"/>
      <c r="IMR808" s="12"/>
      <c r="IMS808" s="12"/>
      <c r="IMT808" s="12"/>
      <c r="IMU808" s="12"/>
      <c r="IMV808" s="12"/>
      <c r="IMW808" s="12"/>
      <c r="IMX808" s="12"/>
      <c r="IMY808" s="12"/>
      <c r="IMZ808" s="12"/>
      <c r="INA808" s="12"/>
      <c r="INB808" s="12"/>
      <c r="INC808" s="12"/>
      <c r="IND808" s="12"/>
      <c r="INE808" s="12"/>
      <c r="INF808" s="12"/>
      <c r="ING808" s="12"/>
      <c r="INH808" s="12"/>
      <c r="INI808" s="12"/>
      <c r="INJ808" s="12"/>
      <c r="INK808" s="12"/>
      <c r="INL808" s="12"/>
      <c r="INM808" s="12"/>
      <c r="INN808" s="12"/>
      <c r="INO808" s="12"/>
      <c r="INP808" s="12"/>
      <c r="INQ808" s="12"/>
      <c r="INR808" s="12"/>
      <c r="INS808" s="12"/>
      <c r="INT808" s="12"/>
      <c r="INU808" s="12"/>
      <c r="INV808" s="12"/>
      <c r="INW808" s="12"/>
      <c r="INX808" s="12"/>
      <c r="INY808" s="12"/>
      <c r="INZ808" s="12"/>
      <c r="IOA808" s="12"/>
      <c r="IOB808" s="12"/>
      <c r="IOC808" s="12"/>
      <c r="IOD808" s="12"/>
      <c r="IOE808" s="12"/>
      <c r="IOF808" s="12"/>
      <c r="IOG808" s="12"/>
      <c r="IOH808" s="12"/>
      <c r="IOI808" s="12"/>
      <c r="IOJ808" s="12"/>
      <c r="IOK808" s="12"/>
      <c r="IOL808" s="12"/>
      <c r="IOM808" s="12"/>
      <c r="ION808" s="12"/>
      <c r="IOO808" s="12"/>
      <c r="IOP808" s="12"/>
      <c r="IOQ808" s="12"/>
      <c r="IOR808" s="12"/>
      <c r="IOS808" s="12"/>
      <c r="IOT808" s="12"/>
      <c r="IOU808" s="12"/>
      <c r="IOV808" s="12"/>
      <c r="IOW808" s="12"/>
      <c r="IOX808" s="12"/>
      <c r="IOY808" s="12"/>
      <c r="IOZ808" s="12"/>
      <c r="IPA808" s="12"/>
      <c r="IPB808" s="12"/>
      <c r="IPC808" s="12"/>
      <c r="IPD808" s="12"/>
      <c r="IPE808" s="12"/>
      <c r="IPF808" s="12"/>
      <c r="IPG808" s="12"/>
      <c r="IPH808" s="12"/>
      <c r="IPI808" s="12"/>
      <c r="IPJ808" s="12"/>
      <c r="IPK808" s="12"/>
      <c r="IPL808" s="12"/>
      <c r="IPM808" s="12"/>
      <c r="IPN808" s="12"/>
      <c r="IPO808" s="12"/>
      <c r="IPP808" s="12"/>
      <c r="IPQ808" s="12"/>
      <c r="IPR808" s="12"/>
      <c r="IPS808" s="12"/>
      <c r="IPT808" s="12"/>
      <c r="IPU808" s="12"/>
      <c r="IPV808" s="12"/>
      <c r="IPW808" s="12"/>
      <c r="IPX808" s="12"/>
      <c r="IPY808" s="12"/>
      <c r="IPZ808" s="12"/>
      <c r="IQA808" s="12"/>
      <c r="IQB808" s="12"/>
      <c r="IQC808" s="12"/>
      <c r="IQD808" s="12"/>
      <c r="IQE808" s="12"/>
      <c r="IQF808" s="12"/>
      <c r="IQG808" s="12"/>
      <c r="IQH808" s="12"/>
      <c r="IQI808" s="12"/>
      <c r="IQJ808" s="12"/>
      <c r="IQK808" s="12"/>
      <c r="IQL808" s="12"/>
      <c r="IQM808" s="12"/>
      <c r="IQN808" s="12"/>
      <c r="IQO808" s="12"/>
      <c r="IQP808" s="12"/>
      <c r="IQQ808" s="12"/>
      <c r="IQR808" s="12"/>
      <c r="IQS808" s="12"/>
      <c r="IQT808" s="12"/>
      <c r="IQU808" s="12"/>
      <c r="IQV808" s="12"/>
      <c r="IQW808" s="12"/>
      <c r="IQX808" s="12"/>
      <c r="IQY808" s="12"/>
      <c r="IQZ808" s="12"/>
      <c r="IRA808" s="12"/>
      <c r="IRB808" s="12"/>
      <c r="IRC808" s="12"/>
      <c r="IRD808" s="12"/>
      <c r="IRE808" s="12"/>
      <c r="IRF808" s="12"/>
      <c r="IRG808" s="12"/>
      <c r="IRH808" s="12"/>
      <c r="IRI808" s="12"/>
      <c r="IRJ808" s="12"/>
      <c r="IRK808" s="12"/>
      <c r="IRL808" s="12"/>
      <c r="IRM808" s="12"/>
      <c r="IRN808" s="12"/>
      <c r="IRO808" s="12"/>
      <c r="IRP808" s="12"/>
      <c r="IRQ808" s="12"/>
      <c r="IRR808" s="12"/>
      <c r="IRS808" s="12"/>
      <c r="IRT808" s="12"/>
      <c r="IRU808" s="12"/>
      <c r="IRV808" s="12"/>
      <c r="IRW808" s="12"/>
      <c r="IRX808" s="12"/>
      <c r="IRY808" s="12"/>
      <c r="IRZ808" s="12"/>
      <c r="ISA808" s="12"/>
      <c r="ISB808" s="12"/>
      <c r="ISC808" s="12"/>
      <c r="ISD808" s="12"/>
      <c r="ISE808" s="12"/>
      <c r="ISF808" s="12"/>
      <c r="ISG808" s="12"/>
      <c r="ISH808" s="12"/>
      <c r="ISI808" s="12"/>
      <c r="ISJ808" s="12"/>
      <c r="ISK808" s="12"/>
      <c r="ISL808" s="12"/>
      <c r="ISM808" s="12"/>
      <c r="ISN808" s="12"/>
      <c r="ISO808" s="12"/>
      <c r="ISP808" s="12"/>
      <c r="ISQ808" s="12"/>
      <c r="ISR808" s="12"/>
      <c r="ISS808" s="12"/>
      <c r="IST808" s="12"/>
      <c r="ISU808" s="12"/>
      <c r="ISV808" s="12"/>
      <c r="ISW808" s="12"/>
      <c r="ISX808" s="12"/>
      <c r="ISY808" s="12"/>
      <c r="ISZ808" s="12"/>
      <c r="ITA808" s="12"/>
      <c r="ITB808" s="12"/>
      <c r="ITC808" s="12"/>
      <c r="ITD808" s="12"/>
      <c r="ITE808" s="12"/>
      <c r="ITF808" s="12"/>
      <c r="ITG808" s="12"/>
      <c r="ITH808" s="12"/>
      <c r="ITI808" s="12"/>
      <c r="ITJ808" s="12"/>
      <c r="ITK808" s="12"/>
      <c r="ITL808" s="12"/>
      <c r="ITM808" s="12"/>
      <c r="ITN808" s="12"/>
      <c r="ITO808" s="12"/>
      <c r="ITP808" s="12"/>
      <c r="ITQ808" s="12"/>
      <c r="ITR808" s="12"/>
      <c r="ITS808" s="12"/>
      <c r="ITT808" s="12"/>
      <c r="ITU808" s="12"/>
      <c r="ITV808" s="12"/>
      <c r="ITW808" s="12"/>
      <c r="ITX808" s="12"/>
      <c r="ITY808" s="12"/>
      <c r="ITZ808" s="12"/>
      <c r="IUA808" s="12"/>
      <c r="IUB808" s="12"/>
      <c r="IUC808" s="12"/>
      <c r="IUD808" s="12"/>
      <c r="IUE808" s="12"/>
      <c r="IUF808" s="12"/>
      <c r="IUG808" s="12"/>
      <c r="IUH808" s="12"/>
      <c r="IUI808" s="12"/>
      <c r="IUJ808" s="12"/>
      <c r="IUK808" s="12"/>
      <c r="IUL808" s="12"/>
      <c r="IUM808" s="12"/>
      <c r="IUN808" s="12"/>
      <c r="IUO808" s="12"/>
      <c r="IUP808" s="12"/>
      <c r="IUQ808" s="12"/>
      <c r="IUR808" s="12"/>
      <c r="IUS808" s="12"/>
      <c r="IUT808" s="12"/>
      <c r="IUU808" s="12"/>
      <c r="IUV808" s="12"/>
      <c r="IUW808" s="12"/>
      <c r="IUX808" s="12"/>
      <c r="IUY808" s="12"/>
      <c r="IUZ808" s="12"/>
      <c r="IVA808" s="12"/>
      <c r="IVB808" s="12"/>
      <c r="IVC808" s="12"/>
      <c r="IVD808" s="12"/>
      <c r="IVE808" s="12"/>
      <c r="IVF808" s="12"/>
      <c r="IVG808" s="12"/>
      <c r="IVH808" s="12"/>
      <c r="IVI808" s="12"/>
      <c r="IVJ808" s="12"/>
      <c r="IVK808" s="12"/>
      <c r="IVL808" s="12"/>
      <c r="IVM808" s="12"/>
      <c r="IVN808" s="12"/>
      <c r="IVO808" s="12"/>
      <c r="IVP808" s="12"/>
      <c r="IVQ808" s="12"/>
      <c r="IVR808" s="12"/>
      <c r="IVS808" s="12"/>
      <c r="IVT808" s="12"/>
      <c r="IVU808" s="12"/>
      <c r="IVV808" s="12"/>
      <c r="IVW808" s="12"/>
      <c r="IVX808" s="12"/>
      <c r="IVY808" s="12"/>
      <c r="IVZ808" s="12"/>
      <c r="IWA808" s="12"/>
      <c r="IWB808" s="12"/>
      <c r="IWC808" s="12"/>
      <c r="IWD808" s="12"/>
      <c r="IWE808" s="12"/>
      <c r="IWF808" s="12"/>
      <c r="IWG808" s="12"/>
      <c r="IWH808" s="12"/>
      <c r="IWI808" s="12"/>
      <c r="IWJ808" s="12"/>
      <c r="IWK808" s="12"/>
      <c r="IWL808" s="12"/>
      <c r="IWM808" s="12"/>
      <c r="IWN808" s="12"/>
      <c r="IWO808" s="12"/>
      <c r="IWP808" s="12"/>
      <c r="IWQ808" s="12"/>
      <c r="IWR808" s="12"/>
      <c r="IWS808" s="12"/>
      <c r="IWT808" s="12"/>
      <c r="IWU808" s="12"/>
      <c r="IWV808" s="12"/>
      <c r="IWW808" s="12"/>
      <c r="IWX808" s="12"/>
      <c r="IWY808" s="12"/>
      <c r="IWZ808" s="12"/>
      <c r="IXA808" s="12"/>
      <c r="IXB808" s="12"/>
      <c r="IXC808" s="12"/>
      <c r="IXD808" s="12"/>
      <c r="IXE808" s="12"/>
      <c r="IXF808" s="12"/>
      <c r="IXG808" s="12"/>
      <c r="IXH808" s="12"/>
      <c r="IXI808" s="12"/>
      <c r="IXJ808" s="12"/>
      <c r="IXK808" s="12"/>
      <c r="IXL808" s="12"/>
      <c r="IXM808" s="12"/>
      <c r="IXN808" s="12"/>
      <c r="IXO808" s="12"/>
      <c r="IXP808" s="12"/>
      <c r="IXQ808" s="12"/>
      <c r="IXR808" s="12"/>
      <c r="IXS808" s="12"/>
      <c r="IXT808" s="12"/>
      <c r="IXU808" s="12"/>
      <c r="IXV808" s="12"/>
      <c r="IXW808" s="12"/>
      <c r="IXX808" s="12"/>
      <c r="IXY808" s="12"/>
      <c r="IXZ808" s="12"/>
      <c r="IYA808" s="12"/>
      <c r="IYB808" s="12"/>
      <c r="IYC808" s="12"/>
      <c r="IYD808" s="12"/>
      <c r="IYE808" s="12"/>
      <c r="IYF808" s="12"/>
      <c r="IYG808" s="12"/>
      <c r="IYH808" s="12"/>
      <c r="IYI808" s="12"/>
      <c r="IYJ808" s="12"/>
      <c r="IYK808" s="12"/>
      <c r="IYL808" s="12"/>
      <c r="IYM808" s="12"/>
      <c r="IYN808" s="12"/>
      <c r="IYO808" s="12"/>
      <c r="IYP808" s="12"/>
      <c r="IYQ808" s="12"/>
      <c r="IYR808" s="12"/>
      <c r="IYS808" s="12"/>
      <c r="IYT808" s="12"/>
      <c r="IYU808" s="12"/>
      <c r="IYV808" s="12"/>
      <c r="IYW808" s="12"/>
      <c r="IYX808" s="12"/>
      <c r="IYY808" s="12"/>
      <c r="IYZ808" s="12"/>
      <c r="IZA808" s="12"/>
      <c r="IZB808" s="12"/>
      <c r="IZC808" s="12"/>
      <c r="IZD808" s="12"/>
      <c r="IZE808" s="12"/>
      <c r="IZF808" s="12"/>
      <c r="IZG808" s="12"/>
      <c r="IZH808" s="12"/>
      <c r="IZI808" s="12"/>
      <c r="IZJ808" s="12"/>
      <c r="IZK808" s="12"/>
      <c r="IZL808" s="12"/>
      <c r="IZM808" s="12"/>
      <c r="IZN808" s="12"/>
      <c r="IZO808" s="12"/>
      <c r="IZP808" s="12"/>
      <c r="IZQ808" s="12"/>
      <c r="IZR808" s="12"/>
      <c r="IZS808" s="12"/>
      <c r="IZT808" s="12"/>
      <c r="IZU808" s="12"/>
      <c r="IZV808" s="12"/>
      <c r="IZW808" s="12"/>
      <c r="IZX808" s="12"/>
      <c r="IZY808" s="12"/>
      <c r="IZZ808" s="12"/>
      <c r="JAA808" s="12"/>
      <c r="JAB808" s="12"/>
      <c r="JAC808" s="12"/>
      <c r="JAD808" s="12"/>
      <c r="JAE808" s="12"/>
      <c r="JAF808" s="12"/>
      <c r="JAG808" s="12"/>
      <c r="JAH808" s="12"/>
      <c r="JAI808" s="12"/>
      <c r="JAJ808" s="12"/>
      <c r="JAK808" s="12"/>
      <c r="JAL808" s="12"/>
      <c r="JAM808" s="12"/>
      <c r="JAN808" s="12"/>
      <c r="JAO808" s="12"/>
      <c r="JAP808" s="12"/>
      <c r="JAQ808" s="12"/>
      <c r="JAR808" s="12"/>
      <c r="JAS808" s="12"/>
      <c r="JAT808" s="12"/>
      <c r="JAU808" s="12"/>
      <c r="JAV808" s="12"/>
      <c r="JAW808" s="12"/>
      <c r="JAX808" s="12"/>
      <c r="JAY808" s="12"/>
      <c r="JAZ808" s="12"/>
      <c r="JBA808" s="12"/>
      <c r="JBB808" s="12"/>
      <c r="JBC808" s="12"/>
      <c r="JBD808" s="12"/>
      <c r="JBE808" s="12"/>
      <c r="JBF808" s="12"/>
      <c r="JBG808" s="12"/>
      <c r="JBH808" s="12"/>
      <c r="JBI808" s="12"/>
      <c r="JBJ808" s="12"/>
      <c r="JBK808" s="12"/>
      <c r="JBL808" s="12"/>
      <c r="JBM808" s="12"/>
      <c r="JBN808" s="12"/>
      <c r="JBO808" s="12"/>
      <c r="JBP808" s="12"/>
      <c r="JBQ808" s="12"/>
      <c r="JBR808" s="12"/>
      <c r="JBS808" s="12"/>
      <c r="JBT808" s="12"/>
      <c r="JBU808" s="12"/>
      <c r="JBV808" s="12"/>
      <c r="JBW808" s="12"/>
      <c r="JBX808" s="12"/>
      <c r="JBY808" s="12"/>
      <c r="JBZ808" s="12"/>
      <c r="JCA808" s="12"/>
      <c r="JCB808" s="12"/>
      <c r="JCC808" s="12"/>
      <c r="JCD808" s="12"/>
      <c r="JCE808" s="12"/>
      <c r="JCF808" s="12"/>
      <c r="JCG808" s="12"/>
      <c r="JCH808" s="12"/>
      <c r="JCI808" s="12"/>
      <c r="JCJ808" s="12"/>
      <c r="JCK808" s="12"/>
      <c r="JCL808" s="12"/>
      <c r="JCM808" s="12"/>
      <c r="JCN808" s="12"/>
      <c r="JCO808" s="12"/>
      <c r="JCP808" s="12"/>
      <c r="JCQ808" s="12"/>
      <c r="JCR808" s="12"/>
      <c r="JCS808" s="12"/>
      <c r="JCT808" s="12"/>
      <c r="JCU808" s="12"/>
      <c r="JCV808" s="12"/>
      <c r="JCW808" s="12"/>
      <c r="JCX808" s="12"/>
      <c r="JCY808" s="12"/>
      <c r="JCZ808" s="12"/>
      <c r="JDA808" s="12"/>
      <c r="JDB808" s="12"/>
      <c r="JDC808" s="12"/>
      <c r="JDD808" s="12"/>
      <c r="JDE808" s="12"/>
      <c r="JDF808" s="12"/>
      <c r="JDG808" s="12"/>
      <c r="JDH808" s="12"/>
      <c r="JDI808" s="12"/>
      <c r="JDJ808" s="12"/>
      <c r="JDK808" s="12"/>
      <c r="JDL808" s="12"/>
      <c r="JDM808" s="12"/>
      <c r="JDN808" s="12"/>
      <c r="JDO808" s="12"/>
      <c r="JDP808" s="12"/>
      <c r="JDQ808" s="12"/>
      <c r="JDR808" s="12"/>
      <c r="JDS808" s="12"/>
      <c r="JDT808" s="12"/>
      <c r="JDU808" s="12"/>
      <c r="JDV808" s="12"/>
      <c r="JDW808" s="12"/>
      <c r="JDX808" s="12"/>
      <c r="JDY808" s="12"/>
      <c r="JDZ808" s="12"/>
      <c r="JEA808" s="12"/>
      <c r="JEB808" s="12"/>
      <c r="JEC808" s="12"/>
      <c r="JED808" s="12"/>
      <c r="JEE808" s="12"/>
      <c r="JEF808" s="12"/>
      <c r="JEG808" s="12"/>
      <c r="JEH808" s="12"/>
      <c r="JEI808" s="12"/>
      <c r="JEJ808" s="12"/>
      <c r="JEK808" s="12"/>
      <c r="JEL808" s="12"/>
      <c r="JEM808" s="12"/>
      <c r="JEN808" s="12"/>
      <c r="JEO808" s="12"/>
      <c r="JEP808" s="12"/>
      <c r="JEQ808" s="12"/>
      <c r="JER808" s="12"/>
      <c r="JES808" s="12"/>
      <c r="JET808" s="12"/>
      <c r="JEU808" s="12"/>
      <c r="JEV808" s="12"/>
      <c r="JEW808" s="12"/>
      <c r="JEX808" s="12"/>
      <c r="JEY808" s="12"/>
      <c r="JEZ808" s="12"/>
      <c r="JFA808" s="12"/>
      <c r="JFB808" s="12"/>
      <c r="JFC808" s="12"/>
      <c r="JFD808" s="12"/>
      <c r="JFE808" s="12"/>
      <c r="JFF808" s="12"/>
      <c r="JFG808" s="12"/>
      <c r="JFH808" s="12"/>
      <c r="JFI808" s="12"/>
      <c r="JFJ808" s="12"/>
      <c r="JFK808" s="12"/>
      <c r="JFL808" s="12"/>
      <c r="JFM808" s="12"/>
      <c r="JFN808" s="12"/>
      <c r="JFO808" s="12"/>
      <c r="JFP808" s="12"/>
      <c r="JFQ808" s="12"/>
      <c r="JFR808" s="12"/>
      <c r="JFS808" s="12"/>
      <c r="JFT808" s="12"/>
      <c r="JFU808" s="12"/>
      <c r="JFV808" s="12"/>
      <c r="JFW808" s="12"/>
      <c r="JFX808" s="12"/>
      <c r="JFY808" s="12"/>
      <c r="JFZ808" s="12"/>
      <c r="JGA808" s="12"/>
      <c r="JGB808" s="12"/>
      <c r="JGC808" s="12"/>
      <c r="JGD808" s="12"/>
      <c r="JGE808" s="12"/>
      <c r="JGF808" s="12"/>
      <c r="JGG808" s="12"/>
      <c r="JGH808" s="12"/>
      <c r="JGI808" s="12"/>
      <c r="JGJ808" s="12"/>
      <c r="JGK808" s="12"/>
      <c r="JGL808" s="12"/>
      <c r="JGM808" s="12"/>
      <c r="JGN808" s="12"/>
      <c r="JGO808" s="12"/>
      <c r="JGP808" s="12"/>
      <c r="JGQ808" s="12"/>
      <c r="JGR808" s="12"/>
      <c r="JGS808" s="12"/>
      <c r="JGT808" s="12"/>
      <c r="JGU808" s="12"/>
      <c r="JGV808" s="12"/>
      <c r="JGW808" s="12"/>
      <c r="JGX808" s="12"/>
      <c r="JGY808" s="12"/>
      <c r="JGZ808" s="12"/>
      <c r="JHA808" s="12"/>
      <c r="JHB808" s="12"/>
      <c r="JHC808" s="12"/>
      <c r="JHD808" s="12"/>
      <c r="JHE808" s="12"/>
      <c r="JHF808" s="12"/>
      <c r="JHG808" s="12"/>
      <c r="JHH808" s="12"/>
      <c r="JHI808" s="12"/>
      <c r="JHJ808" s="12"/>
      <c r="JHK808" s="12"/>
      <c r="JHL808" s="12"/>
      <c r="JHM808" s="12"/>
      <c r="JHN808" s="12"/>
      <c r="JHO808" s="12"/>
      <c r="JHP808" s="12"/>
      <c r="JHQ808" s="12"/>
      <c r="JHR808" s="12"/>
      <c r="JHS808" s="12"/>
      <c r="JHT808" s="12"/>
      <c r="JHU808" s="12"/>
      <c r="JHV808" s="12"/>
      <c r="JHW808" s="12"/>
      <c r="JHX808" s="12"/>
      <c r="JHY808" s="12"/>
      <c r="JHZ808" s="12"/>
      <c r="JIA808" s="12"/>
      <c r="JIB808" s="12"/>
      <c r="JIC808" s="12"/>
      <c r="JID808" s="12"/>
      <c r="JIE808" s="12"/>
      <c r="JIF808" s="12"/>
      <c r="JIG808" s="12"/>
      <c r="JIH808" s="12"/>
      <c r="JII808" s="12"/>
      <c r="JIJ808" s="12"/>
      <c r="JIK808" s="12"/>
      <c r="JIL808" s="12"/>
      <c r="JIM808" s="12"/>
      <c r="JIN808" s="12"/>
      <c r="JIO808" s="12"/>
      <c r="JIP808" s="12"/>
      <c r="JIQ808" s="12"/>
      <c r="JIR808" s="12"/>
      <c r="JIS808" s="12"/>
      <c r="JIT808" s="12"/>
      <c r="JIU808" s="12"/>
      <c r="JIV808" s="12"/>
      <c r="JIW808" s="12"/>
      <c r="JIX808" s="12"/>
      <c r="JIY808" s="12"/>
      <c r="JIZ808" s="12"/>
      <c r="JJA808" s="12"/>
      <c r="JJB808" s="12"/>
      <c r="JJC808" s="12"/>
      <c r="JJD808" s="12"/>
      <c r="JJE808" s="12"/>
      <c r="JJF808" s="12"/>
      <c r="JJG808" s="12"/>
      <c r="JJH808" s="12"/>
      <c r="JJI808" s="12"/>
      <c r="JJJ808" s="12"/>
      <c r="JJK808" s="12"/>
      <c r="JJL808" s="12"/>
      <c r="JJM808" s="12"/>
      <c r="JJN808" s="12"/>
      <c r="JJO808" s="12"/>
      <c r="JJP808" s="12"/>
      <c r="JJQ808" s="12"/>
      <c r="JJR808" s="12"/>
      <c r="JJS808" s="12"/>
      <c r="JJT808" s="12"/>
      <c r="JJU808" s="12"/>
      <c r="JJV808" s="12"/>
      <c r="JJW808" s="12"/>
      <c r="JJX808" s="12"/>
      <c r="JJY808" s="12"/>
      <c r="JJZ808" s="12"/>
      <c r="JKA808" s="12"/>
      <c r="JKB808" s="12"/>
      <c r="JKC808" s="12"/>
      <c r="JKD808" s="12"/>
      <c r="JKE808" s="12"/>
      <c r="JKF808" s="12"/>
      <c r="JKG808" s="12"/>
      <c r="JKH808" s="12"/>
      <c r="JKI808" s="12"/>
      <c r="JKJ808" s="12"/>
      <c r="JKK808" s="12"/>
      <c r="JKL808" s="12"/>
      <c r="JKM808" s="12"/>
      <c r="JKN808" s="12"/>
      <c r="JKO808" s="12"/>
      <c r="JKP808" s="12"/>
      <c r="JKQ808" s="12"/>
      <c r="JKR808" s="12"/>
      <c r="JKS808" s="12"/>
      <c r="JKT808" s="12"/>
      <c r="JKU808" s="12"/>
      <c r="JKV808" s="12"/>
      <c r="JKW808" s="12"/>
      <c r="JKX808" s="12"/>
      <c r="JKY808" s="12"/>
      <c r="JKZ808" s="12"/>
      <c r="JLA808" s="12"/>
      <c r="JLB808" s="12"/>
      <c r="JLC808" s="12"/>
      <c r="JLD808" s="12"/>
      <c r="JLE808" s="12"/>
      <c r="JLF808" s="12"/>
      <c r="JLG808" s="12"/>
      <c r="JLH808" s="12"/>
      <c r="JLI808" s="12"/>
      <c r="JLJ808" s="12"/>
      <c r="JLK808" s="12"/>
      <c r="JLL808" s="12"/>
      <c r="JLM808" s="12"/>
      <c r="JLN808" s="12"/>
      <c r="JLO808" s="12"/>
      <c r="JLP808" s="12"/>
      <c r="JLQ808" s="12"/>
      <c r="JLR808" s="12"/>
      <c r="JLS808" s="12"/>
      <c r="JLT808" s="12"/>
      <c r="JLU808" s="12"/>
      <c r="JLV808" s="12"/>
      <c r="JLW808" s="12"/>
      <c r="JLX808" s="12"/>
      <c r="JLY808" s="12"/>
      <c r="JLZ808" s="12"/>
      <c r="JMA808" s="12"/>
      <c r="JMB808" s="12"/>
      <c r="JMC808" s="12"/>
      <c r="JMD808" s="12"/>
      <c r="JME808" s="12"/>
      <c r="JMF808" s="12"/>
      <c r="JMG808" s="12"/>
      <c r="JMH808" s="12"/>
      <c r="JMI808" s="12"/>
      <c r="JMJ808" s="12"/>
      <c r="JMK808" s="12"/>
      <c r="JML808" s="12"/>
      <c r="JMM808" s="12"/>
      <c r="JMN808" s="12"/>
      <c r="JMO808" s="12"/>
      <c r="JMP808" s="12"/>
      <c r="JMQ808" s="12"/>
      <c r="JMR808" s="12"/>
      <c r="JMS808" s="12"/>
      <c r="JMT808" s="12"/>
      <c r="JMU808" s="12"/>
      <c r="JMV808" s="12"/>
      <c r="JMW808" s="12"/>
      <c r="JMX808" s="12"/>
      <c r="JMY808" s="12"/>
      <c r="JMZ808" s="12"/>
      <c r="JNA808" s="12"/>
      <c r="JNB808" s="12"/>
      <c r="JNC808" s="12"/>
      <c r="JND808" s="12"/>
      <c r="JNE808" s="12"/>
      <c r="JNF808" s="12"/>
      <c r="JNG808" s="12"/>
      <c r="JNH808" s="12"/>
      <c r="JNI808" s="12"/>
      <c r="JNJ808" s="12"/>
      <c r="JNK808" s="12"/>
      <c r="JNL808" s="12"/>
      <c r="JNM808" s="12"/>
      <c r="JNN808" s="12"/>
      <c r="JNO808" s="12"/>
      <c r="JNP808" s="12"/>
      <c r="JNQ808" s="12"/>
      <c r="JNR808" s="12"/>
      <c r="JNS808" s="12"/>
      <c r="JNT808" s="12"/>
      <c r="JNU808" s="12"/>
      <c r="JNV808" s="12"/>
      <c r="JNW808" s="12"/>
      <c r="JNX808" s="12"/>
      <c r="JNY808" s="12"/>
      <c r="JNZ808" s="12"/>
      <c r="JOA808" s="12"/>
      <c r="JOB808" s="12"/>
      <c r="JOC808" s="12"/>
      <c r="JOD808" s="12"/>
      <c r="JOE808" s="12"/>
      <c r="JOF808" s="12"/>
      <c r="JOG808" s="12"/>
      <c r="JOH808" s="12"/>
      <c r="JOI808" s="12"/>
      <c r="JOJ808" s="12"/>
      <c r="JOK808" s="12"/>
      <c r="JOL808" s="12"/>
      <c r="JOM808" s="12"/>
      <c r="JON808" s="12"/>
      <c r="JOO808" s="12"/>
      <c r="JOP808" s="12"/>
      <c r="JOQ808" s="12"/>
      <c r="JOR808" s="12"/>
      <c r="JOS808" s="12"/>
      <c r="JOT808" s="12"/>
      <c r="JOU808" s="12"/>
      <c r="JOV808" s="12"/>
      <c r="JOW808" s="12"/>
      <c r="JOX808" s="12"/>
      <c r="JOY808" s="12"/>
      <c r="JOZ808" s="12"/>
      <c r="JPA808" s="12"/>
      <c r="JPB808" s="12"/>
      <c r="JPC808" s="12"/>
      <c r="JPD808" s="12"/>
      <c r="JPE808" s="12"/>
      <c r="JPF808" s="12"/>
      <c r="JPG808" s="12"/>
      <c r="JPH808" s="12"/>
      <c r="JPI808" s="12"/>
      <c r="JPJ808" s="12"/>
      <c r="JPK808" s="12"/>
      <c r="JPL808" s="12"/>
      <c r="JPM808" s="12"/>
      <c r="JPN808" s="12"/>
      <c r="JPO808" s="12"/>
      <c r="JPP808" s="12"/>
      <c r="JPQ808" s="12"/>
      <c r="JPR808" s="12"/>
      <c r="JPS808" s="12"/>
      <c r="JPT808" s="12"/>
      <c r="JPU808" s="12"/>
      <c r="JPV808" s="12"/>
      <c r="JPW808" s="12"/>
      <c r="JPX808" s="12"/>
      <c r="JPY808" s="12"/>
      <c r="JPZ808" s="12"/>
      <c r="JQA808" s="12"/>
      <c r="JQB808" s="12"/>
      <c r="JQC808" s="12"/>
      <c r="JQD808" s="12"/>
      <c r="JQE808" s="12"/>
      <c r="JQF808" s="12"/>
      <c r="JQG808" s="12"/>
      <c r="JQH808" s="12"/>
      <c r="JQI808" s="12"/>
      <c r="JQJ808" s="12"/>
      <c r="JQK808" s="12"/>
      <c r="JQL808" s="12"/>
      <c r="JQM808" s="12"/>
      <c r="JQN808" s="12"/>
      <c r="JQO808" s="12"/>
      <c r="JQP808" s="12"/>
      <c r="JQQ808" s="12"/>
      <c r="JQR808" s="12"/>
      <c r="JQS808" s="12"/>
      <c r="JQT808" s="12"/>
      <c r="JQU808" s="12"/>
      <c r="JQV808" s="12"/>
      <c r="JQW808" s="12"/>
      <c r="JQX808" s="12"/>
      <c r="JQY808" s="12"/>
      <c r="JQZ808" s="12"/>
      <c r="JRA808" s="12"/>
      <c r="JRB808" s="12"/>
      <c r="JRC808" s="12"/>
      <c r="JRD808" s="12"/>
      <c r="JRE808" s="12"/>
      <c r="JRF808" s="12"/>
      <c r="JRG808" s="12"/>
      <c r="JRH808" s="12"/>
      <c r="JRI808" s="12"/>
      <c r="JRJ808" s="12"/>
      <c r="JRK808" s="12"/>
      <c r="JRL808" s="12"/>
      <c r="JRM808" s="12"/>
      <c r="JRN808" s="12"/>
      <c r="JRO808" s="12"/>
      <c r="JRP808" s="12"/>
      <c r="JRQ808" s="12"/>
      <c r="JRR808" s="12"/>
      <c r="JRS808" s="12"/>
      <c r="JRT808" s="12"/>
      <c r="JRU808" s="12"/>
      <c r="JRV808" s="12"/>
      <c r="JRW808" s="12"/>
      <c r="JRX808" s="12"/>
      <c r="JRY808" s="12"/>
      <c r="JRZ808" s="12"/>
      <c r="JSA808" s="12"/>
      <c r="JSB808" s="12"/>
      <c r="JSC808" s="12"/>
      <c r="JSD808" s="12"/>
      <c r="JSE808" s="12"/>
      <c r="JSF808" s="12"/>
      <c r="JSG808" s="12"/>
      <c r="JSH808" s="12"/>
      <c r="JSI808" s="12"/>
      <c r="JSJ808" s="12"/>
      <c r="JSK808" s="12"/>
      <c r="JSL808" s="12"/>
      <c r="JSM808" s="12"/>
      <c r="JSN808" s="12"/>
      <c r="JSO808" s="12"/>
      <c r="JSP808" s="12"/>
      <c r="JSQ808" s="12"/>
      <c r="JSR808" s="12"/>
      <c r="JSS808" s="12"/>
      <c r="JST808" s="12"/>
      <c r="JSU808" s="12"/>
      <c r="JSV808" s="12"/>
      <c r="JSW808" s="12"/>
      <c r="JSX808" s="12"/>
      <c r="JSY808" s="12"/>
      <c r="JSZ808" s="12"/>
      <c r="JTA808" s="12"/>
      <c r="JTB808" s="12"/>
      <c r="JTC808" s="12"/>
      <c r="JTD808" s="12"/>
      <c r="JTE808" s="12"/>
      <c r="JTF808" s="12"/>
      <c r="JTG808" s="12"/>
      <c r="JTH808" s="12"/>
      <c r="JTI808" s="12"/>
      <c r="JTJ808" s="12"/>
      <c r="JTK808" s="12"/>
      <c r="JTL808" s="12"/>
      <c r="JTM808" s="12"/>
      <c r="JTN808" s="12"/>
      <c r="JTO808" s="12"/>
      <c r="JTP808" s="12"/>
      <c r="JTQ808" s="12"/>
      <c r="JTR808" s="12"/>
      <c r="JTS808" s="12"/>
      <c r="JTT808" s="12"/>
      <c r="JTU808" s="12"/>
      <c r="JTV808" s="12"/>
      <c r="JTW808" s="12"/>
      <c r="JTX808" s="12"/>
      <c r="JTY808" s="12"/>
      <c r="JTZ808" s="12"/>
      <c r="JUA808" s="12"/>
      <c r="JUB808" s="12"/>
      <c r="JUC808" s="12"/>
      <c r="JUD808" s="12"/>
      <c r="JUE808" s="12"/>
      <c r="JUF808" s="12"/>
      <c r="JUG808" s="12"/>
      <c r="JUH808" s="12"/>
      <c r="JUI808" s="12"/>
      <c r="JUJ808" s="12"/>
      <c r="JUK808" s="12"/>
      <c r="JUL808" s="12"/>
      <c r="JUM808" s="12"/>
      <c r="JUN808" s="12"/>
      <c r="JUO808" s="12"/>
      <c r="JUP808" s="12"/>
      <c r="JUQ808" s="12"/>
      <c r="JUR808" s="12"/>
      <c r="JUS808" s="12"/>
      <c r="JUT808" s="12"/>
      <c r="JUU808" s="12"/>
      <c r="JUV808" s="12"/>
      <c r="JUW808" s="12"/>
      <c r="JUX808" s="12"/>
      <c r="JUY808" s="12"/>
      <c r="JUZ808" s="12"/>
      <c r="JVA808" s="12"/>
      <c r="JVB808" s="12"/>
      <c r="JVC808" s="12"/>
      <c r="JVD808" s="12"/>
      <c r="JVE808" s="12"/>
      <c r="JVF808" s="12"/>
      <c r="JVG808" s="12"/>
      <c r="JVH808" s="12"/>
      <c r="JVI808" s="12"/>
      <c r="JVJ808" s="12"/>
      <c r="JVK808" s="12"/>
      <c r="JVL808" s="12"/>
      <c r="JVM808" s="12"/>
      <c r="JVN808" s="12"/>
      <c r="JVO808" s="12"/>
      <c r="JVP808" s="12"/>
      <c r="JVQ808" s="12"/>
      <c r="JVR808" s="12"/>
      <c r="JVS808" s="12"/>
      <c r="JVT808" s="12"/>
      <c r="JVU808" s="12"/>
      <c r="JVV808" s="12"/>
      <c r="JVW808" s="12"/>
      <c r="JVX808" s="12"/>
      <c r="JVY808" s="12"/>
      <c r="JVZ808" s="12"/>
      <c r="JWA808" s="12"/>
      <c r="JWB808" s="12"/>
      <c r="JWC808" s="12"/>
      <c r="JWD808" s="12"/>
      <c r="JWE808" s="12"/>
      <c r="JWF808" s="12"/>
      <c r="JWG808" s="12"/>
      <c r="JWH808" s="12"/>
      <c r="JWI808" s="12"/>
      <c r="JWJ808" s="12"/>
      <c r="JWK808" s="12"/>
      <c r="JWL808" s="12"/>
      <c r="JWM808" s="12"/>
      <c r="JWN808" s="12"/>
      <c r="JWO808" s="12"/>
      <c r="JWP808" s="12"/>
      <c r="JWQ808" s="12"/>
      <c r="JWR808" s="12"/>
      <c r="JWS808" s="12"/>
      <c r="JWT808" s="12"/>
      <c r="JWU808" s="12"/>
      <c r="JWV808" s="12"/>
      <c r="JWW808" s="12"/>
      <c r="JWX808" s="12"/>
      <c r="JWY808" s="12"/>
      <c r="JWZ808" s="12"/>
      <c r="JXA808" s="12"/>
      <c r="JXB808" s="12"/>
      <c r="JXC808" s="12"/>
      <c r="JXD808" s="12"/>
      <c r="JXE808" s="12"/>
      <c r="JXF808" s="12"/>
      <c r="JXG808" s="12"/>
      <c r="JXH808" s="12"/>
      <c r="JXI808" s="12"/>
      <c r="JXJ808" s="12"/>
      <c r="JXK808" s="12"/>
      <c r="JXL808" s="12"/>
      <c r="JXM808" s="12"/>
      <c r="JXN808" s="12"/>
      <c r="JXO808" s="12"/>
      <c r="JXP808" s="12"/>
      <c r="JXQ808" s="12"/>
      <c r="JXR808" s="12"/>
      <c r="JXS808" s="12"/>
      <c r="JXT808" s="12"/>
      <c r="JXU808" s="12"/>
      <c r="JXV808" s="12"/>
      <c r="JXW808" s="12"/>
      <c r="JXX808" s="12"/>
      <c r="JXY808" s="12"/>
      <c r="JXZ808" s="12"/>
      <c r="JYA808" s="12"/>
      <c r="JYB808" s="12"/>
      <c r="JYC808" s="12"/>
      <c r="JYD808" s="12"/>
      <c r="JYE808" s="12"/>
      <c r="JYF808" s="12"/>
      <c r="JYG808" s="12"/>
      <c r="JYH808" s="12"/>
      <c r="JYI808" s="12"/>
      <c r="JYJ808" s="12"/>
      <c r="JYK808" s="12"/>
      <c r="JYL808" s="12"/>
      <c r="JYM808" s="12"/>
      <c r="JYN808" s="12"/>
      <c r="JYO808" s="12"/>
      <c r="JYP808" s="12"/>
      <c r="JYQ808" s="12"/>
      <c r="JYR808" s="12"/>
      <c r="JYS808" s="12"/>
      <c r="JYT808" s="12"/>
      <c r="JYU808" s="12"/>
      <c r="JYV808" s="12"/>
      <c r="JYW808" s="12"/>
      <c r="JYX808" s="12"/>
      <c r="JYY808" s="12"/>
      <c r="JYZ808" s="12"/>
      <c r="JZA808" s="12"/>
      <c r="JZB808" s="12"/>
      <c r="JZC808" s="12"/>
      <c r="JZD808" s="12"/>
      <c r="JZE808" s="12"/>
      <c r="JZF808" s="12"/>
      <c r="JZG808" s="12"/>
      <c r="JZH808" s="12"/>
      <c r="JZI808" s="12"/>
      <c r="JZJ808" s="12"/>
      <c r="JZK808" s="12"/>
      <c r="JZL808" s="12"/>
      <c r="JZM808" s="12"/>
      <c r="JZN808" s="12"/>
      <c r="JZO808" s="12"/>
      <c r="JZP808" s="12"/>
      <c r="JZQ808" s="12"/>
      <c r="JZR808" s="12"/>
      <c r="JZS808" s="12"/>
      <c r="JZT808" s="12"/>
      <c r="JZU808" s="12"/>
      <c r="JZV808" s="12"/>
      <c r="JZW808" s="12"/>
      <c r="JZX808" s="12"/>
      <c r="JZY808" s="12"/>
      <c r="JZZ808" s="12"/>
      <c r="KAA808" s="12"/>
      <c r="KAB808" s="12"/>
      <c r="KAC808" s="12"/>
      <c r="KAD808" s="12"/>
      <c r="KAE808" s="12"/>
      <c r="KAF808" s="12"/>
      <c r="KAG808" s="12"/>
      <c r="KAH808" s="12"/>
      <c r="KAI808" s="12"/>
      <c r="KAJ808" s="12"/>
      <c r="KAK808" s="12"/>
      <c r="KAL808" s="12"/>
      <c r="KAM808" s="12"/>
      <c r="KAN808" s="12"/>
      <c r="KAO808" s="12"/>
      <c r="KAP808" s="12"/>
      <c r="KAQ808" s="12"/>
      <c r="KAR808" s="12"/>
      <c r="KAS808" s="12"/>
      <c r="KAT808" s="12"/>
      <c r="KAU808" s="12"/>
      <c r="KAV808" s="12"/>
      <c r="KAW808" s="12"/>
      <c r="KAX808" s="12"/>
      <c r="KAY808" s="12"/>
      <c r="KAZ808" s="12"/>
      <c r="KBA808" s="12"/>
      <c r="KBB808" s="12"/>
      <c r="KBC808" s="12"/>
      <c r="KBD808" s="12"/>
      <c r="KBE808" s="12"/>
      <c r="KBF808" s="12"/>
      <c r="KBG808" s="12"/>
      <c r="KBH808" s="12"/>
      <c r="KBI808" s="12"/>
      <c r="KBJ808" s="12"/>
      <c r="KBK808" s="12"/>
      <c r="KBL808" s="12"/>
      <c r="KBM808" s="12"/>
      <c r="KBN808" s="12"/>
      <c r="KBO808" s="12"/>
      <c r="KBP808" s="12"/>
      <c r="KBQ808" s="12"/>
      <c r="KBR808" s="12"/>
      <c r="KBS808" s="12"/>
      <c r="KBT808" s="12"/>
      <c r="KBU808" s="12"/>
      <c r="KBV808" s="12"/>
      <c r="KBW808" s="12"/>
      <c r="KBX808" s="12"/>
      <c r="KBY808" s="12"/>
      <c r="KBZ808" s="12"/>
      <c r="KCA808" s="12"/>
      <c r="KCB808" s="12"/>
      <c r="KCC808" s="12"/>
      <c r="KCD808" s="12"/>
      <c r="KCE808" s="12"/>
      <c r="KCF808" s="12"/>
      <c r="KCG808" s="12"/>
      <c r="KCH808" s="12"/>
      <c r="KCI808" s="12"/>
      <c r="KCJ808" s="12"/>
      <c r="KCK808" s="12"/>
      <c r="KCL808" s="12"/>
      <c r="KCM808" s="12"/>
      <c r="KCN808" s="12"/>
      <c r="KCO808" s="12"/>
      <c r="KCP808" s="12"/>
      <c r="KCQ808" s="12"/>
      <c r="KCR808" s="12"/>
      <c r="KCS808" s="12"/>
      <c r="KCT808" s="12"/>
      <c r="KCU808" s="12"/>
      <c r="KCV808" s="12"/>
      <c r="KCW808" s="12"/>
      <c r="KCX808" s="12"/>
      <c r="KCY808" s="12"/>
      <c r="KCZ808" s="12"/>
      <c r="KDA808" s="12"/>
      <c r="KDB808" s="12"/>
      <c r="KDC808" s="12"/>
      <c r="KDD808" s="12"/>
      <c r="KDE808" s="12"/>
      <c r="KDF808" s="12"/>
      <c r="KDG808" s="12"/>
      <c r="KDH808" s="12"/>
      <c r="KDI808" s="12"/>
      <c r="KDJ808" s="12"/>
      <c r="KDK808" s="12"/>
      <c r="KDL808" s="12"/>
      <c r="KDM808" s="12"/>
      <c r="KDN808" s="12"/>
      <c r="KDO808" s="12"/>
      <c r="KDP808" s="12"/>
      <c r="KDQ808" s="12"/>
      <c r="KDR808" s="12"/>
      <c r="KDS808" s="12"/>
      <c r="KDT808" s="12"/>
      <c r="KDU808" s="12"/>
      <c r="KDV808" s="12"/>
      <c r="KDW808" s="12"/>
      <c r="KDX808" s="12"/>
      <c r="KDY808" s="12"/>
      <c r="KDZ808" s="12"/>
      <c r="KEA808" s="12"/>
      <c r="KEB808" s="12"/>
      <c r="KEC808" s="12"/>
      <c r="KED808" s="12"/>
      <c r="KEE808" s="12"/>
      <c r="KEF808" s="12"/>
      <c r="KEG808" s="12"/>
      <c r="KEH808" s="12"/>
      <c r="KEI808" s="12"/>
      <c r="KEJ808" s="12"/>
      <c r="KEK808" s="12"/>
      <c r="KEL808" s="12"/>
      <c r="KEM808" s="12"/>
      <c r="KEN808" s="12"/>
      <c r="KEO808" s="12"/>
      <c r="KEP808" s="12"/>
      <c r="KEQ808" s="12"/>
      <c r="KER808" s="12"/>
      <c r="KES808" s="12"/>
      <c r="KET808" s="12"/>
      <c r="KEU808" s="12"/>
      <c r="KEV808" s="12"/>
      <c r="KEW808" s="12"/>
      <c r="KEX808" s="12"/>
      <c r="KEY808" s="12"/>
      <c r="KEZ808" s="12"/>
      <c r="KFA808" s="12"/>
      <c r="KFB808" s="12"/>
      <c r="KFC808" s="12"/>
      <c r="KFD808" s="12"/>
      <c r="KFE808" s="12"/>
      <c r="KFF808" s="12"/>
      <c r="KFG808" s="12"/>
      <c r="KFH808" s="12"/>
      <c r="KFI808" s="12"/>
      <c r="KFJ808" s="12"/>
      <c r="KFK808" s="12"/>
      <c r="KFL808" s="12"/>
      <c r="KFM808" s="12"/>
      <c r="KFN808" s="12"/>
      <c r="KFO808" s="12"/>
      <c r="KFP808" s="12"/>
      <c r="KFQ808" s="12"/>
      <c r="KFR808" s="12"/>
      <c r="KFS808" s="12"/>
      <c r="KFT808" s="12"/>
      <c r="KFU808" s="12"/>
      <c r="KFV808" s="12"/>
      <c r="KFW808" s="12"/>
      <c r="KFX808" s="12"/>
      <c r="KFY808" s="12"/>
      <c r="KFZ808" s="12"/>
      <c r="KGA808" s="12"/>
      <c r="KGB808" s="12"/>
      <c r="KGC808" s="12"/>
      <c r="KGD808" s="12"/>
      <c r="KGE808" s="12"/>
      <c r="KGF808" s="12"/>
      <c r="KGG808" s="12"/>
      <c r="KGH808" s="12"/>
      <c r="KGI808" s="12"/>
      <c r="KGJ808" s="12"/>
      <c r="KGK808" s="12"/>
      <c r="KGL808" s="12"/>
      <c r="KGM808" s="12"/>
      <c r="KGN808" s="12"/>
      <c r="KGO808" s="12"/>
      <c r="KGP808" s="12"/>
      <c r="KGQ808" s="12"/>
      <c r="KGR808" s="12"/>
      <c r="KGS808" s="12"/>
      <c r="KGT808" s="12"/>
      <c r="KGU808" s="12"/>
      <c r="KGV808" s="12"/>
      <c r="KGW808" s="12"/>
      <c r="KGX808" s="12"/>
      <c r="KGY808" s="12"/>
      <c r="KGZ808" s="12"/>
      <c r="KHA808" s="12"/>
      <c r="KHB808" s="12"/>
      <c r="KHC808" s="12"/>
      <c r="KHD808" s="12"/>
      <c r="KHE808" s="12"/>
      <c r="KHF808" s="12"/>
      <c r="KHG808" s="12"/>
      <c r="KHH808" s="12"/>
      <c r="KHI808" s="12"/>
      <c r="KHJ808" s="12"/>
      <c r="KHK808" s="12"/>
      <c r="KHL808" s="12"/>
      <c r="KHM808" s="12"/>
      <c r="KHN808" s="12"/>
      <c r="KHO808" s="12"/>
      <c r="KHP808" s="12"/>
      <c r="KHQ808" s="12"/>
      <c r="KHR808" s="12"/>
      <c r="KHS808" s="12"/>
      <c r="KHT808" s="12"/>
      <c r="KHU808" s="12"/>
      <c r="KHV808" s="12"/>
      <c r="KHW808" s="12"/>
      <c r="KHX808" s="12"/>
      <c r="KHY808" s="12"/>
      <c r="KHZ808" s="12"/>
      <c r="KIA808" s="12"/>
      <c r="KIB808" s="12"/>
      <c r="KIC808" s="12"/>
      <c r="KID808" s="12"/>
      <c r="KIE808" s="12"/>
      <c r="KIF808" s="12"/>
      <c r="KIG808" s="12"/>
      <c r="KIH808" s="12"/>
      <c r="KII808" s="12"/>
      <c r="KIJ808" s="12"/>
      <c r="KIK808" s="12"/>
      <c r="KIL808" s="12"/>
      <c r="KIM808" s="12"/>
      <c r="KIN808" s="12"/>
      <c r="KIO808" s="12"/>
      <c r="KIP808" s="12"/>
      <c r="KIQ808" s="12"/>
      <c r="KIR808" s="12"/>
      <c r="KIS808" s="12"/>
      <c r="KIT808" s="12"/>
      <c r="KIU808" s="12"/>
      <c r="KIV808" s="12"/>
      <c r="KIW808" s="12"/>
      <c r="KIX808" s="12"/>
      <c r="KIY808" s="12"/>
      <c r="KIZ808" s="12"/>
      <c r="KJA808" s="12"/>
      <c r="KJB808" s="12"/>
      <c r="KJC808" s="12"/>
      <c r="KJD808" s="12"/>
      <c r="KJE808" s="12"/>
      <c r="KJF808" s="12"/>
      <c r="KJG808" s="12"/>
      <c r="KJH808" s="12"/>
      <c r="KJI808" s="12"/>
      <c r="KJJ808" s="12"/>
      <c r="KJK808" s="12"/>
      <c r="KJL808" s="12"/>
      <c r="KJM808" s="12"/>
      <c r="KJN808" s="12"/>
      <c r="KJO808" s="12"/>
      <c r="KJP808" s="12"/>
      <c r="KJQ808" s="12"/>
      <c r="KJR808" s="12"/>
      <c r="KJS808" s="12"/>
      <c r="KJT808" s="12"/>
      <c r="KJU808" s="12"/>
      <c r="KJV808" s="12"/>
      <c r="KJW808" s="12"/>
      <c r="KJX808" s="12"/>
      <c r="KJY808" s="12"/>
      <c r="KJZ808" s="12"/>
      <c r="KKA808" s="12"/>
      <c r="KKB808" s="12"/>
      <c r="KKC808" s="12"/>
      <c r="KKD808" s="12"/>
      <c r="KKE808" s="12"/>
      <c r="KKF808" s="12"/>
      <c r="KKG808" s="12"/>
      <c r="KKH808" s="12"/>
      <c r="KKI808" s="12"/>
      <c r="KKJ808" s="12"/>
      <c r="KKK808" s="12"/>
      <c r="KKL808" s="12"/>
      <c r="KKM808" s="12"/>
      <c r="KKN808" s="12"/>
      <c r="KKO808" s="12"/>
      <c r="KKP808" s="12"/>
      <c r="KKQ808" s="12"/>
      <c r="KKR808" s="12"/>
      <c r="KKS808" s="12"/>
      <c r="KKT808" s="12"/>
      <c r="KKU808" s="12"/>
      <c r="KKV808" s="12"/>
      <c r="KKW808" s="12"/>
      <c r="KKX808" s="12"/>
      <c r="KKY808" s="12"/>
      <c r="KKZ808" s="12"/>
      <c r="KLA808" s="12"/>
      <c r="KLB808" s="12"/>
      <c r="KLC808" s="12"/>
      <c r="KLD808" s="12"/>
      <c r="KLE808" s="12"/>
      <c r="KLF808" s="12"/>
      <c r="KLG808" s="12"/>
      <c r="KLH808" s="12"/>
      <c r="KLI808" s="12"/>
      <c r="KLJ808" s="12"/>
      <c r="KLK808" s="12"/>
      <c r="KLL808" s="12"/>
      <c r="KLM808" s="12"/>
      <c r="KLN808" s="12"/>
      <c r="KLO808" s="12"/>
      <c r="KLP808" s="12"/>
      <c r="KLQ808" s="12"/>
      <c r="KLR808" s="12"/>
      <c r="KLS808" s="12"/>
      <c r="KLT808" s="12"/>
      <c r="KLU808" s="12"/>
      <c r="KLV808" s="12"/>
      <c r="KLW808" s="12"/>
      <c r="KLX808" s="12"/>
      <c r="KLY808" s="12"/>
      <c r="KLZ808" s="12"/>
      <c r="KMA808" s="12"/>
      <c r="KMB808" s="12"/>
      <c r="KMC808" s="12"/>
      <c r="KMD808" s="12"/>
      <c r="KME808" s="12"/>
      <c r="KMF808" s="12"/>
      <c r="KMG808" s="12"/>
      <c r="KMH808" s="12"/>
      <c r="KMI808" s="12"/>
      <c r="KMJ808" s="12"/>
      <c r="KMK808" s="12"/>
      <c r="KML808" s="12"/>
      <c r="KMM808" s="12"/>
      <c r="KMN808" s="12"/>
      <c r="KMO808" s="12"/>
      <c r="KMP808" s="12"/>
      <c r="KMQ808" s="12"/>
      <c r="KMR808" s="12"/>
      <c r="KMS808" s="12"/>
      <c r="KMT808" s="12"/>
      <c r="KMU808" s="12"/>
      <c r="KMV808" s="12"/>
      <c r="KMW808" s="12"/>
      <c r="KMX808" s="12"/>
      <c r="KMY808" s="12"/>
      <c r="KMZ808" s="12"/>
      <c r="KNA808" s="12"/>
      <c r="KNB808" s="12"/>
      <c r="KNC808" s="12"/>
      <c r="KND808" s="12"/>
      <c r="KNE808" s="12"/>
      <c r="KNF808" s="12"/>
      <c r="KNG808" s="12"/>
      <c r="KNH808" s="12"/>
      <c r="KNI808" s="12"/>
      <c r="KNJ808" s="12"/>
      <c r="KNK808" s="12"/>
      <c r="KNL808" s="12"/>
      <c r="KNM808" s="12"/>
      <c r="KNN808" s="12"/>
      <c r="KNO808" s="12"/>
      <c r="KNP808" s="12"/>
      <c r="KNQ808" s="12"/>
      <c r="KNR808" s="12"/>
      <c r="KNS808" s="12"/>
      <c r="KNT808" s="12"/>
      <c r="KNU808" s="12"/>
      <c r="KNV808" s="12"/>
      <c r="KNW808" s="12"/>
      <c r="KNX808" s="12"/>
      <c r="KNY808" s="12"/>
      <c r="KNZ808" s="12"/>
      <c r="KOA808" s="12"/>
      <c r="KOB808" s="12"/>
      <c r="KOC808" s="12"/>
      <c r="KOD808" s="12"/>
      <c r="KOE808" s="12"/>
      <c r="KOF808" s="12"/>
      <c r="KOG808" s="12"/>
      <c r="KOH808" s="12"/>
      <c r="KOI808" s="12"/>
      <c r="KOJ808" s="12"/>
      <c r="KOK808" s="12"/>
      <c r="KOL808" s="12"/>
      <c r="KOM808" s="12"/>
      <c r="KON808" s="12"/>
      <c r="KOO808" s="12"/>
      <c r="KOP808" s="12"/>
      <c r="KOQ808" s="12"/>
      <c r="KOR808" s="12"/>
      <c r="KOS808" s="12"/>
      <c r="KOT808" s="12"/>
      <c r="KOU808" s="12"/>
      <c r="KOV808" s="12"/>
      <c r="KOW808" s="12"/>
      <c r="KOX808" s="12"/>
      <c r="KOY808" s="12"/>
      <c r="KOZ808" s="12"/>
      <c r="KPA808" s="12"/>
      <c r="KPB808" s="12"/>
      <c r="KPC808" s="12"/>
      <c r="KPD808" s="12"/>
      <c r="KPE808" s="12"/>
      <c r="KPF808" s="12"/>
      <c r="KPG808" s="12"/>
      <c r="KPH808" s="12"/>
      <c r="KPI808" s="12"/>
      <c r="KPJ808" s="12"/>
      <c r="KPK808" s="12"/>
      <c r="KPL808" s="12"/>
      <c r="KPM808" s="12"/>
      <c r="KPN808" s="12"/>
      <c r="KPO808" s="12"/>
      <c r="KPP808" s="12"/>
      <c r="KPQ808" s="12"/>
      <c r="KPR808" s="12"/>
      <c r="KPS808" s="12"/>
      <c r="KPT808" s="12"/>
      <c r="KPU808" s="12"/>
      <c r="KPV808" s="12"/>
      <c r="KPW808" s="12"/>
      <c r="KPX808" s="12"/>
      <c r="KPY808" s="12"/>
      <c r="KPZ808" s="12"/>
      <c r="KQA808" s="12"/>
      <c r="KQB808" s="12"/>
      <c r="KQC808" s="12"/>
      <c r="KQD808" s="12"/>
      <c r="KQE808" s="12"/>
      <c r="KQF808" s="12"/>
      <c r="KQG808" s="12"/>
      <c r="KQH808" s="12"/>
      <c r="KQI808" s="12"/>
      <c r="KQJ808" s="12"/>
      <c r="KQK808" s="12"/>
      <c r="KQL808" s="12"/>
      <c r="KQM808" s="12"/>
      <c r="KQN808" s="12"/>
      <c r="KQO808" s="12"/>
      <c r="KQP808" s="12"/>
      <c r="KQQ808" s="12"/>
      <c r="KQR808" s="12"/>
      <c r="KQS808" s="12"/>
      <c r="KQT808" s="12"/>
      <c r="KQU808" s="12"/>
      <c r="KQV808" s="12"/>
      <c r="KQW808" s="12"/>
      <c r="KQX808" s="12"/>
      <c r="KQY808" s="12"/>
      <c r="KQZ808" s="12"/>
      <c r="KRA808" s="12"/>
      <c r="KRB808" s="12"/>
      <c r="KRC808" s="12"/>
      <c r="KRD808" s="12"/>
      <c r="KRE808" s="12"/>
      <c r="KRF808" s="12"/>
      <c r="KRG808" s="12"/>
      <c r="KRH808" s="12"/>
      <c r="KRI808" s="12"/>
      <c r="KRJ808" s="12"/>
      <c r="KRK808" s="12"/>
      <c r="KRL808" s="12"/>
      <c r="KRM808" s="12"/>
      <c r="KRN808" s="12"/>
      <c r="KRO808" s="12"/>
      <c r="KRP808" s="12"/>
      <c r="KRQ808" s="12"/>
      <c r="KRR808" s="12"/>
      <c r="KRS808" s="12"/>
      <c r="KRT808" s="12"/>
      <c r="KRU808" s="12"/>
      <c r="KRV808" s="12"/>
      <c r="KRW808" s="12"/>
      <c r="KRX808" s="12"/>
      <c r="KRY808" s="12"/>
      <c r="KRZ808" s="12"/>
      <c r="KSA808" s="12"/>
      <c r="KSB808" s="12"/>
      <c r="KSC808" s="12"/>
      <c r="KSD808" s="12"/>
      <c r="KSE808" s="12"/>
      <c r="KSF808" s="12"/>
      <c r="KSG808" s="12"/>
      <c r="KSH808" s="12"/>
      <c r="KSI808" s="12"/>
      <c r="KSJ808" s="12"/>
      <c r="KSK808" s="12"/>
      <c r="KSL808" s="12"/>
      <c r="KSM808" s="12"/>
      <c r="KSN808" s="12"/>
      <c r="KSO808" s="12"/>
      <c r="KSP808" s="12"/>
      <c r="KSQ808" s="12"/>
      <c r="KSR808" s="12"/>
      <c r="KSS808" s="12"/>
      <c r="KST808" s="12"/>
      <c r="KSU808" s="12"/>
      <c r="KSV808" s="12"/>
      <c r="KSW808" s="12"/>
      <c r="KSX808" s="12"/>
      <c r="KSY808" s="12"/>
      <c r="KSZ808" s="12"/>
      <c r="KTA808" s="12"/>
      <c r="KTB808" s="12"/>
      <c r="KTC808" s="12"/>
      <c r="KTD808" s="12"/>
      <c r="KTE808" s="12"/>
      <c r="KTF808" s="12"/>
      <c r="KTG808" s="12"/>
      <c r="KTH808" s="12"/>
      <c r="KTI808" s="12"/>
      <c r="KTJ808" s="12"/>
      <c r="KTK808" s="12"/>
      <c r="KTL808" s="12"/>
      <c r="KTM808" s="12"/>
      <c r="KTN808" s="12"/>
      <c r="KTO808" s="12"/>
      <c r="KTP808" s="12"/>
      <c r="KTQ808" s="12"/>
      <c r="KTR808" s="12"/>
      <c r="KTS808" s="12"/>
      <c r="KTT808" s="12"/>
      <c r="KTU808" s="12"/>
      <c r="KTV808" s="12"/>
      <c r="KTW808" s="12"/>
      <c r="KTX808" s="12"/>
      <c r="KTY808" s="12"/>
      <c r="KTZ808" s="12"/>
      <c r="KUA808" s="12"/>
      <c r="KUB808" s="12"/>
      <c r="KUC808" s="12"/>
      <c r="KUD808" s="12"/>
      <c r="KUE808" s="12"/>
      <c r="KUF808" s="12"/>
      <c r="KUG808" s="12"/>
      <c r="KUH808" s="12"/>
      <c r="KUI808" s="12"/>
      <c r="KUJ808" s="12"/>
      <c r="KUK808" s="12"/>
      <c r="KUL808" s="12"/>
      <c r="KUM808" s="12"/>
      <c r="KUN808" s="12"/>
      <c r="KUO808" s="12"/>
      <c r="KUP808" s="12"/>
      <c r="KUQ808" s="12"/>
      <c r="KUR808" s="12"/>
      <c r="KUS808" s="12"/>
      <c r="KUT808" s="12"/>
      <c r="KUU808" s="12"/>
      <c r="KUV808" s="12"/>
      <c r="KUW808" s="12"/>
      <c r="KUX808" s="12"/>
      <c r="KUY808" s="12"/>
      <c r="KUZ808" s="12"/>
      <c r="KVA808" s="12"/>
      <c r="KVB808" s="12"/>
      <c r="KVC808" s="12"/>
      <c r="KVD808" s="12"/>
      <c r="KVE808" s="12"/>
      <c r="KVF808" s="12"/>
      <c r="KVG808" s="12"/>
      <c r="KVH808" s="12"/>
      <c r="KVI808" s="12"/>
      <c r="KVJ808" s="12"/>
      <c r="KVK808" s="12"/>
      <c r="KVL808" s="12"/>
      <c r="KVM808" s="12"/>
      <c r="KVN808" s="12"/>
      <c r="KVO808" s="12"/>
      <c r="KVP808" s="12"/>
      <c r="KVQ808" s="12"/>
      <c r="KVR808" s="12"/>
      <c r="KVS808" s="12"/>
      <c r="KVT808" s="12"/>
      <c r="KVU808" s="12"/>
      <c r="KVV808" s="12"/>
      <c r="KVW808" s="12"/>
      <c r="KVX808" s="12"/>
      <c r="KVY808" s="12"/>
      <c r="KVZ808" s="12"/>
      <c r="KWA808" s="12"/>
      <c r="KWB808" s="12"/>
      <c r="KWC808" s="12"/>
      <c r="KWD808" s="12"/>
      <c r="KWE808" s="12"/>
      <c r="KWF808" s="12"/>
      <c r="KWG808" s="12"/>
      <c r="KWH808" s="12"/>
      <c r="KWI808" s="12"/>
      <c r="KWJ808" s="12"/>
      <c r="KWK808" s="12"/>
      <c r="KWL808" s="12"/>
      <c r="KWM808" s="12"/>
      <c r="KWN808" s="12"/>
      <c r="KWO808" s="12"/>
      <c r="KWP808" s="12"/>
      <c r="KWQ808" s="12"/>
      <c r="KWR808" s="12"/>
      <c r="KWS808" s="12"/>
      <c r="KWT808" s="12"/>
      <c r="KWU808" s="12"/>
      <c r="KWV808" s="12"/>
      <c r="KWW808" s="12"/>
      <c r="KWX808" s="12"/>
      <c r="KWY808" s="12"/>
      <c r="KWZ808" s="12"/>
      <c r="KXA808" s="12"/>
      <c r="KXB808" s="12"/>
      <c r="KXC808" s="12"/>
      <c r="KXD808" s="12"/>
      <c r="KXE808" s="12"/>
      <c r="KXF808" s="12"/>
      <c r="KXG808" s="12"/>
      <c r="KXH808" s="12"/>
      <c r="KXI808" s="12"/>
      <c r="KXJ808" s="12"/>
      <c r="KXK808" s="12"/>
      <c r="KXL808" s="12"/>
      <c r="KXM808" s="12"/>
      <c r="KXN808" s="12"/>
      <c r="KXO808" s="12"/>
      <c r="KXP808" s="12"/>
      <c r="KXQ808" s="12"/>
      <c r="KXR808" s="12"/>
      <c r="KXS808" s="12"/>
      <c r="KXT808" s="12"/>
      <c r="KXU808" s="12"/>
      <c r="KXV808" s="12"/>
      <c r="KXW808" s="12"/>
      <c r="KXX808" s="12"/>
      <c r="KXY808" s="12"/>
      <c r="KXZ808" s="12"/>
      <c r="KYA808" s="12"/>
      <c r="KYB808" s="12"/>
      <c r="KYC808" s="12"/>
      <c r="KYD808" s="12"/>
      <c r="KYE808" s="12"/>
      <c r="KYF808" s="12"/>
      <c r="KYG808" s="12"/>
      <c r="KYH808" s="12"/>
      <c r="KYI808" s="12"/>
      <c r="KYJ808" s="12"/>
      <c r="KYK808" s="12"/>
      <c r="KYL808" s="12"/>
      <c r="KYM808" s="12"/>
      <c r="KYN808" s="12"/>
      <c r="KYO808" s="12"/>
      <c r="KYP808" s="12"/>
      <c r="KYQ808" s="12"/>
      <c r="KYR808" s="12"/>
      <c r="KYS808" s="12"/>
      <c r="KYT808" s="12"/>
      <c r="KYU808" s="12"/>
      <c r="KYV808" s="12"/>
      <c r="KYW808" s="12"/>
      <c r="KYX808" s="12"/>
      <c r="KYY808" s="12"/>
      <c r="KYZ808" s="12"/>
      <c r="KZA808" s="12"/>
      <c r="KZB808" s="12"/>
      <c r="KZC808" s="12"/>
      <c r="KZD808" s="12"/>
      <c r="KZE808" s="12"/>
      <c r="KZF808" s="12"/>
      <c r="KZG808" s="12"/>
      <c r="KZH808" s="12"/>
      <c r="KZI808" s="12"/>
      <c r="KZJ808" s="12"/>
      <c r="KZK808" s="12"/>
      <c r="KZL808" s="12"/>
      <c r="KZM808" s="12"/>
      <c r="KZN808" s="12"/>
      <c r="KZO808" s="12"/>
      <c r="KZP808" s="12"/>
      <c r="KZQ808" s="12"/>
      <c r="KZR808" s="12"/>
      <c r="KZS808" s="12"/>
      <c r="KZT808" s="12"/>
      <c r="KZU808" s="12"/>
      <c r="KZV808" s="12"/>
      <c r="KZW808" s="12"/>
      <c r="KZX808" s="12"/>
      <c r="KZY808" s="12"/>
      <c r="KZZ808" s="12"/>
      <c r="LAA808" s="12"/>
      <c r="LAB808" s="12"/>
      <c r="LAC808" s="12"/>
      <c r="LAD808" s="12"/>
      <c r="LAE808" s="12"/>
      <c r="LAF808" s="12"/>
      <c r="LAG808" s="12"/>
      <c r="LAH808" s="12"/>
      <c r="LAI808" s="12"/>
      <c r="LAJ808" s="12"/>
      <c r="LAK808" s="12"/>
      <c r="LAL808" s="12"/>
      <c r="LAM808" s="12"/>
      <c r="LAN808" s="12"/>
      <c r="LAO808" s="12"/>
      <c r="LAP808" s="12"/>
      <c r="LAQ808" s="12"/>
      <c r="LAR808" s="12"/>
      <c r="LAS808" s="12"/>
      <c r="LAT808" s="12"/>
      <c r="LAU808" s="12"/>
      <c r="LAV808" s="12"/>
      <c r="LAW808" s="12"/>
      <c r="LAX808" s="12"/>
      <c r="LAY808" s="12"/>
      <c r="LAZ808" s="12"/>
      <c r="LBA808" s="12"/>
      <c r="LBB808" s="12"/>
      <c r="LBC808" s="12"/>
      <c r="LBD808" s="12"/>
      <c r="LBE808" s="12"/>
      <c r="LBF808" s="12"/>
      <c r="LBG808" s="12"/>
      <c r="LBH808" s="12"/>
      <c r="LBI808" s="12"/>
      <c r="LBJ808" s="12"/>
      <c r="LBK808" s="12"/>
      <c r="LBL808" s="12"/>
      <c r="LBM808" s="12"/>
      <c r="LBN808" s="12"/>
      <c r="LBO808" s="12"/>
      <c r="LBP808" s="12"/>
      <c r="LBQ808" s="12"/>
      <c r="LBR808" s="12"/>
      <c r="LBS808" s="12"/>
      <c r="LBT808" s="12"/>
      <c r="LBU808" s="12"/>
      <c r="LBV808" s="12"/>
      <c r="LBW808" s="12"/>
      <c r="LBX808" s="12"/>
      <c r="LBY808" s="12"/>
      <c r="LBZ808" s="12"/>
      <c r="LCA808" s="12"/>
      <c r="LCB808" s="12"/>
      <c r="LCC808" s="12"/>
      <c r="LCD808" s="12"/>
      <c r="LCE808" s="12"/>
      <c r="LCF808" s="12"/>
      <c r="LCG808" s="12"/>
      <c r="LCH808" s="12"/>
      <c r="LCI808" s="12"/>
      <c r="LCJ808" s="12"/>
      <c r="LCK808" s="12"/>
      <c r="LCL808" s="12"/>
      <c r="LCM808" s="12"/>
      <c r="LCN808" s="12"/>
      <c r="LCO808" s="12"/>
      <c r="LCP808" s="12"/>
      <c r="LCQ808" s="12"/>
      <c r="LCR808" s="12"/>
      <c r="LCS808" s="12"/>
      <c r="LCT808" s="12"/>
      <c r="LCU808" s="12"/>
      <c r="LCV808" s="12"/>
      <c r="LCW808" s="12"/>
      <c r="LCX808" s="12"/>
      <c r="LCY808" s="12"/>
      <c r="LCZ808" s="12"/>
      <c r="LDA808" s="12"/>
      <c r="LDB808" s="12"/>
      <c r="LDC808" s="12"/>
      <c r="LDD808" s="12"/>
      <c r="LDE808" s="12"/>
      <c r="LDF808" s="12"/>
      <c r="LDG808" s="12"/>
      <c r="LDH808" s="12"/>
      <c r="LDI808" s="12"/>
      <c r="LDJ808" s="12"/>
      <c r="LDK808" s="12"/>
      <c r="LDL808" s="12"/>
      <c r="LDM808" s="12"/>
      <c r="LDN808" s="12"/>
      <c r="LDO808" s="12"/>
      <c r="LDP808" s="12"/>
      <c r="LDQ808" s="12"/>
      <c r="LDR808" s="12"/>
      <c r="LDS808" s="12"/>
      <c r="LDT808" s="12"/>
      <c r="LDU808" s="12"/>
      <c r="LDV808" s="12"/>
      <c r="LDW808" s="12"/>
      <c r="LDX808" s="12"/>
      <c r="LDY808" s="12"/>
      <c r="LDZ808" s="12"/>
      <c r="LEA808" s="12"/>
      <c r="LEB808" s="12"/>
      <c r="LEC808" s="12"/>
      <c r="LED808" s="12"/>
      <c r="LEE808" s="12"/>
      <c r="LEF808" s="12"/>
      <c r="LEG808" s="12"/>
      <c r="LEH808" s="12"/>
      <c r="LEI808" s="12"/>
      <c r="LEJ808" s="12"/>
      <c r="LEK808" s="12"/>
      <c r="LEL808" s="12"/>
      <c r="LEM808" s="12"/>
      <c r="LEN808" s="12"/>
      <c r="LEO808" s="12"/>
      <c r="LEP808" s="12"/>
      <c r="LEQ808" s="12"/>
      <c r="LER808" s="12"/>
      <c r="LES808" s="12"/>
      <c r="LET808" s="12"/>
      <c r="LEU808" s="12"/>
      <c r="LEV808" s="12"/>
      <c r="LEW808" s="12"/>
      <c r="LEX808" s="12"/>
      <c r="LEY808" s="12"/>
      <c r="LEZ808" s="12"/>
      <c r="LFA808" s="12"/>
      <c r="LFB808" s="12"/>
      <c r="LFC808" s="12"/>
      <c r="LFD808" s="12"/>
      <c r="LFE808" s="12"/>
      <c r="LFF808" s="12"/>
      <c r="LFG808" s="12"/>
      <c r="LFH808" s="12"/>
      <c r="LFI808" s="12"/>
      <c r="LFJ808" s="12"/>
      <c r="LFK808" s="12"/>
      <c r="LFL808" s="12"/>
      <c r="LFM808" s="12"/>
      <c r="LFN808" s="12"/>
      <c r="LFO808" s="12"/>
      <c r="LFP808" s="12"/>
      <c r="LFQ808" s="12"/>
      <c r="LFR808" s="12"/>
      <c r="LFS808" s="12"/>
      <c r="LFT808" s="12"/>
      <c r="LFU808" s="12"/>
      <c r="LFV808" s="12"/>
      <c r="LFW808" s="12"/>
      <c r="LFX808" s="12"/>
      <c r="LFY808" s="12"/>
      <c r="LFZ808" s="12"/>
      <c r="LGA808" s="12"/>
      <c r="LGB808" s="12"/>
      <c r="LGC808" s="12"/>
      <c r="LGD808" s="12"/>
      <c r="LGE808" s="12"/>
      <c r="LGF808" s="12"/>
      <c r="LGG808" s="12"/>
      <c r="LGH808" s="12"/>
      <c r="LGI808" s="12"/>
      <c r="LGJ808" s="12"/>
      <c r="LGK808" s="12"/>
      <c r="LGL808" s="12"/>
      <c r="LGM808" s="12"/>
      <c r="LGN808" s="12"/>
      <c r="LGO808" s="12"/>
      <c r="LGP808" s="12"/>
      <c r="LGQ808" s="12"/>
      <c r="LGR808" s="12"/>
      <c r="LGS808" s="12"/>
      <c r="LGT808" s="12"/>
      <c r="LGU808" s="12"/>
      <c r="LGV808" s="12"/>
      <c r="LGW808" s="12"/>
      <c r="LGX808" s="12"/>
      <c r="LGY808" s="12"/>
      <c r="LGZ808" s="12"/>
      <c r="LHA808" s="12"/>
      <c r="LHB808" s="12"/>
      <c r="LHC808" s="12"/>
      <c r="LHD808" s="12"/>
      <c r="LHE808" s="12"/>
      <c r="LHF808" s="12"/>
      <c r="LHG808" s="12"/>
      <c r="LHH808" s="12"/>
      <c r="LHI808" s="12"/>
      <c r="LHJ808" s="12"/>
      <c r="LHK808" s="12"/>
      <c r="LHL808" s="12"/>
      <c r="LHM808" s="12"/>
      <c r="LHN808" s="12"/>
      <c r="LHO808" s="12"/>
      <c r="LHP808" s="12"/>
      <c r="LHQ808" s="12"/>
      <c r="LHR808" s="12"/>
      <c r="LHS808" s="12"/>
      <c r="LHT808" s="12"/>
      <c r="LHU808" s="12"/>
      <c r="LHV808" s="12"/>
      <c r="LHW808" s="12"/>
      <c r="LHX808" s="12"/>
      <c r="LHY808" s="12"/>
      <c r="LHZ808" s="12"/>
      <c r="LIA808" s="12"/>
      <c r="LIB808" s="12"/>
      <c r="LIC808" s="12"/>
      <c r="LID808" s="12"/>
      <c r="LIE808" s="12"/>
      <c r="LIF808" s="12"/>
      <c r="LIG808" s="12"/>
      <c r="LIH808" s="12"/>
      <c r="LII808" s="12"/>
      <c r="LIJ808" s="12"/>
      <c r="LIK808" s="12"/>
      <c r="LIL808" s="12"/>
      <c r="LIM808" s="12"/>
      <c r="LIN808" s="12"/>
      <c r="LIO808" s="12"/>
      <c r="LIP808" s="12"/>
      <c r="LIQ808" s="12"/>
      <c r="LIR808" s="12"/>
      <c r="LIS808" s="12"/>
      <c r="LIT808" s="12"/>
      <c r="LIU808" s="12"/>
      <c r="LIV808" s="12"/>
      <c r="LIW808" s="12"/>
      <c r="LIX808" s="12"/>
      <c r="LIY808" s="12"/>
      <c r="LIZ808" s="12"/>
      <c r="LJA808" s="12"/>
      <c r="LJB808" s="12"/>
      <c r="LJC808" s="12"/>
      <c r="LJD808" s="12"/>
      <c r="LJE808" s="12"/>
      <c r="LJF808" s="12"/>
      <c r="LJG808" s="12"/>
      <c r="LJH808" s="12"/>
      <c r="LJI808" s="12"/>
      <c r="LJJ808" s="12"/>
      <c r="LJK808" s="12"/>
      <c r="LJL808" s="12"/>
      <c r="LJM808" s="12"/>
      <c r="LJN808" s="12"/>
      <c r="LJO808" s="12"/>
      <c r="LJP808" s="12"/>
      <c r="LJQ808" s="12"/>
      <c r="LJR808" s="12"/>
      <c r="LJS808" s="12"/>
      <c r="LJT808" s="12"/>
      <c r="LJU808" s="12"/>
      <c r="LJV808" s="12"/>
      <c r="LJW808" s="12"/>
      <c r="LJX808" s="12"/>
      <c r="LJY808" s="12"/>
      <c r="LJZ808" s="12"/>
      <c r="LKA808" s="12"/>
      <c r="LKB808" s="12"/>
      <c r="LKC808" s="12"/>
      <c r="LKD808" s="12"/>
      <c r="LKE808" s="12"/>
      <c r="LKF808" s="12"/>
      <c r="LKG808" s="12"/>
      <c r="LKH808" s="12"/>
      <c r="LKI808" s="12"/>
      <c r="LKJ808" s="12"/>
      <c r="LKK808" s="12"/>
      <c r="LKL808" s="12"/>
      <c r="LKM808" s="12"/>
      <c r="LKN808" s="12"/>
      <c r="LKO808" s="12"/>
      <c r="LKP808" s="12"/>
      <c r="LKQ808" s="12"/>
      <c r="LKR808" s="12"/>
      <c r="LKS808" s="12"/>
      <c r="LKT808" s="12"/>
      <c r="LKU808" s="12"/>
      <c r="LKV808" s="12"/>
      <c r="LKW808" s="12"/>
      <c r="LKX808" s="12"/>
      <c r="LKY808" s="12"/>
      <c r="LKZ808" s="12"/>
      <c r="LLA808" s="12"/>
      <c r="LLB808" s="12"/>
      <c r="LLC808" s="12"/>
      <c r="LLD808" s="12"/>
      <c r="LLE808" s="12"/>
      <c r="LLF808" s="12"/>
      <c r="LLG808" s="12"/>
      <c r="LLH808" s="12"/>
      <c r="LLI808" s="12"/>
      <c r="LLJ808" s="12"/>
      <c r="LLK808" s="12"/>
      <c r="LLL808" s="12"/>
      <c r="LLM808" s="12"/>
      <c r="LLN808" s="12"/>
      <c r="LLO808" s="12"/>
      <c r="LLP808" s="12"/>
      <c r="LLQ808" s="12"/>
      <c r="LLR808" s="12"/>
      <c r="LLS808" s="12"/>
      <c r="LLT808" s="12"/>
      <c r="LLU808" s="12"/>
      <c r="LLV808" s="12"/>
      <c r="LLW808" s="12"/>
      <c r="LLX808" s="12"/>
      <c r="LLY808" s="12"/>
      <c r="LLZ808" s="12"/>
      <c r="LMA808" s="12"/>
      <c r="LMB808" s="12"/>
      <c r="LMC808" s="12"/>
      <c r="LMD808" s="12"/>
      <c r="LME808" s="12"/>
      <c r="LMF808" s="12"/>
      <c r="LMG808" s="12"/>
      <c r="LMH808" s="12"/>
      <c r="LMI808" s="12"/>
      <c r="LMJ808" s="12"/>
      <c r="LMK808" s="12"/>
      <c r="LML808" s="12"/>
      <c r="LMM808" s="12"/>
      <c r="LMN808" s="12"/>
      <c r="LMO808" s="12"/>
      <c r="LMP808" s="12"/>
      <c r="LMQ808" s="12"/>
      <c r="LMR808" s="12"/>
      <c r="LMS808" s="12"/>
      <c r="LMT808" s="12"/>
      <c r="LMU808" s="12"/>
      <c r="LMV808" s="12"/>
      <c r="LMW808" s="12"/>
      <c r="LMX808" s="12"/>
      <c r="LMY808" s="12"/>
      <c r="LMZ808" s="12"/>
      <c r="LNA808" s="12"/>
      <c r="LNB808" s="12"/>
      <c r="LNC808" s="12"/>
      <c r="LND808" s="12"/>
      <c r="LNE808" s="12"/>
      <c r="LNF808" s="12"/>
      <c r="LNG808" s="12"/>
      <c r="LNH808" s="12"/>
      <c r="LNI808" s="12"/>
      <c r="LNJ808" s="12"/>
      <c r="LNK808" s="12"/>
      <c r="LNL808" s="12"/>
      <c r="LNM808" s="12"/>
      <c r="LNN808" s="12"/>
      <c r="LNO808" s="12"/>
      <c r="LNP808" s="12"/>
      <c r="LNQ808" s="12"/>
      <c r="LNR808" s="12"/>
      <c r="LNS808" s="12"/>
      <c r="LNT808" s="12"/>
      <c r="LNU808" s="12"/>
      <c r="LNV808" s="12"/>
      <c r="LNW808" s="12"/>
      <c r="LNX808" s="12"/>
      <c r="LNY808" s="12"/>
      <c r="LNZ808" s="12"/>
      <c r="LOA808" s="12"/>
      <c r="LOB808" s="12"/>
      <c r="LOC808" s="12"/>
      <c r="LOD808" s="12"/>
      <c r="LOE808" s="12"/>
      <c r="LOF808" s="12"/>
      <c r="LOG808" s="12"/>
      <c r="LOH808" s="12"/>
      <c r="LOI808" s="12"/>
      <c r="LOJ808" s="12"/>
      <c r="LOK808" s="12"/>
      <c r="LOL808" s="12"/>
      <c r="LOM808" s="12"/>
      <c r="LON808" s="12"/>
      <c r="LOO808" s="12"/>
      <c r="LOP808" s="12"/>
      <c r="LOQ808" s="12"/>
      <c r="LOR808" s="12"/>
      <c r="LOS808" s="12"/>
      <c r="LOT808" s="12"/>
      <c r="LOU808" s="12"/>
      <c r="LOV808" s="12"/>
      <c r="LOW808" s="12"/>
      <c r="LOX808" s="12"/>
      <c r="LOY808" s="12"/>
      <c r="LOZ808" s="12"/>
      <c r="LPA808" s="12"/>
      <c r="LPB808" s="12"/>
      <c r="LPC808" s="12"/>
      <c r="LPD808" s="12"/>
      <c r="LPE808" s="12"/>
      <c r="LPF808" s="12"/>
      <c r="LPG808" s="12"/>
      <c r="LPH808" s="12"/>
      <c r="LPI808" s="12"/>
      <c r="LPJ808" s="12"/>
      <c r="LPK808" s="12"/>
      <c r="LPL808" s="12"/>
      <c r="LPM808" s="12"/>
      <c r="LPN808" s="12"/>
      <c r="LPO808" s="12"/>
      <c r="LPP808" s="12"/>
      <c r="LPQ808" s="12"/>
      <c r="LPR808" s="12"/>
      <c r="LPS808" s="12"/>
      <c r="LPT808" s="12"/>
      <c r="LPU808" s="12"/>
      <c r="LPV808" s="12"/>
      <c r="LPW808" s="12"/>
      <c r="LPX808" s="12"/>
      <c r="LPY808" s="12"/>
      <c r="LPZ808" s="12"/>
      <c r="LQA808" s="12"/>
      <c r="LQB808" s="12"/>
      <c r="LQC808" s="12"/>
      <c r="LQD808" s="12"/>
      <c r="LQE808" s="12"/>
      <c r="LQF808" s="12"/>
      <c r="LQG808" s="12"/>
      <c r="LQH808" s="12"/>
      <c r="LQI808" s="12"/>
      <c r="LQJ808" s="12"/>
      <c r="LQK808" s="12"/>
      <c r="LQL808" s="12"/>
      <c r="LQM808" s="12"/>
      <c r="LQN808" s="12"/>
      <c r="LQO808" s="12"/>
      <c r="LQP808" s="12"/>
      <c r="LQQ808" s="12"/>
      <c r="LQR808" s="12"/>
      <c r="LQS808" s="12"/>
      <c r="LQT808" s="12"/>
      <c r="LQU808" s="12"/>
      <c r="LQV808" s="12"/>
      <c r="LQW808" s="12"/>
      <c r="LQX808" s="12"/>
      <c r="LQY808" s="12"/>
      <c r="LQZ808" s="12"/>
      <c r="LRA808" s="12"/>
      <c r="LRB808" s="12"/>
      <c r="LRC808" s="12"/>
      <c r="LRD808" s="12"/>
      <c r="LRE808" s="12"/>
      <c r="LRF808" s="12"/>
      <c r="LRG808" s="12"/>
      <c r="LRH808" s="12"/>
      <c r="LRI808" s="12"/>
      <c r="LRJ808" s="12"/>
      <c r="LRK808" s="12"/>
      <c r="LRL808" s="12"/>
      <c r="LRM808" s="12"/>
      <c r="LRN808" s="12"/>
      <c r="LRO808" s="12"/>
      <c r="LRP808" s="12"/>
      <c r="LRQ808" s="12"/>
      <c r="LRR808" s="12"/>
      <c r="LRS808" s="12"/>
      <c r="LRT808" s="12"/>
      <c r="LRU808" s="12"/>
      <c r="LRV808" s="12"/>
      <c r="LRW808" s="12"/>
      <c r="LRX808" s="12"/>
      <c r="LRY808" s="12"/>
      <c r="LRZ808" s="12"/>
      <c r="LSA808" s="12"/>
      <c r="LSB808" s="12"/>
      <c r="LSC808" s="12"/>
      <c r="LSD808" s="12"/>
      <c r="LSE808" s="12"/>
      <c r="LSF808" s="12"/>
      <c r="LSG808" s="12"/>
      <c r="LSH808" s="12"/>
      <c r="LSI808" s="12"/>
      <c r="LSJ808" s="12"/>
      <c r="LSK808" s="12"/>
      <c r="LSL808" s="12"/>
      <c r="LSM808" s="12"/>
      <c r="LSN808" s="12"/>
      <c r="LSO808" s="12"/>
      <c r="LSP808" s="12"/>
      <c r="LSQ808" s="12"/>
      <c r="LSR808" s="12"/>
      <c r="LSS808" s="12"/>
      <c r="LST808" s="12"/>
      <c r="LSU808" s="12"/>
      <c r="LSV808" s="12"/>
      <c r="LSW808" s="12"/>
      <c r="LSX808" s="12"/>
      <c r="LSY808" s="12"/>
      <c r="LSZ808" s="12"/>
      <c r="LTA808" s="12"/>
      <c r="LTB808" s="12"/>
      <c r="LTC808" s="12"/>
      <c r="LTD808" s="12"/>
      <c r="LTE808" s="12"/>
      <c r="LTF808" s="12"/>
      <c r="LTG808" s="12"/>
      <c r="LTH808" s="12"/>
      <c r="LTI808" s="12"/>
      <c r="LTJ808" s="12"/>
      <c r="LTK808" s="12"/>
      <c r="LTL808" s="12"/>
      <c r="LTM808" s="12"/>
      <c r="LTN808" s="12"/>
      <c r="LTO808" s="12"/>
      <c r="LTP808" s="12"/>
      <c r="LTQ808" s="12"/>
      <c r="LTR808" s="12"/>
      <c r="LTS808" s="12"/>
      <c r="LTT808" s="12"/>
      <c r="LTU808" s="12"/>
      <c r="LTV808" s="12"/>
      <c r="LTW808" s="12"/>
      <c r="LTX808" s="12"/>
      <c r="LTY808" s="12"/>
      <c r="LTZ808" s="12"/>
      <c r="LUA808" s="12"/>
      <c r="LUB808" s="12"/>
      <c r="LUC808" s="12"/>
      <c r="LUD808" s="12"/>
      <c r="LUE808" s="12"/>
      <c r="LUF808" s="12"/>
      <c r="LUG808" s="12"/>
      <c r="LUH808" s="12"/>
      <c r="LUI808" s="12"/>
      <c r="LUJ808" s="12"/>
      <c r="LUK808" s="12"/>
      <c r="LUL808" s="12"/>
      <c r="LUM808" s="12"/>
      <c r="LUN808" s="12"/>
      <c r="LUO808" s="12"/>
      <c r="LUP808" s="12"/>
      <c r="LUQ808" s="12"/>
      <c r="LUR808" s="12"/>
      <c r="LUS808" s="12"/>
      <c r="LUT808" s="12"/>
      <c r="LUU808" s="12"/>
      <c r="LUV808" s="12"/>
      <c r="LUW808" s="12"/>
      <c r="LUX808" s="12"/>
      <c r="LUY808" s="12"/>
      <c r="LUZ808" s="12"/>
      <c r="LVA808" s="12"/>
      <c r="LVB808" s="12"/>
      <c r="LVC808" s="12"/>
      <c r="LVD808" s="12"/>
      <c r="LVE808" s="12"/>
      <c r="LVF808" s="12"/>
      <c r="LVG808" s="12"/>
      <c r="LVH808" s="12"/>
      <c r="LVI808" s="12"/>
      <c r="LVJ808" s="12"/>
      <c r="LVK808" s="12"/>
      <c r="LVL808" s="12"/>
      <c r="LVM808" s="12"/>
      <c r="LVN808" s="12"/>
      <c r="LVO808" s="12"/>
      <c r="LVP808" s="12"/>
      <c r="LVQ808" s="12"/>
      <c r="LVR808" s="12"/>
      <c r="LVS808" s="12"/>
      <c r="LVT808" s="12"/>
      <c r="LVU808" s="12"/>
      <c r="LVV808" s="12"/>
      <c r="LVW808" s="12"/>
      <c r="LVX808" s="12"/>
      <c r="LVY808" s="12"/>
      <c r="LVZ808" s="12"/>
      <c r="LWA808" s="12"/>
      <c r="LWB808" s="12"/>
      <c r="LWC808" s="12"/>
      <c r="LWD808" s="12"/>
      <c r="LWE808" s="12"/>
      <c r="LWF808" s="12"/>
      <c r="LWG808" s="12"/>
      <c r="LWH808" s="12"/>
      <c r="LWI808" s="12"/>
      <c r="LWJ808" s="12"/>
      <c r="LWK808" s="12"/>
      <c r="LWL808" s="12"/>
      <c r="LWM808" s="12"/>
      <c r="LWN808" s="12"/>
      <c r="LWO808" s="12"/>
      <c r="LWP808" s="12"/>
      <c r="LWQ808" s="12"/>
      <c r="LWR808" s="12"/>
      <c r="LWS808" s="12"/>
      <c r="LWT808" s="12"/>
      <c r="LWU808" s="12"/>
      <c r="LWV808" s="12"/>
      <c r="LWW808" s="12"/>
      <c r="LWX808" s="12"/>
      <c r="LWY808" s="12"/>
      <c r="LWZ808" s="12"/>
      <c r="LXA808" s="12"/>
      <c r="LXB808" s="12"/>
      <c r="LXC808" s="12"/>
      <c r="LXD808" s="12"/>
      <c r="LXE808" s="12"/>
      <c r="LXF808" s="12"/>
      <c r="LXG808" s="12"/>
      <c r="LXH808" s="12"/>
      <c r="LXI808" s="12"/>
      <c r="LXJ808" s="12"/>
      <c r="LXK808" s="12"/>
      <c r="LXL808" s="12"/>
      <c r="LXM808" s="12"/>
      <c r="LXN808" s="12"/>
      <c r="LXO808" s="12"/>
      <c r="LXP808" s="12"/>
      <c r="LXQ808" s="12"/>
      <c r="LXR808" s="12"/>
      <c r="LXS808" s="12"/>
      <c r="LXT808" s="12"/>
      <c r="LXU808" s="12"/>
      <c r="LXV808" s="12"/>
      <c r="LXW808" s="12"/>
      <c r="LXX808" s="12"/>
      <c r="LXY808" s="12"/>
      <c r="LXZ808" s="12"/>
      <c r="LYA808" s="12"/>
      <c r="LYB808" s="12"/>
      <c r="LYC808" s="12"/>
      <c r="LYD808" s="12"/>
      <c r="LYE808" s="12"/>
      <c r="LYF808" s="12"/>
      <c r="LYG808" s="12"/>
      <c r="LYH808" s="12"/>
      <c r="LYI808" s="12"/>
      <c r="LYJ808" s="12"/>
      <c r="LYK808" s="12"/>
      <c r="LYL808" s="12"/>
      <c r="LYM808" s="12"/>
      <c r="LYN808" s="12"/>
      <c r="LYO808" s="12"/>
      <c r="LYP808" s="12"/>
      <c r="LYQ808" s="12"/>
      <c r="LYR808" s="12"/>
      <c r="LYS808" s="12"/>
      <c r="LYT808" s="12"/>
      <c r="LYU808" s="12"/>
      <c r="LYV808" s="12"/>
      <c r="LYW808" s="12"/>
      <c r="LYX808" s="12"/>
      <c r="LYY808" s="12"/>
      <c r="LYZ808" s="12"/>
      <c r="LZA808" s="12"/>
      <c r="LZB808" s="12"/>
      <c r="LZC808" s="12"/>
      <c r="LZD808" s="12"/>
      <c r="LZE808" s="12"/>
      <c r="LZF808" s="12"/>
      <c r="LZG808" s="12"/>
      <c r="LZH808" s="12"/>
      <c r="LZI808" s="12"/>
      <c r="LZJ808" s="12"/>
      <c r="LZK808" s="12"/>
      <c r="LZL808" s="12"/>
      <c r="LZM808" s="12"/>
      <c r="LZN808" s="12"/>
      <c r="LZO808" s="12"/>
      <c r="LZP808" s="12"/>
      <c r="LZQ808" s="12"/>
      <c r="LZR808" s="12"/>
      <c r="LZS808" s="12"/>
      <c r="LZT808" s="12"/>
      <c r="LZU808" s="12"/>
      <c r="LZV808" s="12"/>
      <c r="LZW808" s="12"/>
      <c r="LZX808" s="12"/>
      <c r="LZY808" s="12"/>
      <c r="LZZ808" s="12"/>
      <c r="MAA808" s="12"/>
      <c r="MAB808" s="12"/>
      <c r="MAC808" s="12"/>
      <c r="MAD808" s="12"/>
      <c r="MAE808" s="12"/>
      <c r="MAF808" s="12"/>
      <c r="MAG808" s="12"/>
      <c r="MAH808" s="12"/>
      <c r="MAI808" s="12"/>
      <c r="MAJ808" s="12"/>
      <c r="MAK808" s="12"/>
      <c r="MAL808" s="12"/>
      <c r="MAM808" s="12"/>
      <c r="MAN808" s="12"/>
      <c r="MAO808" s="12"/>
      <c r="MAP808" s="12"/>
      <c r="MAQ808" s="12"/>
      <c r="MAR808" s="12"/>
      <c r="MAS808" s="12"/>
      <c r="MAT808" s="12"/>
      <c r="MAU808" s="12"/>
      <c r="MAV808" s="12"/>
      <c r="MAW808" s="12"/>
      <c r="MAX808" s="12"/>
      <c r="MAY808" s="12"/>
      <c r="MAZ808" s="12"/>
      <c r="MBA808" s="12"/>
      <c r="MBB808" s="12"/>
      <c r="MBC808" s="12"/>
      <c r="MBD808" s="12"/>
      <c r="MBE808" s="12"/>
      <c r="MBF808" s="12"/>
      <c r="MBG808" s="12"/>
      <c r="MBH808" s="12"/>
      <c r="MBI808" s="12"/>
      <c r="MBJ808" s="12"/>
      <c r="MBK808" s="12"/>
      <c r="MBL808" s="12"/>
      <c r="MBM808" s="12"/>
      <c r="MBN808" s="12"/>
      <c r="MBO808" s="12"/>
      <c r="MBP808" s="12"/>
      <c r="MBQ808" s="12"/>
      <c r="MBR808" s="12"/>
      <c r="MBS808" s="12"/>
      <c r="MBT808" s="12"/>
      <c r="MBU808" s="12"/>
      <c r="MBV808" s="12"/>
      <c r="MBW808" s="12"/>
      <c r="MBX808" s="12"/>
      <c r="MBY808" s="12"/>
      <c r="MBZ808" s="12"/>
      <c r="MCA808" s="12"/>
      <c r="MCB808" s="12"/>
      <c r="MCC808" s="12"/>
      <c r="MCD808" s="12"/>
      <c r="MCE808" s="12"/>
      <c r="MCF808" s="12"/>
      <c r="MCG808" s="12"/>
      <c r="MCH808" s="12"/>
      <c r="MCI808" s="12"/>
      <c r="MCJ808" s="12"/>
      <c r="MCK808" s="12"/>
      <c r="MCL808" s="12"/>
      <c r="MCM808" s="12"/>
      <c r="MCN808" s="12"/>
      <c r="MCO808" s="12"/>
      <c r="MCP808" s="12"/>
      <c r="MCQ808" s="12"/>
      <c r="MCR808" s="12"/>
      <c r="MCS808" s="12"/>
      <c r="MCT808" s="12"/>
      <c r="MCU808" s="12"/>
      <c r="MCV808" s="12"/>
      <c r="MCW808" s="12"/>
      <c r="MCX808" s="12"/>
      <c r="MCY808" s="12"/>
      <c r="MCZ808" s="12"/>
      <c r="MDA808" s="12"/>
      <c r="MDB808" s="12"/>
      <c r="MDC808" s="12"/>
      <c r="MDD808" s="12"/>
      <c r="MDE808" s="12"/>
      <c r="MDF808" s="12"/>
      <c r="MDG808" s="12"/>
      <c r="MDH808" s="12"/>
      <c r="MDI808" s="12"/>
      <c r="MDJ808" s="12"/>
      <c r="MDK808" s="12"/>
      <c r="MDL808" s="12"/>
      <c r="MDM808" s="12"/>
      <c r="MDN808" s="12"/>
      <c r="MDO808" s="12"/>
      <c r="MDP808" s="12"/>
      <c r="MDQ808" s="12"/>
      <c r="MDR808" s="12"/>
      <c r="MDS808" s="12"/>
      <c r="MDT808" s="12"/>
      <c r="MDU808" s="12"/>
      <c r="MDV808" s="12"/>
      <c r="MDW808" s="12"/>
      <c r="MDX808" s="12"/>
      <c r="MDY808" s="12"/>
      <c r="MDZ808" s="12"/>
      <c r="MEA808" s="12"/>
      <c r="MEB808" s="12"/>
      <c r="MEC808" s="12"/>
      <c r="MED808" s="12"/>
      <c r="MEE808" s="12"/>
      <c r="MEF808" s="12"/>
      <c r="MEG808" s="12"/>
      <c r="MEH808" s="12"/>
      <c r="MEI808" s="12"/>
      <c r="MEJ808" s="12"/>
      <c r="MEK808" s="12"/>
      <c r="MEL808" s="12"/>
      <c r="MEM808" s="12"/>
      <c r="MEN808" s="12"/>
      <c r="MEO808" s="12"/>
      <c r="MEP808" s="12"/>
      <c r="MEQ808" s="12"/>
      <c r="MER808" s="12"/>
      <c r="MES808" s="12"/>
      <c r="MET808" s="12"/>
      <c r="MEU808" s="12"/>
      <c r="MEV808" s="12"/>
      <c r="MEW808" s="12"/>
      <c r="MEX808" s="12"/>
      <c r="MEY808" s="12"/>
      <c r="MEZ808" s="12"/>
      <c r="MFA808" s="12"/>
      <c r="MFB808" s="12"/>
      <c r="MFC808" s="12"/>
      <c r="MFD808" s="12"/>
      <c r="MFE808" s="12"/>
      <c r="MFF808" s="12"/>
      <c r="MFG808" s="12"/>
      <c r="MFH808" s="12"/>
      <c r="MFI808" s="12"/>
      <c r="MFJ808" s="12"/>
      <c r="MFK808" s="12"/>
      <c r="MFL808" s="12"/>
      <c r="MFM808" s="12"/>
      <c r="MFN808" s="12"/>
      <c r="MFO808" s="12"/>
      <c r="MFP808" s="12"/>
      <c r="MFQ808" s="12"/>
      <c r="MFR808" s="12"/>
      <c r="MFS808" s="12"/>
      <c r="MFT808" s="12"/>
      <c r="MFU808" s="12"/>
      <c r="MFV808" s="12"/>
      <c r="MFW808" s="12"/>
      <c r="MFX808" s="12"/>
      <c r="MFY808" s="12"/>
      <c r="MFZ808" s="12"/>
      <c r="MGA808" s="12"/>
      <c r="MGB808" s="12"/>
      <c r="MGC808" s="12"/>
      <c r="MGD808" s="12"/>
      <c r="MGE808" s="12"/>
      <c r="MGF808" s="12"/>
      <c r="MGG808" s="12"/>
      <c r="MGH808" s="12"/>
      <c r="MGI808" s="12"/>
      <c r="MGJ808" s="12"/>
      <c r="MGK808" s="12"/>
      <c r="MGL808" s="12"/>
      <c r="MGM808" s="12"/>
      <c r="MGN808" s="12"/>
      <c r="MGO808" s="12"/>
      <c r="MGP808" s="12"/>
      <c r="MGQ808" s="12"/>
      <c r="MGR808" s="12"/>
      <c r="MGS808" s="12"/>
      <c r="MGT808" s="12"/>
      <c r="MGU808" s="12"/>
      <c r="MGV808" s="12"/>
      <c r="MGW808" s="12"/>
      <c r="MGX808" s="12"/>
      <c r="MGY808" s="12"/>
      <c r="MGZ808" s="12"/>
      <c r="MHA808" s="12"/>
      <c r="MHB808" s="12"/>
      <c r="MHC808" s="12"/>
      <c r="MHD808" s="12"/>
      <c r="MHE808" s="12"/>
      <c r="MHF808" s="12"/>
      <c r="MHG808" s="12"/>
      <c r="MHH808" s="12"/>
      <c r="MHI808" s="12"/>
      <c r="MHJ808" s="12"/>
      <c r="MHK808" s="12"/>
      <c r="MHL808" s="12"/>
      <c r="MHM808" s="12"/>
      <c r="MHN808" s="12"/>
      <c r="MHO808" s="12"/>
      <c r="MHP808" s="12"/>
      <c r="MHQ808" s="12"/>
      <c r="MHR808" s="12"/>
      <c r="MHS808" s="12"/>
      <c r="MHT808" s="12"/>
      <c r="MHU808" s="12"/>
      <c r="MHV808" s="12"/>
      <c r="MHW808" s="12"/>
      <c r="MHX808" s="12"/>
      <c r="MHY808" s="12"/>
      <c r="MHZ808" s="12"/>
      <c r="MIA808" s="12"/>
      <c r="MIB808" s="12"/>
      <c r="MIC808" s="12"/>
      <c r="MID808" s="12"/>
      <c r="MIE808" s="12"/>
      <c r="MIF808" s="12"/>
      <c r="MIG808" s="12"/>
      <c r="MIH808" s="12"/>
      <c r="MII808" s="12"/>
      <c r="MIJ808" s="12"/>
      <c r="MIK808" s="12"/>
      <c r="MIL808" s="12"/>
      <c r="MIM808" s="12"/>
      <c r="MIN808" s="12"/>
      <c r="MIO808" s="12"/>
      <c r="MIP808" s="12"/>
      <c r="MIQ808" s="12"/>
      <c r="MIR808" s="12"/>
      <c r="MIS808" s="12"/>
      <c r="MIT808" s="12"/>
      <c r="MIU808" s="12"/>
      <c r="MIV808" s="12"/>
      <c r="MIW808" s="12"/>
      <c r="MIX808" s="12"/>
      <c r="MIY808" s="12"/>
      <c r="MIZ808" s="12"/>
      <c r="MJA808" s="12"/>
      <c r="MJB808" s="12"/>
      <c r="MJC808" s="12"/>
      <c r="MJD808" s="12"/>
      <c r="MJE808" s="12"/>
      <c r="MJF808" s="12"/>
      <c r="MJG808" s="12"/>
      <c r="MJH808" s="12"/>
      <c r="MJI808" s="12"/>
      <c r="MJJ808" s="12"/>
      <c r="MJK808" s="12"/>
      <c r="MJL808" s="12"/>
      <c r="MJM808" s="12"/>
      <c r="MJN808" s="12"/>
      <c r="MJO808" s="12"/>
      <c r="MJP808" s="12"/>
      <c r="MJQ808" s="12"/>
      <c r="MJR808" s="12"/>
      <c r="MJS808" s="12"/>
      <c r="MJT808" s="12"/>
      <c r="MJU808" s="12"/>
      <c r="MJV808" s="12"/>
      <c r="MJW808" s="12"/>
      <c r="MJX808" s="12"/>
      <c r="MJY808" s="12"/>
      <c r="MJZ808" s="12"/>
      <c r="MKA808" s="12"/>
      <c r="MKB808" s="12"/>
      <c r="MKC808" s="12"/>
      <c r="MKD808" s="12"/>
      <c r="MKE808" s="12"/>
      <c r="MKF808" s="12"/>
      <c r="MKG808" s="12"/>
      <c r="MKH808" s="12"/>
      <c r="MKI808" s="12"/>
      <c r="MKJ808" s="12"/>
      <c r="MKK808" s="12"/>
      <c r="MKL808" s="12"/>
      <c r="MKM808" s="12"/>
      <c r="MKN808" s="12"/>
      <c r="MKO808" s="12"/>
      <c r="MKP808" s="12"/>
      <c r="MKQ808" s="12"/>
      <c r="MKR808" s="12"/>
      <c r="MKS808" s="12"/>
      <c r="MKT808" s="12"/>
      <c r="MKU808" s="12"/>
      <c r="MKV808" s="12"/>
      <c r="MKW808" s="12"/>
      <c r="MKX808" s="12"/>
      <c r="MKY808" s="12"/>
      <c r="MKZ808" s="12"/>
      <c r="MLA808" s="12"/>
      <c r="MLB808" s="12"/>
      <c r="MLC808" s="12"/>
      <c r="MLD808" s="12"/>
      <c r="MLE808" s="12"/>
      <c r="MLF808" s="12"/>
      <c r="MLG808" s="12"/>
      <c r="MLH808" s="12"/>
      <c r="MLI808" s="12"/>
      <c r="MLJ808" s="12"/>
      <c r="MLK808" s="12"/>
      <c r="MLL808" s="12"/>
      <c r="MLM808" s="12"/>
      <c r="MLN808" s="12"/>
      <c r="MLO808" s="12"/>
      <c r="MLP808" s="12"/>
      <c r="MLQ808" s="12"/>
      <c r="MLR808" s="12"/>
      <c r="MLS808" s="12"/>
      <c r="MLT808" s="12"/>
      <c r="MLU808" s="12"/>
      <c r="MLV808" s="12"/>
      <c r="MLW808" s="12"/>
      <c r="MLX808" s="12"/>
      <c r="MLY808" s="12"/>
      <c r="MLZ808" s="12"/>
      <c r="MMA808" s="12"/>
      <c r="MMB808" s="12"/>
      <c r="MMC808" s="12"/>
      <c r="MMD808" s="12"/>
      <c r="MME808" s="12"/>
      <c r="MMF808" s="12"/>
      <c r="MMG808" s="12"/>
      <c r="MMH808" s="12"/>
      <c r="MMI808" s="12"/>
      <c r="MMJ808" s="12"/>
      <c r="MMK808" s="12"/>
      <c r="MML808" s="12"/>
      <c r="MMM808" s="12"/>
      <c r="MMN808" s="12"/>
      <c r="MMO808" s="12"/>
      <c r="MMP808" s="12"/>
      <c r="MMQ808" s="12"/>
      <c r="MMR808" s="12"/>
      <c r="MMS808" s="12"/>
      <c r="MMT808" s="12"/>
      <c r="MMU808" s="12"/>
      <c r="MMV808" s="12"/>
      <c r="MMW808" s="12"/>
      <c r="MMX808" s="12"/>
      <c r="MMY808" s="12"/>
      <c r="MMZ808" s="12"/>
      <c r="MNA808" s="12"/>
      <c r="MNB808" s="12"/>
      <c r="MNC808" s="12"/>
      <c r="MND808" s="12"/>
      <c r="MNE808" s="12"/>
      <c r="MNF808" s="12"/>
      <c r="MNG808" s="12"/>
      <c r="MNH808" s="12"/>
      <c r="MNI808" s="12"/>
      <c r="MNJ808" s="12"/>
      <c r="MNK808" s="12"/>
      <c r="MNL808" s="12"/>
      <c r="MNM808" s="12"/>
      <c r="MNN808" s="12"/>
      <c r="MNO808" s="12"/>
      <c r="MNP808" s="12"/>
      <c r="MNQ808" s="12"/>
      <c r="MNR808" s="12"/>
      <c r="MNS808" s="12"/>
      <c r="MNT808" s="12"/>
      <c r="MNU808" s="12"/>
      <c r="MNV808" s="12"/>
      <c r="MNW808" s="12"/>
      <c r="MNX808" s="12"/>
      <c r="MNY808" s="12"/>
      <c r="MNZ808" s="12"/>
      <c r="MOA808" s="12"/>
      <c r="MOB808" s="12"/>
      <c r="MOC808" s="12"/>
      <c r="MOD808" s="12"/>
      <c r="MOE808" s="12"/>
      <c r="MOF808" s="12"/>
      <c r="MOG808" s="12"/>
      <c r="MOH808" s="12"/>
      <c r="MOI808" s="12"/>
      <c r="MOJ808" s="12"/>
      <c r="MOK808" s="12"/>
      <c r="MOL808" s="12"/>
      <c r="MOM808" s="12"/>
      <c r="MON808" s="12"/>
      <c r="MOO808" s="12"/>
      <c r="MOP808" s="12"/>
      <c r="MOQ808" s="12"/>
      <c r="MOR808" s="12"/>
      <c r="MOS808" s="12"/>
      <c r="MOT808" s="12"/>
      <c r="MOU808" s="12"/>
      <c r="MOV808" s="12"/>
      <c r="MOW808" s="12"/>
      <c r="MOX808" s="12"/>
      <c r="MOY808" s="12"/>
      <c r="MOZ808" s="12"/>
      <c r="MPA808" s="12"/>
      <c r="MPB808" s="12"/>
      <c r="MPC808" s="12"/>
      <c r="MPD808" s="12"/>
      <c r="MPE808" s="12"/>
      <c r="MPF808" s="12"/>
      <c r="MPG808" s="12"/>
      <c r="MPH808" s="12"/>
      <c r="MPI808" s="12"/>
      <c r="MPJ808" s="12"/>
      <c r="MPK808" s="12"/>
      <c r="MPL808" s="12"/>
      <c r="MPM808" s="12"/>
      <c r="MPN808" s="12"/>
      <c r="MPO808" s="12"/>
      <c r="MPP808" s="12"/>
      <c r="MPQ808" s="12"/>
      <c r="MPR808" s="12"/>
      <c r="MPS808" s="12"/>
      <c r="MPT808" s="12"/>
      <c r="MPU808" s="12"/>
      <c r="MPV808" s="12"/>
      <c r="MPW808" s="12"/>
      <c r="MPX808" s="12"/>
      <c r="MPY808" s="12"/>
      <c r="MPZ808" s="12"/>
      <c r="MQA808" s="12"/>
      <c r="MQB808" s="12"/>
      <c r="MQC808" s="12"/>
      <c r="MQD808" s="12"/>
      <c r="MQE808" s="12"/>
      <c r="MQF808" s="12"/>
      <c r="MQG808" s="12"/>
      <c r="MQH808" s="12"/>
      <c r="MQI808" s="12"/>
      <c r="MQJ808" s="12"/>
      <c r="MQK808" s="12"/>
      <c r="MQL808" s="12"/>
      <c r="MQM808" s="12"/>
      <c r="MQN808" s="12"/>
      <c r="MQO808" s="12"/>
      <c r="MQP808" s="12"/>
      <c r="MQQ808" s="12"/>
      <c r="MQR808" s="12"/>
      <c r="MQS808" s="12"/>
      <c r="MQT808" s="12"/>
      <c r="MQU808" s="12"/>
      <c r="MQV808" s="12"/>
      <c r="MQW808" s="12"/>
      <c r="MQX808" s="12"/>
      <c r="MQY808" s="12"/>
      <c r="MQZ808" s="12"/>
      <c r="MRA808" s="12"/>
      <c r="MRB808" s="12"/>
      <c r="MRC808" s="12"/>
      <c r="MRD808" s="12"/>
      <c r="MRE808" s="12"/>
      <c r="MRF808" s="12"/>
      <c r="MRG808" s="12"/>
      <c r="MRH808" s="12"/>
      <c r="MRI808" s="12"/>
      <c r="MRJ808" s="12"/>
      <c r="MRK808" s="12"/>
      <c r="MRL808" s="12"/>
      <c r="MRM808" s="12"/>
      <c r="MRN808" s="12"/>
      <c r="MRO808" s="12"/>
      <c r="MRP808" s="12"/>
      <c r="MRQ808" s="12"/>
      <c r="MRR808" s="12"/>
      <c r="MRS808" s="12"/>
      <c r="MRT808" s="12"/>
      <c r="MRU808" s="12"/>
      <c r="MRV808" s="12"/>
      <c r="MRW808" s="12"/>
      <c r="MRX808" s="12"/>
      <c r="MRY808" s="12"/>
      <c r="MRZ808" s="12"/>
      <c r="MSA808" s="12"/>
      <c r="MSB808" s="12"/>
      <c r="MSC808" s="12"/>
      <c r="MSD808" s="12"/>
      <c r="MSE808" s="12"/>
      <c r="MSF808" s="12"/>
      <c r="MSG808" s="12"/>
      <c r="MSH808" s="12"/>
      <c r="MSI808" s="12"/>
      <c r="MSJ808" s="12"/>
      <c r="MSK808" s="12"/>
      <c r="MSL808" s="12"/>
      <c r="MSM808" s="12"/>
      <c r="MSN808" s="12"/>
      <c r="MSO808" s="12"/>
      <c r="MSP808" s="12"/>
      <c r="MSQ808" s="12"/>
      <c r="MSR808" s="12"/>
      <c r="MSS808" s="12"/>
      <c r="MST808" s="12"/>
      <c r="MSU808" s="12"/>
      <c r="MSV808" s="12"/>
      <c r="MSW808" s="12"/>
      <c r="MSX808" s="12"/>
      <c r="MSY808" s="12"/>
      <c r="MSZ808" s="12"/>
      <c r="MTA808" s="12"/>
      <c r="MTB808" s="12"/>
      <c r="MTC808" s="12"/>
      <c r="MTD808" s="12"/>
      <c r="MTE808" s="12"/>
      <c r="MTF808" s="12"/>
      <c r="MTG808" s="12"/>
      <c r="MTH808" s="12"/>
      <c r="MTI808" s="12"/>
      <c r="MTJ808" s="12"/>
      <c r="MTK808" s="12"/>
      <c r="MTL808" s="12"/>
      <c r="MTM808" s="12"/>
      <c r="MTN808" s="12"/>
      <c r="MTO808" s="12"/>
      <c r="MTP808" s="12"/>
      <c r="MTQ808" s="12"/>
      <c r="MTR808" s="12"/>
      <c r="MTS808" s="12"/>
      <c r="MTT808" s="12"/>
      <c r="MTU808" s="12"/>
      <c r="MTV808" s="12"/>
      <c r="MTW808" s="12"/>
      <c r="MTX808" s="12"/>
      <c r="MTY808" s="12"/>
      <c r="MTZ808" s="12"/>
      <c r="MUA808" s="12"/>
      <c r="MUB808" s="12"/>
      <c r="MUC808" s="12"/>
      <c r="MUD808" s="12"/>
      <c r="MUE808" s="12"/>
      <c r="MUF808" s="12"/>
      <c r="MUG808" s="12"/>
      <c r="MUH808" s="12"/>
      <c r="MUI808" s="12"/>
      <c r="MUJ808" s="12"/>
      <c r="MUK808" s="12"/>
      <c r="MUL808" s="12"/>
      <c r="MUM808" s="12"/>
      <c r="MUN808" s="12"/>
      <c r="MUO808" s="12"/>
      <c r="MUP808" s="12"/>
      <c r="MUQ808" s="12"/>
      <c r="MUR808" s="12"/>
      <c r="MUS808" s="12"/>
      <c r="MUT808" s="12"/>
      <c r="MUU808" s="12"/>
      <c r="MUV808" s="12"/>
      <c r="MUW808" s="12"/>
      <c r="MUX808" s="12"/>
      <c r="MUY808" s="12"/>
      <c r="MUZ808" s="12"/>
      <c r="MVA808" s="12"/>
      <c r="MVB808" s="12"/>
      <c r="MVC808" s="12"/>
      <c r="MVD808" s="12"/>
      <c r="MVE808" s="12"/>
      <c r="MVF808" s="12"/>
      <c r="MVG808" s="12"/>
      <c r="MVH808" s="12"/>
      <c r="MVI808" s="12"/>
      <c r="MVJ808" s="12"/>
      <c r="MVK808" s="12"/>
      <c r="MVL808" s="12"/>
      <c r="MVM808" s="12"/>
      <c r="MVN808" s="12"/>
      <c r="MVO808" s="12"/>
      <c r="MVP808" s="12"/>
      <c r="MVQ808" s="12"/>
      <c r="MVR808" s="12"/>
      <c r="MVS808" s="12"/>
      <c r="MVT808" s="12"/>
      <c r="MVU808" s="12"/>
      <c r="MVV808" s="12"/>
      <c r="MVW808" s="12"/>
      <c r="MVX808" s="12"/>
      <c r="MVY808" s="12"/>
      <c r="MVZ808" s="12"/>
      <c r="MWA808" s="12"/>
      <c r="MWB808" s="12"/>
      <c r="MWC808" s="12"/>
      <c r="MWD808" s="12"/>
      <c r="MWE808" s="12"/>
      <c r="MWF808" s="12"/>
      <c r="MWG808" s="12"/>
      <c r="MWH808" s="12"/>
      <c r="MWI808" s="12"/>
      <c r="MWJ808" s="12"/>
      <c r="MWK808" s="12"/>
      <c r="MWL808" s="12"/>
      <c r="MWM808" s="12"/>
      <c r="MWN808" s="12"/>
      <c r="MWO808" s="12"/>
      <c r="MWP808" s="12"/>
      <c r="MWQ808" s="12"/>
      <c r="MWR808" s="12"/>
      <c r="MWS808" s="12"/>
      <c r="MWT808" s="12"/>
      <c r="MWU808" s="12"/>
      <c r="MWV808" s="12"/>
      <c r="MWW808" s="12"/>
      <c r="MWX808" s="12"/>
      <c r="MWY808" s="12"/>
      <c r="MWZ808" s="12"/>
      <c r="MXA808" s="12"/>
      <c r="MXB808" s="12"/>
      <c r="MXC808" s="12"/>
      <c r="MXD808" s="12"/>
      <c r="MXE808" s="12"/>
      <c r="MXF808" s="12"/>
      <c r="MXG808" s="12"/>
      <c r="MXH808" s="12"/>
      <c r="MXI808" s="12"/>
      <c r="MXJ808" s="12"/>
      <c r="MXK808" s="12"/>
      <c r="MXL808" s="12"/>
      <c r="MXM808" s="12"/>
      <c r="MXN808" s="12"/>
      <c r="MXO808" s="12"/>
      <c r="MXP808" s="12"/>
      <c r="MXQ808" s="12"/>
      <c r="MXR808" s="12"/>
      <c r="MXS808" s="12"/>
      <c r="MXT808" s="12"/>
      <c r="MXU808" s="12"/>
      <c r="MXV808" s="12"/>
      <c r="MXW808" s="12"/>
      <c r="MXX808" s="12"/>
      <c r="MXY808" s="12"/>
      <c r="MXZ808" s="12"/>
      <c r="MYA808" s="12"/>
      <c r="MYB808" s="12"/>
      <c r="MYC808" s="12"/>
      <c r="MYD808" s="12"/>
      <c r="MYE808" s="12"/>
      <c r="MYF808" s="12"/>
      <c r="MYG808" s="12"/>
      <c r="MYH808" s="12"/>
      <c r="MYI808" s="12"/>
      <c r="MYJ808" s="12"/>
      <c r="MYK808" s="12"/>
      <c r="MYL808" s="12"/>
      <c r="MYM808" s="12"/>
      <c r="MYN808" s="12"/>
      <c r="MYO808" s="12"/>
      <c r="MYP808" s="12"/>
      <c r="MYQ808" s="12"/>
      <c r="MYR808" s="12"/>
      <c r="MYS808" s="12"/>
      <c r="MYT808" s="12"/>
      <c r="MYU808" s="12"/>
      <c r="MYV808" s="12"/>
      <c r="MYW808" s="12"/>
      <c r="MYX808" s="12"/>
      <c r="MYY808" s="12"/>
      <c r="MYZ808" s="12"/>
      <c r="MZA808" s="12"/>
      <c r="MZB808" s="12"/>
      <c r="MZC808" s="12"/>
      <c r="MZD808" s="12"/>
      <c r="MZE808" s="12"/>
      <c r="MZF808" s="12"/>
      <c r="MZG808" s="12"/>
      <c r="MZH808" s="12"/>
      <c r="MZI808" s="12"/>
      <c r="MZJ808" s="12"/>
      <c r="MZK808" s="12"/>
      <c r="MZL808" s="12"/>
      <c r="MZM808" s="12"/>
      <c r="MZN808" s="12"/>
      <c r="MZO808" s="12"/>
      <c r="MZP808" s="12"/>
      <c r="MZQ808" s="12"/>
      <c r="MZR808" s="12"/>
      <c r="MZS808" s="12"/>
      <c r="MZT808" s="12"/>
      <c r="MZU808" s="12"/>
      <c r="MZV808" s="12"/>
      <c r="MZW808" s="12"/>
      <c r="MZX808" s="12"/>
      <c r="MZY808" s="12"/>
      <c r="MZZ808" s="12"/>
      <c r="NAA808" s="12"/>
      <c r="NAB808" s="12"/>
      <c r="NAC808" s="12"/>
      <c r="NAD808" s="12"/>
      <c r="NAE808" s="12"/>
      <c r="NAF808" s="12"/>
      <c r="NAG808" s="12"/>
      <c r="NAH808" s="12"/>
      <c r="NAI808" s="12"/>
      <c r="NAJ808" s="12"/>
      <c r="NAK808" s="12"/>
      <c r="NAL808" s="12"/>
      <c r="NAM808" s="12"/>
      <c r="NAN808" s="12"/>
      <c r="NAO808" s="12"/>
      <c r="NAP808" s="12"/>
      <c r="NAQ808" s="12"/>
      <c r="NAR808" s="12"/>
      <c r="NAS808" s="12"/>
      <c r="NAT808" s="12"/>
      <c r="NAU808" s="12"/>
      <c r="NAV808" s="12"/>
      <c r="NAW808" s="12"/>
      <c r="NAX808" s="12"/>
      <c r="NAY808" s="12"/>
      <c r="NAZ808" s="12"/>
      <c r="NBA808" s="12"/>
      <c r="NBB808" s="12"/>
      <c r="NBC808" s="12"/>
      <c r="NBD808" s="12"/>
      <c r="NBE808" s="12"/>
      <c r="NBF808" s="12"/>
      <c r="NBG808" s="12"/>
      <c r="NBH808" s="12"/>
      <c r="NBI808" s="12"/>
      <c r="NBJ808" s="12"/>
      <c r="NBK808" s="12"/>
      <c r="NBL808" s="12"/>
      <c r="NBM808" s="12"/>
      <c r="NBN808" s="12"/>
      <c r="NBO808" s="12"/>
      <c r="NBP808" s="12"/>
      <c r="NBQ808" s="12"/>
      <c r="NBR808" s="12"/>
      <c r="NBS808" s="12"/>
      <c r="NBT808" s="12"/>
      <c r="NBU808" s="12"/>
      <c r="NBV808" s="12"/>
      <c r="NBW808" s="12"/>
      <c r="NBX808" s="12"/>
      <c r="NBY808" s="12"/>
      <c r="NBZ808" s="12"/>
      <c r="NCA808" s="12"/>
      <c r="NCB808" s="12"/>
      <c r="NCC808" s="12"/>
      <c r="NCD808" s="12"/>
      <c r="NCE808" s="12"/>
      <c r="NCF808" s="12"/>
      <c r="NCG808" s="12"/>
      <c r="NCH808" s="12"/>
      <c r="NCI808" s="12"/>
      <c r="NCJ808" s="12"/>
      <c r="NCK808" s="12"/>
      <c r="NCL808" s="12"/>
      <c r="NCM808" s="12"/>
      <c r="NCN808" s="12"/>
      <c r="NCO808" s="12"/>
      <c r="NCP808" s="12"/>
      <c r="NCQ808" s="12"/>
      <c r="NCR808" s="12"/>
      <c r="NCS808" s="12"/>
      <c r="NCT808" s="12"/>
      <c r="NCU808" s="12"/>
      <c r="NCV808" s="12"/>
      <c r="NCW808" s="12"/>
      <c r="NCX808" s="12"/>
      <c r="NCY808" s="12"/>
      <c r="NCZ808" s="12"/>
      <c r="NDA808" s="12"/>
      <c r="NDB808" s="12"/>
      <c r="NDC808" s="12"/>
      <c r="NDD808" s="12"/>
      <c r="NDE808" s="12"/>
      <c r="NDF808" s="12"/>
      <c r="NDG808" s="12"/>
      <c r="NDH808" s="12"/>
      <c r="NDI808" s="12"/>
      <c r="NDJ808" s="12"/>
      <c r="NDK808" s="12"/>
      <c r="NDL808" s="12"/>
      <c r="NDM808" s="12"/>
      <c r="NDN808" s="12"/>
      <c r="NDO808" s="12"/>
      <c r="NDP808" s="12"/>
      <c r="NDQ808" s="12"/>
      <c r="NDR808" s="12"/>
      <c r="NDS808" s="12"/>
      <c r="NDT808" s="12"/>
      <c r="NDU808" s="12"/>
      <c r="NDV808" s="12"/>
      <c r="NDW808" s="12"/>
      <c r="NDX808" s="12"/>
      <c r="NDY808" s="12"/>
      <c r="NDZ808" s="12"/>
      <c r="NEA808" s="12"/>
      <c r="NEB808" s="12"/>
      <c r="NEC808" s="12"/>
      <c r="NED808" s="12"/>
      <c r="NEE808" s="12"/>
      <c r="NEF808" s="12"/>
      <c r="NEG808" s="12"/>
      <c r="NEH808" s="12"/>
      <c r="NEI808" s="12"/>
      <c r="NEJ808" s="12"/>
      <c r="NEK808" s="12"/>
      <c r="NEL808" s="12"/>
      <c r="NEM808" s="12"/>
      <c r="NEN808" s="12"/>
      <c r="NEO808" s="12"/>
      <c r="NEP808" s="12"/>
      <c r="NEQ808" s="12"/>
      <c r="NER808" s="12"/>
      <c r="NES808" s="12"/>
      <c r="NET808" s="12"/>
      <c r="NEU808" s="12"/>
      <c r="NEV808" s="12"/>
      <c r="NEW808" s="12"/>
      <c r="NEX808" s="12"/>
      <c r="NEY808" s="12"/>
      <c r="NEZ808" s="12"/>
      <c r="NFA808" s="12"/>
      <c r="NFB808" s="12"/>
      <c r="NFC808" s="12"/>
      <c r="NFD808" s="12"/>
      <c r="NFE808" s="12"/>
      <c r="NFF808" s="12"/>
      <c r="NFG808" s="12"/>
      <c r="NFH808" s="12"/>
      <c r="NFI808" s="12"/>
      <c r="NFJ808" s="12"/>
      <c r="NFK808" s="12"/>
      <c r="NFL808" s="12"/>
      <c r="NFM808" s="12"/>
      <c r="NFN808" s="12"/>
      <c r="NFO808" s="12"/>
      <c r="NFP808" s="12"/>
      <c r="NFQ808" s="12"/>
      <c r="NFR808" s="12"/>
      <c r="NFS808" s="12"/>
      <c r="NFT808" s="12"/>
      <c r="NFU808" s="12"/>
      <c r="NFV808" s="12"/>
      <c r="NFW808" s="12"/>
      <c r="NFX808" s="12"/>
      <c r="NFY808" s="12"/>
      <c r="NFZ808" s="12"/>
      <c r="NGA808" s="12"/>
      <c r="NGB808" s="12"/>
      <c r="NGC808" s="12"/>
      <c r="NGD808" s="12"/>
      <c r="NGE808" s="12"/>
      <c r="NGF808" s="12"/>
      <c r="NGG808" s="12"/>
      <c r="NGH808" s="12"/>
      <c r="NGI808" s="12"/>
      <c r="NGJ808" s="12"/>
      <c r="NGK808" s="12"/>
      <c r="NGL808" s="12"/>
      <c r="NGM808" s="12"/>
      <c r="NGN808" s="12"/>
      <c r="NGO808" s="12"/>
      <c r="NGP808" s="12"/>
      <c r="NGQ808" s="12"/>
      <c r="NGR808" s="12"/>
      <c r="NGS808" s="12"/>
      <c r="NGT808" s="12"/>
      <c r="NGU808" s="12"/>
      <c r="NGV808" s="12"/>
      <c r="NGW808" s="12"/>
      <c r="NGX808" s="12"/>
      <c r="NGY808" s="12"/>
      <c r="NGZ808" s="12"/>
      <c r="NHA808" s="12"/>
      <c r="NHB808" s="12"/>
      <c r="NHC808" s="12"/>
      <c r="NHD808" s="12"/>
      <c r="NHE808" s="12"/>
      <c r="NHF808" s="12"/>
      <c r="NHG808" s="12"/>
      <c r="NHH808" s="12"/>
      <c r="NHI808" s="12"/>
      <c r="NHJ808" s="12"/>
      <c r="NHK808" s="12"/>
      <c r="NHL808" s="12"/>
      <c r="NHM808" s="12"/>
      <c r="NHN808" s="12"/>
      <c r="NHO808" s="12"/>
      <c r="NHP808" s="12"/>
      <c r="NHQ808" s="12"/>
      <c r="NHR808" s="12"/>
      <c r="NHS808" s="12"/>
      <c r="NHT808" s="12"/>
      <c r="NHU808" s="12"/>
      <c r="NHV808" s="12"/>
      <c r="NHW808" s="12"/>
      <c r="NHX808" s="12"/>
      <c r="NHY808" s="12"/>
      <c r="NHZ808" s="12"/>
      <c r="NIA808" s="12"/>
      <c r="NIB808" s="12"/>
      <c r="NIC808" s="12"/>
      <c r="NID808" s="12"/>
      <c r="NIE808" s="12"/>
      <c r="NIF808" s="12"/>
      <c r="NIG808" s="12"/>
      <c r="NIH808" s="12"/>
      <c r="NII808" s="12"/>
      <c r="NIJ808" s="12"/>
      <c r="NIK808" s="12"/>
      <c r="NIL808" s="12"/>
      <c r="NIM808" s="12"/>
      <c r="NIN808" s="12"/>
      <c r="NIO808" s="12"/>
      <c r="NIP808" s="12"/>
      <c r="NIQ808" s="12"/>
      <c r="NIR808" s="12"/>
      <c r="NIS808" s="12"/>
      <c r="NIT808" s="12"/>
      <c r="NIU808" s="12"/>
      <c r="NIV808" s="12"/>
      <c r="NIW808" s="12"/>
      <c r="NIX808" s="12"/>
      <c r="NIY808" s="12"/>
      <c r="NIZ808" s="12"/>
      <c r="NJA808" s="12"/>
      <c r="NJB808" s="12"/>
      <c r="NJC808" s="12"/>
      <c r="NJD808" s="12"/>
      <c r="NJE808" s="12"/>
      <c r="NJF808" s="12"/>
      <c r="NJG808" s="12"/>
      <c r="NJH808" s="12"/>
      <c r="NJI808" s="12"/>
      <c r="NJJ808" s="12"/>
      <c r="NJK808" s="12"/>
      <c r="NJL808" s="12"/>
      <c r="NJM808" s="12"/>
      <c r="NJN808" s="12"/>
      <c r="NJO808" s="12"/>
      <c r="NJP808" s="12"/>
      <c r="NJQ808" s="12"/>
      <c r="NJR808" s="12"/>
      <c r="NJS808" s="12"/>
      <c r="NJT808" s="12"/>
      <c r="NJU808" s="12"/>
      <c r="NJV808" s="12"/>
      <c r="NJW808" s="12"/>
      <c r="NJX808" s="12"/>
      <c r="NJY808" s="12"/>
      <c r="NJZ808" s="12"/>
      <c r="NKA808" s="12"/>
      <c r="NKB808" s="12"/>
      <c r="NKC808" s="12"/>
      <c r="NKD808" s="12"/>
      <c r="NKE808" s="12"/>
      <c r="NKF808" s="12"/>
      <c r="NKG808" s="12"/>
      <c r="NKH808" s="12"/>
      <c r="NKI808" s="12"/>
      <c r="NKJ808" s="12"/>
      <c r="NKK808" s="12"/>
      <c r="NKL808" s="12"/>
      <c r="NKM808" s="12"/>
      <c r="NKN808" s="12"/>
      <c r="NKO808" s="12"/>
      <c r="NKP808" s="12"/>
      <c r="NKQ808" s="12"/>
      <c r="NKR808" s="12"/>
      <c r="NKS808" s="12"/>
      <c r="NKT808" s="12"/>
      <c r="NKU808" s="12"/>
      <c r="NKV808" s="12"/>
      <c r="NKW808" s="12"/>
      <c r="NKX808" s="12"/>
      <c r="NKY808" s="12"/>
      <c r="NKZ808" s="12"/>
      <c r="NLA808" s="12"/>
      <c r="NLB808" s="12"/>
      <c r="NLC808" s="12"/>
      <c r="NLD808" s="12"/>
      <c r="NLE808" s="12"/>
      <c r="NLF808" s="12"/>
      <c r="NLG808" s="12"/>
      <c r="NLH808" s="12"/>
      <c r="NLI808" s="12"/>
      <c r="NLJ808" s="12"/>
      <c r="NLK808" s="12"/>
      <c r="NLL808" s="12"/>
      <c r="NLM808" s="12"/>
      <c r="NLN808" s="12"/>
      <c r="NLO808" s="12"/>
      <c r="NLP808" s="12"/>
      <c r="NLQ808" s="12"/>
      <c r="NLR808" s="12"/>
      <c r="NLS808" s="12"/>
      <c r="NLT808" s="12"/>
      <c r="NLU808" s="12"/>
      <c r="NLV808" s="12"/>
      <c r="NLW808" s="12"/>
      <c r="NLX808" s="12"/>
      <c r="NLY808" s="12"/>
      <c r="NLZ808" s="12"/>
      <c r="NMA808" s="12"/>
      <c r="NMB808" s="12"/>
      <c r="NMC808" s="12"/>
      <c r="NMD808" s="12"/>
      <c r="NME808" s="12"/>
      <c r="NMF808" s="12"/>
      <c r="NMG808" s="12"/>
      <c r="NMH808" s="12"/>
      <c r="NMI808" s="12"/>
      <c r="NMJ808" s="12"/>
      <c r="NMK808" s="12"/>
      <c r="NML808" s="12"/>
      <c r="NMM808" s="12"/>
      <c r="NMN808" s="12"/>
      <c r="NMO808" s="12"/>
      <c r="NMP808" s="12"/>
      <c r="NMQ808" s="12"/>
      <c r="NMR808" s="12"/>
      <c r="NMS808" s="12"/>
      <c r="NMT808" s="12"/>
      <c r="NMU808" s="12"/>
      <c r="NMV808" s="12"/>
      <c r="NMW808" s="12"/>
      <c r="NMX808" s="12"/>
      <c r="NMY808" s="12"/>
      <c r="NMZ808" s="12"/>
      <c r="NNA808" s="12"/>
      <c r="NNB808" s="12"/>
      <c r="NNC808" s="12"/>
      <c r="NND808" s="12"/>
      <c r="NNE808" s="12"/>
      <c r="NNF808" s="12"/>
      <c r="NNG808" s="12"/>
      <c r="NNH808" s="12"/>
      <c r="NNI808" s="12"/>
      <c r="NNJ808" s="12"/>
      <c r="NNK808" s="12"/>
      <c r="NNL808" s="12"/>
      <c r="NNM808" s="12"/>
      <c r="NNN808" s="12"/>
      <c r="NNO808" s="12"/>
      <c r="NNP808" s="12"/>
      <c r="NNQ808" s="12"/>
      <c r="NNR808" s="12"/>
      <c r="NNS808" s="12"/>
      <c r="NNT808" s="12"/>
      <c r="NNU808" s="12"/>
      <c r="NNV808" s="12"/>
      <c r="NNW808" s="12"/>
      <c r="NNX808" s="12"/>
      <c r="NNY808" s="12"/>
      <c r="NNZ808" s="12"/>
      <c r="NOA808" s="12"/>
      <c r="NOB808" s="12"/>
      <c r="NOC808" s="12"/>
      <c r="NOD808" s="12"/>
      <c r="NOE808" s="12"/>
      <c r="NOF808" s="12"/>
      <c r="NOG808" s="12"/>
      <c r="NOH808" s="12"/>
      <c r="NOI808" s="12"/>
      <c r="NOJ808" s="12"/>
      <c r="NOK808" s="12"/>
      <c r="NOL808" s="12"/>
      <c r="NOM808" s="12"/>
      <c r="NON808" s="12"/>
      <c r="NOO808" s="12"/>
      <c r="NOP808" s="12"/>
      <c r="NOQ808" s="12"/>
      <c r="NOR808" s="12"/>
      <c r="NOS808" s="12"/>
      <c r="NOT808" s="12"/>
      <c r="NOU808" s="12"/>
      <c r="NOV808" s="12"/>
      <c r="NOW808" s="12"/>
      <c r="NOX808" s="12"/>
      <c r="NOY808" s="12"/>
      <c r="NOZ808" s="12"/>
      <c r="NPA808" s="12"/>
      <c r="NPB808" s="12"/>
      <c r="NPC808" s="12"/>
      <c r="NPD808" s="12"/>
      <c r="NPE808" s="12"/>
      <c r="NPF808" s="12"/>
      <c r="NPG808" s="12"/>
      <c r="NPH808" s="12"/>
      <c r="NPI808" s="12"/>
      <c r="NPJ808" s="12"/>
      <c r="NPK808" s="12"/>
      <c r="NPL808" s="12"/>
      <c r="NPM808" s="12"/>
      <c r="NPN808" s="12"/>
      <c r="NPO808" s="12"/>
      <c r="NPP808" s="12"/>
      <c r="NPQ808" s="12"/>
      <c r="NPR808" s="12"/>
      <c r="NPS808" s="12"/>
      <c r="NPT808" s="12"/>
      <c r="NPU808" s="12"/>
      <c r="NPV808" s="12"/>
      <c r="NPW808" s="12"/>
      <c r="NPX808" s="12"/>
      <c r="NPY808" s="12"/>
      <c r="NPZ808" s="12"/>
      <c r="NQA808" s="12"/>
      <c r="NQB808" s="12"/>
      <c r="NQC808" s="12"/>
      <c r="NQD808" s="12"/>
      <c r="NQE808" s="12"/>
      <c r="NQF808" s="12"/>
      <c r="NQG808" s="12"/>
      <c r="NQH808" s="12"/>
      <c r="NQI808" s="12"/>
      <c r="NQJ808" s="12"/>
      <c r="NQK808" s="12"/>
      <c r="NQL808" s="12"/>
      <c r="NQM808" s="12"/>
      <c r="NQN808" s="12"/>
      <c r="NQO808" s="12"/>
      <c r="NQP808" s="12"/>
      <c r="NQQ808" s="12"/>
      <c r="NQR808" s="12"/>
      <c r="NQS808" s="12"/>
      <c r="NQT808" s="12"/>
      <c r="NQU808" s="12"/>
      <c r="NQV808" s="12"/>
      <c r="NQW808" s="12"/>
      <c r="NQX808" s="12"/>
      <c r="NQY808" s="12"/>
      <c r="NQZ808" s="12"/>
      <c r="NRA808" s="12"/>
      <c r="NRB808" s="12"/>
      <c r="NRC808" s="12"/>
      <c r="NRD808" s="12"/>
      <c r="NRE808" s="12"/>
      <c r="NRF808" s="12"/>
      <c r="NRG808" s="12"/>
      <c r="NRH808" s="12"/>
      <c r="NRI808" s="12"/>
      <c r="NRJ808" s="12"/>
      <c r="NRK808" s="12"/>
      <c r="NRL808" s="12"/>
      <c r="NRM808" s="12"/>
      <c r="NRN808" s="12"/>
      <c r="NRO808" s="12"/>
      <c r="NRP808" s="12"/>
      <c r="NRQ808" s="12"/>
      <c r="NRR808" s="12"/>
      <c r="NRS808" s="12"/>
      <c r="NRT808" s="12"/>
      <c r="NRU808" s="12"/>
      <c r="NRV808" s="12"/>
      <c r="NRW808" s="12"/>
      <c r="NRX808" s="12"/>
      <c r="NRY808" s="12"/>
      <c r="NRZ808" s="12"/>
      <c r="NSA808" s="12"/>
      <c r="NSB808" s="12"/>
      <c r="NSC808" s="12"/>
      <c r="NSD808" s="12"/>
      <c r="NSE808" s="12"/>
      <c r="NSF808" s="12"/>
      <c r="NSG808" s="12"/>
      <c r="NSH808" s="12"/>
      <c r="NSI808" s="12"/>
      <c r="NSJ808" s="12"/>
      <c r="NSK808" s="12"/>
      <c r="NSL808" s="12"/>
      <c r="NSM808" s="12"/>
      <c r="NSN808" s="12"/>
      <c r="NSO808" s="12"/>
      <c r="NSP808" s="12"/>
      <c r="NSQ808" s="12"/>
      <c r="NSR808" s="12"/>
      <c r="NSS808" s="12"/>
      <c r="NST808" s="12"/>
      <c r="NSU808" s="12"/>
      <c r="NSV808" s="12"/>
      <c r="NSW808" s="12"/>
      <c r="NSX808" s="12"/>
      <c r="NSY808" s="12"/>
      <c r="NSZ808" s="12"/>
      <c r="NTA808" s="12"/>
      <c r="NTB808" s="12"/>
      <c r="NTC808" s="12"/>
      <c r="NTD808" s="12"/>
      <c r="NTE808" s="12"/>
      <c r="NTF808" s="12"/>
      <c r="NTG808" s="12"/>
      <c r="NTH808" s="12"/>
      <c r="NTI808" s="12"/>
      <c r="NTJ808" s="12"/>
      <c r="NTK808" s="12"/>
      <c r="NTL808" s="12"/>
      <c r="NTM808" s="12"/>
      <c r="NTN808" s="12"/>
      <c r="NTO808" s="12"/>
      <c r="NTP808" s="12"/>
      <c r="NTQ808" s="12"/>
      <c r="NTR808" s="12"/>
      <c r="NTS808" s="12"/>
      <c r="NTT808" s="12"/>
      <c r="NTU808" s="12"/>
      <c r="NTV808" s="12"/>
      <c r="NTW808" s="12"/>
      <c r="NTX808" s="12"/>
      <c r="NTY808" s="12"/>
      <c r="NTZ808" s="12"/>
      <c r="NUA808" s="12"/>
      <c r="NUB808" s="12"/>
      <c r="NUC808" s="12"/>
      <c r="NUD808" s="12"/>
      <c r="NUE808" s="12"/>
      <c r="NUF808" s="12"/>
      <c r="NUG808" s="12"/>
      <c r="NUH808" s="12"/>
      <c r="NUI808" s="12"/>
      <c r="NUJ808" s="12"/>
      <c r="NUK808" s="12"/>
      <c r="NUL808" s="12"/>
      <c r="NUM808" s="12"/>
      <c r="NUN808" s="12"/>
      <c r="NUO808" s="12"/>
      <c r="NUP808" s="12"/>
      <c r="NUQ808" s="12"/>
      <c r="NUR808" s="12"/>
      <c r="NUS808" s="12"/>
      <c r="NUT808" s="12"/>
      <c r="NUU808" s="12"/>
      <c r="NUV808" s="12"/>
      <c r="NUW808" s="12"/>
      <c r="NUX808" s="12"/>
      <c r="NUY808" s="12"/>
      <c r="NUZ808" s="12"/>
      <c r="NVA808" s="12"/>
      <c r="NVB808" s="12"/>
      <c r="NVC808" s="12"/>
      <c r="NVD808" s="12"/>
      <c r="NVE808" s="12"/>
      <c r="NVF808" s="12"/>
      <c r="NVG808" s="12"/>
      <c r="NVH808" s="12"/>
      <c r="NVI808" s="12"/>
      <c r="NVJ808" s="12"/>
      <c r="NVK808" s="12"/>
      <c r="NVL808" s="12"/>
      <c r="NVM808" s="12"/>
      <c r="NVN808" s="12"/>
      <c r="NVO808" s="12"/>
      <c r="NVP808" s="12"/>
      <c r="NVQ808" s="12"/>
      <c r="NVR808" s="12"/>
      <c r="NVS808" s="12"/>
      <c r="NVT808" s="12"/>
      <c r="NVU808" s="12"/>
      <c r="NVV808" s="12"/>
      <c r="NVW808" s="12"/>
      <c r="NVX808" s="12"/>
      <c r="NVY808" s="12"/>
      <c r="NVZ808" s="12"/>
      <c r="NWA808" s="12"/>
      <c r="NWB808" s="12"/>
      <c r="NWC808" s="12"/>
      <c r="NWD808" s="12"/>
      <c r="NWE808" s="12"/>
      <c r="NWF808" s="12"/>
      <c r="NWG808" s="12"/>
      <c r="NWH808" s="12"/>
      <c r="NWI808" s="12"/>
      <c r="NWJ808" s="12"/>
      <c r="NWK808" s="12"/>
      <c r="NWL808" s="12"/>
      <c r="NWM808" s="12"/>
      <c r="NWN808" s="12"/>
      <c r="NWO808" s="12"/>
      <c r="NWP808" s="12"/>
      <c r="NWQ808" s="12"/>
      <c r="NWR808" s="12"/>
      <c r="NWS808" s="12"/>
      <c r="NWT808" s="12"/>
      <c r="NWU808" s="12"/>
      <c r="NWV808" s="12"/>
      <c r="NWW808" s="12"/>
      <c r="NWX808" s="12"/>
      <c r="NWY808" s="12"/>
      <c r="NWZ808" s="12"/>
      <c r="NXA808" s="12"/>
      <c r="NXB808" s="12"/>
      <c r="NXC808" s="12"/>
      <c r="NXD808" s="12"/>
      <c r="NXE808" s="12"/>
      <c r="NXF808" s="12"/>
      <c r="NXG808" s="12"/>
      <c r="NXH808" s="12"/>
      <c r="NXI808" s="12"/>
      <c r="NXJ808" s="12"/>
      <c r="NXK808" s="12"/>
      <c r="NXL808" s="12"/>
      <c r="NXM808" s="12"/>
      <c r="NXN808" s="12"/>
      <c r="NXO808" s="12"/>
      <c r="NXP808" s="12"/>
      <c r="NXQ808" s="12"/>
      <c r="NXR808" s="12"/>
      <c r="NXS808" s="12"/>
      <c r="NXT808" s="12"/>
      <c r="NXU808" s="12"/>
      <c r="NXV808" s="12"/>
      <c r="NXW808" s="12"/>
      <c r="NXX808" s="12"/>
      <c r="NXY808" s="12"/>
      <c r="NXZ808" s="12"/>
      <c r="NYA808" s="12"/>
      <c r="NYB808" s="12"/>
      <c r="NYC808" s="12"/>
      <c r="NYD808" s="12"/>
      <c r="NYE808" s="12"/>
      <c r="NYF808" s="12"/>
      <c r="NYG808" s="12"/>
      <c r="NYH808" s="12"/>
      <c r="NYI808" s="12"/>
      <c r="NYJ808" s="12"/>
      <c r="NYK808" s="12"/>
      <c r="NYL808" s="12"/>
      <c r="NYM808" s="12"/>
      <c r="NYN808" s="12"/>
      <c r="NYO808" s="12"/>
      <c r="NYP808" s="12"/>
      <c r="NYQ808" s="12"/>
      <c r="NYR808" s="12"/>
      <c r="NYS808" s="12"/>
      <c r="NYT808" s="12"/>
      <c r="NYU808" s="12"/>
      <c r="NYV808" s="12"/>
      <c r="NYW808" s="12"/>
      <c r="NYX808" s="12"/>
      <c r="NYY808" s="12"/>
      <c r="NYZ808" s="12"/>
      <c r="NZA808" s="12"/>
      <c r="NZB808" s="12"/>
      <c r="NZC808" s="12"/>
      <c r="NZD808" s="12"/>
      <c r="NZE808" s="12"/>
      <c r="NZF808" s="12"/>
      <c r="NZG808" s="12"/>
      <c r="NZH808" s="12"/>
      <c r="NZI808" s="12"/>
      <c r="NZJ808" s="12"/>
      <c r="NZK808" s="12"/>
      <c r="NZL808" s="12"/>
      <c r="NZM808" s="12"/>
      <c r="NZN808" s="12"/>
      <c r="NZO808" s="12"/>
      <c r="NZP808" s="12"/>
      <c r="NZQ808" s="12"/>
      <c r="NZR808" s="12"/>
      <c r="NZS808" s="12"/>
      <c r="NZT808" s="12"/>
      <c r="NZU808" s="12"/>
      <c r="NZV808" s="12"/>
      <c r="NZW808" s="12"/>
      <c r="NZX808" s="12"/>
      <c r="NZY808" s="12"/>
      <c r="NZZ808" s="12"/>
      <c r="OAA808" s="12"/>
      <c r="OAB808" s="12"/>
      <c r="OAC808" s="12"/>
      <c r="OAD808" s="12"/>
      <c r="OAE808" s="12"/>
      <c r="OAF808" s="12"/>
      <c r="OAG808" s="12"/>
      <c r="OAH808" s="12"/>
      <c r="OAI808" s="12"/>
      <c r="OAJ808" s="12"/>
      <c r="OAK808" s="12"/>
      <c r="OAL808" s="12"/>
      <c r="OAM808" s="12"/>
      <c r="OAN808" s="12"/>
      <c r="OAO808" s="12"/>
      <c r="OAP808" s="12"/>
      <c r="OAQ808" s="12"/>
      <c r="OAR808" s="12"/>
      <c r="OAS808" s="12"/>
      <c r="OAT808" s="12"/>
      <c r="OAU808" s="12"/>
      <c r="OAV808" s="12"/>
      <c r="OAW808" s="12"/>
      <c r="OAX808" s="12"/>
      <c r="OAY808" s="12"/>
      <c r="OAZ808" s="12"/>
      <c r="OBA808" s="12"/>
      <c r="OBB808" s="12"/>
      <c r="OBC808" s="12"/>
      <c r="OBD808" s="12"/>
      <c r="OBE808" s="12"/>
      <c r="OBF808" s="12"/>
      <c r="OBG808" s="12"/>
      <c r="OBH808" s="12"/>
      <c r="OBI808" s="12"/>
      <c r="OBJ808" s="12"/>
      <c r="OBK808" s="12"/>
      <c r="OBL808" s="12"/>
      <c r="OBM808" s="12"/>
      <c r="OBN808" s="12"/>
      <c r="OBO808" s="12"/>
      <c r="OBP808" s="12"/>
      <c r="OBQ808" s="12"/>
      <c r="OBR808" s="12"/>
      <c r="OBS808" s="12"/>
      <c r="OBT808" s="12"/>
      <c r="OBU808" s="12"/>
      <c r="OBV808" s="12"/>
      <c r="OBW808" s="12"/>
      <c r="OBX808" s="12"/>
      <c r="OBY808" s="12"/>
      <c r="OBZ808" s="12"/>
      <c r="OCA808" s="12"/>
      <c r="OCB808" s="12"/>
      <c r="OCC808" s="12"/>
      <c r="OCD808" s="12"/>
      <c r="OCE808" s="12"/>
      <c r="OCF808" s="12"/>
      <c r="OCG808" s="12"/>
      <c r="OCH808" s="12"/>
      <c r="OCI808" s="12"/>
      <c r="OCJ808" s="12"/>
      <c r="OCK808" s="12"/>
      <c r="OCL808" s="12"/>
      <c r="OCM808" s="12"/>
      <c r="OCN808" s="12"/>
      <c r="OCO808" s="12"/>
      <c r="OCP808" s="12"/>
      <c r="OCQ808" s="12"/>
      <c r="OCR808" s="12"/>
      <c r="OCS808" s="12"/>
      <c r="OCT808" s="12"/>
      <c r="OCU808" s="12"/>
      <c r="OCV808" s="12"/>
      <c r="OCW808" s="12"/>
      <c r="OCX808" s="12"/>
      <c r="OCY808" s="12"/>
      <c r="OCZ808" s="12"/>
      <c r="ODA808" s="12"/>
      <c r="ODB808" s="12"/>
      <c r="ODC808" s="12"/>
      <c r="ODD808" s="12"/>
      <c r="ODE808" s="12"/>
      <c r="ODF808" s="12"/>
      <c r="ODG808" s="12"/>
      <c r="ODH808" s="12"/>
      <c r="ODI808" s="12"/>
      <c r="ODJ808" s="12"/>
      <c r="ODK808" s="12"/>
      <c r="ODL808" s="12"/>
      <c r="ODM808" s="12"/>
      <c r="ODN808" s="12"/>
      <c r="ODO808" s="12"/>
      <c r="ODP808" s="12"/>
      <c r="ODQ808" s="12"/>
      <c r="ODR808" s="12"/>
      <c r="ODS808" s="12"/>
      <c r="ODT808" s="12"/>
      <c r="ODU808" s="12"/>
      <c r="ODV808" s="12"/>
      <c r="ODW808" s="12"/>
      <c r="ODX808" s="12"/>
      <c r="ODY808" s="12"/>
      <c r="ODZ808" s="12"/>
      <c r="OEA808" s="12"/>
      <c r="OEB808" s="12"/>
      <c r="OEC808" s="12"/>
      <c r="OED808" s="12"/>
      <c r="OEE808" s="12"/>
      <c r="OEF808" s="12"/>
      <c r="OEG808" s="12"/>
      <c r="OEH808" s="12"/>
      <c r="OEI808" s="12"/>
      <c r="OEJ808" s="12"/>
      <c r="OEK808" s="12"/>
      <c r="OEL808" s="12"/>
      <c r="OEM808" s="12"/>
      <c r="OEN808" s="12"/>
      <c r="OEO808" s="12"/>
      <c r="OEP808" s="12"/>
      <c r="OEQ808" s="12"/>
      <c r="OER808" s="12"/>
      <c r="OES808" s="12"/>
      <c r="OET808" s="12"/>
      <c r="OEU808" s="12"/>
      <c r="OEV808" s="12"/>
      <c r="OEW808" s="12"/>
      <c r="OEX808" s="12"/>
      <c r="OEY808" s="12"/>
      <c r="OEZ808" s="12"/>
      <c r="OFA808" s="12"/>
      <c r="OFB808" s="12"/>
      <c r="OFC808" s="12"/>
      <c r="OFD808" s="12"/>
      <c r="OFE808" s="12"/>
      <c r="OFF808" s="12"/>
      <c r="OFG808" s="12"/>
      <c r="OFH808" s="12"/>
      <c r="OFI808" s="12"/>
      <c r="OFJ808" s="12"/>
      <c r="OFK808" s="12"/>
      <c r="OFL808" s="12"/>
      <c r="OFM808" s="12"/>
      <c r="OFN808" s="12"/>
      <c r="OFO808" s="12"/>
      <c r="OFP808" s="12"/>
      <c r="OFQ808" s="12"/>
      <c r="OFR808" s="12"/>
      <c r="OFS808" s="12"/>
      <c r="OFT808" s="12"/>
      <c r="OFU808" s="12"/>
      <c r="OFV808" s="12"/>
      <c r="OFW808" s="12"/>
      <c r="OFX808" s="12"/>
      <c r="OFY808" s="12"/>
      <c r="OFZ808" s="12"/>
      <c r="OGA808" s="12"/>
      <c r="OGB808" s="12"/>
      <c r="OGC808" s="12"/>
      <c r="OGD808" s="12"/>
      <c r="OGE808" s="12"/>
      <c r="OGF808" s="12"/>
      <c r="OGG808" s="12"/>
      <c r="OGH808" s="12"/>
      <c r="OGI808" s="12"/>
      <c r="OGJ808" s="12"/>
      <c r="OGK808" s="12"/>
      <c r="OGL808" s="12"/>
      <c r="OGM808" s="12"/>
      <c r="OGN808" s="12"/>
      <c r="OGO808" s="12"/>
      <c r="OGP808" s="12"/>
      <c r="OGQ808" s="12"/>
      <c r="OGR808" s="12"/>
      <c r="OGS808" s="12"/>
      <c r="OGT808" s="12"/>
      <c r="OGU808" s="12"/>
      <c r="OGV808" s="12"/>
      <c r="OGW808" s="12"/>
      <c r="OGX808" s="12"/>
      <c r="OGY808" s="12"/>
      <c r="OGZ808" s="12"/>
      <c r="OHA808" s="12"/>
      <c r="OHB808" s="12"/>
      <c r="OHC808" s="12"/>
      <c r="OHD808" s="12"/>
      <c r="OHE808" s="12"/>
      <c r="OHF808" s="12"/>
      <c r="OHG808" s="12"/>
      <c r="OHH808" s="12"/>
      <c r="OHI808" s="12"/>
      <c r="OHJ808" s="12"/>
      <c r="OHK808" s="12"/>
      <c r="OHL808" s="12"/>
      <c r="OHM808" s="12"/>
      <c r="OHN808" s="12"/>
      <c r="OHO808" s="12"/>
      <c r="OHP808" s="12"/>
      <c r="OHQ808" s="12"/>
      <c r="OHR808" s="12"/>
      <c r="OHS808" s="12"/>
      <c r="OHT808" s="12"/>
      <c r="OHU808" s="12"/>
      <c r="OHV808" s="12"/>
      <c r="OHW808" s="12"/>
      <c r="OHX808" s="12"/>
      <c r="OHY808" s="12"/>
      <c r="OHZ808" s="12"/>
      <c r="OIA808" s="12"/>
      <c r="OIB808" s="12"/>
      <c r="OIC808" s="12"/>
      <c r="OID808" s="12"/>
      <c r="OIE808" s="12"/>
      <c r="OIF808" s="12"/>
      <c r="OIG808" s="12"/>
      <c r="OIH808" s="12"/>
      <c r="OII808" s="12"/>
      <c r="OIJ808" s="12"/>
      <c r="OIK808" s="12"/>
      <c r="OIL808" s="12"/>
      <c r="OIM808" s="12"/>
      <c r="OIN808" s="12"/>
      <c r="OIO808" s="12"/>
      <c r="OIP808" s="12"/>
      <c r="OIQ808" s="12"/>
      <c r="OIR808" s="12"/>
      <c r="OIS808" s="12"/>
      <c r="OIT808" s="12"/>
      <c r="OIU808" s="12"/>
      <c r="OIV808" s="12"/>
      <c r="OIW808" s="12"/>
      <c r="OIX808" s="12"/>
      <c r="OIY808" s="12"/>
      <c r="OIZ808" s="12"/>
      <c r="OJA808" s="12"/>
      <c r="OJB808" s="12"/>
      <c r="OJC808" s="12"/>
      <c r="OJD808" s="12"/>
      <c r="OJE808" s="12"/>
      <c r="OJF808" s="12"/>
      <c r="OJG808" s="12"/>
      <c r="OJH808" s="12"/>
      <c r="OJI808" s="12"/>
      <c r="OJJ808" s="12"/>
      <c r="OJK808" s="12"/>
      <c r="OJL808" s="12"/>
      <c r="OJM808" s="12"/>
      <c r="OJN808" s="12"/>
      <c r="OJO808" s="12"/>
      <c r="OJP808" s="12"/>
      <c r="OJQ808" s="12"/>
      <c r="OJR808" s="12"/>
      <c r="OJS808" s="12"/>
      <c r="OJT808" s="12"/>
      <c r="OJU808" s="12"/>
      <c r="OJV808" s="12"/>
      <c r="OJW808" s="12"/>
      <c r="OJX808" s="12"/>
      <c r="OJY808" s="12"/>
      <c r="OJZ808" s="12"/>
      <c r="OKA808" s="12"/>
      <c r="OKB808" s="12"/>
      <c r="OKC808" s="12"/>
      <c r="OKD808" s="12"/>
      <c r="OKE808" s="12"/>
      <c r="OKF808" s="12"/>
      <c r="OKG808" s="12"/>
      <c r="OKH808" s="12"/>
      <c r="OKI808" s="12"/>
      <c r="OKJ808" s="12"/>
      <c r="OKK808" s="12"/>
      <c r="OKL808" s="12"/>
      <c r="OKM808" s="12"/>
      <c r="OKN808" s="12"/>
      <c r="OKO808" s="12"/>
      <c r="OKP808" s="12"/>
      <c r="OKQ808" s="12"/>
      <c r="OKR808" s="12"/>
      <c r="OKS808" s="12"/>
      <c r="OKT808" s="12"/>
      <c r="OKU808" s="12"/>
      <c r="OKV808" s="12"/>
      <c r="OKW808" s="12"/>
      <c r="OKX808" s="12"/>
      <c r="OKY808" s="12"/>
      <c r="OKZ808" s="12"/>
      <c r="OLA808" s="12"/>
      <c r="OLB808" s="12"/>
      <c r="OLC808" s="12"/>
      <c r="OLD808" s="12"/>
      <c r="OLE808" s="12"/>
      <c r="OLF808" s="12"/>
      <c r="OLG808" s="12"/>
      <c r="OLH808" s="12"/>
      <c r="OLI808" s="12"/>
      <c r="OLJ808" s="12"/>
      <c r="OLK808" s="12"/>
      <c r="OLL808" s="12"/>
      <c r="OLM808" s="12"/>
      <c r="OLN808" s="12"/>
      <c r="OLO808" s="12"/>
      <c r="OLP808" s="12"/>
      <c r="OLQ808" s="12"/>
      <c r="OLR808" s="12"/>
      <c r="OLS808" s="12"/>
      <c r="OLT808" s="12"/>
      <c r="OLU808" s="12"/>
      <c r="OLV808" s="12"/>
      <c r="OLW808" s="12"/>
      <c r="OLX808" s="12"/>
      <c r="OLY808" s="12"/>
      <c r="OLZ808" s="12"/>
      <c r="OMA808" s="12"/>
      <c r="OMB808" s="12"/>
      <c r="OMC808" s="12"/>
      <c r="OMD808" s="12"/>
      <c r="OME808" s="12"/>
      <c r="OMF808" s="12"/>
      <c r="OMG808" s="12"/>
      <c r="OMH808" s="12"/>
      <c r="OMI808" s="12"/>
      <c r="OMJ808" s="12"/>
      <c r="OMK808" s="12"/>
      <c r="OML808" s="12"/>
      <c r="OMM808" s="12"/>
      <c r="OMN808" s="12"/>
      <c r="OMO808" s="12"/>
      <c r="OMP808" s="12"/>
      <c r="OMQ808" s="12"/>
      <c r="OMR808" s="12"/>
      <c r="OMS808" s="12"/>
      <c r="OMT808" s="12"/>
      <c r="OMU808" s="12"/>
      <c r="OMV808" s="12"/>
      <c r="OMW808" s="12"/>
      <c r="OMX808" s="12"/>
      <c r="OMY808" s="12"/>
      <c r="OMZ808" s="12"/>
      <c r="ONA808" s="12"/>
      <c r="ONB808" s="12"/>
      <c r="ONC808" s="12"/>
      <c r="OND808" s="12"/>
      <c r="ONE808" s="12"/>
      <c r="ONF808" s="12"/>
      <c r="ONG808" s="12"/>
      <c r="ONH808" s="12"/>
      <c r="ONI808" s="12"/>
      <c r="ONJ808" s="12"/>
      <c r="ONK808" s="12"/>
      <c r="ONL808" s="12"/>
      <c r="ONM808" s="12"/>
      <c r="ONN808" s="12"/>
      <c r="ONO808" s="12"/>
      <c r="ONP808" s="12"/>
      <c r="ONQ808" s="12"/>
      <c r="ONR808" s="12"/>
      <c r="ONS808" s="12"/>
      <c r="ONT808" s="12"/>
      <c r="ONU808" s="12"/>
      <c r="ONV808" s="12"/>
      <c r="ONW808" s="12"/>
      <c r="ONX808" s="12"/>
      <c r="ONY808" s="12"/>
      <c r="ONZ808" s="12"/>
      <c r="OOA808" s="12"/>
      <c r="OOB808" s="12"/>
      <c r="OOC808" s="12"/>
      <c r="OOD808" s="12"/>
      <c r="OOE808" s="12"/>
      <c r="OOF808" s="12"/>
      <c r="OOG808" s="12"/>
      <c r="OOH808" s="12"/>
      <c r="OOI808" s="12"/>
      <c r="OOJ808" s="12"/>
      <c r="OOK808" s="12"/>
      <c r="OOL808" s="12"/>
      <c r="OOM808" s="12"/>
      <c r="OON808" s="12"/>
      <c r="OOO808" s="12"/>
      <c r="OOP808" s="12"/>
      <c r="OOQ808" s="12"/>
      <c r="OOR808" s="12"/>
      <c r="OOS808" s="12"/>
      <c r="OOT808" s="12"/>
      <c r="OOU808" s="12"/>
      <c r="OOV808" s="12"/>
      <c r="OOW808" s="12"/>
      <c r="OOX808" s="12"/>
      <c r="OOY808" s="12"/>
      <c r="OOZ808" s="12"/>
      <c r="OPA808" s="12"/>
      <c r="OPB808" s="12"/>
      <c r="OPC808" s="12"/>
      <c r="OPD808" s="12"/>
      <c r="OPE808" s="12"/>
      <c r="OPF808" s="12"/>
      <c r="OPG808" s="12"/>
      <c r="OPH808" s="12"/>
      <c r="OPI808" s="12"/>
      <c r="OPJ808" s="12"/>
      <c r="OPK808" s="12"/>
      <c r="OPL808" s="12"/>
      <c r="OPM808" s="12"/>
      <c r="OPN808" s="12"/>
      <c r="OPO808" s="12"/>
      <c r="OPP808" s="12"/>
      <c r="OPQ808" s="12"/>
      <c r="OPR808" s="12"/>
      <c r="OPS808" s="12"/>
      <c r="OPT808" s="12"/>
      <c r="OPU808" s="12"/>
      <c r="OPV808" s="12"/>
      <c r="OPW808" s="12"/>
      <c r="OPX808" s="12"/>
      <c r="OPY808" s="12"/>
      <c r="OPZ808" s="12"/>
      <c r="OQA808" s="12"/>
      <c r="OQB808" s="12"/>
      <c r="OQC808" s="12"/>
      <c r="OQD808" s="12"/>
      <c r="OQE808" s="12"/>
      <c r="OQF808" s="12"/>
      <c r="OQG808" s="12"/>
      <c r="OQH808" s="12"/>
      <c r="OQI808" s="12"/>
      <c r="OQJ808" s="12"/>
      <c r="OQK808" s="12"/>
      <c r="OQL808" s="12"/>
      <c r="OQM808" s="12"/>
      <c r="OQN808" s="12"/>
      <c r="OQO808" s="12"/>
      <c r="OQP808" s="12"/>
      <c r="OQQ808" s="12"/>
      <c r="OQR808" s="12"/>
      <c r="OQS808" s="12"/>
      <c r="OQT808" s="12"/>
      <c r="OQU808" s="12"/>
      <c r="OQV808" s="12"/>
      <c r="OQW808" s="12"/>
      <c r="OQX808" s="12"/>
      <c r="OQY808" s="12"/>
      <c r="OQZ808" s="12"/>
      <c r="ORA808" s="12"/>
      <c r="ORB808" s="12"/>
      <c r="ORC808" s="12"/>
      <c r="ORD808" s="12"/>
      <c r="ORE808" s="12"/>
      <c r="ORF808" s="12"/>
      <c r="ORG808" s="12"/>
      <c r="ORH808" s="12"/>
      <c r="ORI808" s="12"/>
      <c r="ORJ808" s="12"/>
      <c r="ORK808" s="12"/>
      <c r="ORL808" s="12"/>
      <c r="ORM808" s="12"/>
      <c r="ORN808" s="12"/>
      <c r="ORO808" s="12"/>
      <c r="ORP808" s="12"/>
      <c r="ORQ808" s="12"/>
      <c r="ORR808" s="12"/>
      <c r="ORS808" s="12"/>
      <c r="ORT808" s="12"/>
      <c r="ORU808" s="12"/>
      <c r="ORV808" s="12"/>
      <c r="ORW808" s="12"/>
      <c r="ORX808" s="12"/>
      <c r="ORY808" s="12"/>
      <c r="ORZ808" s="12"/>
      <c r="OSA808" s="12"/>
      <c r="OSB808" s="12"/>
      <c r="OSC808" s="12"/>
      <c r="OSD808" s="12"/>
      <c r="OSE808" s="12"/>
      <c r="OSF808" s="12"/>
      <c r="OSG808" s="12"/>
      <c r="OSH808" s="12"/>
      <c r="OSI808" s="12"/>
      <c r="OSJ808" s="12"/>
      <c r="OSK808" s="12"/>
      <c r="OSL808" s="12"/>
      <c r="OSM808" s="12"/>
      <c r="OSN808" s="12"/>
      <c r="OSO808" s="12"/>
      <c r="OSP808" s="12"/>
      <c r="OSQ808" s="12"/>
      <c r="OSR808" s="12"/>
      <c r="OSS808" s="12"/>
      <c r="OST808" s="12"/>
      <c r="OSU808" s="12"/>
      <c r="OSV808" s="12"/>
      <c r="OSW808" s="12"/>
      <c r="OSX808" s="12"/>
      <c r="OSY808" s="12"/>
      <c r="OSZ808" s="12"/>
      <c r="OTA808" s="12"/>
      <c r="OTB808" s="12"/>
      <c r="OTC808" s="12"/>
      <c r="OTD808" s="12"/>
      <c r="OTE808" s="12"/>
      <c r="OTF808" s="12"/>
      <c r="OTG808" s="12"/>
      <c r="OTH808" s="12"/>
      <c r="OTI808" s="12"/>
      <c r="OTJ808" s="12"/>
      <c r="OTK808" s="12"/>
      <c r="OTL808" s="12"/>
      <c r="OTM808" s="12"/>
      <c r="OTN808" s="12"/>
      <c r="OTO808" s="12"/>
      <c r="OTP808" s="12"/>
      <c r="OTQ808" s="12"/>
      <c r="OTR808" s="12"/>
      <c r="OTS808" s="12"/>
      <c r="OTT808" s="12"/>
      <c r="OTU808" s="12"/>
      <c r="OTV808" s="12"/>
      <c r="OTW808" s="12"/>
      <c r="OTX808" s="12"/>
      <c r="OTY808" s="12"/>
      <c r="OTZ808" s="12"/>
      <c r="OUA808" s="12"/>
      <c r="OUB808" s="12"/>
      <c r="OUC808" s="12"/>
      <c r="OUD808" s="12"/>
      <c r="OUE808" s="12"/>
      <c r="OUF808" s="12"/>
      <c r="OUG808" s="12"/>
      <c r="OUH808" s="12"/>
      <c r="OUI808" s="12"/>
      <c r="OUJ808" s="12"/>
      <c r="OUK808" s="12"/>
      <c r="OUL808" s="12"/>
      <c r="OUM808" s="12"/>
      <c r="OUN808" s="12"/>
      <c r="OUO808" s="12"/>
      <c r="OUP808" s="12"/>
      <c r="OUQ808" s="12"/>
      <c r="OUR808" s="12"/>
      <c r="OUS808" s="12"/>
      <c r="OUT808" s="12"/>
      <c r="OUU808" s="12"/>
      <c r="OUV808" s="12"/>
      <c r="OUW808" s="12"/>
      <c r="OUX808" s="12"/>
      <c r="OUY808" s="12"/>
      <c r="OUZ808" s="12"/>
      <c r="OVA808" s="12"/>
      <c r="OVB808" s="12"/>
      <c r="OVC808" s="12"/>
      <c r="OVD808" s="12"/>
      <c r="OVE808" s="12"/>
      <c r="OVF808" s="12"/>
      <c r="OVG808" s="12"/>
      <c r="OVH808" s="12"/>
      <c r="OVI808" s="12"/>
      <c r="OVJ808" s="12"/>
      <c r="OVK808" s="12"/>
      <c r="OVL808" s="12"/>
      <c r="OVM808" s="12"/>
      <c r="OVN808" s="12"/>
      <c r="OVO808" s="12"/>
      <c r="OVP808" s="12"/>
      <c r="OVQ808" s="12"/>
      <c r="OVR808" s="12"/>
      <c r="OVS808" s="12"/>
      <c r="OVT808" s="12"/>
      <c r="OVU808" s="12"/>
      <c r="OVV808" s="12"/>
      <c r="OVW808" s="12"/>
      <c r="OVX808" s="12"/>
      <c r="OVY808" s="12"/>
      <c r="OVZ808" s="12"/>
      <c r="OWA808" s="12"/>
      <c r="OWB808" s="12"/>
      <c r="OWC808" s="12"/>
      <c r="OWD808" s="12"/>
      <c r="OWE808" s="12"/>
      <c r="OWF808" s="12"/>
      <c r="OWG808" s="12"/>
      <c r="OWH808" s="12"/>
      <c r="OWI808" s="12"/>
      <c r="OWJ808" s="12"/>
      <c r="OWK808" s="12"/>
      <c r="OWL808" s="12"/>
      <c r="OWM808" s="12"/>
      <c r="OWN808" s="12"/>
      <c r="OWO808" s="12"/>
      <c r="OWP808" s="12"/>
      <c r="OWQ808" s="12"/>
      <c r="OWR808" s="12"/>
      <c r="OWS808" s="12"/>
      <c r="OWT808" s="12"/>
      <c r="OWU808" s="12"/>
      <c r="OWV808" s="12"/>
      <c r="OWW808" s="12"/>
      <c r="OWX808" s="12"/>
      <c r="OWY808" s="12"/>
      <c r="OWZ808" s="12"/>
      <c r="OXA808" s="12"/>
      <c r="OXB808" s="12"/>
      <c r="OXC808" s="12"/>
      <c r="OXD808" s="12"/>
      <c r="OXE808" s="12"/>
      <c r="OXF808" s="12"/>
      <c r="OXG808" s="12"/>
      <c r="OXH808" s="12"/>
      <c r="OXI808" s="12"/>
      <c r="OXJ808" s="12"/>
      <c r="OXK808" s="12"/>
      <c r="OXL808" s="12"/>
      <c r="OXM808" s="12"/>
      <c r="OXN808" s="12"/>
      <c r="OXO808" s="12"/>
      <c r="OXP808" s="12"/>
      <c r="OXQ808" s="12"/>
      <c r="OXR808" s="12"/>
      <c r="OXS808" s="12"/>
      <c r="OXT808" s="12"/>
      <c r="OXU808" s="12"/>
      <c r="OXV808" s="12"/>
      <c r="OXW808" s="12"/>
      <c r="OXX808" s="12"/>
      <c r="OXY808" s="12"/>
      <c r="OXZ808" s="12"/>
      <c r="OYA808" s="12"/>
      <c r="OYB808" s="12"/>
      <c r="OYC808" s="12"/>
      <c r="OYD808" s="12"/>
      <c r="OYE808" s="12"/>
      <c r="OYF808" s="12"/>
      <c r="OYG808" s="12"/>
      <c r="OYH808" s="12"/>
      <c r="OYI808" s="12"/>
      <c r="OYJ808" s="12"/>
      <c r="OYK808" s="12"/>
      <c r="OYL808" s="12"/>
      <c r="OYM808" s="12"/>
      <c r="OYN808" s="12"/>
      <c r="OYO808" s="12"/>
      <c r="OYP808" s="12"/>
      <c r="OYQ808" s="12"/>
      <c r="OYR808" s="12"/>
      <c r="OYS808" s="12"/>
      <c r="OYT808" s="12"/>
      <c r="OYU808" s="12"/>
      <c r="OYV808" s="12"/>
      <c r="OYW808" s="12"/>
      <c r="OYX808" s="12"/>
      <c r="OYY808" s="12"/>
      <c r="OYZ808" s="12"/>
      <c r="OZA808" s="12"/>
      <c r="OZB808" s="12"/>
      <c r="OZC808" s="12"/>
      <c r="OZD808" s="12"/>
      <c r="OZE808" s="12"/>
      <c r="OZF808" s="12"/>
      <c r="OZG808" s="12"/>
      <c r="OZH808" s="12"/>
      <c r="OZI808" s="12"/>
      <c r="OZJ808" s="12"/>
      <c r="OZK808" s="12"/>
      <c r="OZL808" s="12"/>
      <c r="OZM808" s="12"/>
      <c r="OZN808" s="12"/>
      <c r="OZO808" s="12"/>
      <c r="OZP808" s="12"/>
      <c r="OZQ808" s="12"/>
      <c r="OZR808" s="12"/>
      <c r="OZS808" s="12"/>
      <c r="OZT808" s="12"/>
      <c r="OZU808" s="12"/>
      <c r="OZV808" s="12"/>
      <c r="OZW808" s="12"/>
      <c r="OZX808" s="12"/>
      <c r="OZY808" s="12"/>
      <c r="OZZ808" s="12"/>
      <c r="PAA808" s="12"/>
      <c r="PAB808" s="12"/>
      <c r="PAC808" s="12"/>
      <c r="PAD808" s="12"/>
      <c r="PAE808" s="12"/>
      <c r="PAF808" s="12"/>
      <c r="PAG808" s="12"/>
      <c r="PAH808" s="12"/>
      <c r="PAI808" s="12"/>
      <c r="PAJ808" s="12"/>
      <c r="PAK808" s="12"/>
      <c r="PAL808" s="12"/>
      <c r="PAM808" s="12"/>
      <c r="PAN808" s="12"/>
      <c r="PAO808" s="12"/>
      <c r="PAP808" s="12"/>
      <c r="PAQ808" s="12"/>
      <c r="PAR808" s="12"/>
      <c r="PAS808" s="12"/>
      <c r="PAT808" s="12"/>
      <c r="PAU808" s="12"/>
      <c r="PAV808" s="12"/>
      <c r="PAW808" s="12"/>
      <c r="PAX808" s="12"/>
      <c r="PAY808" s="12"/>
      <c r="PAZ808" s="12"/>
      <c r="PBA808" s="12"/>
      <c r="PBB808" s="12"/>
      <c r="PBC808" s="12"/>
      <c r="PBD808" s="12"/>
      <c r="PBE808" s="12"/>
      <c r="PBF808" s="12"/>
      <c r="PBG808" s="12"/>
      <c r="PBH808" s="12"/>
      <c r="PBI808" s="12"/>
      <c r="PBJ808" s="12"/>
      <c r="PBK808" s="12"/>
      <c r="PBL808" s="12"/>
      <c r="PBM808" s="12"/>
      <c r="PBN808" s="12"/>
      <c r="PBO808" s="12"/>
      <c r="PBP808" s="12"/>
      <c r="PBQ808" s="12"/>
      <c r="PBR808" s="12"/>
      <c r="PBS808" s="12"/>
      <c r="PBT808" s="12"/>
      <c r="PBU808" s="12"/>
      <c r="PBV808" s="12"/>
      <c r="PBW808" s="12"/>
      <c r="PBX808" s="12"/>
      <c r="PBY808" s="12"/>
      <c r="PBZ808" s="12"/>
      <c r="PCA808" s="12"/>
      <c r="PCB808" s="12"/>
      <c r="PCC808" s="12"/>
      <c r="PCD808" s="12"/>
      <c r="PCE808" s="12"/>
      <c r="PCF808" s="12"/>
      <c r="PCG808" s="12"/>
      <c r="PCH808" s="12"/>
      <c r="PCI808" s="12"/>
      <c r="PCJ808" s="12"/>
      <c r="PCK808" s="12"/>
      <c r="PCL808" s="12"/>
      <c r="PCM808" s="12"/>
      <c r="PCN808" s="12"/>
      <c r="PCO808" s="12"/>
      <c r="PCP808" s="12"/>
      <c r="PCQ808" s="12"/>
      <c r="PCR808" s="12"/>
      <c r="PCS808" s="12"/>
      <c r="PCT808" s="12"/>
      <c r="PCU808" s="12"/>
      <c r="PCV808" s="12"/>
      <c r="PCW808" s="12"/>
      <c r="PCX808" s="12"/>
      <c r="PCY808" s="12"/>
      <c r="PCZ808" s="12"/>
      <c r="PDA808" s="12"/>
      <c r="PDB808" s="12"/>
      <c r="PDC808" s="12"/>
      <c r="PDD808" s="12"/>
      <c r="PDE808" s="12"/>
      <c r="PDF808" s="12"/>
      <c r="PDG808" s="12"/>
      <c r="PDH808" s="12"/>
      <c r="PDI808" s="12"/>
      <c r="PDJ808" s="12"/>
      <c r="PDK808" s="12"/>
      <c r="PDL808" s="12"/>
      <c r="PDM808" s="12"/>
      <c r="PDN808" s="12"/>
      <c r="PDO808" s="12"/>
      <c r="PDP808" s="12"/>
      <c r="PDQ808" s="12"/>
      <c r="PDR808" s="12"/>
      <c r="PDS808" s="12"/>
      <c r="PDT808" s="12"/>
      <c r="PDU808" s="12"/>
      <c r="PDV808" s="12"/>
      <c r="PDW808" s="12"/>
      <c r="PDX808" s="12"/>
      <c r="PDY808" s="12"/>
      <c r="PDZ808" s="12"/>
      <c r="PEA808" s="12"/>
      <c r="PEB808" s="12"/>
      <c r="PEC808" s="12"/>
      <c r="PED808" s="12"/>
      <c r="PEE808" s="12"/>
      <c r="PEF808" s="12"/>
      <c r="PEG808" s="12"/>
      <c r="PEH808" s="12"/>
      <c r="PEI808" s="12"/>
      <c r="PEJ808" s="12"/>
      <c r="PEK808" s="12"/>
      <c r="PEL808" s="12"/>
      <c r="PEM808" s="12"/>
      <c r="PEN808" s="12"/>
      <c r="PEO808" s="12"/>
      <c r="PEP808" s="12"/>
      <c r="PEQ808" s="12"/>
      <c r="PER808" s="12"/>
      <c r="PES808" s="12"/>
      <c r="PET808" s="12"/>
      <c r="PEU808" s="12"/>
      <c r="PEV808" s="12"/>
      <c r="PEW808" s="12"/>
      <c r="PEX808" s="12"/>
      <c r="PEY808" s="12"/>
      <c r="PEZ808" s="12"/>
      <c r="PFA808" s="12"/>
      <c r="PFB808" s="12"/>
      <c r="PFC808" s="12"/>
      <c r="PFD808" s="12"/>
      <c r="PFE808" s="12"/>
      <c r="PFF808" s="12"/>
      <c r="PFG808" s="12"/>
      <c r="PFH808" s="12"/>
      <c r="PFI808" s="12"/>
      <c r="PFJ808" s="12"/>
      <c r="PFK808" s="12"/>
      <c r="PFL808" s="12"/>
      <c r="PFM808" s="12"/>
      <c r="PFN808" s="12"/>
      <c r="PFO808" s="12"/>
      <c r="PFP808" s="12"/>
      <c r="PFQ808" s="12"/>
      <c r="PFR808" s="12"/>
      <c r="PFS808" s="12"/>
      <c r="PFT808" s="12"/>
      <c r="PFU808" s="12"/>
      <c r="PFV808" s="12"/>
      <c r="PFW808" s="12"/>
      <c r="PFX808" s="12"/>
      <c r="PFY808" s="12"/>
      <c r="PFZ808" s="12"/>
      <c r="PGA808" s="12"/>
      <c r="PGB808" s="12"/>
      <c r="PGC808" s="12"/>
      <c r="PGD808" s="12"/>
      <c r="PGE808" s="12"/>
      <c r="PGF808" s="12"/>
      <c r="PGG808" s="12"/>
      <c r="PGH808" s="12"/>
      <c r="PGI808" s="12"/>
      <c r="PGJ808" s="12"/>
      <c r="PGK808" s="12"/>
      <c r="PGL808" s="12"/>
      <c r="PGM808" s="12"/>
      <c r="PGN808" s="12"/>
      <c r="PGO808" s="12"/>
      <c r="PGP808" s="12"/>
      <c r="PGQ808" s="12"/>
      <c r="PGR808" s="12"/>
      <c r="PGS808" s="12"/>
      <c r="PGT808" s="12"/>
      <c r="PGU808" s="12"/>
      <c r="PGV808" s="12"/>
      <c r="PGW808" s="12"/>
      <c r="PGX808" s="12"/>
      <c r="PGY808" s="12"/>
      <c r="PGZ808" s="12"/>
      <c r="PHA808" s="12"/>
      <c r="PHB808" s="12"/>
      <c r="PHC808" s="12"/>
      <c r="PHD808" s="12"/>
      <c r="PHE808" s="12"/>
      <c r="PHF808" s="12"/>
      <c r="PHG808" s="12"/>
      <c r="PHH808" s="12"/>
      <c r="PHI808" s="12"/>
      <c r="PHJ808" s="12"/>
      <c r="PHK808" s="12"/>
      <c r="PHL808" s="12"/>
      <c r="PHM808" s="12"/>
      <c r="PHN808" s="12"/>
      <c r="PHO808" s="12"/>
      <c r="PHP808" s="12"/>
      <c r="PHQ808" s="12"/>
      <c r="PHR808" s="12"/>
      <c r="PHS808" s="12"/>
      <c r="PHT808" s="12"/>
      <c r="PHU808" s="12"/>
      <c r="PHV808" s="12"/>
      <c r="PHW808" s="12"/>
      <c r="PHX808" s="12"/>
      <c r="PHY808" s="12"/>
      <c r="PHZ808" s="12"/>
      <c r="PIA808" s="12"/>
      <c r="PIB808" s="12"/>
      <c r="PIC808" s="12"/>
      <c r="PID808" s="12"/>
      <c r="PIE808" s="12"/>
      <c r="PIF808" s="12"/>
      <c r="PIG808" s="12"/>
      <c r="PIH808" s="12"/>
      <c r="PII808" s="12"/>
      <c r="PIJ808" s="12"/>
      <c r="PIK808" s="12"/>
      <c r="PIL808" s="12"/>
      <c r="PIM808" s="12"/>
      <c r="PIN808" s="12"/>
      <c r="PIO808" s="12"/>
      <c r="PIP808" s="12"/>
      <c r="PIQ808" s="12"/>
      <c r="PIR808" s="12"/>
      <c r="PIS808" s="12"/>
      <c r="PIT808" s="12"/>
      <c r="PIU808" s="12"/>
      <c r="PIV808" s="12"/>
      <c r="PIW808" s="12"/>
      <c r="PIX808" s="12"/>
      <c r="PIY808" s="12"/>
      <c r="PIZ808" s="12"/>
      <c r="PJA808" s="12"/>
      <c r="PJB808" s="12"/>
      <c r="PJC808" s="12"/>
      <c r="PJD808" s="12"/>
      <c r="PJE808" s="12"/>
      <c r="PJF808" s="12"/>
      <c r="PJG808" s="12"/>
      <c r="PJH808" s="12"/>
      <c r="PJI808" s="12"/>
      <c r="PJJ808" s="12"/>
      <c r="PJK808" s="12"/>
      <c r="PJL808" s="12"/>
      <c r="PJM808" s="12"/>
      <c r="PJN808" s="12"/>
      <c r="PJO808" s="12"/>
      <c r="PJP808" s="12"/>
      <c r="PJQ808" s="12"/>
      <c r="PJR808" s="12"/>
      <c r="PJS808" s="12"/>
      <c r="PJT808" s="12"/>
      <c r="PJU808" s="12"/>
      <c r="PJV808" s="12"/>
      <c r="PJW808" s="12"/>
      <c r="PJX808" s="12"/>
      <c r="PJY808" s="12"/>
      <c r="PJZ808" s="12"/>
      <c r="PKA808" s="12"/>
      <c r="PKB808" s="12"/>
      <c r="PKC808" s="12"/>
      <c r="PKD808" s="12"/>
      <c r="PKE808" s="12"/>
      <c r="PKF808" s="12"/>
      <c r="PKG808" s="12"/>
      <c r="PKH808" s="12"/>
      <c r="PKI808" s="12"/>
      <c r="PKJ808" s="12"/>
      <c r="PKK808" s="12"/>
      <c r="PKL808" s="12"/>
      <c r="PKM808" s="12"/>
      <c r="PKN808" s="12"/>
      <c r="PKO808" s="12"/>
      <c r="PKP808" s="12"/>
      <c r="PKQ808" s="12"/>
      <c r="PKR808" s="12"/>
      <c r="PKS808" s="12"/>
      <c r="PKT808" s="12"/>
      <c r="PKU808" s="12"/>
      <c r="PKV808" s="12"/>
      <c r="PKW808" s="12"/>
      <c r="PKX808" s="12"/>
      <c r="PKY808" s="12"/>
      <c r="PKZ808" s="12"/>
      <c r="PLA808" s="12"/>
      <c r="PLB808" s="12"/>
      <c r="PLC808" s="12"/>
      <c r="PLD808" s="12"/>
      <c r="PLE808" s="12"/>
      <c r="PLF808" s="12"/>
      <c r="PLG808" s="12"/>
      <c r="PLH808" s="12"/>
      <c r="PLI808" s="12"/>
      <c r="PLJ808" s="12"/>
      <c r="PLK808" s="12"/>
      <c r="PLL808" s="12"/>
      <c r="PLM808" s="12"/>
      <c r="PLN808" s="12"/>
      <c r="PLO808" s="12"/>
      <c r="PLP808" s="12"/>
      <c r="PLQ808" s="12"/>
      <c r="PLR808" s="12"/>
      <c r="PLS808" s="12"/>
      <c r="PLT808" s="12"/>
      <c r="PLU808" s="12"/>
      <c r="PLV808" s="12"/>
      <c r="PLW808" s="12"/>
      <c r="PLX808" s="12"/>
      <c r="PLY808" s="12"/>
      <c r="PLZ808" s="12"/>
      <c r="PMA808" s="12"/>
      <c r="PMB808" s="12"/>
      <c r="PMC808" s="12"/>
      <c r="PMD808" s="12"/>
      <c r="PME808" s="12"/>
      <c r="PMF808" s="12"/>
      <c r="PMG808" s="12"/>
      <c r="PMH808" s="12"/>
      <c r="PMI808" s="12"/>
      <c r="PMJ808" s="12"/>
      <c r="PMK808" s="12"/>
      <c r="PML808" s="12"/>
      <c r="PMM808" s="12"/>
      <c r="PMN808" s="12"/>
      <c r="PMO808" s="12"/>
      <c r="PMP808" s="12"/>
      <c r="PMQ808" s="12"/>
      <c r="PMR808" s="12"/>
      <c r="PMS808" s="12"/>
      <c r="PMT808" s="12"/>
      <c r="PMU808" s="12"/>
      <c r="PMV808" s="12"/>
      <c r="PMW808" s="12"/>
      <c r="PMX808" s="12"/>
      <c r="PMY808" s="12"/>
      <c r="PMZ808" s="12"/>
      <c r="PNA808" s="12"/>
      <c r="PNB808" s="12"/>
      <c r="PNC808" s="12"/>
      <c r="PND808" s="12"/>
      <c r="PNE808" s="12"/>
      <c r="PNF808" s="12"/>
      <c r="PNG808" s="12"/>
      <c r="PNH808" s="12"/>
      <c r="PNI808" s="12"/>
      <c r="PNJ808" s="12"/>
      <c r="PNK808" s="12"/>
      <c r="PNL808" s="12"/>
      <c r="PNM808" s="12"/>
      <c r="PNN808" s="12"/>
      <c r="PNO808" s="12"/>
      <c r="PNP808" s="12"/>
      <c r="PNQ808" s="12"/>
      <c r="PNR808" s="12"/>
      <c r="PNS808" s="12"/>
      <c r="PNT808" s="12"/>
      <c r="PNU808" s="12"/>
      <c r="PNV808" s="12"/>
      <c r="PNW808" s="12"/>
      <c r="PNX808" s="12"/>
      <c r="PNY808" s="12"/>
      <c r="PNZ808" s="12"/>
      <c r="POA808" s="12"/>
      <c r="POB808" s="12"/>
      <c r="POC808" s="12"/>
      <c r="POD808" s="12"/>
      <c r="POE808" s="12"/>
      <c r="POF808" s="12"/>
      <c r="POG808" s="12"/>
      <c r="POH808" s="12"/>
      <c r="POI808" s="12"/>
      <c r="POJ808" s="12"/>
      <c r="POK808" s="12"/>
      <c r="POL808" s="12"/>
      <c r="POM808" s="12"/>
      <c r="PON808" s="12"/>
      <c r="POO808" s="12"/>
      <c r="POP808" s="12"/>
      <c r="POQ808" s="12"/>
      <c r="POR808" s="12"/>
      <c r="POS808" s="12"/>
      <c r="POT808" s="12"/>
      <c r="POU808" s="12"/>
      <c r="POV808" s="12"/>
      <c r="POW808" s="12"/>
      <c r="POX808" s="12"/>
      <c r="POY808" s="12"/>
      <c r="POZ808" s="12"/>
      <c r="PPA808" s="12"/>
      <c r="PPB808" s="12"/>
      <c r="PPC808" s="12"/>
      <c r="PPD808" s="12"/>
      <c r="PPE808" s="12"/>
      <c r="PPF808" s="12"/>
      <c r="PPG808" s="12"/>
      <c r="PPH808" s="12"/>
      <c r="PPI808" s="12"/>
      <c r="PPJ808" s="12"/>
      <c r="PPK808" s="12"/>
      <c r="PPL808" s="12"/>
      <c r="PPM808" s="12"/>
      <c r="PPN808" s="12"/>
      <c r="PPO808" s="12"/>
      <c r="PPP808" s="12"/>
      <c r="PPQ808" s="12"/>
      <c r="PPR808" s="12"/>
      <c r="PPS808" s="12"/>
      <c r="PPT808" s="12"/>
      <c r="PPU808" s="12"/>
      <c r="PPV808" s="12"/>
      <c r="PPW808" s="12"/>
      <c r="PPX808" s="12"/>
      <c r="PPY808" s="12"/>
      <c r="PPZ808" s="12"/>
      <c r="PQA808" s="12"/>
      <c r="PQB808" s="12"/>
      <c r="PQC808" s="12"/>
      <c r="PQD808" s="12"/>
      <c r="PQE808" s="12"/>
      <c r="PQF808" s="12"/>
      <c r="PQG808" s="12"/>
      <c r="PQH808" s="12"/>
      <c r="PQI808" s="12"/>
      <c r="PQJ808" s="12"/>
      <c r="PQK808" s="12"/>
      <c r="PQL808" s="12"/>
      <c r="PQM808" s="12"/>
      <c r="PQN808" s="12"/>
      <c r="PQO808" s="12"/>
      <c r="PQP808" s="12"/>
      <c r="PQQ808" s="12"/>
      <c r="PQR808" s="12"/>
      <c r="PQS808" s="12"/>
      <c r="PQT808" s="12"/>
      <c r="PQU808" s="12"/>
      <c r="PQV808" s="12"/>
      <c r="PQW808" s="12"/>
      <c r="PQX808" s="12"/>
      <c r="PQY808" s="12"/>
      <c r="PQZ808" s="12"/>
      <c r="PRA808" s="12"/>
      <c r="PRB808" s="12"/>
      <c r="PRC808" s="12"/>
      <c r="PRD808" s="12"/>
      <c r="PRE808" s="12"/>
      <c r="PRF808" s="12"/>
      <c r="PRG808" s="12"/>
      <c r="PRH808" s="12"/>
      <c r="PRI808" s="12"/>
      <c r="PRJ808" s="12"/>
      <c r="PRK808" s="12"/>
      <c r="PRL808" s="12"/>
      <c r="PRM808" s="12"/>
      <c r="PRN808" s="12"/>
      <c r="PRO808" s="12"/>
      <c r="PRP808" s="12"/>
      <c r="PRQ808" s="12"/>
      <c r="PRR808" s="12"/>
      <c r="PRS808" s="12"/>
      <c r="PRT808" s="12"/>
      <c r="PRU808" s="12"/>
      <c r="PRV808" s="12"/>
      <c r="PRW808" s="12"/>
      <c r="PRX808" s="12"/>
      <c r="PRY808" s="12"/>
      <c r="PRZ808" s="12"/>
      <c r="PSA808" s="12"/>
      <c r="PSB808" s="12"/>
      <c r="PSC808" s="12"/>
      <c r="PSD808" s="12"/>
      <c r="PSE808" s="12"/>
      <c r="PSF808" s="12"/>
      <c r="PSG808" s="12"/>
      <c r="PSH808" s="12"/>
      <c r="PSI808" s="12"/>
      <c r="PSJ808" s="12"/>
      <c r="PSK808" s="12"/>
      <c r="PSL808" s="12"/>
      <c r="PSM808" s="12"/>
      <c r="PSN808" s="12"/>
      <c r="PSO808" s="12"/>
      <c r="PSP808" s="12"/>
      <c r="PSQ808" s="12"/>
      <c r="PSR808" s="12"/>
      <c r="PSS808" s="12"/>
      <c r="PST808" s="12"/>
      <c r="PSU808" s="12"/>
      <c r="PSV808" s="12"/>
      <c r="PSW808" s="12"/>
      <c r="PSX808" s="12"/>
      <c r="PSY808" s="12"/>
      <c r="PSZ808" s="12"/>
      <c r="PTA808" s="12"/>
      <c r="PTB808" s="12"/>
      <c r="PTC808" s="12"/>
      <c r="PTD808" s="12"/>
      <c r="PTE808" s="12"/>
      <c r="PTF808" s="12"/>
      <c r="PTG808" s="12"/>
      <c r="PTH808" s="12"/>
      <c r="PTI808" s="12"/>
      <c r="PTJ808" s="12"/>
      <c r="PTK808" s="12"/>
      <c r="PTL808" s="12"/>
      <c r="PTM808" s="12"/>
      <c r="PTN808" s="12"/>
      <c r="PTO808" s="12"/>
      <c r="PTP808" s="12"/>
      <c r="PTQ808" s="12"/>
      <c r="PTR808" s="12"/>
      <c r="PTS808" s="12"/>
      <c r="PTT808" s="12"/>
      <c r="PTU808" s="12"/>
      <c r="PTV808" s="12"/>
      <c r="PTW808" s="12"/>
      <c r="PTX808" s="12"/>
      <c r="PTY808" s="12"/>
      <c r="PTZ808" s="12"/>
      <c r="PUA808" s="12"/>
      <c r="PUB808" s="12"/>
      <c r="PUC808" s="12"/>
      <c r="PUD808" s="12"/>
      <c r="PUE808" s="12"/>
      <c r="PUF808" s="12"/>
      <c r="PUG808" s="12"/>
      <c r="PUH808" s="12"/>
      <c r="PUI808" s="12"/>
      <c r="PUJ808" s="12"/>
      <c r="PUK808" s="12"/>
      <c r="PUL808" s="12"/>
      <c r="PUM808" s="12"/>
      <c r="PUN808" s="12"/>
      <c r="PUO808" s="12"/>
      <c r="PUP808" s="12"/>
      <c r="PUQ808" s="12"/>
      <c r="PUR808" s="12"/>
      <c r="PUS808" s="12"/>
      <c r="PUT808" s="12"/>
      <c r="PUU808" s="12"/>
      <c r="PUV808" s="12"/>
      <c r="PUW808" s="12"/>
      <c r="PUX808" s="12"/>
      <c r="PUY808" s="12"/>
      <c r="PUZ808" s="12"/>
      <c r="PVA808" s="12"/>
      <c r="PVB808" s="12"/>
      <c r="PVC808" s="12"/>
      <c r="PVD808" s="12"/>
      <c r="PVE808" s="12"/>
      <c r="PVF808" s="12"/>
      <c r="PVG808" s="12"/>
      <c r="PVH808" s="12"/>
      <c r="PVI808" s="12"/>
      <c r="PVJ808" s="12"/>
      <c r="PVK808" s="12"/>
      <c r="PVL808" s="12"/>
      <c r="PVM808" s="12"/>
      <c r="PVN808" s="12"/>
      <c r="PVO808" s="12"/>
      <c r="PVP808" s="12"/>
      <c r="PVQ808" s="12"/>
      <c r="PVR808" s="12"/>
      <c r="PVS808" s="12"/>
      <c r="PVT808" s="12"/>
      <c r="PVU808" s="12"/>
      <c r="PVV808" s="12"/>
      <c r="PVW808" s="12"/>
      <c r="PVX808" s="12"/>
      <c r="PVY808" s="12"/>
      <c r="PVZ808" s="12"/>
      <c r="PWA808" s="12"/>
      <c r="PWB808" s="12"/>
      <c r="PWC808" s="12"/>
      <c r="PWD808" s="12"/>
      <c r="PWE808" s="12"/>
      <c r="PWF808" s="12"/>
      <c r="PWG808" s="12"/>
      <c r="PWH808" s="12"/>
      <c r="PWI808" s="12"/>
      <c r="PWJ808" s="12"/>
      <c r="PWK808" s="12"/>
      <c r="PWL808" s="12"/>
      <c r="PWM808" s="12"/>
      <c r="PWN808" s="12"/>
      <c r="PWO808" s="12"/>
      <c r="PWP808" s="12"/>
      <c r="PWQ808" s="12"/>
      <c r="PWR808" s="12"/>
      <c r="PWS808" s="12"/>
      <c r="PWT808" s="12"/>
      <c r="PWU808" s="12"/>
      <c r="PWV808" s="12"/>
      <c r="PWW808" s="12"/>
      <c r="PWX808" s="12"/>
      <c r="PWY808" s="12"/>
      <c r="PWZ808" s="12"/>
      <c r="PXA808" s="12"/>
      <c r="PXB808" s="12"/>
      <c r="PXC808" s="12"/>
      <c r="PXD808" s="12"/>
      <c r="PXE808" s="12"/>
      <c r="PXF808" s="12"/>
      <c r="PXG808" s="12"/>
      <c r="PXH808" s="12"/>
      <c r="PXI808" s="12"/>
      <c r="PXJ808" s="12"/>
      <c r="PXK808" s="12"/>
      <c r="PXL808" s="12"/>
      <c r="PXM808" s="12"/>
      <c r="PXN808" s="12"/>
      <c r="PXO808" s="12"/>
      <c r="PXP808" s="12"/>
      <c r="PXQ808" s="12"/>
      <c r="PXR808" s="12"/>
      <c r="PXS808" s="12"/>
      <c r="PXT808" s="12"/>
      <c r="PXU808" s="12"/>
      <c r="PXV808" s="12"/>
      <c r="PXW808" s="12"/>
      <c r="PXX808" s="12"/>
      <c r="PXY808" s="12"/>
      <c r="PXZ808" s="12"/>
      <c r="PYA808" s="12"/>
      <c r="PYB808" s="12"/>
      <c r="PYC808" s="12"/>
      <c r="PYD808" s="12"/>
      <c r="PYE808" s="12"/>
      <c r="PYF808" s="12"/>
      <c r="PYG808" s="12"/>
      <c r="PYH808" s="12"/>
      <c r="PYI808" s="12"/>
      <c r="PYJ808" s="12"/>
      <c r="PYK808" s="12"/>
      <c r="PYL808" s="12"/>
      <c r="PYM808" s="12"/>
      <c r="PYN808" s="12"/>
      <c r="PYO808" s="12"/>
      <c r="PYP808" s="12"/>
      <c r="PYQ808" s="12"/>
      <c r="PYR808" s="12"/>
      <c r="PYS808" s="12"/>
      <c r="PYT808" s="12"/>
      <c r="PYU808" s="12"/>
      <c r="PYV808" s="12"/>
      <c r="PYW808" s="12"/>
      <c r="PYX808" s="12"/>
      <c r="PYY808" s="12"/>
      <c r="PYZ808" s="12"/>
      <c r="PZA808" s="12"/>
      <c r="PZB808" s="12"/>
      <c r="PZC808" s="12"/>
      <c r="PZD808" s="12"/>
      <c r="PZE808" s="12"/>
      <c r="PZF808" s="12"/>
      <c r="PZG808" s="12"/>
      <c r="PZH808" s="12"/>
      <c r="PZI808" s="12"/>
      <c r="PZJ808" s="12"/>
      <c r="PZK808" s="12"/>
      <c r="PZL808" s="12"/>
      <c r="PZM808" s="12"/>
      <c r="PZN808" s="12"/>
      <c r="PZO808" s="12"/>
      <c r="PZP808" s="12"/>
      <c r="PZQ808" s="12"/>
      <c r="PZR808" s="12"/>
      <c r="PZS808" s="12"/>
      <c r="PZT808" s="12"/>
      <c r="PZU808" s="12"/>
      <c r="PZV808" s="12"/>
      <c r="PZW808" s="12"/>
      <c r="PZX808" s="12"/>
      <c r="PZY808" s="12"/>
      <c r="PZZ808" s="12"/>
      <c r="QAA808" s="12"/>
      <c r="QAB808" s="12"/>
      <c r="QAC808" s="12"/>
      <c r="QAD808" s="12"/>
      <c r="QAE808" s="12"/>
      <c r="QAF808" s="12"/>
      <c r="QAG808" s="12"/>
      <c r="QAH808" s="12"/>
      <c r="QAI808" s="12"/>
      <c r="QAJ808" s="12"/>
      <c r="QAK808" s="12"/>
      <c r="QAL808" s="12"/>
      <c r="QAM808" s="12"/>
      <c r="QAN808" s="12"/>
      <c r="QAO808" s="12"/>
      <c r="QAP808" s="12"/>
      <c r="QAQ808" s="12"/>
      <c r="QAR808" s="12"/>
      <c r="QAS808" s="12"/>
      <c r="QAT808" s="12"/>
      <c r="QAU808" s="12"/>
      <c r="QAV808" s="12"/>
      <c r="QAW808" s="12"/>
      <c r="QAX808" s="12"/>
      <c r="QAY808" s="12"/>
      <c r="QAZ808" s="12"/>
      <c r="QBA808" s="12"/>
      <c r="QBB808" s="12"/>
      <c r="QBC808" s="12"/>
      <c r="QBD808" s="12"/>
      <c r="QBE808" s="12"/>
      <c r="QBF808" s="12"/>
      <c r="QBG808" s="12"/>
      <c r="QBH808" s="12"/>
      <c r="QBI808" s="12"/>
      <c r="QBJ808" s="12"/>
      <c r="QBK808" s="12"/>
      <c r="QBL808" s="12"/>
      <c r="QBM808" s="12"/>
      <c r="QBN808" s="12"/>
      <c r="QBO808" s="12"/>
      <c r="QBP808" s="12"/>
      <c r="QBQ808" s="12"/>
      <c r="QBR808" s="12"/>
      <c r="QBS808" s="12"/>
      <c r="QBT808" s="12"/>
      <c r="QBU808" s="12"/>
      <c r="QBV808" s="12"/>
      <c r="QBW808" s="12"/>
      <c r="QBX808" s="12"/>
      <c r="QBY808" s="12"/>
      <c r="QBZ808" s="12"/>
      <c r="QCA808" s="12"/>
      <c r="QCB808" s="12"/>
      <c r="QCC808" s="12"/>
      <c r="QCD808" s="12"/>
      <c r="QCE808" s="12"/>
      <c r="QCF808" s="12"/>
      <c r="QCG808" s="12"/>
      <c r="QCH808" s="12"/>
      <c r="QCI808" s="12"/>
      <c r="QCJ808" s="12"/>
      <c r="QCK808" s="12"/>
      <c r="QCL808" s="12"/>
      <c r="QCM808" s="12"/>
      <c r="QCN808" s="12"/>
      <c r="QCO808" s="12"/>
      <c r="QCP808" s="12"/>
      <c r="QCQ808" s="12"/>
      <c r="QCR808" s="12"/>
      <c r="QCS808" s="12"/>
      <c r="QCT808" s="12"/>
      <c r="QCU808" s="12"/>
      <c r="QCV808" s="12"/>
      <c r="QCW808" s="12"/>
      <c r="QCX808" s="12"/>
      <c r="QCY808" s="12"/>
      <c r="QCZ808" s="12"/>
      <c r="QDA808" s="12"/>
      <c r="QDB808" s="12"/>
      <c r="QDC808" s="12"/>
      <c r="QDD808" s="12"/>
      <c r="QDE808" s="12"/>
      <c r="QDF808" s="12"/>
      <c r="QDG808" s="12"/>
      <c r="QDH808" s="12"/>
      <c r="QDI808" s="12"/>
      <c r="QDJ808" s="12"/>
      <c r="QDK808" s="12"/>
      <c r="QDL808" s="12"/>
      <c r="QDM808" s="12"/>
      <c r="QDN808" s="12"/>
      <c r="QDO808" s="12"/>
      <c r="QDP808" s="12"/>
      <c r="QDQ808" s="12"/>
      <c r="QDR808" s="12"/>
      <c r="QDS808" s="12"/>
      <c r="QDT808" s="12"/>
      <c r="QDU808" s="12"/>
      <c r="QDV808" s="12"/>
      <c r="QDW808" s="12"/>
      <c r="QDX808" s="12"/>
      <c r="QDY808" s="12"/>
      <c r="QDZ808" s="12"/>
      <c r="QEA808" s="12"/>
      <c r="QEB808" s="12"/>
      <c r="QEC808" s="12"/>
      <c r="QED808" s="12"/>
      <c r="QEE808" s="12"/>
      <c r="QEF808" s="12"/>
      <c r="QEG808" s="12"/>
      <c r="QEH808" s="12"/>
      <c r="QEI808" s="12"/>
      <c r="QEJ808" s="12"/>
      <c r="QEK808" s="12"/>
      <c r="QEL808" s="12"/>
      <c r="QEM808" s="12"/>
      <c r="QEN808" s="12"/>
      <c r="QEO808" s="12"/>
      <c r="QEP808" s="12"/>
      <c r="QEQ808" s="12"/>
      <c r="QER808" s="12"/>
      <c r="QES808" s="12"/>
      <c r="QET808" s="12"/>
      <c r="QEU808" s="12"/>
      <c r="QEV808" s="12"/>
      <c r="QEW808" s="12"/>
      <c r="QEX808" s="12"/>
      <c r="QEY808" s="12"/>
      <c r="QEZ808" s="12"/>
      <c r="QFA808" s="12"/>
      <c r="QFB808" s="12"/>
      <c r="QFC808" s="12"/>
      <c r="QFD808" s="12"/>
      <c r="QFE808" s="12"/>
      <c r="QFF808" s="12"/>
      <c r="QFG808" s="12"/>
      <c r="QFH808" s="12"/>
      <c r="QFI808" s="12"/>
      <c r="QFJ808" s="12"/>
      <c r="QFK808" s="12"/>
      <c r="QFL808" s="12"/>
      <c r="QFM808" s="12"/>
      <c r="QFN808" s="12"/>
      <c r="QFO808" s="12"/>
      <c r="QFP808" s="12"/>
      <c r="QFQ808" s="12"/>
      <c r="QFR808" s="12"/>
      <c r="QFS808" s="12"/>
      <c r="QFT808" s="12"/>
      <c r="QFU808" s="12"/>
      <c r="QFV808" s="12"/>
      <c r="QFW808" s="12"/>
      <c r="QFX808" s="12"/>
      <c r="QFY808" s="12"/>
      <c r="QFZ808" s="12"/>
      <c r="QGA808" s="12"/>
      <c r="QGB808" s="12"/>
      <c r="QGC808" s="12"/>
      <c r="QGD808" s="12"/>
      <c r="QGE808" s="12"/>
      <c r="QGF808" s="12"/>
      <c r="QGG808" s="12"/>
      <c r="QGH808" s="12"/>
      <c r="QGI808" s="12"/>
      <c r="QGJ808" s="12"/>
      <c r="QGK808" s="12"/>
      <c r="QGL808" s="12"/>
      <c r="QGM808" s="12"/>
      <c r="QGN808" s="12"/>
      <c r="QGO808" s="12"/>
      <c r="QGP808" s="12"/>
      <c r="QGQ808" s="12"/>
      <c r="QGR808" s="12"/>
      <c r="QGS808" s="12"/>
      <c r="QGT808" s="12"/>
      <c r="QGU808" s="12"/>
      <c r="QGV808" s="12"/>
      <c r="QGW808" s="12"/>
      <c r="QGX808" s="12"/>
      <c r="QGY808" s="12"/>
      <c r="QGZ808" s="12"/>
      <c r="QHA808" s="12"/>
      <c r="QHB808" s="12"/>
      <c r="QHC808" s="12"/>
      <c r="QHD808" s="12"/>
      <c r="QHE808" s="12"/>
      <c r="QHF808" s="12"/>
      <c r="QHG808" s="12"/>
      <c r="QHH808" s="12"/>
      <c r="QHI808" s="12"/>
      <c r="QHJ808" s="12"/>
      <c r="QHK808" s="12"/>
      <c r="QHL808" s="12"/>
      <c r="QHM808" s="12"/>
      <c r="QHN808" s="12"/>
      <c r="QHO808" s="12"/>
      <c r="QHP808" s="12"/>
      <c r="QHQ808" s="12"/>
      <c r="QHR808" s="12"/>
      <c r="QHS808" s="12"/>
      <c r="QHT808" s="12"/>
      <c r="QHU808" s="12"/>
      <c r="QHV808" s="12"/>
      <c r="QHW808" s="12"/>
      <c r="QHX808" s="12"/>
      <c r="QHY808" s="12"/>
      <c r="QHZ808" s="12"/>
      <c r="QIA808" s="12"/>
      <c r="QIB808" s="12"/>
      <c r="QIC808" s="12"/>
      <c r="QID808" s="12"/>
      <c r="QIE808" s="12"/>
      <c r="QIF808" s="12"/>
      <c r="QIG808" s="12"/>
      <c r="QIH808" s="12"/>
      <c r="QII808" s="12"/>
      <c r="QIJ808" s="12"/>
      <c r="QIK808" s="12"/>
      <c r="QIL808" s="12"/>
      <c r="QIM808" s="12"/>
      <c r="QIN808" s="12"/>
      <c r="QIO808" s="12"/>
      <c r="QIP808" s="12"/>
      <c r="QIQ808" s="12"/>
      <c r="QIR808" s="12"/>
      <c r="QIS808" s="12"/>
      <c r="QIT808" s="12"/>
      <c r="QIU808" s="12"/>
      <c r="QIV808" s="12"/>
      <c r="QIW808" s="12"/>
      <c r="QIX808" s="12"/>
      <c r="QIY808" s="12"/>
      <c r="QIZ808" s="12"/>
      <c r="QJA808" s="12"/>
      <c r="QJB808" s="12"/>
      <c r="QJC808" s="12"/>
      <c r="QJD808" s="12"/>
      <c r="QJE808" s="12"/>
      <c r="QJF808" s="12"/>
      <c r="QJG808" s="12"/>
      <c r="QJH808" s="12"/>
      <c r="QJI808" s="12"/>
      <c r="QJJ808" s="12"/>
      <c r="QJK808" s="12"/>
      <c r="QJL808" s="12"/>
      <c r="QJM808" s="12"/>
      <c r="QJN808" s="12"/>
      <c r="QJO808" s="12"/>
      <c r="QJP808" s="12"/>
      <c r="QJQ808" s="12"/>
      <c r="QJR808" s="12"/>
      <c r="QJS808" s="12"/>
      <c r="QJT808" s="12"/>
      <c r="QJU808" s="12"/>
      <c r="QJV808" s="12"/>
      <c r="QJW808" s="12"/>
      <c r="QJX808" s="12"/>
      <c r="QJY808" s="12"/>
      <c r="QJZ808" s="12"/>
      <c r="QKA808" s="12"/>
      <c r="QKB808" s="12"/>
      <c r="QKC808" s="12"/>
      <c r="QKD808" s="12"/>
      <c r="QKE808" s="12"/>
      <c r="QKF808" s="12"/>
      <c r="QKG808" s="12"/>
      <c r="QKH808" s="12"/>
      <c r="QKI808" s="12"/>
      <c r="QKJ808" s="12"/>
      <c r="QKK808" s="12"/>
      <c r="QKL808" s="12"/>
      <c r="QKM808" s="12"/>
      <c r="QKN808" s="12"/>
      <c r="QKO808" s="12"/>
      <c r="QKP808" s="12"/>
      <c r="QKQ808" s="12"/>
      <c r="QKR808" s="12"/>
      <c r="QKS808" s="12"/>
      <c r="QKT808" s="12"/>
      <c r="QKU808" s="12"/>
      <c r="QKV808" s="12"/>
      <c r="QKW808" s="12"/>
      <c r="QKX808" s="12"/>
      <c r="QKY808" s="12"/>
      <c r="QKZ808" s="12"/>
      <c r="QLA808" s="12"/>
      <c r="QLB808" s="12"/>
      <c r="QLC808" s="12"/>
      <c r="QLD808" s="12"/>
      <c r="QLE808" s="12"/>
      <c r="QLF808" s="12"/>
      <c r="QLG808" s="12"/>
      <c r="QLH808" s="12"/>
      <c r="QLI808" s="12"/>
      <c r="QLJ808" s="12"/>
      <c r="QLK808" s="12"/>
      <c r="QLL808" s="12"/>
      <c r="QLM808" s="12"/>
      <c r="QLN808" s="12"/>
      <c r="QLO808" s="12"/>
      <c r="QLP808" s="12"/>
      <c r="QLQ808" s="12"/>
      <c r="QLR808" s="12"/>
      <c r="QLS808" s="12"/>
      <c r="QLT808" s="12"/>
      <c r="QLU808" s="12"/>
      <c r="QLV808" s="12"/>
      <c r="QLW808" s="12"/>
      <c r="QLX808" s="12"/>
      <c r="QLY808" s="12"/>
      <c r="QLZ808" s="12"/>
      <c r="QMA808" s="12"/>
      <c r="QMB808" s="12"/>
      <c r="QMC808" s="12"/>
      <c r="QMD808" s="12"/>
      <c r="QME808" s="12"/>
      <c r="QMF808" s="12"/>
      <c r="QMG808" s="12"/>
      <c r="QMH808" s="12"/>
      <c r="QMI808" s="12"/>
      <c r="QMJ808" s="12"/>
      <c r="QMK808" s="12"/>
      <c r="QML808" s="12"/>
      <c r="QMM808" s="12"/>
      <c r="QMN808" s="12"/>
      <c r="QMO808" s="12"/>
      <c r="QMP808" s="12"/>
      <c r="QMQ808" s="12"/>
      <c r="QMR808" s="12"/>
      <c r="QMS808" s="12"/>
      <c r="QMT808" s="12"/>
      <c r="QMU808" s="12"/>
      <c r="QMV808" s="12"/>
      <c r="QMW808" s="12"/>
      <c r="QMX808" s="12"/>
      <c r="QMY808" s="12"/>
      <c r="QMZ808" s="12"/>
      <c r="QNA808" s="12"/>
      <c r="QNB808" s="12"/>
      <c r="QNC808" s="12"/>
      <c r="QND808" s="12"/>
      <c r="QNE808" s="12"/>
      <c r="QNF808" s="12"/>
      <c r="QNG808" s="12"/>
      <c r="QNH808" s="12"/>
      <c r="QNI808" s="12"/>
      <c r="QNJ808" s="12"/>
      <c r="QNK808" s="12"/>
      <c r="QNL808" s="12"/>
      <c r="QNM808" s="12"/>
      <c r="QNN808" s="12"/>
      <c r="QNO808" s="12"/>
      <c r="QNP808" s="12"/>
      <c r="QNQ808" s="12"/>
      <c r="QNR808" s="12"/>
      <c r="QNS808" s="12"/>
      <c r="QNT808" s="12"/>
      <c r="QNU808" s="12"/>
      <c r="QNV808" s="12"/>
      <c r="QNW808" s="12"/>
      <c r="QNX808" s="12"/>
      <c r="QNY808" s="12"/>
      <c r="QNZ808" s="12"/>
      <c r="QOA808" s="12"/>
      <c r="QOB808" s="12"/>
      <c r="QOC808" s="12"/>
      <c r="QOD808" s="12"/>
      <c r="QOE808" s="12"/>
      <c r="QOF808" s="12"/>
      <c r="QOG808" s="12"/>
      <c r="QOH808" s="12"/>
      <c r="QOI808" s="12"/>
      <c r="QOJ808" s="12"/>
      <c r="QOK808" s="12"/>
      <c r="QOL808" s="12"/>
      <c r="QOM808" s="12"/>
      <c r="QON808" s="12"/>
      <c r="QOO808" s="12"/>
      <c r="QOP808" s="12"/>
      <c r="QOQ808" s="12"/>
      <c r="QOR808" s="12"/>
      <c r="QOS808" s="12"/>
      <c r="QOT808" s="12"/>
      <c r="QOU808" s="12"/>
      <c r="QOV808" s="12"/>
      <c r="QOW808" s="12"/>
      <c r="QOX808" s="12"/>
      <c r="QOY808" s="12"/>
      <c r="QOZ808" s="12"/>
      <c r="QPA808" s="12"/>
      <c r="QPB808" s="12"/>
      <c r="QPC808" s="12"/>
      <c r="QPD808" s="12"/>
      <c r="QPE808" s="12"/>
      <c r="QPF808" s="12"/>
      <c r="QPG808" s="12"/>
      <c r="QPH808" s="12"/>
      <c r="QPI808" s="12"/>
      <c r="QPJ808" s="12"/>
      <c r="QPK808" s="12"/>
      <c r="QPL808" s="12"/>
      <c r="QPM808" s="12"/>
      <c r="QPN808" s="12"/>
      <c r="QPO808" s="12"/>
      <c r="QPP808" s="12"/>
      <c r="QPQ808" s="12"/>
      <c r="QPR808" s="12"/>
      <c r="QPS808" s="12"/>
      <c r="QPT808" s="12"/>
      <c r="QPU808" s="12"/>
      <c r="QPV808" s="12"/>
      <c r="QPW808" s="12"/>
      <c r="QPX808" s="12"/>
      <c r="QPY808" s="12"/>
      <c r="QPZ808" s="12"/>
      <c r="QQA808" s="12"/>
      <c r="QQB808" s="12"/>
      <c r="QQC808" s="12"/>
      <c r="QQD808" s="12"/>
      <c r="QQE808" s="12"/>
      <c r="QQF808" s="12"/>
      <c r="QQG808" s="12"/>
      <c r="QQH808" s="12"/>
      <c r="QQI808" s="12"/>
      <c r="QQJ808" s="12"/>
      <c r="QQK808" s="12"/>
      <c r="QQL808" s="12"/>
      <c r="QQM808" s="12"/>
      <c r="QQN808" s="12"/>
      <c r="QQO808" s="12"/>
      <c r="QQP808" s="12"/>
      <c r="QQQ808" s="12"/>
      <c r="QQR808" s="12"/>
      <c r="QQS808" s="12"/>
      <c r="QQT808" s="12"/>
      <c r="QQU808" s="12"/>
      <c r="QQV808" s="12"/>
      <c r="QQW808" s="12"/>
      <c r="QQX808" s="12"/>
      <c r="QQY808" s="12"/>
      <c r="QQZ808" s="12"/>
      <c r="QRA808" s="12"/>
      <c r="QRB808" s="12"/>
      <c r="QRC808" s="12"/>
      <c r="QRD808" s="12"/>
      <c r="QRE808" s="12"/>
      <c r="QRF808" s="12"/>
      <c r="QRG808" s="12"/>
      <c r="QRH808" s="12"/>
      <c r="QRI808" s="12"/>
      <c r="QRJ808" s="12"/>
      <c r="QRK808" s="12"/>
      <c r="QRL808" s="12"/>
      <c r="QRM808" s="12"/>
      <c r="QRN808" s="12"/>
      <c r="QRO808" s="12"/>
      <c r="QRP808" s="12"/>
      <c r="QRQ808" s="12"/>
      <c r="QRR808" s="12"/>
      <c r="QRS808" s="12"/>
      <c r="QRT808" s="12"/>
      <c r="QRU808" s="12"/>
      <c r="QRV808" s="12"/>
      <c r="QRW808" s="12"/>
      <c r="QRX808" s="12"/>
      <c r="QRY808" s="12"/>
      <c r="QRZ808" s="12"/>
      <c r="QSA808" s="12"/>
      <c r="QSB808" s="12"/>
      <c r="QSC808" s="12"/>
      <c r="QSD808" s="12"/>
      <c r="QSE808" s="12"/>
      <c r="QSF808" s="12"/>
      <c r="QSG808" s="12"/>
      <c r="QSH808" s="12"/>
      <c r="QSI808" s="12"/>
      <c r="QSJ808" s="12"/>
      <c r="QSK808" s="12"/>
      <c r="QSL808" s="12"/>
      <c r="QSM808" s="12"/>
      <c r="QSN808" s="12"/>
      <c r="QSO808" s="12"/>
      <c r="QSP808" s="12"/>
      <c r="QSQ808" s="12"/>
      <c r="QSR808" s="12"/>
      <c r="QSS808" s="12"/>
      <c r="QST808" s="12"/>
      <c r="QSU808" s="12"/>
      <c r="QSV808" s="12"/>
      <c r="QSW808" s="12"/>
      <c r="QSX808" s="12"/>
      <c r="QSY808" s="12"/>
      <c r="QSZ808" s="12"/>
      <c r="QTA808" s="12"/>
      <c r="QTB808" s="12"/>
      <c r="QTC808" s="12"/>
      <c r="QTD808" s="12"/>
      <c r="QTE808" s="12"/>
      <c r="QTF808" s="12"/>
      <c r="QTG808" s="12"/>
      <c r="QTH808" s="12"/>
      <c r="QTI808" s="12"/>
      <c r="QTJ808" s="12"/>
      <c r="QTK808" s="12"/>
      <c r="QTL808" s="12"/>
      <c r="QTM808" s="12"/>
      <c r="QTN808" s="12"/>
      <c r="QTO808" s="12"/>
      <c r="QTP808" s="12"/>
      <c r="QTQ808" s="12"/>
      <c r="QTR808" s="12"/>
      <c r="QTS808" s="12"/>
      <c r="QTT808" s="12"/>
      <c r="QTU808" s="12"/>
      <c r="QTV808" s="12"/>
      <c r="QTW808" s="12"/>
      <c r="QTX808" s="12"/>
      <c r="QTY808" s="12"/>
      <c r="QTZ808" s="12"/>
      <c r="QUA808" s="12"/>
      <c r="QUB808" s="12"/>
      <c r="QUC808" s="12"/>
      <c r="QUD808" s="12"/>
      <c r="QUE808" s="12"/>
      <c r="QUF808" s="12"/>
      <c r="QUG808" s="12"/>
      <c r="QUH808" s="12"/>
      <c r="QUI808" s="12"/>
      <c r="QUJ808" s="12"/>
      <c r="QUK808" s="12"/>
      <c r="QUL808" s="12"/>
      <c r="QUM808" s="12"/>
      <c r="QUN808" s="12"/>
      <c r="QUO808" s="12"/>
      <c r="QUP808" s="12"/>
      <c r="QUQ808" s="12"/>
      <c r="QUR808" s="12"/>
      <c r="QUS808" s="12"/>
      <c r="QUT808" s="12"/>
      <c r="QUU808" s="12"/>
      <c r="QUV808" s="12"/>
      <c r="QUW808" s="12"/>
      <c r="QUX808" s="12"/>
      <c r="QUY808" s="12"/>
      <c r="QUZ808" s="12"/>
      <c r="QVA808" s="12"/>
      <c r="QVB808" s="12"/>
      <c r="QVC808" s="12"/>
      <c r="QVD808" s="12"/>
      <c r="QVE808" s="12"/>
      <c r="QVF808" s="12"/>
      <c r="QVG808" s="12"/>
      <c r="QVH808" s="12"/>
      <c r="QVI808" s="12"/>
      <c r="QVJ808" s="12"/>
      <c r="QVK808" s="12"/>
      <c r="QVL808" s="12"/>
      <c r="QVM808" s="12"/>
      <c r="QVN808" s="12"/>
      <c r="QVO808" s="12"/>
      <c r="QVP808" s="12"/>
      <c r="QVQ808" s="12"/>
      <c r="QVR808" s="12"/>
      <c r="QVS808" s="12"/>
      <c r="QVT808" s="12"/>
      <c r="QVU808" s="12"/>
      <c r="QVV808" s="12"/>
      <c r="QVW808" s="12"/>
      <c r="QVX808" s="12"/>
      <c r="QVY808" s="12"/>
      <c r="QVZ808" s="12"/>
      <c r="QWA808" s="12"/>
      <c r="QWB808" s="12"/>
      <c r="QWC808" s="12"/>
      <c r="QWD808" s="12"/>
      <c r="QWE808" s="12"/>
      <c r="QWF808" s="12"/>
      <c r="QWG808" s="12"/>
      <c r="QWH808" s="12"/>
      <c r="QWI808" s="12"/>
      <c r="QWJ808" s="12"/>
      <c r="QWK808" s="12"/>
      <c r="QWL808" s="12"/>
      <c r="QWM808" s="12"/>
      <c r="QWN808" s="12"/>
      <c r="QWO808" s="12"/>
      <c r="QWP808" s="12"/>
      <c r="QWQ808" s="12"/>
      <c r="QWR808" s="12"/>
      <c r="QWS808" s="12"/>
      <c r="QWT808" s="12"/>
      <c r="QWU808" s="12"/>
      <c r="QWV808" s="12"/>
      <c r="QWW808" s="12"/>
      <c r="QWX808" s="12"/>
      <c r="QWY808" s="12"/>
      <c r="QWZ808" s="12"/>
      <c r="QXA808" s="12"/>
      <c r="QXB808" s="12"/>
      <c r="QXC808" s="12"/>
      <c r="QXD808" s="12"/>
      <c r="QXE808" s="12"/>
      <c r="QXF808" s="12"/>
      <c r="QXG808" s="12"/>
      <c r="QXH808" s="12"/>
      <c r="QXI808" s="12"/>
      <c r="QXJ808" s="12"/>
      <c r="QXK808" s="12"/>
      <c r="QXL808" s="12"/>
      <c r="QXM808" s="12"/>
      <c r="QXN808" s="12"/>
      <c r="QXO808" s="12"/>
      <c r="QXP808" s="12"/>
      <c r="QXQ808" s="12"/>
      <c r="QXR808" s="12"/>
      <c r="QXS808" s="12"/>
      <c r="QXT808" s="12"/>
      <c r="QXU808" s="12"/>
      <c r="QXV808" s="12"/>
      <c r="QXW808" s="12"/>
      <c r="QXX808" s="12"/>
      <c r="QXY808" s="12"/>
      <c r="QXZ808" s="12"/>
      <c r="QYA808" s="12"/>
      <c r="QYB808" s="12"/>
      <c r="QYC808" s="12"/>
      <c r="QYD808" s="12"/>
      <c r="QYE808" s="12"/>
      <c r="QYF808" s="12"/>
      <c r="QYG808" s="12"/>
      <c r="QYH808" s="12"/>
      <c r="QYI808" s="12"/>
      <c r="QYJ808" s="12"/>
      <c r="QYK808" s="12"/>
      <c r="QYL808" s="12"/>
      <c r="QYM808" s="12"/>
      <c r="QYN808" s="12"/>
      <c r="QYO808" s="12"/>
      <c r="QYP808" s="12"/>
      <c r="QYQ808" s="12"/>
      <c r="QYR808" s="12"/>
      <c r="QYS808" s="12"/>
      <c r="QYT808" s="12"/>
      <c r="QYU808" s="12"/>
      <c r="QYV808" s="12"/>
      <c r="QYW808" s="12"/>
      <c r="QYX808" s="12"/>
      <c r="QYY808" s="12"/>
      <c r="QYZ808" s="12"/>
      <c r="QZA808" s="12"/>
      <c r="QZB808" s="12"/>
      <c r="QZC808" s="12"/>
      <c r="QZD808" s="12"/>
      <c r="QZE808" s="12"/>
      <c r="QZF808" s="12"/>
      <c r="QZG808" s="12"/>
      <c r="QZH808" s="12"/>
      <c r="QZI808" s="12"/>
      <c r="QZJ808" s="12"/>
      <c r="QZK808" s="12"/>
      <c r="QZL808" s="12"/>
      <c r="QZM808" s="12"/>
      <c r="QZN808" s="12"/>
      <c r="QZO808" s="12"/>
      <c r="QZP808" s="12"/>
      <c r="QZQ808" s="12"/>
      <c r="QZR808" s="12"/>
      <c r="QZS808" s="12"/>
      <c r="QZT808" s="12"/>
      <c r="QZU808" s="12"/>
      <c r="QZV808" s="12"/>
      <c r="QZW808" s="12"/>
      <c r="QZX808" s="12"/>
      <c r="QZY808" s="12"/>
      <c r="QZZ808" s="12"/>
      <c r="RAA808" s="12"/>
      <c r="RAB808" s="12"/>
      <c r="RAC808" s="12"/>
      <c r="RAD808" s="12"/>
      <c r="RAE808" s="12"/>
      <c r="RAF808" s="12"/>
      <c r="RAG808" s="12"/>
      <c r="RAH808" s="12"/>
      <c r="RAI808" s="12"/>
      <c r="RAJ808" s="12"/>
      <c r="RAK808" s="12"/>
      <c r="RAL808" s="12"/>
      <c r="RAM808" s="12"/>
      <c r="RAN808" s="12"/>
      <c r="RAO808" s="12"/>
      <c r="RAP808" s="12"/>
      <c r="RAQ808" s="12"/>
      <c r="RAR808" s="12"/>
      <c r="RAS808" s="12"/>
      <c r="RAT808" s="12"/>
      <c r="RAU808" s="12"/>
      <c r="RAV808" s="12"/>
      <c r="RAW808" s="12"/>
      <c r="RAX808" s="12"/>
      <c r="RAY808" s="12"/>
      <c r="RAZ808" s="12"/>
      <c r="RBA808" s="12"/>
      <c r="RBB808" s="12"/>
      <c r="RBC808" s="12"/>
      <c r="RBD808" s="12"/>
      <c r="RBE808" s="12"/>
      <c r="RBF808" s="12"/>
      <c r="RBG808" s="12"/>
      <c r="RBH808" s="12"/>
      <c r="RBI808" s="12"/>
      <c r="RBJ808" s="12"/>
      <c r="RBK808" s="12"/>
      <c r="RBL808" s="12"/>
      <c r="RBM808" s="12"/>
      <c r="RBN808" s="12"/>
      <c r="RBO808" s="12"/>
      <c r="RBP808" s="12"/>
      <c r="RBQ808" s="12"/>
      <c r="RBR808" s="12"/>
      <c r="RBS808" s="12"/>
      <c r="RBT808" s="12"/>
      <c r="RBU808" s="12"/>
      <c r="RBV808" s="12"/>
      <c r="RBW808" s="12"/>
      <c r="RBX808" s="12"/>
      <c r="RBY808" s="12"/>
      <c r="RBZ808" s="12"/>
      <c r="RCA808" s="12"/>
      <c r="RCB808" s="12"/>
      <c r="RCC808" s="12"/>
      <c r="RCD808" s="12"/>
      <c r="RCE808" s="12"/>
      <c r="RCF808" s="12"/>
      <c r="RCG808" s="12"/>
      <c r="RCH808" s="12"/>
      <c r="RCI808" s="12"/>
      <c r="RCJ808" s="12"/>
      <c r="RCK808" s="12"/>
      <c r="RCL808" s="12"/>
      <c r="RCM808" s="12"/>
      <c r="RCN808" s="12"/>
      <c r="RCO808" s="12"/>
      <c r="RCP808" s="12"/>
      <c r="RCQ808" s="12"/>
      <c r="RCR808" s="12"/>
      <c r="RCS808" s="12"/>
      <c r="RCT808" s="12"/>
      <c r="RCU808" s="12"/>
      <c r="RCV808" s="12"/>
      <c r="RCW808" s="12"/>
      <c r="RCX808" s="12"/>
      <c r="RCY808" s="12"/>
      <c r="RCZ808" s="12"/>
      <c r="RDA808" s="12"/>
      <c r="RDB808" s="12"/>
      <c r="RDC808" s="12"/>
      <c r="RDD808" s="12"/>
      <c r="RDE808" s="12"/>
      <c r="RDF808" s="12"/>
      <c r="RDG808" s="12"/>
      <c r="RDH808" s="12"/>
      <c r="RDI808" s="12"/>
      <c r="RDJ808" s="12"/>
      <c r="RDK808" s="12"/>
      <c r="RDL808" s="12"/>
      <c r="RDM808" s="12"/>
      <c r="RDN808" s="12"/>
      <c r="RDO808" s="12"/>
      <c r="RDP808" s="12"/>
      <c r="RDQ808" s="12"/>
      <c r="RDR808" s="12"/>
      <c r="RDS808" s="12"/>
      <c r="RDT808" s="12"/>
      <c r="RDU808" s="12"/>
      <c r="RDV808" s="12"/>
      <c r="RDW808" s="12"/>
      <c r="RDX808" s="12"/>
      <c r="RDY808" s="12"/>
      <c r="RDZ808" s="12"/>
      <c r="REA808" s="12"/>
      <c r="REB808" s="12"/>
      <c r="REC808" s="12"/>
      <c r="RED808" s="12"/>
      <c r="REE808" s="12"/>
      <c r="REF808" s="12"/>
      <c r="REG808" s="12"/>
      <c r="REH808" s="12"/>
      <c r="REI808" s="12"/>
      <c r="REJ808" s="12"/>
      <c r="REK808" s="12"/>
      <c r="REL808" s="12"/>
      <c r="REM808" s="12"/>
      <c r="REN808" s="12"/>
      <c r="REO808" s="12"/>
      <c r="REP808" s="12"/>
      <c r="REQ808" s="12"/>
      <c r="RER808" s="12"/>
      <c r="RES808" s="12"/>
      <c r="RET808" s="12"/>
      <c r="REU808" s="12"/>
      <c r="REV808" s="12"/>
      <c r="REW808" s="12"/>
      <c r="REX808" s="12"/>
      <c r="REY808" s="12"/>
      <c r="REZ808" s="12"/>
      <c r="RFA808" s="12"/>
      <c r="RFB808" s="12"/>
      <c r="RFC808" s="12"/>
      <c r="RFD808" s="12"/>
      <c r="RFE808" s="12"/>
      <c r="RFF808" s="12"/>
      <c r="RFG808" s="12"/>
      <c r="RFH808" s="12"/>
      <c r="RFI808" s="12"/>
      <c r="RFJ808" s="12"/>
      <c r="RFK808" s="12"/>
      <c r="RFL808" s="12"/>
      <c r="RFM808" s="12"/>
      <c r="RFN808" s="12"/>
      <c r="RFO808" s="12"/>
      <c r="RFP808" s="12"/>
      <c r="RFQ808" s="12"/>
      <c r="RFR808" s="12"/>
      <c r="RFS808" s="12"/>
      <c r="RFT808" s="12"/>
      <c r="RFU808" s="12"/>
      <c r="RFV808" s="12"/>
      <c r="RFW808" s="12"/>
      <c r="RFX808" s="12"/>
      <c r="RFY808" s="12"/>
      <c r="RFZ808" s="12"/>
      <c r="RGA808" s="12"/>
      <c r="RGB808" s="12"/>
      <c r="RGC808" s="12"/>
      <c r="RGD808" s="12"/>
      <c r="RGE808" s="12"/>
      <c r="RGF808" s="12"/>
      <c r="RGG808" s="12"/>
      <c r="RGH808" s="12"/>
      <c r="RGI808" s="12"/>
      <c r="RGJ808" s="12"/>
      <c r="RGK808" s="12"/>
      <c r="RGL808" s="12"/>
      <c r="RGM808" s="12"/>
      <c r="RGN808" s="12"/>
      <c r="RGO808" s="12"/>
      <c r="RGP808" s="12"/>
      <c r="RGQ808" s="12"/>
      <c r="RGR808" s="12"/>
      <c r="RGS808" s="12"/>
      <c r="RGT808" s="12"/>
      <c r="RGU808" s="12"/>
      <c r="RGV808" s="12"/>
      <c r="RGW808" s="12"/>
      <c r="RGX808" s="12"/>
      <c r="RGY808" s="12"/>
      <c r="RGZ808" s="12"/>
      <c r="RHA808" s="12"/>
      <c r="RHB808" s="12"/>
      <c r="RHC808" s="12"/>
      <c r="RHD808" s="12"/>
      <c r="RHE808" s="12"/>
      <c r="RHF808" s="12"/>
      <c r="RHG808" s="12"/>
      <c r="RHH808" s="12"/>
      <c r="RHI808" s="12"/>
      <c r="RHJ808" s="12"/>
      <c r="RHK808" s="12"/>
      <c r="RHL808" s="12"/>
      <c r="RHM808" s="12"/>
      <c r="RHN808" s="12"/>
      <c r="RHO808" s="12"/>
      <c r="RHP808" s="12"/>
      <c r="RHQ808" s="12"/>
      <c r="RHR808" s="12"/>
      <c r="RHS808" s="12"/>
      <c r="RHT808" s="12"/>
      <c r="RHU808" s="12"/>
      <c r="RHV808" s="12"/>
      <c r="RHW808" s="12"/>
      <c r="RHX808" s="12"/>
      <c r="RHY808" s="12"/>
      <c r="RHZ808" s="12"/>
      <c r="RIA808" s="12"/>
      <c r="RIB808" s="12"/>
      <c r="RIC808" s="12"/>
      <c r="RID808" s="12"/>
      <c r="RIE808" s="12"/>
      <c r="RIF808" s="12"/>
      <c r="RIG808" s="12"/>
      <c r="RIH808" s="12"/>
      <c r="RII808" s="12"/>
      <c r="RIJ808" s="12"/>
      <c r="RIK808" s="12"/>
      <c r="RIL808" s="12"/>
      <c r="RIM808" s="12"/>
      <c r="RIN808" s="12"/>
      <c r="RIO808" s="12"/>
      <c r="RIP808" s="12"/>
      <c r="RIQ808" s="12"/>
      <c r="RIR808" s="12"/>
      <c r="RIS808" s="12"/>
      <c r="RIT808" s="12"/>
      <c r="RIU808" s="12"/>
      <c r="RIV808" s="12"/>
      <c r="RIW808" s="12"/>
      <c r="RIX808" s="12"/>
      <c r="RIY808" s="12"/>
      <c r="RIZ808" s="12"/>
      <c r="RJA808" s="12"/>
      <c r="RJB808" s="12"/>
      <c r="RJC808" s="12"/>
      <c r="RJD808" s="12"/>
      <c r="RJE808" s="12"/>
      <c r="RJF808" s="12"/>
      <c r="RJG808" s="12"/>
      <c r="RJH808" s="12"/>
      <c r="RJI808" s="12"/>
      <c r="RJJ808" s="12"/>
      <c r="RJK808" s="12"/>
      <c r="RJL808" s="12"/>
      <c r="RJM808" s="12"/>
      <c r="RJN808" s="12"/>
      <c r="RJO808" s="12"/>
      <c r="RJP808" s="12"/>
      <c r="RJQ808" s="12"/>
      <c r="RJR808" s="12"/>
      <c r="RJS808" s="12"/>
      <c r="RJT808" s="12"/>
      <c r="RJU808" s="12"/>
      <c r="RJV808" s="12"/>
      <c r="RJW808" s="12"/>
      <c r="RJX808" s="12"/>
      <c r="RJY808" s="12"/>
      <c r="RJZ808" s="12"/>
      <c r="RKA808" s="12"/>
      <c r="RKB808" s="12"/>
      <c r="RKC808" s="12"/>
      <c r="RKD808" s="12"/>
      <c r="RKE808" s="12"/>
      <c r="RKF808" s="12"/>
      <c r="RKG808" s="12"/>
      <c r="RKH808" s="12"/>
      <c r="RKI808" s="12"/>
      <c r="RKJ808" s="12"/>
      <c r="RKK808" s="12"/>
      <c r="RKL808" s="12"/>
      <c r="RKM808" s="12"/>
      <c r="RKN808" s="12"/>
      <c r="RKO808" s="12"/>
      <c r="RKP808" s="12"/>
      <c r="RKQ808" s="12"/>
      <c r="RKR808" s="12"/>
      <c r="RKS808" s="12"/>
      <c r="RKT808" s="12"/>
      <c r="RKU808" s="12"/>
      <c r="RKV808" s="12"/>
      <c r="RKW808" s="12"/>
      <c r="RKX808" s="12"/>
      <c r="RKY808" s="12"/>
      <c r="RKZ808" s="12"/>
      <c r="RLA808" s="12"/>
      <c r="RLB808" s="12"/>
      <c r="RLC808" s="12"/>
      <c r="RLD808" s="12"/>
      <c r="RLE808" s="12"/>
      <c r="RLF808" s="12"/>
      <c r="RLG808" s="12"/>
      <c r="RLH808" s="12"/>
      <c r="RLI808" s="12"/>
      <c r="RLJ808" s="12"/>
      <c r="RLK808" s="12"/>
      <c r="RLL808" s="12"/>
      <c r="RLM808" s="12"/>
      <c r="RLN808" s="12"/>
      <c r="RLO808" s="12"/>
      <c r="RLP808" s="12"/>
      <c r="RLQ808" s="12"/>
      <c r="RLR808" s="12"/>
      <c r="RLS808" s="12"/>
      <c r="RLT808" s="12"/>
      <c r="RLU808" s="12"/>
      <c r="RLV808" s="12"/>
      <c r="RLW808" s="12"/>
      <c r="RLX808" s="12"/>
      <c r="RLY808" s="12"/>
      <c r="RLZ808" s="12"/>
      <c r="RMA808" s="12"/>
      <c r="RMB808" s="12"/>
      <c r="RMC808" s="12"/>
      <c r="RMD808" s="12"/>
      <c r="RME808" s="12"/>
      <c r="RMF808" s="12"/>
      <c r="RMG808" s="12"/>
      <c r="RMH808" s="12"/>
      <c r="RMI808" s="12"/>
      <c r="RMJ808" s="12"/>
      <c r="RMK808" s="12"/>
      <c r="RML808" s="12"/>
      <c r="RMM808" s="12"/>
      <c r="RMN808" s="12"/>
      <c r="RMO808" s="12"/>
      <c r="RMP808" s="12"/>
      <c r="RMQ808" s="12"/>
      <c r="RMR808" s="12"/>
      <c r="RMS808" s="12"/>
      <c r="RMT808" s="12"/>
      <c r="RMU808" s="12"/>
      <c r="RMV808" s="12"/>
      <c r="RMW808" s="12"/>
      <c r="RMX808" s="12"/>
      <c r="RMY808" s="12"/>
      <c r="RMZ808" s="12"/>
      <c r="RNA808" s="12"/>
      <c r="RNB808" s="12"/>
      <c r="RNC808" s="12"/>
      <c r="RND808" s="12"/>
      <c r="RNE808" s="12"/>
      <c r="RNF808" s="12"/>
      <c r="RNG808" s="12"/>
      <c r="RNH808" s="12"/>
      <c r="RNI808" s="12"/>
      <c r="RNJ808" s="12"/>
      <c r="RNK808" s="12"/>
      <c r="RNL808" s="12"/>
      <c r="RNM808" s="12"/>
      <c r="RNN808" s="12"/>
      <c r="RNO808" s="12"/>
      <c r="RNP808" s="12"/>
      <c r="RNQ808" s="12"/>
      <c r="RNR808" s="12"/>
      <c r="RNS808" s="12"/>
      <c r="RNT808" s="12"/>
      <c r="RNU808" s="12"/>
      <c r="RNV808" s="12"/>
      <c r="RNW808" s="12"/>
      <c r="RNX808" s="12"/>
      <c r="RNY808" s="12"/>
      <c r="RNZ808" s="12"/>
      <c r="ROA808" s="12"/>
      <c r="ROB808" s="12"/>
      <c r="ROC808" s="12"/>
      <c r="ROD808" s="12"/>
      <c r="ROE808" s="12"/>
      <c r="ROF808" s="12"/>
      <c r="ROG808" s="12"/>
      <c r="ROH808" s="12"/>
      <c r="ROI808" s="12"/>
      <c r="ROJ808" s="12"/>
      <c r="ROK808" s="12"/>
      <c r="ROL808" s="12"/>
      <c r="ROM808" s="12"/>
      <c r="RON808" s="12"/>
      <c r="ROO808" s="12"/>
      <c r="ROP808" s="12"/>
      <c r="ROQ808" s="12"/>
      <c r="ROR808" s="12"/>
      <c r="ROS808" s="12"/>
      <c r="ROT808" s="12"/>
      <c r="ROU808" s="12"/>
      <c r="ROV808" s="12"/>
      <c r="ROW808" s="12"/>
      <c r="ROX808" s="12"/>
      <c r="ROY808" s="12"/>
      <c r="ROZ808" s="12"/>
      <c r="RPA808" s="12"/>
      <c r="RPB808" s="12"/>
      <c r="RPC808" s="12"/>
      <c r="RPD808" s="12"/>
      <c r="RPE808" s="12"/>
      <c r="RPF808" s="12"/>
      <c r="RPG808" s="12"/>
      <c r="RPH808" s="12"/>
      <c r="RPI808" s="12"/>
      <c r="RPJ808" s="12"/>
      <c r="RPK808" s="12"/>
      <c r="RPL808" s="12"/>
      <c r="RPM808" s="12"/>
      <c r="RPN808" s="12"/>
      <c r="RPO808" s="12"/>
      <c r="RPP808" s="12"/>
      <c r="RPQ808" s="12"/>
      <c r="RPR808" s="12"/>
      <c r="RPS808" s="12"/>
      <c r="RPT808" s="12"/>
      <c r="RPU808" s="12"/>
      <c r="RPV808" s="12"/>
      <c r="RPW808" s="12"/>
      <c r="RPX808" s="12"/>
      <c r="RPY808" s="12"/>
      <c r="RPZ808" s="12"/>
      <c r="RQA808" s="12"/>
      <c r="RQB808" s="12"/>
      <c r="RQC808" s="12"/>
      <c r="RQD808" s="12"/>
      <c r="RQE808" s="12"/>
      <c r="RQF808" s="12"/>
      <c r="RQG808" s="12"/>
      <c r="RQH808" s="12"/>
      <c r="RQI808" s="12"/>
      <c r="RQJ808" s="12"/>
      <c r="RQK808" s="12"/>
      <c r="RQL808" s="12"/>
      <c r="RQM808" s="12"/>
      <c r="RQN808" s="12"/>
      <c r="RQO808" s="12"/>
      <c r="RQP808" s="12"/>
      <c r="RQQ808" s="12"/>
      <c r="RQR808" s="12"/>
      <c r="RQS808" s="12"/>
      <c r="RQT808" s="12"/>
      <c r="RQU808" s="12"/>
      <c r="RQV808" s="12"/>
      <c r="RQW808" s="12"/>
      <c r="RQX808" s="12"/>
      <c r="RQY808" s="12"/>
      <c r="RQZ808" s="12"/>
      <c r="RRA808" s="12"/>
      <c r="RRB808" s="12"/>
      <c r="RRC808" s="12"/>
      <c r="RRD808" s="12"/>
      <c r="RRE808" s="12"/>
      <c r="RRF808" s="12"/>
      <c r="RRG808" s="12"/>
      <c r="RRH808" s="12"/>
      <c r="RRI808" s="12"/>
      <c r="RRJ808" s="12"/>
      <c r="RRK808" s="12"/>
      <c r="RRL808" s="12"/>
      <c r="RRM808" s="12"/>
      <c r="RRN808" s="12"/>
      <c r="RRO808" s="12"/>
      <c r="RRP808" s="12"/>
      <c r="RRQ808" s="12"/>
      <c r="RRR808" s="12"/>
      <c r="RRS808" s="12"/>
      <c r="RRT808" s="12"/>
      <c r="RRU808" s="12"/>
      <c r="RRV808" s="12"/>
      <c r="RRW808" s="12"/>
      <c r="RRX808" s="12"/>
      <c r="RRY808" s="12"/>
      <c r="RRZ808" s="12"/>
      <c r="RSA808" s="12"/>
      <c r="RSB808" s="12"/>
      <c r="RSC808" s="12"/>
      <c r="RSD808" s="12"/>
      <c r="RSE808" s="12"/>
      <c r="RSF808" s="12"/>
      <c r="RSG808" s="12"/>
      <c r="RSH808" s="12"/>
      <c r="RSI808" s="12"/>
      <c r="RSJ808" s="12"/>
      <c r="RSK808" s="12"/>
      <c r="RSL808" s="12"/>
      <c r="RSM808" s="12"/>
      <c r="RSN808" s="12"/>
      <c r="RSO808" s="12"/>
      <c r="RSP808" s="12"/>
      <c r="RSQ808" s="12"/>
      <c r="RSR808" s="12"/>
      <c r="RSS808" s="12"/>
      <c r="RST808" s="12"/>
      <c r="RSU808" s="12"/>
      <c r="RSV808" s="12"/>
      <c r="RSW808" s="12"/>
      <c r="RSX808" s="12"/>
      <c r="RSY808" s="12"/>
      <c r="RSZ808" s="12"/>
      <c r="RTA808" s="12"/>
      <c r="RTB808" s="12"/>
      <c r="RTC808" s="12"/>
      <c r="RTD808" s="12"/>
      <c r="RTE808" s="12"/>
      <c r="RTF808" s="12"/>
      <c r="RTG808" s="12"/>
      <c r="RTH808" s="12"/>
      <c r="RTI808" s="12"/>
      <c r="RTJ808" s="12"/>
      <c r="RTK808" s="12"/>
      <c r="RTL808" s="12"/>
      <c r="RTM808" s="12"/>
      <c r="RTN808" s="12"/>
      <c r="RTO808" s="12"/>
      <c r="RTP808" s="12"/>
      <c r="RTQ808" s="12"/>
      <c r="RTR808" s="12"/>
      <c r="RTS808" s="12"/>
      <c r="RTT808" s="12"/>
      <c r="RTU808" s="12"/>
      <c r="RTV808" s="12"/>
      <c r="RTW808" s="12"/>
      <c r="RTX808" s="12"/>
      <c r="RTY808" s="12"/>
      <c r="RTZ808" s="12"/>
      <c r="RUA808" s="12"/>
      <c r="RUB808" s="12"/>
      <c r="RUC808" s="12"/>
      <c r="RUD808" s="12"/>
      <c r="RUE808" s="12"/>
      <c r="RUF808" s="12"/>
      <c r="RUG808" s="12"/>
      <c r="RUH808" s="12"/>
      <c r="RUI808" s="12"/>
      <c r="RUJ808" s="12"/>
      <c r="RUK808" s="12"/>
      <c r="RUL808" s="12"/>
      <c r="RUM808" s="12"/>
      <c r="RUN808" s="12"/>
      <c r="RUO808" s="12"/>
      <c r="RUP808" s="12"/>
      <c r="RUQ808" s="12"/>
      <c r="RUR808" s="12"/>
      <c r="RUS808" s="12"/>
      <c r="RUT808" s="12"/>
      <c r="RUU808" s="12"/>
      <c r="RUV808" s="12"/>
      <c r="RUW808" s="12"/>
      <c r="RUX808" s="12"/>
      <c r="RUY808" s="12"/>
      <c r="RUZ808" s="12"/>
      <c r="RVA808" s="12"/>
      <c r="RVB808" s="12"/>
      <c r="RVC808" s="12"/>
      <c r="RVD808" s="12"/>
      <c r="RVE808" s="12"/>
      <c r="RVF808" s="12"/>
      <c r="RVG808" s="12"/>
      <c r="RVH808" s="12"/>
      <c r="RVI808" s="12"/>
      <c r="RVJ808" s="12"/>
      <c r="RVK808" s="12"/>
      <c r="RVL808" s="12"/>
      <c r="RVM808" s="12"/>
      <c r="RVN808" s="12"/>
      <c r="RVO808" s="12"/>
      <c r="RVP808" s="12"/>
      <c r="RVQ808" s="12"/>
      <c r="RVR808" s="12"/>
      <c r="RVS808" s="12"/>
      <c r="RVT808" s="12"/>
      <c r="RVU808" s="12"/>
      <c r="RVV808" s="12"/>
      <c r="RVW808" s="12"/>
      <c r="RVX808" s="12"/>
      <c r="RVY808" s="12"/>
      <c r="RVZ808" s="12"/>
      <c r="RWA808" s="12"/>
      <c r="RWB808" s="12"/>
      <c r="RWC808" s="12"/>
      <c r="RWD808" s="12"/>
      <c r="RWE808" s="12"/>
      <c r="RWF808" s="12"/>
      <c r="RWG808" s="12"/>
      <c r="RWH808" s="12"/>
      <c r="RWI808" s="12"/>
      <c r="RWJ808" s="12"/>
      <c r="RWK808" s="12"/>
      <c r="RWL808" s="12"/>
      <c r="RWM808" s="12"/>
      <c r="RWN808" s="12"/>
      <c r="RWO808" s="12"/>
      <c r="RWP808" s="12"/>
      <c r="RWQ808" s="12"/>
      <c r="RWR808" s="12"/>
      <c r="RWS808" s="12"/>
      <c r="RWT808" s="12"/>
      <c r="RWU808" s="12"/>
      <c r="RWV808" s="12"/>
      <c r="RWW808" s="12"/>
      <c r="RWX808" s="12"/>
      <c r="RWY808" s="12"/>
      <c r="RWZ808" s="12"/>
      <c r="RXA808" s="12"/>
      <c r="RXB808" s="12"/>
      <c r="RXC808" s="12"/>
      <c r="RXD808" s="12"/>
      <c r="RXE808" s="12"/>
      <c r="RXF808" s="12"/>
      <c r="RXG808" s="12"/>
      <c r="RXH808" s="12"/>
      <c r="RXI808" s="12"/>
      <c r="RXJ808" s="12"/>
      <c r="RXK808" s="12"/>
      <c r="RXL808" s="12"/>
      <c r="RXM808" s="12"/>
      <c r="RXN808" s="12"/>
      <c r="RXO808" s="12"/>
      <c r="RXP808" s="12"/>
      <c r="RXQ808" s="12"/>
      <c r="RXR808" s="12"/>
      <c r="RXS808" s="12"/>
      <c r="RXT808" s="12"/>
      <c r="RXU808" s="12"/>
      <c r="RXV808" s="12"/>
      <c r="RXW808" s="12"/>
      <c r="RXX808" s="12"/>
      <c r="RXY808" s="12"/>
      <c r="RXZ808" s="12"/>
      <c r="RYA808" s="12"/>
      <c r="RYB808" s="12"/>
      <c r="RYC808" s="12"/>
      <c r="RYD808" s="12"/>
      <c r="RYE808" s="12"/>
      <c r="RYF808" s="12"/>
      <c r="RYG808" s="12"/>
      <c r="RYH808" s="12"/>
      <c r="RYI808" s="12"/>
      <c r="RYJ808" s="12"/>
      <c r="RYK808" s="12"/>
      <c r="RYL808" s="12"/>
      <c r="RYM808" s="12"/>
      <c r="RYN808" s="12"/>
      <c r="RYO808" s="12"/>
      <c r="RYP808" s="12"/>
      <c r="RYQ808" s="12"/>
      <c r="RYR808" s="12"/>
      <c r="RYS808" s="12"/>
      <c r="RYT808" s="12"/>
      <c r="RYU808" s="12"/>
      <c r="RYV808" s="12"/>
      <c r="RYW808" s="12"/>
      <c r="RYX808" s="12"/>
      <c r="RYY808" s="12"/>
      <c r="RYZ808" s="12"/>
      <c r="RZA808" s="12"/>
      <c r="RZB808" s="12"/>
      <c r="RZC808" s="12"/>
      <c r="RZD808" s="12"/>
      <c r="RZE808" s="12"/>
      <c r="RZF808" s="12"/>
      <c r="RZG808" s="12"/>
      <c r="RZH808" s="12"/>
      <c r="RZI808" s="12"/>
      <c r="RZJ808" s="12"/>
      <c r="RZK808" s="12"/>
      <c r="RZL808" s="12"/>
      <c r="RZM808" s="12"/>
      <c r="RZN808" s="12"/>
      <c r="RZO808" s="12"/>
      <c r="RZP808" s="12"/>
      <c r="RZQ808" s="12"/>
      <c r="RZR808" s="12"/>
      <c r="RZS808" s="12"/>
      <c r="RZT808" s="12"/>
      <c r="RZU808" s="12"/>
      <c r="RZV808" s="12"/>
      <c r="RZW808" s="12"/>
      <c r="RZX808" s="12"/>
      <c r="RZY808" s="12"/>
      <c r="RZZ808" s="12"/>
      <c r="SAA808" s="12"/>
      <c r="SAB808" s="12"/>
      <c r="SAC808" s="12"/>
      <c r="SAD808" s="12"/>
      <c r="SAE808" s="12"/>
      <c r="SAF808" s="12"/>
      <c r="SAG808" s="12"/>
      <c r="SAH808" s="12"/>
      <c r="SAI808" s="12"/>
      <c r="SAJ808" s="12"/>
      <c r="SAK808" s="12"/>
      <c r="SAL808" s="12"/>
      <c r="SAM808" s="12"/>
      <c r="SAN808" s="12"/>
      <c r="SAO808" s="12"/>
      <c r="SAP808" s="12"/>
      <c r="SAQ808" s="12"/>
      <c r="SAR808" s="12"/>
      <c r="SAS808" s="12"/>
      <c r="SAT808" s="12"/>
      <c r="SAU808" s="12"/>
      <c r="SAV808" s="12"/>
      <c r="SAW808" s="12"/>
      <c r="SAX808" s="12"/>
      <c r="SAY808" s="12"/>
      <c r="SAZ808" s="12"/>
      <c r="SBA808" s="12"/>
      <c r="SBB808" s="12"/>
      <c r="SBC808" s="12"/>
      <c r="SBD808" s="12"/>
      <c r="SBE808" s="12"/>
      <c r="SBF808" s="12"/>
      <c r="SBG808" s="12"/>
      <c r="SBH808" s="12"/>
      <c r="SBI808" s="12"/>
      <c r="SBJ808" s="12"/>
      <c r="SBK808" s="12"/>
      <c r="SBL808" s="12"/>
      <c r="SBM808" s="12"/>
      <c r="SBN808" s="12"/>
      <c r="SBO808" s="12"/>
      <c r="SBP808" s="12"/>
      <c r="SBQ808" s="12"/>
      <c r="SBR808" s="12"/>
      <c r="SBS808" s="12"/>
      <c r="SBT808" s="12"/>
      <c r="SBU808" s="12"/>
      <c r="SBV808" s="12"/>
      <c r="SBW808" s="12"/>
      <c r="SBX808" s="12"/>
      <c r="SBY808" s="12"/>
      <c r="SBZ808" s="12"/>
      <c r="SCA808" s="12"/>
      <c r="SCB808" s="12"/>
      <c r="SCC808" s="12"/>
      <c r="SCD808" s="12"/>
      <c r="SCE808" s="12"/>
      <c r="SCF808" s="12"/>
      <c r="SCG808" s="12"/>
      <c r="SCH808" s="12"/>
      <c r="SCI808" s="12"/>
      <c r="SCJ808" s="12"/>
      <c r="SCK808" s="12"/>
      <c r="SCL808" s="12"/>
      <c r="SCM808" s="12"/>
      <c r="SCN808" s="12"/>
      <c r="SCO808" s="12"/>
      <c r="SCP808" s="12"/>
      <c r="SCQ808" s="12"/>
      <c r="SCR808" s="12"/>
      <c r="SCS808" s="12"/>
      <c r="SCT808" s="12"/>
      <c r="SCU808" s="12"/>
      <c r="SCV808" s="12"/>
      <c r="SCW808" s="12"/>
      <c r="SCX808" s="12"/>
      <c r="SCY808" s="12"/>
      <c r="SCZ808" s="12"/>
      <c r="SDA808" s="12"/>
      <c r="SDB808" s="12"/>
      <c r="SDC808" s="12"/>
      <c r="SDD808" s="12"/>
      <c r="SDE808" s="12"/>
      <c r="SDF808" s="12"/>
      <c r="SDG808" s="12"/>
      <c r="SDH808" s="12"/>
      <c r="SDI808" s="12"/>
      <c r="SDJ808" s="12"/>
      <c r="SDK808" s="12"/>
      <c r="SDL808" s="12"/>
      <c r="SDM808" s="12"/>
      <c r="SDN808" s="12"/>
      <c r="SDO808" s="12"/>
      <c r="SDP808" s="12"/>
      <c r="SDQ808" s="12"/>
      <c r="SDR808" s="12"/>
      <c r="SDS808" s="12"/>
      <c r="SDT808" s="12"/>
      <c r="SDU808" s="12"/>
      <c r="SDV808" s="12"/>
      <c r="SDW808" s="12"/>
      <c r="SDX808" s="12"/>
      <c r="SDY808" s="12"/>
      <c r="SDZ808" s="12"/>
      <c r="SEA808" s="12"/>
      <c r="SEB808" s="12"/>
      <c r="SEC808" s="12"/>
      <c r="SED808" s="12"/>
      <c r="SEE808" s="12"/>
      <c r="SEF808" s="12"/>
      <c r="SEG808" s="12"/>
      <c r="SEH808" s="12"/>
      <c r="SEI808" s="12"/>
      <c r="SEJ808" s="12"/>
      <c r="SEK808" s="12"/>
      <c r="SEL808" s="12"/>
      <c r="SEM808" s="12"/>
      <c r="SEN808" s="12"/>
      <c r="SEO808" s="12"/>
      <c r="SEP808" s="12"/>
      <c r="SEQ808" s="12"/>
      <c r="SER808" s="12"/>
      <c r="SES808" s="12"/>
      <c r="SET808" s="12"/>
      <c r="SEU808" s="12"/>
      <c r="SEV808" s="12"/>
      <c r="SEW808" s="12"/>
      <c r="SEX808" s="12"/>
      <c r="SEY808" s="12"/>
      <c r="SEZ808" s="12"/>
      <c r="SFA808" s="12"/>
      <c r="SFB808" s="12"/>
      <c r="SFC808" s="12"/>
      <c r="SFD808" s="12"/>
      <c r="SFE808" s="12"/>
      <c r="SFF808" s="12"/>
      <c r="SFG808" s="12"/>
      <c r="SFH808" s="12"/>
      <c r="SFI808" s="12"/>
      <c r="SFJ808" s="12"/>
      <c r="SFK808" s="12"/>
      <c r="SFL808" s="12"/>
      <c r="SFM808" s="12"/>
      <c r="SFN808" s="12"/>
      <c r="SFO808" s="12"/>
      <c r="SFP808" s="12"/>
      <c r="SFQ808" s="12"/>
      <c r="SFR808" s="12"/>
      <c r="SFS808" s="12"/>
      <c r="SFT808" s="12"/>
      <c r="SFU808" s="12"/>
      <c r="SFV808" s="12"/>
      <c r="SFW808" s="12"/>
      <c r="SFX808" s="12"/>
      <c r="SFY808" s="12"/>
      <c r="SFZ808" s="12"/>
      <c r="SGA808" s="12"/>
      <c r="SGB808" s="12"/>
      <c r="SGC808" s="12"/>
      <c r="SGD808" s="12"/>
      <c r="SGE808" s="12"/>
      <c r="SGF808" s="12"/>
      <c r="SGG808" s="12"/>
      <c r="SGH808" s="12"/>
      <c r="SGI808" s="12"/>
      <c r="SGJ808" s="12"/>
      <c r="SGK808" s="12"/>
      <c r="SGL808" s="12"/>
      <c r="SGM808" s="12"/>
      <c r="SGN808" s="12"/>
      <c r="SGO808" s="12"/>
      <c r="SGP808" s="12"/>
      <c r="SGQ808" s="12"/>
      <c r="SGR808" s="12"/>
      <c r="SGS808" s="12"/>
      <c r="SGT808" s="12"/>
      <c r="SGU808" s="12"/>
      <c r="SGV808" s="12"/>
      <c r="SGW808" s="12"/>
      <c r="SGX808" s="12"/>
      <c r="SGY808" s="12"/>
      <c r="SGZ808" s="12"/>
      <c r="SHA808" s="12"/>
      <c r="SHB808" s="12"/>
      <c r="SHC808" s="12"/>
      <c r="SHD808" s="12"/>
      <c r="SHE808" s="12"/>
      <c r="SHF808" s="12"/>
      <c r="SHG808" s="12"/>
      <c r="SHH808" s="12"/>
      <c r="SHI808" s="12"/>
      <c r="SHJ808" s="12"/>
      <c r="SHK808" s="12"/>
      <c r="SHL808" s="12"/>
      <c r="SHM808" s="12"/>
      <c r="SHN808" s="12"/>
      <c r="SHO808" s="12"/>
      <c r="SHP808" s="12"/>
      <c r="SHQ808" s="12"/>
      <c r="SHR808" s="12"/>
      <c r="SHS808" s="12"/>
      <c r="SHT808" s="12"/>
      <c r="SHU808" s="12"/>
      <c r="SHV808" s="12"/>
      <c r="SHW808" s="12"/>
      <c r="SHX808" s="12"/>
      <c r="SHY808" s="12"/>
      <c r="SHZ808" s="12"/>
      <c r="SIA808" s="12"/>
      <c r="SIB808" s="12"/>
      <c r="SIC808" s="12"/>
      <c r="SID808" s="12"/>
      <c r="SIE808" s="12"/>
      <c r="SIF808" s="12"/>
      <c r="SIG808" s="12"/>
      <c r="SIH808" s="12"/>
      <c r="SII808" s="12"/>
      <c r="SIJ808" s="12"/>
      <c r="SIK808" s="12"/>
      <c r="SIL808" s="12"/>
      <c r="SIM808" s="12"/>
      <c r="SIN808" s="12"/>
      <c r="SIO808" s="12"/>
      <c r="SIP808" s="12"/>
      <c r="SIQ808" s="12"/>
      <c r="SIR808" s="12"/>
      <c r="SIS808" s="12"/>
      <c r="SIT808" s="12"/>
      <c r="SIU808" s="12"/>
      <c r="SIV808" s="12"/>
      <c r="SIW808" s="12"/>
      <c r="SIX808" s="12"/>
      <c r="SIY808" s="12"/>
      <c r="SIZ808" s="12"/>
      <c r="SJA808" s="12"/>
      <c r="SJB808" s="12"/>
      <c r="SJC808" s="12"/>
      <c r="SJD808" s="12"/>
      <c r="SJE808" s="12"/>
      <c r="SJF808" s="12"/>
      <c r="SJG808" s="12"/>
      <c r="SJH808" s="12"/>
      <c r="SJI808" s="12"/>
      <c r="SJJ808" s="12"/>
      <c r="SJK808" s="12"/>
      <c r="SJL808" s="12"/>
      <c r="SJM808" s="12"/>
      <c r="SJN808" s="12"/>
      <c r="SJO808" s="12"/>
      <c r="SJP808" s="12"/>
      <c r="SJQ808" s="12"/>
      <c r="SJR808" s="12"/>
      <c r="SJS808" s="12"/>
      <c r="SJT808" s="12"/>
      <c r="SJU808" s="12"/>
      <c r="SJV808" s="12"/>
      <c r="SJW808" s="12"/>
      <c r="SJX808" s="12"/>
      <c r="SJY808" s="12"/>
      <c r="SJZ808" s="12"/>
      <c r="SKA808" s="12"/>
      <c r="SKB808" s="12"/>
      <c r="SKC808" s="12"/>
      <c r="SKD808" s="12"/>
      <c r="SKE808" s="12"/>
      <c r="SKF808" s="12"/>
      <c r="SKG808" s="12"/>
      <c r="SKH808" s="12"/>
      <c r="SKI808" s="12"/>
      <c r="SKJ808" s="12"/>
      <c r="SKK808" s="12"/>
      <c r="SKL808" s="12"/>
      <c r="SKM808" s="12"/>
      <c r="SKN808" s="12"/>
      <c r="SKO808" s="12"/>
      <c r="SKP808" s="12"/>
      <c r="SKQ808" s="12"/>
      <c r="SKR808" s="12"/>
      <c r="SKS808" s="12"/>
      <c r="SKT808" s="12"/>
      <c r="SKU808" s="12"/>
      <c r="SKV808" s="12"/>
      <c r="SKW808" s="12"/>
      <c r="SKX808" s="12"/>
      <c r="SKY808" s="12"/>
      <c r="SKZ808" s="12"/>
      <c r="SLA808" s="12"/>
      <c r="SLB808" s="12"/>
      <c r="SLC808" s="12"/>
      <c r="SLD808" s="12"/>
      <c r="SLE808" s="12"/>
      <c r="SLF808" s="12"/>
      <c r="SLG808" s="12"/>
      <c r="SLH808" s="12"/>
      <c r="SLI808" s="12"/>
      <c r="SLJ808" s="12"/>
      <c r="SLK808" s="12"/>
      <c r="SLL808" s="12"/>
      <c r="SLM808" s="12"/>
      <c r="SLN808" s="12"/>
      <c r="SLO808" s="12"/>
      <c r="SLP808" s="12"/>
      <c r="SLQ808" s="12"/>
      <c r="SLR808" s="12"/>
      <c r="SLS808" s="12"/>
      <c r="SLT808" s="12"/>
      <c r="SLU808" s="12"/>
      <c r="SLV808" s="12"/>
      <c r="SLW808" s="12"/>
      <c r="SLX808" s="12"/>
      <c r="SLY808" s="12"/>
      <c r="SLZ808" s="12"/>
      <c r="SMA808" s="12"/>
      <c r="SMB808" s="12"/>
      <c r="SMC808" s="12"/>
      <c r="SMD808" s="12"/>
      <c r="SME808" s="12"/>
      <c r="SMF808" s="12"/>
      <c r="SMG808" s="12"/>
      <c r="SMH808" s="12"/>
      <c r="SMI808" s="12"/>
      <c r="SMJ808" s="12"/>
      <c r="SMK808" s="12"/>
      <c r="SML808" s="12"/>
      <c r="SMM808" s="12"/>
      <c r="SMN808" s="12"/>
      <c r="SMO808" s="12"/>
      <c r="SMP808" s="12"/>
      <c r="SMQ808" s="12"/>
      <c r="SMR808" s="12"/>
      <c r="SMS808" s="12"/>
      <c r="SMT808" s="12"/>
      <c r="SMU808" s="12"/>
      <c r="SMV808" s="12"/>
      <c r="SMW808" s="12"/>
      <c r="SMX808" s="12"/>
      <c r="SMY808" s="12"/>
      <c r="SMZ808" s="12"/>
      <c r="SNA808" s="12"/>
      <c r="SNB808" s="12"/>
      <c r="SNC808" s="12"/>
      <c r="SND808" s="12"/>
      <c r="SNE808" s="12"/>
      <c r="SNF808" s="12"/>
      <c r="SNG808" s="12"/>
      <c r="SNH808" s="12"/>
      <c r="SNI808" s="12"/>
      <c r="SNJ808" s="12"/>
      <c r="SNK808" s="12"/>
      <c r="SNL808" s="12"/>
      <c r="SNM808" s="12"/>
      <c r="SNN808" s="12"/>
      <c r="SNO808" s="12"/>
      <c r="SNP808" s="12"/>
      <c r="SNQ808" s="12"/>
      <c r="SNR808" s="12"/>
      <c r="SNS808" s="12"/>
      <c r="SNT808" s="12"/>
      <c r="SNU808" s="12"/>
      <c r="SNV808" s="12"/>
      <c r="SNW808" s="12"/>
      <c r="SNX808" s="12"/>
      <c r="SNY808" s="12"/>
      <c r="SNZ808" s="12"/>
      <c r="SOA808" s="12"/>
      <c r="SOB808" s="12"/>
      <c r="SOC808" s="12"/>
      <c r="SOD808" s="12"/>
      <c r="SOE808" s="12"/>
      <c r="SOF808" s="12"/>
      <c r="SOG808" s="12"/>
      <c r="SOH808" s="12"/>
      <c r="SOI808" s="12"/>
      <c r="SOJ808" s="12"/>
      <c r="SOK808" s="12"/>
      <c r="SOL808" s="12"/>
      <c r="SOM808" s="12"/>
      <c r="SON808" s="12"/>
      <c r="SOO808" s="12"/>
      <c r="SOP808" s="12"/>
      <c r="SOQ808" s="12"/>
      <c r="SOR808" s="12"/>
      <c r="SOS808" s="12"/>
      <c r="SOT808" s="12"/>
      <c r="SOU808" s="12"/>
      <c r="SOV808" s="12"/>
      <c r="SOW808" s="12"/>
      <c r="SOX808" s="12"/>
      <c r="SOY808" s="12"/>
      <c r="SOZ808" s="12"/>
      <c r="SPA808" s="12"/>
      <c r="SPB808" s="12"/>
      <c r="SPC808" s="12"/>
      <c r="SPD808" s="12"/>
      <c r="SPE808" s="12"/>
      <c r="SPF808" s="12"/>
      <c r="SPG808" s="12"/>
      <c r="SPH808" s="12"/>
      <c r="SPI808" s="12"/>
      <c r="SPJ808" s="12"/>
      <c r="SPK808" s="12"/>
      <c r="SPL808" s="12"/>
      <c r="SPM808" s="12"/>
      <c r="SPN808" s="12"/>
      <c r="SPO808" s="12"/>
      <c r="SPP808" s="12"/>
      <c r="SPQ808" s="12"/>
      <c r="SPR808" s="12"/>
      <c r="SPS808" s="12"/>
      <c r="SPT808" s="12"/>
      <c r="SPU808" s="12"/>
      <c r="SPV808" s="12"/>
      <c r="SPW808" s="12"/>
      <c r="SPX808" s="12"/>
      <c r="SPY808" s="12"/>
      <c r="SPZ808" s="12"/>
      <c r="SQA808" s="12"/>
      <c r="SQB808" s="12"/>
      <c r="SQC808" s="12"/>
      <c r="SQD808" s="12"/>
      <c r="SQE808" s="12"/>
      <c r="SQF808" s="12"/>
      <c r="SQG808" s="12"/>
      <c r="SQH808" s="12"/>
      <c r="SQI808" s="12"/>
      <c r="SQJ808" s="12"/>
      <c r="SQK808" s="12"/>
      <c r="SQL808" s="12"/>
      <c r="SQM808" s="12"/>
      <c r="SQN808" s="12"/>
      <c r="SQO808" s="12"/>
      <c r="SQP808" s="12"/>
      <c r="SQQ808" s="12"/>
      <c r="SQR808" s="12"/>
      <c r="SQS808" s="12"/>
      <c r="SQT808" s="12"/>
      <c r="SQU808" s="12"/>
      <c r="SQV808" s="12"/>
      <c r="SQW808" s="12"/>
      <c r="SQX808" s="12"/>
      <c r="SQY808" s="12"/>
      <c r="SQZ808" s="12"/>
      <c r="SRA808" s="12"/>
      <c r="SRB808" s="12"/>
      <c r="SRC808" s="12"/>
      <c r="SRD808" s="12"/>
      <c r="SRE808" s="12"/>
      <c r="SRF808" s="12"/>
      <c r="SRG808" s="12"/>
      <c r="SRH808" s="12"/>
      <c r="SRI808" s="12"/>
      <c r="SRJ808" s="12"/>
      <c r="SRK808" s="12"/>
      <c r="SRL808" s="12"/>
      <c r="SRM808" s="12"/>
      <c r="SRN808" s="12"/>
      <c r="SRO808" s="12"/>
      <c r="SRP808" s="12"/>
      <c r="SRQ808" s="12"/>
      <c r="SRR808" s="12"/>
      <c r="SRS808" s="12"/>
      <c r="SRT808" s="12"/>
      <c r="SRU808" s="12"/>
      <c r="SRV808" s="12"/>
      <c r="SRW808" s="12"/>
      <c r="SRX808" s="12"/>
      <c r="SRY808" s="12"/>
      <c r="SRZ808" s="12"/>
      <c r="SSA808" s="12"/>
      <c r="SSB808" s="12"/>
      <c r="SSC808" s="12"/>
      <c r="SSD808" s="12"/>
      <c r="SSE808" s="12"/>
      <c r="SSF808" s="12"/>
      <c r="SSG808" s="12"/>
      <c r="SSH808" s="12"/>
      <c r="SSI808" s="12"/>
      <c r="SSJ808" s="12"/>
      <c r="SSK808" s="12"/>
      <c r="SSL808" s="12"/>
      <c r="SSM808" s="12"/>
      <c r="SSN808" s="12"/>
      <c r="SSO808" s="12"/>
      <c r="SSP808" s="12"/>
      <c r="SSQ808" s="12"/>
      <c r="SSR808" s="12"/>
      <c r="SSS808" s="12"/>
      <c r="SST808" s="12"/>
      <c r="SSU808" s="12"/>
      <c r="SSV808" s="12"/>
      <c r="SSW808" s="12"/>
      <c r="SSX808" s="12"/>
      <c r="SSY808" s="12"/>
      <c r="SSZ808" s="12"/>
      <c r="STA808" s="12"/>
      <c r="STB808" s="12"/>
      <c r="STC808" s="12"/>
      <c r="STD808" s="12"/>
      <c r="STE808" s="12"/>
      <c r="STF808" s="12"/>
      <c r="STG808" s="12"/>
      <c r="STH808" s="12"/>
      <c r="STI808" s="12"/>
      <c r="STJ808" s="12"/>
      <c r="STK808" s="12"/>
      <c r="STL808" s="12"/>
      <c r="STM808" s="12"/>
      <c r="STN808" s="12"/>
      <c r="STO808" s="12"/>
      <c r="STP808" s="12"/>
      <c r="STQ808" s="12"/>
      <c r="STR808" s="12"/>
      <c r="STS808" s="12"/>
      <c r="STT808" s="12"/>
      <c r="STU808" s="12"/>
      <c r="STV808" s="12"/>
      <c r="STW808" s="12"/>
      <c r="STX808" s="12"/>
      <c r="STY808" s="12"/>
      <c r="STZ808" s="12"/>
      <c r="SUA808" s="12"/>
      <c r="SUB808" s="12"/>
      <c r="SUC808" s="12"/>
      <c r="SUD808" s="12"/>
      <c r="SUE808" s="12"/>
      <c r="SUF808" s="12"/>
      <c r="SUG808" s="12"/>
      <c r="SUH808" s="12"/>
      <c r="SUI808" s="12"/>
      <c r="SUJ808" s="12"/>
      <c r="SUK808" s="12"/>
      <c r="SUL808" s="12"/>
      <c r="SUM808" s="12"/>
      <c r="SUN808" s="12"/>
      <c r="SUO808" s="12"/>
      <c r="SUP808" s="12"/>
      <c r="SUQ808" s="12"/>
      <c r="SUR808" s="12"/>
      <c r="SUS808" s="12"/>
      <c r="SUT808" s="12"/>
      <c r="SUU808" s="12"/>
      <c r="SUV808" s="12"/>
      <c r="SUW808" s="12"/>
      <c r="SUX808" s="12"/>
      <c r="SUY808" s="12"/>
      <c r="SUZ808" s="12"/>
      <c r="SVA808" s="12"/>
      <c r="SVB808" s="12"/>
      <c r="SVC808" s="12"/>
      <c r="SVD808" s="12"/>
      <c r="SVE808" s="12"/>
      <c r="SVF808" s="12"/>
      <c r="SVG808" s="12"/>
      <c r="SVH808" s="12"/>
      <c r="SVI808" s="12"/>
      <c r="SVJ808" s="12"/>
      <c r="SVK808" s="12"/>
      <c r="SVL808" s="12"/>
      <c r="SVM808" s="12"/>
      <c r="SVN808" s="12"/>
      <c r="SVO808" s="12"/>
      <c r="SVP808" s="12"/>
      <c r="SVQ808" s="12"/>
      <c r="SVR808" s="12"/>
      <c r="SVS808" s="12"/>
      <c r="SVT808" s="12"/>
      <c r="SVU808" s="12"/>
      <c r="SVV808" s="12"/>
      <c r="SVW808" s="12"/>
      <c r="SVX808" s="12"/>
      <c r="SVY808" s="12"/>
      <c r="SVZ808" s="12"/>
      <c r="SWA808" s="12"/>
      <c r="SWB808" s="12"/>
      <c r="SWC808" s="12"/>
      <c r="SWD808" s="12"/>
      <c r="SWE808" s="12"/>
      <c r="SWF808" s="12"/>
      <c r="SWG808" s="12"/>
      <c r="SWH808" s="12"/>
      <c r="SWI808" s="12"/>
      <c r="SWJ808" s="12"/>
      <c r="SWK808" s="12"/>
      <c r="SWL808" s="12"/>
      <c r="SWM808" s="12"/>
      <c r="SWN808" s="12"/>
      <c r="SWO808" s="12"/>
      <c r="SWP808" s="12"/>
      <c r="SWQ808" s="12"/>
      <c r="SWR808" s="12"/>
      <c r="SWS808" s="12"/>
      <c r="SWT808" s="12"/>
      <c r="SWU808" s="12"/>
      <c r="SWV808" s="12"/>
      <c r="SWW808" s="12"/>
      <c r="SWX808" s="12"/>
      <c r="SWY808" s="12"/>
      <c r="SWZ808" s="12"/>
      <c r="SXA808" s="12"/>
      <c r="SXB808" s="12"/>
      <c r="SXC808" s="12"/>
      <c r="SXD808" s="12"/>
      <c r="SXE808" s="12"/>
      <c r="SXF808" s="12"/>
      <c r="SXG808" s="12"/>
      <c r="SXH808" s="12"/>
      <c r="SXI808" s="12"/>
      <c r="SXJ808" s="12"/>
      <c r="SXK808" s="12"/>
      <c r="SXL808" s="12"/>
      <c r="SXM808" s="12"/>
      <c r="SXN808" s="12"/>
      <c r="SXO808" s="12"/>
      <c r="SXP808" s="12"/>
      <c r="SXQ808" s="12"/>
      <c r="SXR808" s="12"/>
      <c r="SXS808" s="12"/>
      <c r="SXT808" s="12"/>
      <c r="SXU808" s="12"/>
      <c r="SXV808" s="12"/>
      <c r="SXW808" s="12"/>
      <c r="SXX808" s="12"/>
      <c r="SXY808" s="12"/>
      <c r="SXZ808" s="12"/>
      <c r="SYA808" s="12"/>
      <c r="SYB808" s="12"/>
      <c r="SYC808" s="12"/>
      <c r="SYD808" s="12"/>
      <c r="SYE808" s="12"/>
      <c r="SYF808" s="12"/>
      <c r="SYG808" s="12"/>
      <c r="SYH808" s="12"/>
      <c r="SYI808" s="12"/>
      <c r="SYJ808" s="12"/>
      <c r="SYK808" s="12"/>
      <c r="SYL808" s="12"/>
      <c r="SYM808" s="12"/>
      <c r="SYN808" s="12"/>
      <c r="SYO808" s="12"/>
      <c r="SYP808" s="12"/>
      <c r="SYQ808" s="12"/>
      <c r="SYR808" s="12"/>
      <c r="SYS808" s="12"/>
      <c r="SYT808" s="12"/>
      <c r="SYU808" s="12"/>
      <c r="SYV808" s="12"/>
      <c r="SYW808" s="12"/>
      <c r="SYX808" s="12"/>
      <c r="SYY808" s="12"/>
      <c r="SYZ808" s="12"/>
      <c r="SZA808" s="12"/>
      <c r="SZB808" s="12"/>
      <c r="SZC808" s="12"/>
      <c r="SZD808" s="12"/>
      <c r="SZE808" s="12"/>
      <c r="SZF808" s="12"/>
      <c r="SZG808" s="12"/>
      <c r="SZH808" s="12"/>
      <c r="SZI808" s="12"/>
      <c r="SZJ808" s="12"/>
      <c r="SZK808" s="12"/>
      <c r="SZL808" s="12"/>
      <c r="SZM808" s="12"/>
      <c r="SZN808" s="12"/>
      <c r="SZO808" s="12"/>
      <c r="SZP808" s="12"/>
      <c r="SZQ808" s="12"/>
      <c r="SZR808" s="12"/>
      <c r="SZS808" s="12"/>
      <c r="SZT808" s="12"/>
      <c r="SZU808" s="12"/>
      <c r="SZV808" s="12"/>
      <c r="SZW808" s="12"/>
      <c r="SZX808" s="12"/>
      <c r="SZY808" s="12"/>
      <c r="SZZ808" s="12"/>
      <c r="TAA808" s="12"/>
      <c r="TAB808" s="12"/>
      <c r="TAC808" s="12"/>
      <c r="TAD808" s="12"/>
      <c r="TAE808" s="12"/>
      <c r="TAF808" s="12"/>
      <c r="TAG808" s="12"/>
      <c r="TAH808" s="12"/>
      <c r="TAI808" s="12"/>
      <c r="TAJ808" s="12"/>
      <c r="TAK808" s="12"/>
      <c r="TAL808" s="12"/>
      <c r="TAM808" s="12"/>
      <c r="TAN808" s="12"/>
      <c r="TAO808" s="12"/>
      <c r="TAP808" s="12"/>
      <c r="TAQ808" s="12"/>
      <c r="TAR808" s="12"/>
      <c r="TAS808" s="12"/>
      <c r="TAT808" s="12"/>
      <c r="TAU808" s="12"/>
      <c r="TAV808" s="12"/>
      <c r="TAW808" s="12"/>
      <c r="TAX808" s="12"/>
      <c r="TAY808" s="12"/>
      <c r="TAZ808" s="12"/>
      <c r="TBA808" s="12"/>
      <c r="TBB808" s="12"/>
      <c r="TBC808" s="12"/>
      <c r="TBD808" s="12"/>
      <c r="TBE808" s="12"/>
      <c r="TBF808" s="12"/>
      <c r="TBG808" s="12"/>
      <c r="TBH808" s="12"/>
      <c r="TBI808" s="12"/>
      <c r="TBJ808" s="12"/>
      <c r="TBK808" s="12"/>
      <c r="TBL808" s="12"/>
      <c r="TBM808" s="12"/>
      <c r="TBN808" s="12"/>
      <c r="TBO808" s="12"/>
      <c r="TBP808" s="12"/>
      <c r="TBQ808" s="12"/>
      <c r="TBR808" s="12"/>
      <c r="TBS808" s="12"/>
      <c r="TBT808" s="12"/>
      <c r="TBU808" s="12"/>
      <c r="TBV808" s="12"/>
      <c r="TBW808" s="12"/>
      <c r="TBX808" s="12"/>
      <c r="TBY808" s="12"/>
      <c r="TBZ808" s="12"/>
      <c r="TCA808" s="12"/>
      <c r="TCB808" s="12"/>
      <c r="TCC808" s="12"/>
      <c r="TCD808" s="12"/>
      <c r="TCE808" s="12"/>
      <c r="TCF808" s="12"/>
      <c r="TCG808" s="12"/>
      <c r="TCH808" s="12"/>
      <c r="TCI808" s="12"/>
      <c r="TCJ808" s="12"/>
      <c r="TCK808" s="12"/>
      <c r="TCL808" s="12"/>
      <c r="TCM808" s="12"/>
      <c r="TCN808" s="12"/>
      <c r="TCO808" s="12"/>
      <c r="TCP808" s="12"/>
      <c r="TCQ808" s="12"/>
      <c r="TCR808" s="12"/>
      <c r="TCS808" s="12"/>
      <c r="TCT808" s="12"/>
      <c r="TCU808" s="12"/>
      <c r="TCV808" s="12"/>
      <c r="TCW808" s="12"/>
      <c r="TCX808" s="12"/>
      <c r="TCY808" s="12"/>
      <c r="TCZ808" s="12"/>
      <c r="TDA808" s="12"/>
      <c r="TDB808" s="12"/>
      <c r="TDC808" s="12"/>
      <c r="TDD808" s="12"/>
      <c r="TDE808" s="12"/>
      <c r="TDF808" s="12"/>
      <c r="TDG808" s="12"/>
      <c r="TDH808" s="12"/>
      <c r="TDI808" s="12"/>
      <c r="TDJ808" s="12"/>
      <c r="TDK808" s="12"/>
      <c r="TDL808" s="12"/>
      <c r="TDM808" s="12"/>
      <c r="TDN808" s="12"/>
      <c r="TDO808" s="12"/>
      <c r="TDP808" s="12"/>
      <c r="TDQ808" s="12"/>
      <c r="TDR808" s="12"/>
      <c r="TDS808" s="12"/>
      <c r="TDT808" s="12"/>
      <c r="TDU808" s="12"/>
      <c r="TDV808" s="12"/>
      <c r="TDW808" s="12"/>
      <c r="TDX808" s="12"/>
      <c r="TDY808" s="12"/>
      <c r="TDZ808" s="12"/>
      <c r="TEA808" s="12"/>
      <c r="TEB808" s="12"/>
      <c r="TEC808" s="12"/>
      <c r="TED808" s="12"/>
      <c r="TEE808" s="12"/>
      <c r="TEF808" s="12"/>
      <c r="TEG808" s="12"/>
      <c r="TEH808" s="12"/>
      <c r="TEI808" s="12"/>
      <c r="TEJ808" s="12"/>
      <c r="TEK808" s="12"/>
      <c r="TEL808" s="12"/>
      <c r="TEM808" s="12"/>
      <c r="TEN808" s="12"/>
      <c r="TEO808" s="12"/>
      <c r="TEP808" s="12"/>
      <c r="TEQ808" s="12"/>
      <c r="TER808" s="12"/>
      <c r="TES808" s="12"/>
      <c r="TET808" s="12"/>
      <c r="TEU808" s="12"/>
      <c r="TEV808" s="12"/>
      <c r="TEW808" s="12"/>
      <c r="TEX808" s="12"/>
      <c r="TEY808" s="12"/>
      <c r="TEZ808" s="12"/>
      <c r="TFA808" s="12"/>
      <c r="TFB808" s="12"/>
      <c r="TFC808" s="12"/>
      <c r="TFD808" s="12"/>
      <c r="TFE808" s="12"/>
      <c r="TFF808" s="12"/>
      <c r="TFG808" s="12"/>
      <c r="TFH808" s="12"/>
      <c r="TFI808" s="12"/>
      <c r="TFJ808" s="12"/>
      <c r="TFK808" s="12"/>
      <c r="TFL808" s="12"/>
      <c r="TFM808" s="12"/>
      <c r="TFN808" s="12"/>
      <c r="TFO808" s="12"/>
      <c r="TFP808" s="12"/>
      <c r="TFQ808" s="12"/>
      <c r="TFR808" s="12"/>
      <c r="TFS808" s="12"/>
      <c r="TFT808" s="12"/>
      <c r="TFU808" s="12"/>
      <c r="TFV808" s="12"/>
      <c r="TFW808" s="12"/>
      <c r="TFX808" s="12"/>
      <c r="TFY808" s="12"/>
      <c r="TFZ808" s="12"/>
      <c r="TGA808" s="12"/>
      <c r="TGB808" s="12"/>
      <c r="TGC808" s="12"/>
      <c r="TGD808" s="12"/>
      <c r="TGE808" s="12"/>
      <c r="TGF808" s="12"/>
      <c r="TGG808" s="12"/>
      <c r="TGH808" s="12"/>
      <c r="TGI808" s="12"/>
      <c r="TGJ808" s="12"/>
      <c r="TGK808" s="12"/>
      <c r="TGL808" s="12"/>
      <c r="TGM808" s="12"/>
      <c r="TGN808" s="12"/>
      <c r="TGO808" s="12"/>
      <c r="TGP808" s="12"/>
      <c r="TGQ808" s="12"/>
      <c r="TGR808" s="12"/>
      <c r="TGS808" s="12"/>
      <c r="TGT808" s="12"/>
      <c r="TGU808" s="12"/>
      <c r="TGV808" s="12"/>
      <c r="TGW808" s="12"/>
      <c r="TGX808" s="12"/>
      <c r="TGY808" s="12"/>
      <c r="TGZ808" s="12"/>
      <c r="THA808" s="12"/>
      <c r="THB808" s="12"/>
      <c r="THC808" s="12"/>
      <c r="THD808" s="12"/>
      <c r="THE808" s="12"/>
      <c r="THF808" s="12"/>
      <c r="THG808" s="12"/>
      <c r="THH808" s="12"/>
      <c r="THI808" s="12"/>
      <c r="THJ808" s="12"/>
      <c r="THK808" s="12"/>
      <c r="THL808" s="12"/>
      <c r="THM808" s="12"/>
      <c r="THN808" s="12"/>
      <c r="THO808" s="12"/>
      <c r="THP808" s="12"/>
      <c r="THQ808" s="12"/>
      <c r="THR808" s="12"/>
      <c r="THS808" s="12"/>
      <c r="THT808" s="12"/>
      <c r="THU808" s="12"/>
      <c r="THV808" s="12"/>
      <c r="THW808" s="12"/>
      <c r="THX808" s="12"/>
      <c r="THY808" s="12"/>
      <c r="THZ808" s="12"/>
      <c r="TIA808" s="12"/>
      <c r="TIB808" s="12"/>
      <c r="TIC808" s="12"/>
      <c r="TID808" s="12"/>
      <c r="TIE808" s="12"/>
      <c r="TIF808" s="12"/>
      <c r="TIG808" s="12"/>
      <c r="TIH808" s="12"/>
      <c r="TII808" s="12"/>
      <c r="TIJ808" s="12"/>
      <c r="TIK808" s="12"/>
      <c r="TIL808" s="12"/>
      <c r="TIM808" s="12"/>
      <c r="TIN808" s="12"/>
      <c r="TIO808" s="12"/>
      <c r="TIP808" s="12"/>
      <c r="TIQ808" s="12"/>
      <c r="TIR808" s="12"/>
      <c r="TIS808" s="12"/>
      <c r="TIT808" s="12"/>
      <c r="TIU808" s="12"/>
      <c r="TIV808" s="12"/>
      <c r="TIW808" s="12"/>
      <c r="TIX808" s="12"/>
      <c r="TIY808" s="12"/>
      <c r="TIZ808" s="12"/>
      <c r="TJA808" s="12"/>
      <c r="TJB808" s="12"/>
      <c r="TJC808" s="12"/>
      <c r="TJD808" s="12"/>
      <c r="TJE808" s="12"/>
      <c r="TJF808" s="12"/>
      <c r="TJG808" s="12"/>
      <c r="TJH808" s="12"/>
      <c r="TJI808" s="12"/>
      <c r="TJJ808" s="12"/>
      <c r="TJK808" s="12"/>
      <c r="TJL808" s="12"/>
      <c r="TJM808" s="12"/>
      <c r="TJN808" s="12"/>
      <c r="TJO808" s="12"/>
      <c r="TJP808" s="12"/>
      <c r="TJQ808" s="12"/>
      <c r="TJR808" s="12"/>
      <c r="TJS808" s="12"/>
      <c r="TJT808" s="12"/>
      <c r="TJU808" s="12"/>
      <c r="TJV808" s="12"/>
      <c r="TJW808" s="12"/>
      <c r="TJX808" s="12"/>
      <c r="TJY808" s="12"/>
      <c r="TJZ808" s="12"/>
      <c r="TKA808" s="12"/>
      <c r="TKB808" s="12"/>
      <c r="TKC808" s="12"/>
      <c r="TKD808" s="12"/>
      <c r="TKE808" s="12"/>
      <c r="TKF808" s="12"/>
      <c r="TKG808" s="12"/>
      <c r="TKH808" s="12"/>
      <c r="TKI808" s="12"/>
      <c r="TKJ808" s="12"/>
      <c r="TKK808" s="12"/>
      <c r="TKL808" s="12"/>
      <c r="TKM808" s="12"/>
      <c r="TKN808" s="12"/>
      <c r="TKO808" s="12"/>
      <c r="TKP808" s="12"/>
      <c r="TKQ808" s="12"/>
      <c r="TKR808" s="12"/>
      <c r="TKS808" s="12"/>
      <c r="TKT808" s="12"/>
      <c r="TKU808" s="12"/>
      <c r="TKV808" s="12"/>
      <c r="TKW808" s="12"/>
      <c r="TKX808" s="12"/>
      <c r="TKY808" s="12"/>
      <c r="TKZ808" s="12"/>
      <c r="TLA808" s="12"/>
      <c r="TLB808" s="12"/>
      <c r="TLC808" s="12"/>
      <c r="TLD808" s="12"/>
      <c r="TLE808" s="12"/>
      <c r="TLF808" s="12"/>
      <c r="TLG808" s="12"/>
      <c r="TLH808" s="12"/>
      <c r="TLI808" s="12"/>
      <c r="TLJ808" s="12"/>
      <c r="TLK808" s="12"/>
      <c r="TLL808" s="12"/>
      <c r="TLM808" s="12"/>
      <c r="TLN808" s="12"/>
      <c r="TLO808" s="12"/>
      <c r="TLP808" s="12"/>
      <c r="TLQ808" s="12"/>
      <c r="TLR808" s="12"/>
      <c r="TLS808" s="12"/>
      <c r="TLT808" s="12"/>
      <c r="TLU808" s="12"/>
      <c r="TLV808" s="12"/>
      <c r="TLW808" s="12"/>
      <c r="TLX808" s="12"/>
      <c r="TLY808" s="12"/>
      <c r="TLZ808" s="12"/>
      <c r="TMA808" s="12"/>
      <c r="TMB808" s="12"/>
      <c r="TMC808" s="12"/>
      <c r="TMD808" s="12"/>
      <c r="TME808" s="12"/>
      <c r="TMF808" s="12"/>
      <c r="TMG808" s="12"/>
      <c r="TMH808" s="12"/>
      <c r="TMI808" s="12"/>
      <c r="TMJ808" s="12"/>
      <c r="TMK808" s="12"/>
      <c r="TML808" s="12"/>
      <c r="TMM808" s="12"/>
      <c r="TMN808" s="12"/>
      <c r="TMO808" s="12"/>
      <c r="TMP808" s="12"/>
      <c r="TMQ808" s="12"/>
      <c r="TMR808" s="12"/>
      <c r="TMS808" s="12"/>
      <c r="TMT808" s="12"/>
      <c r="TMU808" s="12"/>
      <c r="TMV808" s="12"/>
      <c r="TMW808" s="12"/>
      <c r="TMX808" s="12"/>
      <c r="TMY808" s="12"/>
      <c r="TMZ808" s="12"/>
      <c r="TNA808" s="12"/>
      <c r="TNB808" s="12"/>
      <c r="TNC808" s="12"/>
      <c r="TND808" s="12"/>
      <c r="TNE808" s="12"/>
      <c r="TNF808" s="12"/>
      <c r="TNG808" s="12"/>
      <c r="TNH808" s="12"/>
      <c r="TNI808" s="12"/>
      <c r="TNJ808" s="12"/>
      <c r="TNK808" s="12"/>
      <c r="TNL808" s="12"/>
      <c r="TNM808" s="12"/>
      <c r="TNN808" s="12"/>
      <c r="TNO808" s="12"/>
      <c r="TNP808" s="12"/>
      <c r="TNQ808" s="12"/>
      <c r="TNR808" s="12"/>
      <c r="TNS808" s="12"/>
      <c r="TNT808" s="12"/>
      <c r="TNU808" s="12"/>
      <c r="TNV808" s="12"/>
      <c r="TNW808" s="12"/>
      <c r="TNX808" s="12"/>
      <c r="TNY808" s="12"/>
      <c r="TNZ808" s="12"/>
      <c r="TOA808" s="12"/>
      <c r="TOB808" s="12"/>
      <c r="TOC808" s="12"/>
      <c r="TOD808" s="12"/>
      <c r="TOE808" s="12"/>
      <c r="TOF808" s="12"/>
      <c r="TOG808" s="12"/>
      <c r="TOH808" s="12"/>
      <c r="TOI808" s="12"/>
      <c r="TOJ808" s="12"/>
      <c r="TOK808" s="12"/>
      <c r="TOL808" s="12"/>
      <c r="TOM808" s="12"/>
      <c r="TON808" s="12"/>
      <c r="TOO808" s="12"/>
      <c r="TOP808" s="12"/>
      <c r="TOQ808" s="12"/>
      <c r="TOR808" s="12"/>
      <c r="TOS808" s="12"/>
      <c r="TOT808" s="12"/>
      <c r="TOU808" s="12"/>
      <c r="TOV808" s="12"/>
      <c r="TOW808" s="12"/>
      <c r="TOX808" s="12"/>
      <c r="TOY808" s="12"/>
      <c r="TOZ808" s="12"/>
      <c r="TPA808" s="12"/>
      <c r="TPB808" s="12"/>
      <c r="TPC808" s="12"/>
      <c r="TPD808" s="12"/>
      <c r="TPE808" s="12"/>
      <c r="TPF808" s="12"/>
      <c r="TPG808" s="12"/>
      <c r="TPH808" s="12"/>
      <c r="TPI808" s="12"/>
      <c r="TPJ808" s="12"/>
      <c r="TPK808" s="12"/>
      <c r="TPL808" s="12"/>
      <c r="TPM808" s="12"/>
      <c r="TPN808" s="12"/>
      <c r="TPO808" s="12"/>
      <c r="TPP808" s="12"/>
      <c r="TPQ808" s="12"/>
      <c r="TPR808" s="12"/>
      <c r="TPS808" s="12"/>
      <c r="TPT808" s="12"/>
      <c r="TPU808" s="12"/>
      <c r="TPV808" s="12"/>
      <c r="TPW808" s="12"/>
      <c r="TPX808" s="12"/>
      <c r="TPY808" s="12"/>
      <c r="TPZ808" s="12"/>
      <c r="TQA808" s="12"/>
      <c r="TQB808" s="12"/>
      <c r="TQC808" s="12"/>
      <c r="TQD808" s="12"/>
      <c r="TQE808" s="12"/>
      <c r="TQF808" s="12"/>
      <c r="TQG808" s="12"/>
      <c r="TQH808" s="12"/>
      <c r="TQI808" s="12"/>
      <c r="TQJ808" s="12"/>
      <c r="TQK808" s="12"/>
      <c r="TQL808" s="12"/>
      <c r="TQM808" s="12"/>
      <c r="TQN808" s="12"/>
      <c r="TQO808" s="12"/>
      <c r="TQP808" s="12"/>
      <c r="TQQ808" s="12"/>
      <c r="TQR808" s="12"/>
      <c r="TQS808" s="12"/>
      <c r="TQT808" s="12"/>
      <c r="TQU808" s="12"/>
      <c r="TQV808" s="12"/>
      <c r="TQW808" s="12"/>
      <c r="TQX808" s="12"/>
      <c r="TQY808" s="12"/>
      <c r="TQZ808" s="12"/>
      <c r="TRA808" s="12"/>
      <c r="TRB808" s="12"/>
      <c r="TRC808" s="12"/>
      <c r="TRD808" s="12"/>
      <c r="TRE808" s="12"/>
      <c r="TRF808" s="12"/>
      <c r="TRG808" s="12"/>
      <c r="TRH808" s="12"/>
      <c r="TRI808" s="12"/>
      <c r="TRJ808" s="12"/>
      <c r="TRK808" s="12"/>
      <c r="TRL808" s="12"/>
      <c r="TRM808" s="12"/>
      <c r="TRN808" s="12"/>
      <c r="TRO808" s="12"/>
      <c r="TRP808" s="12"/>
      <c r="TRQ808" s="12"/>
      <c r="TRR808" s="12"/>
      <c r="TRS808" s="12"/>
      <c r="TRT808" s="12"/>
      <c r="TRU808" s="12"/>
      <c r="TRV808" s="12"/>
      <c r="TRW808" s="12"/>
      <c r="TRX808" s="12"/>
      <c r="TRY808" s="12"/>
      <c r="TRZ808" s="12"/>
      <c r="TSA808" s="12"/>
      <c r="TSB808" s="12"/>
      <c r="TSC808" s="12"/>
      <c r="TSD808" s="12"/>
      <c r="TSE808" s="12"/>
      <c r="TSF808" s="12"/>
      <c r="TSG808" s="12"/>
      <c r="TSH808" s="12"/>
      <c r="TSI808" s="12"/>
      <c r="TSJ808" s="12"/>
      <c r="TSK808" s="12"/>
      <c r="TSL808" s="12"/>
      <c r="TSM808" s="12"/>
      <c r="TSN808" s="12"/>
      <c r="TSO808" s="12"/>
      <c r="TSP808" s="12"/>
      <c r="TSQ808" s="12"/>
      <c r="TSR808" s="12"/>
      <c r="TSS808" s="12"/>
      <c r="TST808" s="12"/>
      <c r="TSU808" s="12"/>
      <c r="TSV808" s="12"/>
      <c r="TSW808" s="12"/>
      <c r="TSX808" s="12"/>
      <c r="TSY808" s="12"/>
      <c r="TSZ808" s="12"/>
      <c r="TTA808" s="12"/>
      <c r="TTB808" s="12"/>
      <c r="TTC808" s="12"/>
      <c r="TTD808" s="12"/>
      <c r="TTE808" s="12"/>
      <c r="TTF808" s="12"/>
      <c r="TTG808" s="12"/>
      <c r="TTH808" s="12"/>
      <c r="TTI808" s="12"/>
      <c r="TTJ808" s="12"/>
      <c r="TTK808" s="12"/>
      <c r="TTL808" s="12"/>
      <c r="TTM808" s="12"/>
      <c r="TTN808" s="12"/>
      <c r="TTO808" s="12"/>
      <c r="TTP808" s="12"/>
      <c r="TTQ808" s="12"/>
      <c r="TTR808" s="12"/>
      <c r="TTS808" s="12"/>
      <c r="TTT808" s="12"/>
      <c r="TTU808" s="12"/>
      <c r="TTV808" s="12"/>
      <c r="TTW808" s="12"/>
      <c r="TTX808" s="12"/>
      <c r="TTY808" s="12"/>
      <c r="TTZ808" s="12"/>
      <c r="TUA808" s="12"/>
      <c r="TUB808" s="12"/>
      <c r="TUC808" s="12"/>
      <c r="TUD808" s="12"/>
      <c r="TUE808" s="12"/>
      <c r="TUF808" s="12"/>
      <c r="TUG808" s="12"/>
      <c r="TUH808" s="12"/>
      <c r="TUI808" s="12"/>
      <c r="TUJ808" s="12"/>
      <c r="TUK808" s="12"/>
      <c r="TUL808" s="12"/>
      <c r="TUM808" s="12"/>
      <c r="TUN808" s="12"/>
      <c r="TUO808" s="12"/>
      <c r="TUP808" s="12"/>
      <c r="TUQ808" s="12"/>
      <c r="TUR808" s="12"/>
      <c r="TUS808" s="12"/>
      <c r="TUT808" s="12"/>
      <c r="TUU808" s="12"/>
      <c r="TUV808" s="12"/>
      <c r="TUW808" s="12"/>
      <c r="TUX808" s="12"/>
      <c r="TUY808" s="12"/>
      <c r="TUZ808" s="12"/>
      <c r="TVA808" s="12"/>
      <c r="TVB808" s="12"/>
      <c r="TVC808" s="12"/>
      <c r="TVD808" s="12"/>
      <c r="TVE808" s="12"/>
      <c r="TVF808" s="12"/>
      <c r="TVG808" s="12"/>
      <c r="TVH808" s="12"/>
      <c r="TVI808" s="12"/>
      <c r="TVJ808" s="12"/>
      <c r="TVK808" s="12"/>
      <c r="TVL808" s="12"/>
      <c r="TVM808" s="12"/>
      <c r="TVN808" s="12"/>
      <c r="TVO808" s="12"/>
      <c r="TVP808" s="12"/>
      <c r="TVQ808" s="12"/>
      <c r="TVR808" s="12"/>
      <c r="TVS808" s="12"/>
      <c r="TVT808" s="12"/>
      <c r="TVU808" s="12"/>
      <c r="TVV808" s="12"/>
      <c r="TVW808" s="12"/>
      <c r="TVX808" s="12"/>
      <c r="TVY808" s="12"/>
      <c r="TVZ808" s="12"/>
      <c r="TWA808" s="12"/>
      <c r="TWB808" s="12"/>
      <c r="TWC808" s="12"/>
      <c r="TWD808" s="12"/>
      <c r="TWE808" s="12"/>
      <c r="TWF808" s="12"/>
      <c r="TWG808" s="12"/>
      <c r="TWH808" s="12"/>
      <c r="TWI808" s="12"/>
      <c r="TWJ808" s="12"/>
      <c r="TWK808" s="12"/>
      <c r="TWL808" s="12"/>
      <c r="TWM808" s="12"/>
      <c r="TWN808" s="12"/>
      <c r="TWO808" s="12"/>
      <c r="TWP808" s="12"/>
      <c r="TWQ808" s="12"/>
      <c r="TWR808" s="12"/>
      <c r="TWS808" s="12"/>
      <c r="TWT808" s="12"/>
      <c r="TWU808" s="12"/>
      <c r="TWV808" s="12"/>
      <c r="TWW808" s="12"/>
      <c r="TWX808" s="12"/>
      <c r="TWY808" s="12"/>
      <c r="TWZ808" s="12"/>
      <c r="TXA808" s="12"/>
      <c r="TXB808" s="12"/>
      <c r="TXC808" s="12"/>
      <c r="TXD808" s="12"/>
      <c r="TXE808" s="12"/>
      <c r="TXF808" s="12"/>
      <c r="TXG808" s="12"/>
      <c r="TXH808" s="12"/>
      <c r="TXI808" s="12"/>
      <c r="TXJ808" s="12"/>
      <c r="TXK808" s="12"/>
      <c r="TXL808" s="12"/>
      <c r="TXM808" s="12"/>
      <c r="TXN808" s="12"/>
      <c r="TXO808" s="12"/>
      <c r="TXP808" s="12"/>
      <c r="TXQ808" s="12"/>
      <c r="TXR808" s="12"/>
      <c r="TXS808" s="12"/>
      <c r="TXT808" s="12"/>
      <c r="TXU808" s="12"/>
      <c r="TXV808" s="12"/>
      <c r="TXW808" s="12"/>
      <c r="TXX808" s="12"/>
      <c r="TXY808" s="12"/>
      <c r="TXZ808" s="12"/>
      <c r="TYA808" s="12"/>
      <c r="TYB808" s="12"/>
      <c r="TYC808" s="12"/>
      <c r="TYD808" s="12"/>
      <c r="TYE808" s="12"/>
      <c r="TYF808" s="12"/>
      <c r="TYG808" s="12"/>
      <c r="TYH808" s="12"/>
      <c r="TYI808" s="12"/>
      <c r="TYJ808" s="12"/>
      <c r="TYK808" s="12"/>
      <c r="TYL808" s="12"/>
      <c r="TYM808" s="12"/>
      <c r="TYN808" s="12"/>
      <c r="TYO808" s="12"/>
      <c r="TYP808" s="12"/>
      <c r="TYQ808" s="12"/>
      <c r="TYR808" s="12"/>
      <c r="TYS808" s="12"/>
      <c r="TYT808" s="12"/>
      <c r="TYU808" s="12"/>
      <c r="TYV808" s="12"/>
      <c r="TYW808" s="12"/>
      <c r="TYX808" s="12"/>
      <c r="TYY808" s="12"/>
      <c r="TYZ808" s="12"/>
      <c r="TZA808" s="12"/>
      <c r="TZB808" s="12"/>
      <c r="TZC808" s="12"/>
      <c r="TZD808" s="12"/>
      <c r="TZE808" s="12"/>
      <c r="TZF808" s="12"/>
      <c r="TZG808" s="12"/>
      <c r="TZH808" s="12"/>
      <c r="TZI808" s="12"/>
      <c r="TZJ808" s="12"/>
      <c r="TZK808" s="12"/>
      <c r="TZL808" s="12"/>
      <c r="TZM808" s="12"/>
      <c r="TZN808" s="12"/>
      <c r="TZO808" s="12"/>
      <c r="TZP808" s="12"/>
      <c r="TZQ808" s="12"/>
      <c r="TZR808" s="12"/>
      <c r="TZS808" s="12"/>
      <c r="TZT808" s="12"/>
      <c r="TZU808" s="12"/>
      <c r="TZV808" s="12"/>
      <c r="TZW808" s="12"/>
      <c r="TZX808" s="12"/>
      <c r="TZY808" s="12"/>
      <c r="TZZ808" s="12"/>
      <c r="UAA808" s="12"/>
      <c r="UAB808" s="12"/>
      <c r="UAC808" s="12"/>
      <c r="UAD808" s="12"/>
      <c r="UAE808" s="12"/>
      <c r="UAF808" s="12"/>
      <c r="UAG808" s="12"/>
      <c r="UAH808" s="12"/>
      <c r="UAI808" s="12"/>
      <c r="UAJ808" s="12"/>
      <c r="UAK808" s="12"/>
      <c r="UAL808" s="12"/>
      <c r="UAM808" s="12"/>
      <c r="UAN808" s="12"/>
      <c r="UAO808" s="12"/>
      <c r="UAP808" s="12"/>
      <c r="UAQ808" s="12"/>
      <c r="UAR808" s="12"/>
      <c r="UAS808" s="12"/>
      <c r="UAT808" s="12"/>
      <c r="UAU808" s="12"/>
      <c r="UAV808" s="12"/>
      <c r="UAW808" s="12"/>
      <c r="UAX808" s="12"/>
      <c r="UAY808" s="12"/>
      <c r="UAZ808" s="12"/>
      <c r="UBA808" s="12"/>
      <c r="UBB808" s="12"/>
      <c r="UBC808" s="12"/>
      <c r="UBD808" s="12"/>
      <c r="UBE808" s="12"/>
      <c r="UBF808" s="12"/>
      <c r="UBG808" s="12"/>
      <c r="UBH808" s="12"/>
      <c r="UBI808" s="12"/>
      <c r="UBJ808" s="12"/>
      <c r="UBK808" s="12"/>
      <c r="UBL808" s="12"/>
      <c r="UBM808" s="12"/>
      <c r="UBN808" s="12"/>
      <c r="UBO808" s="12"/>
      <c r="UBP808" s="12"/>
      <c r="UBQ808" s="12"/>
      <c r="UBR808" s="12"/>
      <c r="UBS808" s="12"/>
      <c r="UBT808" s="12"/>
      <c r="UBU808" s="12"/>
      <c r="UBV808" s="12"/>
      <c r="UBW808" s="12"/>
      <c r="UBX808" s="12"/>
      <c r="UBY808" s="12"/>
      <c r="UBZ808" s="12"/>
      <c r="UCA808" s="12"/>
      <c r="UCB808" s="12"/>
      <c r="UCC808" s="12"/>
      <c r="UCD808" s="12"/>
      <c r="UCE808" s="12"/>
      <c r="UCF808" s="12"/>
      <c r="UCG808" s="12"/>
      <c r="UCH808" s="12"/>
      <c r="UCI808" s="12"/>
      <c r="UCJ808" s="12"/>
      <c r="UCK808" s="12"/>
      <c r="UCL808" s="12"/>
      <c r="UCM808" s="12"/>
      <c r="UCN808" s="12"/>
      <c r="UCO808" s="12"/>
      <c r="UCP808" s="12"/>
      <c r="UCQ808" s="12"/>
      <c r="UCR808" s="12"/>
      <c r="UCS808" s="12"/>
      <c r="UCT808" s="12"/>
      <c r="UCU808" s="12"/>
      <c r="UCV808" s="12"/>
      <c r="UCW808" s="12"/>
      <c r="UCX808" s="12"/>
      <c r="UCY808" s="12"/>
      <c r="UCZ808" s="12"/>
      <c r="UDA808" s="12"/>
      <c r="UDB808" s="12"/>
      <c r="UDC808" s="12"/>
      <c r="UDD808" s="12"/>
      <c r="UDE808" s="12"/>
      <c r="UDF808" s="12"/>
      <c r="UDG808" s="12"/>
      <c r="UDH808" s="12"/>
      <c r="UDI808" s="12"/>
      <c r="UDJ808" s="12"/>
      <c r="UDK808" s="12"/>
      <c r="UDL808" s="12"/>
      <c r="UDM808" s="12"/>
      <c r="UDN808" s="12"/>
      <c r="UDO808" s="12"/>
      <c r="UDP808" s="12"/>
      <c r="UDQ808" s="12"/>
      <c r="UDR808" s="12"/>
      <c r="UDS808" s="12"/>
      <c r="UDT808" s="12"/>
      <c r="UDU808" s="12"/>
      <c r="UDV808" s="12"/>
      <c r="UDW808" s="12"/>
      <c r="UDX808" s="12"/>
      <c r="UDY808" s="12"/>
      <c r="UDZ808" s="12"/>
      <c r="UEA808" s="12"/>
      <c r="UEB808" s="12"/>
      <c r="UEC808" s="12"/>
      <c r="UED808" s="12"/>
      <c r="UEE808" s="12"/>
      <c r="UEF808" s="12"/>
      <c r="UEG808" s="12"/>
      <c r="UEH808" s="12"/>
      <c r="UEI808" s="12"/>
      <c r="UEJ808" s="12"/>
      <c r="UEK808" s="12"/>
      <c r="UEL808" s="12"/>
      <c r="UEM808" s="12"/>
      <c r="UEN808" s="12"/>
      <c r="UEO808" s="12"/>
      <c r="UEP808" s="12"/>
      <c r="UEQ808" s="12"/>
      <c r="UER808" s="12"/>
      <c r="UES808" s="12"/>
      <c r="UET808" s="12"/>
      <c r="UEU808" s="12"/>
      <c r="UEV808" s="12"/>
      <c r="UEW808" s="12"/>
      <c r="UEX808" s="12"/>
      <c r="UEY808" s="12"/>
      <c r="UEZ808" s="12"/>
      <c r="UFA808" s="12"/>
      <c r="UFB808" s="12"/>
      <c r="UFC808" s="12"/>
      <c r="UFD808" s="12"/>
      <c r="UFE808" s="12"/>
      <c r="UFF808" s="12"/>
      <c r="UFG808" s="12"/>
      <c r="UFH808" s="12"/>
      <c r="UFI808" s="12"/>
      <c r="UFJ808" s="12"/>
      <c r="UFK808" s="12"/>
      <c r="UFL808" s="12"/>
      <c r="UFM808" s="12"/>
      <c r="UFN808" s="12"/>
      <c r="UFO808" s="12"/>
      <c r="UFP808" s="12"/>
      <c r="UFQ808" s="12"/>
      <c r="UFR808" s="12"/>
      <c r="UFS808" s="12"/>
      <c r="UFT808" s="12"/>
      <c r="UFU808" s="12"/>
      <c r="UFV808" s="12"/>
      <c r="UFW808" s="12"/>
      <c r="UFX808" s="12"/>
      <c r="UFY808" s="12"/>
      <c r="UFZ808" s="12"/>
      <c r="UGA808" s="12"/>
      <c r="UGB808" s="12"/>
      <c r="UGC808" s="12"/>
      <c r="UGD808" s="12"/>
      <c r="UGE808" s="12"/>
      <c r="UGF808" s="12"/>
      <c r="UGG808" s="12"/>
      <c r="UGH808" s="12"/>
      <c r="UGI808" s="12"/>
      <c r="UGJ808" s="12"/>
      <c r="UGK808" s="12"/>
      <c r="UGL808" s="12"/>
      <c r="UGM808" s="12"/>
      <c r="UGN808" s="12"/>
      <c r="UGO808" s="12"/>
      <c r="UGP808" s="12"/>
      <c r="UGQ808" s="12"/>
      <c r="UGR808" s="12"/>
      <c r="UGS808" s="12"/>
      <c r="UGT808" s="12"/>
      <c r="UGU808" s="12"/>
      <c r="UGV808" s="12"/>
      <c r="UGW808" s="12"/>
      <c r="UGX808" s="12"/>
      <c r="UGY808" s="12"/>
      <c r="UGZ808" s="12"/>
      <c r="UHA808" s="12"/>
      <c r="UHB808" s="12"/>
      <c r="UHC808" s="12"/>
      <c r="UHD808" s="12"/>
      <c r="UHE808" s="12"/>
      <c r="UHF808" s="12"/>
      <c r="UHG808" s="12"/>
      <c r="UHH808" s="12"/>
      <c r="UHI808" s="12"/>
      <c r="UHJ808" s="12"/>
      <c r="UHK808" s="12"/>
      <c r="UHL808" s="12"/>
      <c r="UHM808" s="12"/>
      <c r="UHN808" s="12"/>
      <c r="UHO808" s="12"/>
      <c r="UHP808" s="12"/>
      <c r="UHQ808" s="12"/>
      <c r="UHR808" s="12"/>
      <c r="UHS808" s="12"/>
      <c r="UHT808" s="12"/>
      <c r="UHU808" s="12"/>
      <c r="UHV808" s="12"/>
      <c r="UHW808" s="12"/>
      <c r="UHX808" s="12"/>
      <c r="UHY808" s="12"/>
      <c r="UHZ808" s="12"/>
      <c r="UIA808" s="12"/>
      <c r="UIB808" s="12"/>
      <c r="UIC808" s="12"/>
      <c r="UID808" s="12"/>
      <c r="UIE808" s="12"/>
      <c r="UIF808" s="12"/>
      <c r="UIG808" s="12"/>
      <c r="UIH808" s="12"/>
      <c r="UII808" s="12"/>
      <c r="UIJ808" s="12"/>
      <c r="UIK808" s="12"/>
      <c r="UIL808" s="12"/>
      <c r="UIM808" s="12"/>
      <c r="UIN808" s="12"/>
      <c r="UIO808" s="12"/>
      <c r="UIP808" s="12"/>
      <c r="UIQ808" s="12"/>
      <c r="UIR808" s="12"/>
      <c r="UIS808" s="12"/>
      <c r="UIT808" s="12"/>
      <c r="UIU808" s="12"/>
      <c r="UIV808" s="12"/>
      <c r="UIW808" s="12"/>
      <c r="UIX808" s="12"/>
      <c r="UIY808" s="12"/>
      <c r="UIZ808" s="12"/>
      <c r="UJA808" s="12"/>
      <c r="UJB808" s="12"/>
      <c r="UJC808" s="12"/>
      <c r="UJD808" s="12"/>
      <c r="UJE808" s="12"/>
      <c r="UJF808" s="12"/>
      <c r="UJG808" s="12"/>
      <c r="UJH808" s="12"/>
      <c r="UJI808" s="12"/>
      <c r="UJJ808" s="12"/>
      <c r="UJK808" s="12"/>
      <c r="UJL808" s="12"/>
      <c r="UJM808" s="12"/>
      <c r="UJN808" s="12"/>
      <c r="UJO808" s="12"/>
      <c r="UJP808" s="12"/>
      <c r="UJQ808" s="12"/>
      <c r="UJR808" s="12"/>
      <c r="UJS808" s="12"/>
      <c r="UJT808" s="12"/>
      <c r="UJU808" s="12"/>
      <c r="UJV808" s="12"/>
      <c r="UJW808" s="12"/>
      <c r="UJX808" s="12"/>
      <c r="UJY808" s="12"/>
      <c r="UJZ808" s="12"/>
      <c r="UKA808" s="12"/>
      <c r="UKB808" s="12"/>
      <c r="UKC808" s="12"/>
      <c r="UKD808" s="12"/>
      <c r="UKE808" s="12"/>
      <c r="UKF808" s="12"/>
      <c r="UKG808" s="12"/>
      <c r="UKH808" s="12"/>
      <c r="UKI808" s="12"/>
      <c r="UKJ808" s="12"/>
      <c r="UKK808" s="12"/>
      <c r="UKL808" s="12"/>
      <c r="UKM808" s="12"/>
      <c r="UKN808" s="12"/>
      <c r="UKO808" s="12"/>
      <c r="UKP808" s="12"/>
      <c r="UKQ808" s="12"/>
      <c r="UKR808" s="12"/>
      <c r="UKS808" s="12"/>
      <c r="UKT808" s="12"/>
      <c r="UKU808" s="12"/>
      <c r="UKV808" s="12"/>
      <c r="UKW808" s="12"/>
      <c r="UKX808" s="12"/>
      <c r="UKY808" s="12"/>
      <c r="UKZ808" s="12"/>
      <c r="ULA808" s="12"/>
      <c r="ULB808" s="12"/>
      <c r="ULC808" s="12"/>
      <c r="ULD808" s="12"/>
      <c r="ULE808" s="12"/>
      <c r="ULF808" s="12"/>
      <c r="ULG808" s="12"/>
      <c r="ULH808" s="12"/>
      <c r="ULI808" s="12"/>
      <c r="ULJ808" s="12"/>
      <c r="ULK808" s="12"/>
      <c r="ULL808" s="12"/>
      <c r="ULM808" s="12"/>
      <c r="ULN808" s="12"/>
      <c r="ULO808" s="12"/>
      <c r="ULP808" s="12"/>
      <c r="ULQ808" s="12"/>
      <c r="ULR808" s="12"/>
      <c r="ULS808" s="12"/>
      <c r="ULT808" s="12"/>
      <c r="ULU808" s="12"/>
      <c r="ULV808" s="12"/>
      <c r="ULW808" s="12"/>
      <c r="ULX808" s="12"/>
      <c r="ULY808" s="12"/>
      <c r="ULZ808" s="12"/>
      <c r="UMA808" s="12"/>
      <c r="UMB808" s="12"/>
      <c r="UMC808" s="12"/>
      <c r="UMD808" s="12"/>
      <c r="UME808" s="12"/>
      <c r="UMF808" s="12"/>
      <c r="UMG808" s="12"/>
      <c r="UMH808" s="12"/>
      <c r="UMI808" s="12"/>
      <c r="UMJ808" s="12"/>
      <c r="UMK808" s="12"/>
      <c r="UML808" s="12"/>
      <c r="UMM808" s="12"/>
      <c r="UMN808" s="12"/>
      <c r="UMO808" s="12"/>
      <c r="UMP808" s="12"/>
      <c r="UMQ808" s="12"/>
      <c r="UMR808" s="12"/>
      <c r="UMS808" s="12"/>
      <c r="UMT808" s="12"/>
      <c r="UMU808" s="12"/>
      <c r="UMV808" s="12"/>
      <c r="UMW808" s="12"/>
      <c r="UMX808" s="12"/>
      <c r="UMY808" s="12"/>
      <c r="UMZ808" s="12"/>
      <c r="UNA808" s="12"/>
      <c r="UNB808" s="12"/>
      <c r="UNC808" s="12"/>
      <c r="UND808" s="12"/>
      <c r="UNE808" s="12"/>
      <c r="UNF808" s="12"/>
      <c r="UNG808" s="12"/>
      <c r="UNH808" s="12"/>
      <c r="UNI808" s="12"/>
      <c r="UNJ808" s="12"/>
      <c r="UNK808" s="12"/>
      <c r="UNL808" s="12"/>
      <c r="UNM808" s="12"/>
      <c r="UNN808" s="12"/>
      <c r="UNO808" s="12"/>
      <c r="UNP808" s="12"/>
      <c r="UNQ808" s="12"/>
      <c r="UNR808" s="12"/>
      <c r="UNS808" s="12"/>
      <c r="UNT808" s="12"/>
      <c r="UNU808" s="12"/>
      <c r="UNV808" s="12"/>
      <c r="UNW808" s="12"/>
      <c r="UNX808" s="12"/>
      <c r="UNY808" s="12"/>
      <c r="UNZ808" s="12"/>
      <c r="UOA808" s="12"/>
      <c r="UOB808" s="12"/>
      <c r="UOC808" s="12"/>
      <c r="UOD808" s="12"/>
      <c r="UOE808" s="12"/>
      <c r="UOF808" s="12"/>
      <c r="UOG808" s="12"/>
      <c r="UOH808" s="12"/>
      <c r="UOI808" s="12"/>
      <c r="UOJ808" s="12"/>
      <c r="UOK808" s="12"/>
      <c r="UOL808" s="12"/>
      <c r="UOM808" s="12"/>
      <c r="UON808" s="12"/>
      <c r="UOO808" s="12"/>
      <c r="UOP808" s="12"/>
      <c r="UOQ808" s="12"/>
      <c r="UOR808" s="12"/>
      <c r="UOS808" s="12"/>
      <c r="UOT808" s="12"/>
      <c r="UOU808" s="12"/>
      <c r="UOV808" s="12"/>
      <c r="UOW808" s="12"/>
      <c r="UOX808" s="12"/>
      <c r="UOY808" s="12"/>
      <c r="UOZ808" s="12"/>
      <c r="UPA808" s="12"/>
      <c r="UPB808" s="12"/>
      <c r="UPC808" s="12"/>
      <c r="UPD808" s="12"/>
      <c r="UPE808" s="12"/>
      <c r="UPF808" s="12"/>
      <c r="UPG808" s="12"/>
      <c r="UPH808" s="12"/>
      <c r="UPI808" s="12"/>
      <c r="UPJ808" s="12"/>
      <c r="UPK808" s="12"/>
      <c r="UPL808" s="12"/>
      <c r="UPM808" s="12"/>
      <c r="UPN808" s="12"/>
      <c r="UPO808" s="12"/>
      <c r="UPP808" s="12"/>
      <c r="UPQ808" s="12"/>
      <c r="UPR808" s="12"/>
      <c r="UPS808" s="12"/>
      <c r="UPT808" s="12"/>
      <c r="UPU808" s="12"/>
      <c r="UPV808" s="12"/>
      <c r="UPW808" s="12"/>
      <c r="UPX808" s="12"/>
      <c r="UPY808" s="12"/>
      <c r="UPZ808" s="12"/>
      <c r="UQA808" s="12"/>
      <c r="UQB808" s="12"/>
      <c r="UQC808" s="12"/>
      <c r="UQD808" s="12"/>
      <c r="UQE808" s="12"/>
      <c r="UQF808" s="12"/>
      <c r="UQG808" s="12"/>
      <c r="UQH808" s="12"/>
      <c r="UQI808" s="12"/>
      <c r="UQJ808" s="12"/>
      <c r="UQK808" s="12"/>
      <c r="UQL808" s="12"/>
      <c r="UQM808" s="12"/>
      <c r="UQN808" s="12"/>
      <c r="UQO808" s="12"/>
      <c r="UQP808" s="12"/>
      <c r="UQQ808" s="12"/>
      <c r="UQR808" s="12"/>
      <c r="UQS808" s="12"/>
      <c r="UQT808" s="12"/>
      <c r="UQU808" s="12"/>
      <c r="UQV808" s="12"/>
      <c r="UQW808" s="12"/>
      <c r="UQX808" s="12"/>
      <c r="UQY808" s="12"/>
      <c r="UQZ808" s="12"/>
      <c r="URA808" s="12"/>
      <c r="URB808" s="12"/>
      <c r="URC808" s="12"/>
      <c r="URD808" s="12"/>
      <c r="URE808" s="12"/>
      <c r="URF808" s="12"/>
      <c r="URG808" s="12"/>
      <c r="URH808" s="12"/>
      <c r="URI808" s="12"/>
      <c r="URJ808" s="12"/>
      <c r="URK808" s="12"/>
      <c r="URL808" s="12"/>
      <c r="URM808" s="12"/>
      <c r="URN808" s="12"/>
      <c r="URO808" s="12"/>
      <c r="URP808" s="12"/>
      <c r="URQ808" s="12"/>
      <c r="URR808" s="12"/>
      <c r="URS808" s="12"/>
      <c r="URT808" s="12"/>
      <c r="URU808" s="12"/>
      <c r="URV808" s="12"/>
      <c r="URW808" s="12"/>
      <c r="URX808" s="12"/>
      <c r="URY808" s="12"/>
      <c r="URZ808" s="12"/>
      <c r="USA808" s="12"/>
      <c r="USB808" s="12"/>
      <c r="USC808" s="12"/>
      <c r="USD808" s="12"/>
      <c r="USE808" s="12"/>
      <c r="USF808" s="12"/>
      <c r="USG808" s="12"/>
      <c r="USH808" s="12"/>
      <c r="USI808" s="12"/>
      <c r="USJ808" s="12"/>
      <c r="USK808" s="12"/>
      <c r="USL808" s="12"/>
      <c r="USM808" s="12"/>
      <c r="USN808" s="12"/>
      <c r="USO808" s="12"/>
      <c r="USP808" s="12"/>
      <c r="USQ808" s="12"/>
      <c r="USR808" s="12"/>
      <c r="USS808" s="12"/>
      <c r="UST808" s="12"/>
      <c r="USU808" s="12"/>
      <c r="USV808" s="12"/>
      <c r="USW808" s="12"/>
      <c r="USX808" s="12"/>
      <c r="USY808" s="12"/>
      <c r="USZ808" s="12"/>
      <c r="UTA808" s="12"/>
      <c r="UTB808" s="12"/>
      <c r="UTC808" s="12"/>
      <c r="UTD808" s="12"/>
      <c r="UTE808" s="12"/>
      <c r="UTF808" s="12"/>
      <c r="UTG808" s="12"/>
      <c r="UTH808" s="12"/>
      <c r="UTI808" s="12"/>
      <c r="UTJ808" s="12"/>
      <c r="UTK808" s="12"/>
      <c r="UTL808" s="12"/>
      <c r="UTM808" s="12"/>
      <c r="UTN808" s="12"/>
      <c r="UTO808" s="12"/>
      <c r="UTP808" s="12"/>
      <c r="UTQ808" s="12"/>
      <c r="UTR808" s="12"/>
      <c r="UTS808" s="12"/>
      <c r="UTT808" s="12"/>
      <c r="UTU808" s="12"/>
      <c r="UTV808" s="12"/>
      <c r="UTW808" s="12"/>
      <c r="UTX808" s="12"/>
      <c r="UTY808" s="12"/>
      <c r="UTZ808" s="12"/>
      <c r="UUA808" s="12"/>
      <c r="UUB808" s="12"/>
      <c r="UUC808" s="12"/>
      <c r="UUD808" s="12"/>
      <c r="UUE808" s="12"/>
      <c r="UUF808" s="12"/>
      <c r="UUG808" s="12"/>
      <c r="UUH808" s="12"/>
      <c r="UUI808" s="12"/>
      <c r="UUJ808" s="12"/>
      <c r="UUK808" s="12"/>
      <c r="UUL808" s="12"/>
      <c r="UUM808" s="12"/>
      <c r="UUN808" s="12"/>
      <c r="UUO808" s="12"/>
      <c r="UUP808" s="12"/>
      <c r="UUQ808" s="12"/>
      <c r="UUR808" s="12"/>
      <c r="UUS808" s="12"/>
      <c r="UUT808" s="12"/>
      <c r="UUU808" s="12"/>
      <c r="UUV808" s="12"/>
      <c r="UUW808" s="12"/>
      <c r="UUX808" s="12"/>
      <c r="UUY808" s="12"/>
      <c r="UUZ808" s="12"/>
      <c r="UVA808" s="12"/>
      <c r="UVB808" s="12"/>
      <c r="UVC808" s="12"/>
      <c r="UVD808" s="12"/>
      <c r="UVE808" s="12"/>
      <c r="UVF808" s="12"/>
      <c r="UVG808" s="12"/>
      <c r="UVH808" s="12"/>
      <c r="UVI808" s="12"/>
      <c r="UVJ808" s="12"/>
      <c r="UVK808" s="12"/>
      <c r="UVL808" s="12"/>
      <c r="UVM808" s="12"/>
      <c r="UVN808" s="12"/>
      <c r="UVO808" s="12"/>
      <c r="UVP808" s="12"/>
      <c r="UVQ808" s="12"/>
      <c r="UVR808" s="12"/>
      <c r="UVS808" s="12"/>
      <c r="UVT808" s="12"/>
      <c r="UVU808" s="12"/>
      <c r="UVV808" s="12"/>
      <c r="UVW808" s="12"/>
      <c r="UVX808" s="12"/>
      <c r="UVY808" s="12"/>
      <c r="UVZ808" s="12"/>
      <c r="UWA808" s="12"/>
      <c r="UWB808" s="12"/>
      <c r="UWC808" s="12"/>
      <c r="UWD808" s="12"/>
      <c r="UWE808" s="12"/>
      <c r="UWF808" s="12"/>
      <c r="UWG808" s="12"/>
      <c r="UWH808" s="12"/>
      <c r="UWI808" s="12"/>
      <c r="UWJ808" s="12"/>
      <c r="UWK808" s="12"/>
      <c r="UWL808" s="12"/>
      <c r="UWM808" s="12"/>
      <c r="UWN808" s="12"/>
      <c r="UWO808" s="12"/>
      <c r="UWP808" s="12"/>
      <c r="UWQ808" s="12"/>
      <c r="UWR808" s="12"/>
      <c r="UWS808" s="12"/>
      <c r="UWT808" s="12"/>
      <c r="UWU808" s="12"/>
      <c r="UWV808" s="12"/>
      <c r="UWW808" s="12"/>
      <c r="UWX808" s="12"/>
      <c r="UWY808" s="12"/>
      <c r="UWZ808" s="12"/>
      <c r="UXA808" s="12"/>
      <c r="UXB808" s="12"/>
      <c r="UXC808" s="12"/>
      <c r="UXD808" s="12"/>
      <c r="UXE808" s="12"/>
      <c r="UXF808" s="12"/>
      <c r="UXG808" s="12"/>
      <c r="UXH808" s="12"/>
      <c r="UXI808" s="12"/>
      <c r="UXJ808" s="12"/>
      <c r="UXK808" s="12"/>
      <c r="UXL808" s="12"/>
      <c r="UXM808" s="12"/>
      <c r="UXN808" s="12"/>
      <c r="UXO808" s="12"/>
      <c r="UXP808" s="12"/>
      <c r="UXQ808" s="12"/>
      <c r="UXR808" s="12"/>
      <c r="UXS808" s="12"/>
      <c r="UXT808" s="12"/>
      <c r="UXU808" s="12"/>
      <c r="UXV808" s="12"/>
      <c r="UXW808" s="12"/>
      <c r="UXX808" s="12"/>
      <c r="UXY808" s="12"/>
      <c r="UXZ808" s="12"/>
      <c r="UYA808" s="12"/>
      <c r="UYB808" s="12"/>
      <c r="UYC808" s="12"/>
      <c r="UYD808" s="12"/>
      <c r="UYE808" s="12"/>
      <c r="UYF808" s="12"/>
      <c r="UYG808" s="12"/>
      <c r="UYH808" s="12"/>
      <c r="UYI808" s="12"/>
      <c r="UYJ808" s="12"/>
      <c r="UYK808" s="12"/>
      <c r="UYL808" s="12"/>
      <c r="UYM808" s="12"/>
      <c r="UYN808" s="12"/>
      <c r="UYO808" s="12"/>
      <c r="UYP808" s="12"/>
      <c r="UYQ808" s="12"/>
      <c r="UYR808" s="12"/>
      <c r="UYS808" s="12"/>
      <c r="UYT808" s="12"/>
      <c r="UYU808" s="12"/>
      <c r="UYV808" s="12"/>
      <c r="UYW808" s="12"/>
      <c r="UYX808" s="12"/>
      <c r="UYY808" s="12"/>
      <c r="UYZ808" s="12"/>
      <c r="UZA808" s="12"/>
      <c r="UZB808" s="12"/>
      <c r="UZC808" s="12"/>
      <c r="UZD808" s="12"/>
      <c r="UZE808" s="12"/>
      <c r="UZF808" s="12"/>
      <c r="UZG808" s="12"/>
      <c r="UZH808" s="12"/>
      <c r="UZI808" s="12"/>
      <c r="UZJ808" s="12"/>
      <c r="UZK808" s="12"/>
      <c r="UZL808" s="12"/>
      <c r="UZM808" s="12"/>
      <c r="UZN808" s="12"/>
      <c r="UZO808" s="12"/>
      <c r="UZP808" s="12"/>
      <c r="UZQ808" s="12"/>
      <c r="UZR808" s="12"/>
      <c r="UZS808" s="12"/>
      <c r="UZT808" s="12"/>
      <c r="UZU808" s="12"/>
      <c r="UZV808" s="12"/>
      <c r="UZW808" s="12"/>
      <c r="UZX808" s="12"/>
      <c r="UZY808" s="12"/>
      <c r="UZZ808" s="12"/>
      <c r="VAA808" s="12"/>
      <c r="VAB808" s="12"/>
      <c r="VAC808" s="12"/>
      <c r="VAD808" s="12"/>
      <c r="VAE808" s="12"/>
      <c r="VAF808" s="12"/>
      <c r="VAG808" s="12"/>
      <c r="VAH808" s="12"/>
      <c r="VAI808" s="12"/>
      <c r="VAJ808" s="12"/>
      <c r="VAK808" s="12"/>
      <c r="VAL808" s="12"/>
      <c r="VAM808" s="12"/>
      <c r="VAN808" s="12"/>
      <c r="VAO808" s="12"/>
      <c r="VAP808" s="12"/>
      <c r="VAQ808" s="12"/>
      <c r="VAR808" s="12"/>
      <c r="VAS808" s="12"/>
      <c r="VAT808" s="12"/>
      <c r="VAU808" s="12"/>
      <c r="VAV808" s="12"/>
      <c r="VAW808" s="12"/>
      <c r="VAX808" s="12"/>
      <c r="VAY808" s="12"/>
      <c r="VAZ808" s="12"/>
      <c r="VBA808" s="12"/>
      <c r="VBB808" s="12"/>
      <c r="VBC808" s="12"/>
      <c r="VBD808" s="12"/>
      <c r="VBE808" s="12"/>
      <c r="VBF808" s="12"/>
      <c r="VBG808" s="12"/>
      <c r="VBH808" s="12"/>
      <c r="VBI808" s="12"/>
      <c r="VBJ808" s="12"/>
      <c r="VBK808" s="12"/>
      <c r="VBL808" s="12"/>
      <c r="VBM808" s="12"/>
      <c r="VBN808" s="12"/>
      <c r="VBO808" s="12"/>
      <c r="VBP808" s="12"/>
      <c r="VBQ808" s="12"/>
      <c r="VBR808" s="12"/>
      <c r="VBS808" s="12"/>
      <c r="VBT808" s="12"/>
      <c r="VBU808" s="12"/>
      <c r="VBV808" s="12"/>
      <c r="VBW808" s="12"/>
      <c r="VBX808" s="12"/>
      <c r="VBY808" s="12"/>
      <c r="VBZ808" s="12"/>
      <c r="VCA808" s="12"/>
      <c r="VCB808" s="12"/>
      <c r="VCC808" s="12"/>
      <c r="VCD808" s="12"/>
      <c r="VCE808" s="12"/>
      <c r="VCF808" s="12"/>
      <c r="VCG808" s="12"/>
      <c r="VCH808" s="12"/>
      <c r="VCI808" s="12"/>
      <c r="VCJ808" s="12"/>
      <c r="VCK808" s="12"/>
      <c r="VCL808" s="12"/>
      <c r="VCM808" s="12"/>
      <c r="VCN808" s="12"/>
      <c r="VCO808" s="12"/>
      <c r="VCP808" s="12"/>
      <c r="VCQ808" s="12"/>
      <c r="VCR808" s="12"/>
      <c r="VCS808" s="12"/>
      <c r="VCT808" s="12"/>
      <c r="VCU808" s="12"/>
      <c r="VCV808" s="12"/>
      <c r="VCW808" s="12"/>
      <c r="VCX808" s="12"/>
      <c r="VCY808" s="12"/>
      <c r="VCZ808" s="12"/>
      <c r="VDA808" s="12"/>
      <c r="VDB808" s="12"/>
      <c r="VDC808" s="12"/>
      <c r="VDD808" s="12"/>
      <c r="VDE808" s="12"/>
      <c r="VDF808" s="12"/>
      <c r="VDG808" s="12"/>
      <c r="VDH808" s="12"/>
      <c r="VDI808" s="12"/>
      <c r="VDJ808" s="12"/>
      <c r="VDK808" s="12"/>
      <c r="VDL808" s="12"/>
      <c r="VDM808" s="12"/>
      <c r="VDN808" s="12"/>
      <c r="VDO808" s="12"/>
      <c r="VDP808" s="12"/>
      <c r="VDQ808" s="12"/>
      <c r="VDR808" s="12"/>
      <c r="VDS808" s="12"/>
      <c r="VDT808" s="12"/>
      <c r="VDU808" s="12"/>
      <c r="VDV808" s="12"/>
      <c r="VDW808" s="12"/>
      <c r="VDX808" s="12"/>
      <c r="VDY808" s="12"/>
      <c r="VDZ808" s="12"/>
      <c r="VEA808" s="12"/>
      <c r="VEB808" s="12"/>
      <c r="VEC808" s="12"/>
      <c r="VED808" s="12"/>
      <c r="VEE808" s="12"/>
      <c r="VEF808" s="12"/>
      <c r="VEG808" s="12"/>
      <c r="VEH808" s="12"/>
      <c r="VEI808" s="12"/>
      <c r="VEJ808" s="12"/>
      <c r="VEK808" s="12"/>
      <c r="VEL808" s="12"/>
      <c r="VEM808" s="12"/>
      <c r="VEN808" s="12"/>
      <c r="VEO808" s="12"/>
      <c r="VEP808" s="12"/>
      <c r="VEQ808" s="12"/>
      <c r="VER808" s="12"/>
      <c r="VES808" s="12"/>
      <c r="VET808" s="12"/>
      <c r="VEU808" s="12"/>
      <c r="VEV808" s="12"/>
      <c r="VEW808" s="12"/>
      <c r="VEX808" s="12"/>
      <c r="VEY808" s="12"/>
      <c r="VEZ808" s="12"/>
      <c r="VFA808" s="12"/>
      <c r="VFB808" s="12"/>
      <c r="VFC808" s="12"/>
      <c r="VFD808" s="12"/>
      <c r="VFE808" s="12"/>
      <c r="VFF808" s="12"/>
      <c r="VFG808" s="12"/>
      <c r="VFH808" s="12"/>
      <c r="VFI808" s="12"/>
      <c r="VFJ808" s="12"/>
      <c r="VFK808" s="12"/>
      <c r="VFL808" s="12"/>
      <c r="VFM808" s="12"/>
      <c r="VFN808" s="12"/>
      <c r="VFO808" s="12"/>
      <c r="VFP808" s="12"/>
      <c r="VFQ808" s="12"/>
      <c r="VFR808" s="12"/>
      <c r="VFS808" s="12"/>
      <c r="VFT808" s="12"/>
      <c r="VFU808" s="12"/>
      <c r="VFV808" s="12"/>
      <c r="VFW808" s="12"/>
      <c r="VFX808" s="12"/>
      <c r="VFY808" s="12"/>
      <c r="VFZ808" s="12"/>
      <c r="VGA808" s="12"/>
      <c r="VGB808" s="12"/>
      <c r="VGC808" s="12"/>
      <c r="VGD808" s="12"/>
      <c r="VGE808" s="12"/>
      <c r="VGF808" s="12"/>
      <c r="VGG808" s="12"/>
      <c r="VGH808" s="12"/>
      <c r="VGI808" s="12"/>
      <c r="VGJ808" s="12"/>
      <c r="VGK808" s="12"/>
      <c r="VGL808" s="12"/>
      <c r="VGM808" s="12"/>
      <c r="VGN808" s="12"/>
      <c r="VGO808" s="12"/>
      <c r="VGP808" s="12"/>
      <c r="VGQ808" s="12"/>
      <c r="VGR808" s="12"/>
      <c r="VGS808" s="12"/>
      <c r="VGT808" s="12"/>
      <c r="VGU808" s="12"/>
      <c r="VGV808" s="12"/>
      <c r="VGW808" s="12"/>
      <c r="VGX808" s="12"/>
      <c r="VGY808" s="12"/>
      <c r="VGZ808" s="12"/>
      <c r="VHA808" s="12"/>
      <c r="VHB808" s="12"/>
      <c r="VHC808" s="12"/>
      <c r="VHD808" s="12"/>
      <c r="VHE808" s="12"/>
      <c r="VHF808" s="12"/>
      <c r="VHG808" s="12"/>
      <c r="VHH808" s="12"/>
      <c r="VHI808" s="12"/>
      <c r="VHJ808" s="12"/>
      <c r="VHK808" s="12"/>
      <c r="VHL808" s="12"/>
      <c r="VHM808" s="12"/>
      <c r="VHN808" s="12"/>
      <c r="VHO808" s="12"/>
      <c r="VHP808" s="12"/>
      <c r="VHQ808" s="12"/>
      <c r="VHR808" s="12"/>
      <c r="VHS808" s="12"/>
      <c r="VHT808" s="12"/>
      <c r="VHU808" s="12"/>
      <c r="VHV808" s="12"/>
      <c r="VHW808" s="12"/>
      <c r="VHX808" s="12"/>
      <c r="VHY808" s="12"/>
      <c r="VHZ808" s="12"/>
      <c r="VIA808" s="12"/>
      <c r="VIB808" s="12"/>
      <c r="VIC808" s="12"/>
      <c r="VID808" s="12"/>
      <c r="VIE808" s="12"/>
      <c r="VIF808" s="12"/>
      <c r="VIG808" s="12"/>
      <c r="VIH808" s="12"/>
      <c r="VII808" s="12"/>
      <c r="VIJ808" s="12"/>
      <c r="VIK808" s="12"/>
      <c r="VIL808" s="12"/>
      <c r="VIM808" s="12"/>
      <c r="VIN808" s="12"/>
      <c r="VIO808" s="12"/>
      <c r="VIP808" s="12"/>
      <c r="VIQ808" s="12"/>
      <c r="VIR808" s="12"/>
      <c r="VIS808" s="12"/>
      <c r="VIT808" s="12"/>
      <c r="VIU808" s="12"/>
      <c r="VIV808" s="12"/>
      <c r="VIW808" s="12"/>
      <c r="VIX808" s="12"/>
      <c r="VIY808" s="12"/>
      <c r="VIZ808" s="12"/>
      <c r="VJA808" s="12"/>
      <c r="VJB808" s="12"/>
      <c r="VJC808" s="12"/>
      <c r="VJD808" s="12"/>
      <c r="VJE808" s="12"/>
      <c r="VJF808" s="12"/>
      <c r="VJG808" s="12"/>
      <c r="VJH808" s="12"/>
      <c r="VJI808" s="12"/>
      <c r="VJJ808" s="12"/>
      <c r="VJK808" s="12"/>
      <c r="VJL808" s="12"/>
      <c r="VJM808" s="12"/>
      <c r="VJN808" s="12"/>
      <c r="VJO808" s="12"/>
      <c r="VJP808" s="12"/>
      <c r="VJQ808" s="12"/>
      <c r="VJR808" s="12"/>
      <c r="VJS808" s="12"/>
      <c r="VJT808" s="12"/>
      <c r="VJU808" s="12"/>
      <c r="VJV808" s="12"/>
      <c r="VJW808" s="12"/>
      <c r="VJX808" s="12"/>
      <c r="VJY808" s="12"/>
      <c r="VJZ808" s="12"/>
      <c r="VKA808" s="12"/>
      <c r="VKB808" s="12"/>
      <c r="VKC808" s="12"/>
      <c r="VKD808" s="12"/>
      <c r="VKE808" s="12"/>
      <c r="VKF808" s="12"/>
      <c r="VKG808" s="12"/>
      <c r="VKH808" s="12"/>
      <c r="VKI808" s="12"/>
      <c r="VKJ808" s="12"/>
      <c r="VKK808" s="12"/>
      <c r="VKL808" s="12"/>
      <c r="VKM808" s="12"/>
      <c r="VKN808" s="12"/>
      <c r="VKO808" s="12"/>
      <c r="VKP808" s="12"/>
      <c r="VKQ808" s="12"/>
      <c r="VKR808" s="12"/>
      <c r="VKS808" s="12"/>
      <c r="VKT808" s="12"/>
      <c r="VKU808" s="12"/>
      <c r="VKV808" s="12"/>
      <c r="VKW808" s="12"/>
      <c r="VKX808" s="12"/>
      <c r="VKY808" s="12"/>
      <c r="VKZ808" s="12"/>
      <c r="VLA808" s="12"/>
      <c r="VLB808" s="12"/>
      <c r="VLC808" s="12"/>
      <c r="VLD808" s="12"/>
      <c r="VLE808" s="12"/>
      <c r="VLF808" s="12"/>
      <c r="VLG808" s="12"/>
      <c r="VLH808" s="12"/>
      <c r="VLI808" s="12"/>
      <c r="VLJ808" s="12"/>
      <c r="VLK808" s="12"/>
      <c r="VLL808" s="12"/>
      <c r="VLM808" s="12"/>
      <c r="VLN808" s="12"/>
      <c r="VLO808" s="12"/>
      <c r="VLP808" s="12"/>
      <c r="VLQ808" s="12"/>
      <c r="VLR808" s="12"/>
      <c r="VLS808" s="12"/>
      <c r="VLT808" s="12"/>
      <c r="VLU808" s="12"/>
      <c r="VLV808" s="12"/>
      <c r="VLW808" s="12"/>
      <c r="VLX808" s="12"/>
      <c r="VLY808" s="12"/>
      <c r="VLZ808" s="12"/>
      <c r="VMA808" s="12"/>
      <c r="VMB808" s="12"/>
      <c r="VMC808" s="12"/>
      <c r="VMD808" s="12"/>
      <c r="VME808" s="12"/>
      <c r="VMF808" s="12"/>
      <c r="VMG808" s="12"/>
      <c r="VMH808" s="12"/>
      <c r="VMI808" s="12"/>
      <c r="VMJ808" s="12"/>
      <c r="VMK808" s="12"/>
      <c r="VML808" s="12"/>
      <c r="VMM808" s="12"/>
      <c r="VMN808" s="12"/>
      <c r="VMO808" s="12"/>
      <c r="VMP808" s="12"/>
      <c r="VMQ808" s="12"/>
      <c r="VMR808" s="12"/>
      <c r="VMS808" s="12"/>
      <c r="VMT808" s="12"/>
      <c r="VMU808" s="12"/>
      <c r="VMV808" s="12"/>
      <c r="VMW808" s="12"/>
      <c r="VMX808" s="12"/>
      <c r="VMY808" s="12"/>
      <c r="VMZ808" s="12"/>
      <c r="VNA808" s="12"/>
      <c r="VNB808" s="12"/>
      <c r="VNC808" s="12"/>
      <c r="VND808" s="12"/>
      <c r="VNE808" s="12"/>
      <c r="VNF808" s="12"/>
      <c r="VNG808" s="12"/>
      <c r="VNH808" s="12"/>
      <c r="VNI808" s="12"/>
      <c r="VNJ808" s="12"/>
      <c r="VNK808" s="12"/>
      <c r="VNL808" s="12"/>
      <c r="VNM808" s="12"/>
      <c r="VNN808" s="12"/>
      <c r="VNO808" s="12"/>
      <c r="VNP808" s="12"/>
      <c r="VNQ808" s="12"/>
      <c r="VNR808" s="12"/>
      <c r="VNS808" s="12"/>
      <c r="VNT808" s="12"/>
      <c r="VNU808" s="12"/>
      <c r="VNV808" s="12"/>
      <c r="VNW808" s="12"/>
      <c r="VNX808" s="12"/>
      <c r="VNY808" s="12"/>
      <c r="VNZ808" s="12"/>
      <c r="VOA808" s="12"/>
      <c r="VOB808" s="12"/>
      <c r="VOC808" s="12"/>
      <c r="VOD808" s="12"/>
      <c r="VOE808" s="12"/>
      <c r="VOF808" s="12"/>
      <c r="VOG808" s="12"/>
      <c r="VOH808" s="12"/>
      <c r="VOI808" s="12"/>
      <c r="VOJ808" s="12"/>
      <c r="VOK808" s="12"/>
      <c r="VOL808" s="12"/>
      <c r="VOM808" s="12"/>
      <c r="VON808" s="12"/>
      <c r="VOO808" s="12"/>
      <c r="VOP808" s="12"/>
      <c r="VOQ808" s="12"/>
      <c r="VOR808" s="12"/>
      <c r="VOS808" s="12"/>
      <c r="VOT808" s="12"/>
      <c r="VOU808" s="12"/>
      <c r="VOV808" s="12"/>
      <c r="VOW808" s="12"/>
      <c r="VOX808" s="12"/>
      <c r="VOY808" s="12"/>
      <c r="VOZ808" s="12"/>
      <c r="VPA808" s="12"/>
      <c r="VPB808" s="12"/>
      <c r="VPC808" s="12"/>
      <c r="VPD808" s="12"/>
      <c r="VPE808" s="12"/>
      <c r="VPF808" s="12"/>
      <c r="VPG808" s="12"/>
      <c r="VPH808" s="12"/>
      <c r="VPI808" s="12"/>
      <c r="VPJ808" s="12"/>
      <c r="VPK808" s="12"/>
      <c r="VPL808" s="12"/>
      <c r="VPM808" s="12"/>
      <c r="VPN808" s="12"/>
      <c r="VPO808" s="12"/>
      <c r="VPP808" s="12"/>
      <c r="VPQ808" s="12"/>
      <c r="VPR808" s="12"/>
      <c r="VPS808" s="12"/>
      <c r="VPT808" s="12"/>
      <c r="VPU808" s="12"/>
      <c r="VPV808" s="12"/>
      <c r="VPW808" s="12"/>
      <c r="VPX808" s="12"/>
      <c r="VPY808" s="12"/>
      <c r="VPZ808" s="12"/>
      <c r="VQA808" s="12"/>
      <c r="VQB808" s="12"/>
      <c r="VQC808" s="12"/>
      <c r="VQD808" s="12"/>
      <c r="VQE808" s="12"/>
      <c r="VQF808" s="12"/>
      <c r="VQG808" s="12"/>
      <c r="VQH808" s="12"/>
      <c r="VQI808" s="12"/>
      <c r="VQJ808" s="12"/>
      <c r="VQK808" s="12"/>
      <c r="VQL808" s="12"/>
      <c r="VQM808" s="12"/>
      <c r="VQN808" s="12"/>
      <c r="VQO808" s="12"/>
      <c r="VQP808" s="12"/>
      <c r="VQQ808" s="12"/>
      <c r="VQR808" s="12"/>
      <c r="VQS808" s="12"/>
      <c r="VQT808" s="12"/>
      <c r="VQU808" s="12"/>
      <c r="VQV808" s="12"/>
      <c r="VQW808" s="12"/>
      <c r="VQX808" s="12"/>
      <c r="VQY808" s="12"/>
      <c r="VQZ808" s="12"/>
      <c r="VRA808" s="12"/>
      <c r="VRB808" s="12"/>
      <c r="VRC808" s="12"/>
      <c r="VRD808" s="12"/>
      <c r="VRE808" s="12"/>
      <c r="VRF808" s="12"/>
      <c r="VRG808" s="12"/>
      <c r="VRH808" s="12"/>
      <c r="VRI808" s="12"/>
      <c r="VRJ808" s="12"/>
      <c r="VRK808" s="12"/>
      <c r="VRL808" s="12"/>
      <c r="VRM808" s="12"/>
      <c r="VRN808" s="12"/>
      <c r="VRO808" s="12"/>
      <c r="VRP808" s="12"/>
      <c r="VRQ808" s="12"/>
      <c r="VRR808" s="12"/>
      <c r="VRS808" s="12"/>
      <c r="VRT808" s="12"/>
      <c r="VRU808" s="12"/>
      <c r="VRV808" s="12"/>
      <c r="VRW808" s="12"/>
      <c r="VRX808" s="12"/>
      <c r="VRY808" s="12"/>
      <c r="VRZ808" s="12"/>
      <c r="VSA808" s="12"/>
      <c r="VSB808" s="12"/>
      <c r="VSC808" s="12"/>
      <c r="VSD808" s="12"/>
      <c r="VSE808" s="12"/>
      <c r="VSF808" s="12"/>
      <c r="VSG808" s="12"/>
      <c r="VSH808" s="12"/>
      <c r="VSI808" s="12"/>
      <c r="VSJ808" s="12"/>
      <c r="VSK808" s="12"/>
      <c r="VSL808" s="12"/>
      <c r="VSM808" s="12"/>
      <c r="VSN808" s="12"/>
      <c r="VSO808" s="12"/>
      <c r="VSP808" s="12"/>
      <c r="VSQ808" s="12"/>
      <c r="VSR808" s="12"/>
      <c r="VSS808" s="12"/>
      <c r="VST808" s="12"/>
      <c r="VSU808" s="12"/>
      <c r="VSV808" s="12"/>
      <c r="VSW808" s="12"/>
      <c r="VSX808" s="12"/>
      <c r="VSY808" s="12"/>
      <c r="VSZ808" s="12"/>
      <c r="VTA808" s="12"/>
      <c r="VTB808" s="12"/>
      <c r="VTC808" s="12"/>
      <c r="VTD808" s="12"/>
      <c r="VTE808" s="12"/>
      <c r="VTF808" s="12"/>
      <c r="VTG808" s="12"/>
      <c r="VTH808" s="12"/>
      <c r="VTI808" s="12"/>
      <c r="VTJ808" s="12"/>
      <c r="VTK808" s="12"/>
      <c r="VTL808" s="12"/>
      <c r="VTM808" s="12"/>
      <c r="VTN808" s="12"/>
      <c r="VTO808" s="12"/>
      <c r="VTP808" s="12"/>
      <c r="VTQ808" s="12"/>
      <c r="VTR808" s="12"/>
      <c r="VTS808" s="12"/>
      <c r="VTT808" s="12"/>
      <c r="VTU808" s="12"/>
      <c r="VTV808" s="12"/>
      <c r="VTW808" s="12"/>
      <c r="VTX808" s="12"/>
      <c r="VTY808" s="12"/>
      <c r="VTZ808" s="12"/>
      <c r="VUA808" s="12"/>
      <c r="VUB808" s="12"/>
      <c r="VUC808" s="12"/>
      <c r="VUD808" s="12"/>
      <c r="VUE808" s="12"/>
      <c r="VUF808" s="12"/>
      <c r="VUG808" s="12"/>
      <c r="VUH808" s="12"/>
      <c r="VUI808" s="12"/>
      <c r="VUJ808" s="12"/>
      <c r="VUK808" s="12"/>
      <c r="VUL808" s="12"/>
      <c r="VUM808" s="12"/>
      <c r="VUN808" s="12"/>
      <c r="VUO808" s="12"/>
      <c r="VUP808" s="12"/>
      <c r="VUQ808" s="12"/>
      <c r="VUR808" s="12"/>
      <c r="VUS808" s="12"/>
      <c r="VUT808" s="12"/>
      <c r="VUU808" s="12"/>
      <c r="VUV808" s="12"/>
      <c r="VUW808" s="12"/>
      <c r="VUX808" s="12"/>
      <c r="VUY808" s="12"/>
      <c r="VUZ808" s="12"/>
      <c r="VVA808" s="12"/>
      <c r="VVB808" s="12"/>
      <c r="VVC808" s="12"/>
      <c r="VVD808" s="12"/>
      <c r="VVE808" s="12"/>
      <c r="VVF808" s="12"/>
      <c r="VVG808" s="12"/>
      <c r="VVH808" s="12"/>
      <c r="VVI808" s="12"/>
      <c r="VVJ808" s="12"/>
      <c r="VVK808" s="12"/>
      <c r="VVL808" s="12"/>
      <c r="VVM808" s="12"/>
      <c r="VVN808" s="12"/>
      <c r="VVO808" s="12"/>
      <c r="VVP808" s="12"/>
      <c r="VVQ808" s="12"/>
      <c r="VVR808" s="12"/>
      <c r="VVS808" s="12"/>
      <c r="VVT808" s="12"/>
      <c r="VVU808" s="12"/>
      <c r="VVV808" s="12"/>
      <c r="VVW808" s="12"/>
      <c r="VVX808" s="12"/>
      <c r="VVY808" s="12"/>
      <c r="VVZ808" s="12"/>
      <c r="VWA808" s="12"/>
      <c r="VWB808" s="12"/>
      <c r="VWC808" s="12"/>
      <c r="VWD808" s="12"/>
      <c r="VWE808" s="12"/>
      <c r="VWF808" s="12"/>
      <c r="VWG808" s="12"/>
      <c r="VWH808" s="12"/>
      <c r="VWI808" s="12"/>
      <c r="VWJ808" s="12"/>
      <c r="VWK808" s="12"/>
      <c r="VWL808" s="12"/>
      <c r="VWM808" s="12"/>
      <c r="VWN808" s="12"/>
      <c r="VWO808" s="12"/>
      <c r="VWP808" s="12"/>
      <c r="VWQ808" s="12"/>
      <c r="VWR808" s="12"/>
      <c r="VWS808" s="12"/>
      <c r="VWT808" s="12"/>
      <c r="VWU808" s="12"/>
      <c r="VWV808" s="12"/>
      <c r="VWW808" s="12"/>
      <c r="VWX808" s="12"/>
      <c r="VWY808" s="12"/>
      <c r="VWZ808" s="12"/>
      <c r="VXA808" s="12"/>
      <c r="VXB808" s="12"/>
      <c r="VXC808" s="12"/>
      <c r="VXD808" s="12"/>
      <c r="VXE808" s="12"/>
      <c r="VXF808" s="12"/>
      <c r="VXG808" s="12"/>
      <c r="VXH808" s="12"/>
      <c r="VXI808" s="12"/>
      <c r="VXJ808" s="12"/>
      <c r="VXK808" s="12"/>
      <c r="VXL808" s="12"/>
      <c r="VXM808" s="12"/>
      <c r="VXN808" s="12"/>
      <c r="VXO808" s="12"/>
      <c r="VXP808" s="12"/>
      <c r="VXQ808" s="12"/>
      <c r="VXR808" s="12"/>
      <c r="VXS808" s="12"/>
      <c r="VXT808" s="12"/>
      <c r="VXU808" s="12"/>
      <c r="VXV808" s="12"/>
      <c r="VXW808" s="12"/>
      <c r="VXX808" s="12"/>
      <c r="VXY808" s="12"/>
      <c r="VXZ808" s="12"/>
      <c r="VYA808" s="12"/>
      <c r="VYB808" s="12"/>
      <c r="VYC808" s="12"/>
      <c r="VYD808" s="12"/>
      <c r="VYE808" s="12"/>
      <c r="VYF808" s="12"/>
      <c r="VYG808" s="12"/>
      <c r="VYH808" s="12"/>
      <c r="VYI808" s="12"/>
      <c r="VYJ808" s="12"/>
      <c r="VYK808" s="12"/>
      <c r="VYL808" s="12"/>
      <c r="VYM808" s="12"/>
      <c r="VYN808" s="12"/>
      <c r="VYO808" s="12"/>
      <c r="VYP808" s="12"/>
      <c r="VYQ808" s="12"/>
      <c r="VYR808" s="12"/>
      <c r="VYS808" s="12"/>
      <c r="VYT808" s="12"/>
      <c r="VYU808" s="12"/>
      <c r="VYV808" s="12"/>
      <c r="VYW808" s="12"/>
      <c r="VYX808" s="12"/>
      <c r="VYY808" s="12"/>
      <c r="VYZ808" s="12"/>
      <c r="VZA808" s="12"/>
      <c r="VZB808" s="12"/>
      <c r="VZC808" s="12"/>
      <c r="VZD808" s="12"/>
      <c r="VZE808" s="12"/>
      <c r="VZF808" s="12"/>
      <c r="VZG808" s="12"/>
      <c r="VZH808" s="12"/>
      <c r="VZI808" s="12"/>
      <c r="VZJ808" s="12"/>
      <c r="VZK808" s="12"/>
      <c r="VZL808" s="12"/>
      <c r="VZM808" s="12"/>
      <c r="VZN808" s="12"/>
      <c r="VZO808" s="12"/>
      <c r="VZP808" s="12"/>
      <c r="VZQ808" s="12"/>
      <c r="VZR808" s="12"/>
      <c r="VZS808" s="12"/>
      <c r="VZT808" s="12"/>
      <c r="VZU808" s="12"/>
      <c r="VZV808" s="12"/>
      <c r="VZW808" s="12"/>
      <c r="VZX808" s="12"/>
      <c r="VZY808" s="12"/>
      <c r="VZZ808" s="12"/>
      <c r="WAA808" s="12"/>
      <c r="WAB808" s="12"/>
      <c r="WAC808" s="12"/>
      <c r="WAD808" s="12"/>
      <c r="WAE808" s="12"/>
      <c r="WAF808" s="12"/>
      <c r="WAG808" s="12"/>
      <c r="WAH808" s="12"/>
      <c r="WAI808" s="12"/>
      <c r="WAJ808" s="12"/>
      <c r="WAK808" s="12"/>
      <c r="WAL808" s="12"/>
      <c r="WAM808" s="12"/>
      <c r="WAN808" s="12"/>
      <c r="WAO808" s="12"/>
      <c r="WAP808" s="12"/>
      <c r="WAQ808" s="12"/>
      <c r="WAR808" s="12"/>
      <c r="WAS808" s="12"/>
      <c r="WAT808" s="12"/>
      <c r="WAU808" s="12"/>
      <c r="WAV808" s="12"/>
      <c r="WAW808" s="12"/>
      <c r="WAX808" s="12"/>
      <c r="WAY808" s="12"/>
      <c r="WAZ808" s="12"/>
      <c r="WBA808" s="12"/>
      <c r="WBB808" s="12"/>
      <c r="WBC808" s="12"/>
      <c r="WBD808" s="12"/>
      <c r="WBE808" s="12"/>
      <c r="WBF808" s="12"/>
      <c r="WBG808" s="12"/>
      <c r="WBH808" s="12"/>
      <c r="WBI808" s="12"/>
      <c r="WBJ808" s="12"/>
      <c r="WBK808" s="12"/>
      <c r="WBL808" s="12"/>
      <c r="WBM808" s="12"/>
      <c r="WBN808" s="12"/>
      <c r="WBO808" s="12"/>
      <c r="WBP808" s="12"/>
      <c r="WBQ808" s="12"/>
      <c r="WBR808" s="12"/>
      <c r="WBS808" s="12"/>
      <c r="WBT808" s="12"/>
      <c r="WBU808" s="12"/>
      <c r="WBV808" s="12"/>
      <c r="WBW808" s="12"/>
      <c r="WBX808" s="12"/>
      <c r="WBY808" s="12"/>
      <c r="WBZ808" s="12"/>
      <c r="WCA808" s="12"/>
      <c r="WCB808" s="12"/>
      <c r="WCC808" s="12"/>
      <c r="WCD808" s="12"/>
      <c r="WCE808" s="12"/>
      <c r="WCF808" s="12"/>
      <c r="WCG808" s="12"/>
      <c r="WCH808" s="12"/>
      <c r="WCI808" s="12"/>
      <c r="WCJ808" s="12"/>
      <c r="WCK808" s="12"/>
      <c r="WCL808" s="12"/>
      <c r="WCM808" s="12"/>
      <c r="WCN808" s="12"/>
      <c r="WCO808" s="12"/>
      <c r="WCP808" s="12"/>
      <c r="WCQ808" s="12"/>
      <c r="WCR808" s="12"/>
      <c r="WCS808" s="12"/>
      <c r="WCT808" s="12"/>
      <c r="WCU808" s="12"/>
      <c r="WCV808" s="12"/>
      <c r="WCW808" s="12"/>
      <c r="WCX808" s="12"/>
      <c r="WCY808" s="12"/>
      <c r="WCZ808" s="12"/>
      <c r="WDA808" s="12"/>
      <c r="WDB808" s="12"/>
      <c r="WDC808" s="12"/>
      <c r="WDD808" s="12"/>
      <c r="WDE808" s="12"/>
      <c r="WDF808" s="12"/>
      <c r="WDG808" s="12"/>
      <c r="WDH808" s="12"/>
      <c r="WDI808" s="12"/>
      <c r="WDJ808" s="12"/>
      <c r="WDK808" s="12"/>
      <c r="WDL808" s="12"/>
      <c r="WDM808" s="12"/>
      <c r="WDN808" s="12"/>
      <c r="WDO808" s="12"/>
      <c r="WDP808" s="12"/>
      <c r="WDQ808" s="12"/>
      <c r="WDR808" s="12"/>
      <c r="WDS808" s="12"/>
      <c r="WDT808" s="12"/>
      <c r="WDU808" s="12"/>
      <c r="WDV808" s="12"/>
      <c r="WDW808" s="12"/>
      <c r="WDX808" s="12"/>
      <c r="WDY808" s="12"/>
      <c r="WDZ808" s="12"/>
      <c r="WEA808" s="12"/>
      <c r="WEB808" s="12"/>
      <c r="WEC808" s="12"/>
      <c r="WED808" s="12"/>
      <c r="WEE808" s="12"/>
      <c r="WEF808" s="12"/>
      <c r="WEG808" s="12"/>
      <c r="WEH808" s="12"/>
      <c r="WEI808" s="12"/>
      <c r="WEJ808" s="12"/>
      <c r="WEK808" s="12"/>
      <c r="WEL808" s="12"/>
      <c r="WEM808" s="12"/>
      <c r="WEN808" s="12"/>
      <c r="WEO808" s="12"/>
      <c r="WEP808" s="12"/>
      <c r="WEQ808" s="12"/>
      <c r="WER808" s="12"/>
      <c r="WES808" s="12"/>
      <c r="WET808" s="12"/>
      <c r="WEU808" s="12"/>
      <c r="WEV808" s="12"/>
      <c r="WEW808" s="12"/>
      <c r="WEX808" s="12"/>
      <c r="WEY808" s="12"/>
      <c r="WEZ808" s="12"/>
      <c r="WFA808" s="12"/>
      <c r="WFB808" s="12"/>
      <c r="WFC808" s="12"/>
      <c r="WFD808" s="12"/>
      <c r="WFE808" s="12"/>
      <c r="WFF808" s="12"/>
      <c r="WFG808" s="12"/>
      <c r="WFH808" s="12"/>
      <c r="WFI808" s="12"/>
      <c r="WFJ808" s="12"/>
      <c r="WFK808" s="12"/>
      <c r="WFL808" s="12"/>
      <c r="WFM808" s="12"/>
      <c r="WFN808" s="12"/>
      <c r="WFO808" s="12"/>
      <c r="WFP808" s="12"/>
      <c r="WFQ808" s="12"/>
      <c r="WFR808" s="12"/>
      <c r="WFS808" s="12"/>
      <c r="WFT808" s="12"/>
      <c r="WFU808" s="12"/>
      <c r="WFV808" s="12"/>
      <c r="WFW808" s="12"/>
      <c r="WFX808" s="12"/>
      <c r="WFY808" s="12"/>
      <c r="WFZ808" s="12"/>
      <c r="WGA808" s="12"/>
      <c r="WGB808" s="12"/>
      <c r="WGC808" s="12"/>
      <c r="WGD808" s="12"/>
      <c r="WGE808" s="12"/>
      <c r="WGF808" s="12"/>
      <c r="WGG808" s="12"/>
      <c r="WGH808" s="12"/>
      <c r="WGI808" s="12"/>
      <c r="WGJ808" s="12"/>
      <c r="WGK808" s="12"/>
      <c r="WGL808" s="12"/>
      <c r="WGM808" s="12"/>
      <c r="WGN808" s="12"/>
      <c r="WGO808" s="12"/>
      <c r="WGP808" s="12"/>
      <c r="WGQ808" s="12"/>
      <c r="WGR808" s="12"/>
      <c r="WGS808" s="12"/>
      <c r="WGT808" s="12"/>
      <c r="WGU808" s="12"/>
      <c r="WGV808" s="12"/>
      <c r="WGW808" s="12"/>
      <c r="WGX808" s="12"/>
      <c r="WGY808" s="12"/>
      <c r="WGZ808" s="12"/>
      <c r="WHA808" s="12"/>
      <c r="WHB808" s="12"/>
      <c r="WHC808" s="12"/>
      <c r="WHD808" s="12"/>
      <c r="WHE808" s="12"/>
      <c r="WHF808" s="12"/>
      <c r="WHG808" s="12"/>
      <c r="WHH808" s="12"/>
      <c r="WHI808" s="12"/>
      <c r="WHJ808" s="12"/>
      <c r="WHK808" s="12"/>
      <c r="WHL808" s="12"/>
      <c r="WHM808" s="12"/>
      <c r="WHN808" s="12"/>
      <c r="WHO808" s="12"/>
      <c r="WHP808" s="12"/>
      <c r="WHQ808" s="12"/>
      <c r="WHR808" s="12"/>
      <c r="WHS808" s="12"/>
      <c r="WHT808" s="12"/>
      <c r="WHU808" s="12"/>
      <c r="WHV808" s="12"/>
      <c r="WHW808" s="12"/>
      <c r="WHX808" s="12"/>
      <c r="WHY808" s="12"/>
      <c r="WHZ808" s="12"/>
      <c r="WIA808" s="12"/>
      <c r="WIB808" s="12"/>
      <c r="WIC808" s="12"/>
      <c r="WID808" s="12"/>
      <c r="WIE808" s="12"/>
      <c r="WIF808" s="12"/>
      <c r="WIG808" s="12"/>
      <c r="WIH808" s="12"/>
      <c r="WII808" s="12"/>
      <c r="WIJ808" s="12"/>
      <c r="WIK808" s="12"/>
      <c r="WIL808" s="12"/>
      <c r="WIM808" s="12"/>
      <c r="WIN808" s="12"/>
      <c r="WIO808" s="12"/>
      <c r="WIP808" s="12"/>
      <c r="WIQ808" s="12"/>
      <c r="WIR808" s="12"/>
      <c r="WIS808" s="12"/>
      <c r="WIT808" s="12"/>
      <c r="WIU808" s="12"/>
      <c r="WIV808" s="12"/>
      <c r="WIW808" s="12"/>
      <c r="WIX808" s="12"/>
      <c r="WIY808" s="12"/>
      <c r="WIZ808" s="12"/>
      <c r="WJA808" s="12"/>
      <c r="WJB808" s="12"/>
      <c r="WJC808" s="12"/>
      <c r="WJD808" s="12"/>
      <c r="WJE808" s="12"/>
      <c r="WJF808" s="12"/>
      <c r="WJG808" s="12"/>
      <c r="WJH808" s="12"/>
      <c r="WJI808" s="12"/>
      <c r="WJJ808" s="12"/>
      <c r="WJK808" s="12"/>
      <c r="WJL808" s="12"/>
      <c r="WJM808" s="12"/>
      <c r="WJN808" s="12"/>
      <c r="WJO808" s="12"/>
      <c r="WJP808" s="12"/>
      <c r="WJQ808" s="12"/>
      <c r="WJR808" s="12"/>
      <c r="WJS808" s="12"/>
      <c r="WJT808" s="12"/>
      <c r="WJU808" s="12"/>
      <c r="WJV808" s="12"/>
      <c r="WJW808" s="12"/>
      <c r="WJX808" s="12"/>
      <c r="WJY808" s="12"/>
      <c r="WJZ808" s="12"/>
      <c r="WKA808" s="12"/>
      <c r="WKB808" s="12"/>
      <c r="WKC808" s="12"/>
      <c r="WKD808" s="12"/>
      <c r="WKE808" s="12"/>
      <c r="WKF808" s="12"/>
      <c r="WKG808" s="12"/>
      <c r="WKH808" s="12"/>
      <c r="WKI808" s="12"/>
      <c r="WKJ808" s="12"/>
      <c r="WKK808" s="12"/>
      <c r="WKL808" s="12"/>
      <c r="WKM808" s="12"/>
      <c r="WKN808" s="12"/>
      <c r="WKO808" s="12"/>
      <c r="WKP808" s="12"/>
      <c r="WKQ808" s="12"/>
      <c r="WKR808" s="12"/>
      <c r="WKS808" s="12"/>
      <c r="WKT808" s="12"/>
      <c r="WKU808" s="12"/>
      <c r="WKV808" s="12"/>
      <c r="WKW808" s="12"/>
      <c r="WKX808" s="12"/>
      <c r="WKY808" s="12"/>
      <c r="WKZ808" s="12"/>
      <c r="WLA808" s="12"/>
      <c r="WLB808" s="12"/>
      <c r="WLC808" s="12"/>
      <c r="WLD808" s="12"/>
      <c r="WLE808" s="12"/>
      <c r="WLF808" s="12"/>
      <c r="WLG808" s="12"/>
      <c r="WLH808" s="12"/>
      <c r="WLI808" s="12"/>
      <c r="WLJ808" s="12"/>
      <c r="WLK808" s="12"/>
      <c r="WLL808" s="12"/>
      <c r="WLM808" s="12"/>
      <c r="WLN808" s="12"/>
      <c r="WLO808" s="12"/>
      <c r="WLP808" s="12"/>
      <c r="WLQ808" s="12"/>
      <c r="WLR808" s="12"/>
      <c r="WLS808" s="12"/>
      <c r="WLT808" s="12"/>
      <c r="WLU808" s="12"/>
      <c r="WLV808" s="12"/>
      <c r="WLW808" s="12"/>
      <c r="WLX808" s="12"/>
      <c r="WLY808" s="12"/>
      <c r="WLZ808" s="12"/>
      <c r="WMA808" s="12"/>
      <c r="WMB808" s="12"/>
      <c r="WMC808" s="12"/>
      <c r="WMD808" s="12"/>
      <c r="WME808" s="12"/>
      <c r="WMF808" s="12"/>
      <c r="WMG808" s="12"/>
      <c r="WMH808" s="12"/>
      <c r="WMI808" s="12"/>
      <c r="WMJ808" s="12"/>
      <c r="WMK808" s="12"/>
      <c r="WML808" s="12"/>
      <c r="WMM808" s="12"/>
      <c r="WMN808" s="12"/>
      <c r="WMO808" s="12"/>
      <c r="WMP808" s="12"/>
      <c r="WMQ808" s="12"/>
      <c r="WMR808" s="12"/>
      <c r="WMS808" s="12"/>
      <c r="WMT808" s="12"/>
      <c r="WMU808" s="12"/>
      <c r="WMV808" s="12"/>
      <c r="WMW808" s="12"/>
      <c r="WMX808" s="12"/>
      <c r="WMY808" s="12"/>
      <c r="WMZ808" s="12"/>
      <c r="WNA808" s="12"/>
      <c r="WNB808" s="12"/>
      <c r="WNC808" s="12"/>
      <c r="WND808" s="12"/>
      <c r="WNE808" s="12"/>
      <c r="WNF808" s="12"/>
      <c r="WNG808" s="12"/>
      <c r="WNH808" s="12"/>
      <c r="WNI808" s="12"/>
      <c r="WNJ808" s="12"/>
      <c r="WNK808" s="12"/>
      <c r="WNL808" s="12"/>
      <c r="WNM808" s="12"/>
      <c r="WNN808" s="12"/>
      <c r="WNO808" s="12"/>
      <c r="WNP808" s="12"/>
      <c r="WNQ808" s="12"/>
      <c r="WNR808" s="12"/>
      <c r="WNS808" s="12"/>
      <c r="WNT808" s="12"/>
      <c r="WNU808" s="12"/>
      <c r="WNV808" s="12"/>
      <c r="WNW808" s="12"/>
      <c r="WNX808" s="12"/>
      <c r="WNY808" s="12"/>
      <c r="WNZ808" s="12"/>
      <c r="WOA808" s="12"/>
      <c r="WOB808" s="12"/>
      <c r="WOC808" s="12"/>
      <c r="WOD808" s="12"/>
      <c r="WOE808" s="12"/>
      <c r="WOF808" s="12"/>
      <c r="WOG808" s="12"/>
      <c r="WOH808" s="12"/>
      <c r="WOI808" s="12"/>
      <c r="WOJ808" s="12"/>
      <c r="WOK808" s="12"/>
      <c r="WOL808" s="12"/>
      <c r="WOM808" s="12"/>
      <c r="WON808" s="12"/>
      <c r="WOO808" s="12"/>
      <c r="WOP808" s="12"/>
      <c r="WOQ808" s="12"/>
      <c r="WOR808" s="12"/>
      <c r="WOS808" s="12"/>
      <c r="WOT808" s="12"/>
      <c r="WOU808" s="12"/>
      <c r="WOV808" s="12"/>
      <c r="WOW808" s="12"/>
      <c r="WOX808" s="12"/>
      <c r="WOY808" s="12"/>
      <c r="WOZ808" s="12"/>
      <c r="WPA808" s="12"/>
      <c r="WPB808" s="12"/>
      <c r="WPC808" s="12"/>
      <c r="WPD808" s="12"/>
      <c r="WPE808" s="12"/>
      <c r="WPF808" s="12"/>
      <c r="WPG808" s="12"/>
      <c r="WPH808" s="12"/>
      <c r="WPI808" s="12"/>
      <c r="WPJ808" s="12"/>
      <c r="WPK808" s="12"/>
      <c r="WPL808" s="12"/>
      <c r="WPM808" s="12"/>
      <c r="WPN808" s="12"/>
      <c r="WPO808" s="12"/>
      <c r="WPP808" s="12"/>
      <c r="WPQ808" s="12"/>
      <c r="WPR808" s="12"/>
      <c r="WPS808" s="12"/>
      <c r="WPT808" s="12"/>
      <c r="WPU808" s="12"/>
      <c r="WPV808" s="12"/>
      <c r="WPW808" s="12"/>
      <c r="WPX808" s="12"/>
      <c r="WPY808" s="12"/>
      <c r="WPZ808" s="12"/>
      <c r="WQA808" s="12"/>
      <c r="WQB808" s="12"/>
      <c r="WQC808" s="12"/>
      <c r="WQD808" s="12"/>
      <c r="WQE808" s="12"/>
      <c r="WQF808" s="12"/>
      <c r="WQG808" s="12"/>
      <c r="WQH808" s="12"/>
      <c r="WQI808" s="12"/>
      <c r="WQJ808" s="12"/>
      <c r="WQK808" s="12"/>
      <c r="WQL808" s="12"/>
      <c r="WQM808" s="12"/>
      <c r="WQN808" s="12"/>
      <c r="WQO808" s="12"/>
      <c r="WQP808" s="12"/>
      <c r="WQQ808" s="12"/>
      <c r="WQR808" s="12"/>
      <c r="WQS808" s="12"/>
      <c r="WQT808" s="12"/>
      <c r="WQU808" s="12"/>
      <c r="WQV808" s="12"/>
      <c r="WQW808" s="12"/>
      <c r="WQX808" s="12"/>
      <c r="WQY808" s="12"/>
      <c r="WQZ808" s="12"/>
      <c r="WRA808" s="12"/>
      <c r="WRB808" s="12"/>
      <c r="WRC808" s="12"/>
      <c r="WRD808" s="12"/>
      <c r="WRE808" s="12"/>
      <c r="WRF808" s="12"/>
      <c r="WRG808" s="12"/>
      <c r="WRH808" s="12"/>
      <c r="WRI808" s="12"/>
      <c r="WRJ808" s="12"/>
      <c r="WRK808" s="12"/>
      <c r="WRL808" s="12"/>
      <c r="WRM808" s="12"/>
      <c r="WRN808" s="12"/>
      <c r="WRO808" s="12"/>
      <c r="WRP808" s="12"/>
      <c r="WRQ808" s="12"/>
      <c r="WRR808" s="12"/>
      <c r="WRS808" s="12"/>
      <c r="WRT808" s="12"/>
      <c r="WRU808" s="12"/>
      <c r="WRV808" s="12"/>
      <c r="WRW808" s="12"/>
      <c r="WRX808" s="12"/>
      <c r="WRY808" s="12"/>
      <c r="WRZ808" s="12"/>
      <c r="WSA808" s="12"/>
      <c r="WSB808" s="12"/>
      <c r="WSC808" s="12"/>
      <c r="WSD808" s="12"/>
      <c r="WSE808" s="12"/>
      <c r="WSF808" s="12"/>
      <c r="WSG808" s="12"/>
      <c r="WSH808" s="12"/>
      <c r="WSI808" s="12"/>
      <c r="WSJ808" s="12"/>
      <c r="WSK808" s="12"/>
      <c r="WSL808" s="12"/>
      <c r="WSM808" s="12"/>
      <c r="WSN808" s="12"/>
      <c r="WSO808" s="12"/>
      <c r="WSP808" s="12"/>
      <c r="WSQ808" s="12"/>
      <c r="WSR808" s="12"/>
      <c r="WSS808" s="12"/>
      <c r="WST808" s="12"/>
      <c r="WSU808" s="12"/>
      <c r="WSV808" s="12"/>
      <c r="WSW808" s="12"/>
      <c r="WSX808" s="12"/>
      <c r="WSY808" s="12"/>
      <c r="WSZ808" s="12"/>
      <c r="WTA808" s="12"/>
      <c r="WTB808" s="12"/>
      <c r="WTC808" s="12"/>
      <c r="WTD808" s="12"/>
      <c r="WTE808" s="12"/>
      <c r="WTF808" s="12"/>
      <c r="WTG808" s="12"/>
      <c r="WTH808" s="12"/>
      <c r="WTI808" s="12"/>
      <c r="WTJ808" s="12"/>
      <c r="WTK808" s="12"/>
      <c r="WTL808" s="12"/>
      <c r="WTM808" s="12"/>
      <c r="WTN808" s="12"/>
      <c r="WTO808" s="12"/>
      <c r="WTP808" s="12"/>
      <c r="WTQ808" s="12"/>
      <c r="WTR808" s="12"/>
      <c r="WTS808" s="12"/>
      <c r="WTT808" s="12"/>
      <c r="WTU808" s="12"/>
      <c r="WTV808" s="12"/>
      <c r="WTW808" s="12"/>
      <c r="WTX808" s="12"/>
      <c r="WTY808" s="12"/>
      <c r="WTZ808" s="12"/>
      <c r="WUA808" s="12"/>
      <c r="WUB808" s="12"/>
      <c r="WUC808" s="12"/>
      <c r="WUD808" s="12"/>
      <c r="WUE808" s="12"/>
      <c r="WUF808" s="12"/>
      <c r="WUG808" s="12"/>
      <c r="WUH808" s="12"/>
      <c r="WUI808" s="12"/>
      <c r="WUJ808" s="12"/>
      <c r="WUK808" s="12"/>
      <c r="WUL808" s="12"/>
      <c r="WUM808" s="12"/>
      <c r="WUN808" s="12"/>
      <c r="WUO808" s="12"/>
      <c r="WUP808" s="12"/>
      <c r="WUQ808" s="12"/>
      <c r="WUR808" s="12"/>
      <c r="WUS808" s="12"/>
      <c r="WUT808" s="12"/>
      <c r="WUU808" s="12"/>
      <c r="WUV808" s="12"/>
      <c r="WUW808" s="12"/>
      <c r="WUX808" s="12"/>
      <c r="WUY808" s="12"/>
      <c r="WUZ808" s="12"/>
      <c r="WVA808" s="12"/>
      <c r="WVB808" s="12"/>
      <c r="WVC808" s="12"/>
      <c r="WVD808" s="12"/>
      <c r="WVE808" s="12"/>
      <c r="WVF808" s="12"/>
      <c r="WVG808" s="12"/>
      <c r="WVH808" s="12"/>
      <c r="WVI808" s="12"/>
      <c r="WVJ808" s="12"/>
      <c r="WVK808" s="12"/>
      <c r="WVL808" s="12"/>
      <c r="WVM808" s="12"/>
      <c r="WVN808" s="12"/>
      <c r="WVO808" s="12"/>
      <c r="WVP808" s="12"/>
      <c r="WVQ808" s="12"/>
      <c r="WVR808" s="12"/>
      <c r="WVS808" s="12"/>
      <c r="WVT808" s="12"/>
      <c r="WVU808" s="12"/>
      <c r="WVV808" s="12"/>
      <c r="WVW808" s="12"/>
      <c r="WVX808" s="12"/>
      <c r="WVY808" s="12"/>
      <c r="WVZ808" s="12"/>
      <c r="WWA808" s="12"/>
      <c r="WWB808" s="12"/>
      <c r="WWC808" s="12"/>
      <c r="WWD808" s="12"/>
      <c r="WWE808" s="12"/>
      <c r="WWF808" s="12"/>
      <c r="WWG808" s="12"/>
      <c r="WWH808" s="12"/>
      <c r="WWI808" s="12"/>
      <c r="WWJ808" s="12"/>
      <c r="WWK808" s="12"/>
      <c r="WWL808" s="12"/>
      <c r="WWM808" s="12"/>
      <c r="WWN808" s="12"/>
      <c r="WWO808" s="12"/>
      <c r="WWP808" s="12"/>
      <c r="WWQ808" s="12"/>
      <c r="WWR808" s="12"/>
      <c r="WWS808" s="12"/>
      <c r="WWT808" s="12"/>
      <c r="WWU808" s="12"/>
      <c r="WWV808" s="12"/>
      <c r="WWW808" s="12"/>
      <c r="WWX808" s="12"/>
      <c r="WWY808" s="12"/>
      <c r="WWZ808" s="12"/>
      <c r="WXA808" s="12"/>
      <c r="WXB808" s="12"/>
      <c r="WXC808" s="12"/>
      <c r="WXD808" s="12"/>
      <c r="WXE808" s="12"/>
      <c r="WXF808" s="12"/>
      <c r="WXG808" s="12"/>
      <c r="WXH808" s="12"/>
      <c r="WXI808" s="12"/>
      <c r="WXJ808" s="12"/>
      <c r="WXK808" s="12"/>
      <c r="WXL808" s="12"/>
      <c r="WXM808" s="12"/>
      <c r="WXN808" s="12"/>
      <c r="WXO808" s="12"/>
      <c r="WXP808" s="12"/>
      <c r="WXQ808" s="12"/>
      <c r="WXR808" s="12"/>
      <c r="WXS808" s="12"/>
      <c r="WXT808" s="12"/>
      <c r="WXU808" s="12"/>
      <c r="WXV808" s="12"/>
      <c r="WXW808" s="12"/>
      <c r="WXX808" s="12"/>
      <c r="WXY808" s="12"/>
      <c r="WXZ808" s="12"/>
      <c r="WYA808" s="12"/>
      <c r="WYB808" s="12"/>
      <c r="WYC808" s="12"/>
      <c r="WYD808" s="12"/>
      <c r="WYE808" s="12"/>
      <c r="WYF808" s="12"/>
      <c r="WYG808" s="12"/>
      <c r="WYH808" s="12"/>
      <c r="WYI808" s="12"/>
      <c r="WYJ808" s="12"/>
      <c r="WYK808" s="12"/>
      <c r="WYL808" s="12"/>
      <c r="WYM808" s="12"/>
      <c r="WYN808" s="12"/>
      <c r="WYO808" s="12"/>
      <c r="WYP808" s="12"/>
      <c r="WYQ808" s="12"/>
      <c r="WYR808" s="12"/>
      <c r="WYS808" s="12"/>
      <c r="WYT808" s="12"/>
      <c r="WYU808" s="12"/>
      <c r="WYV808" s="12"/>
      <c r="WYW808" s="12"/>
      <c r="WYX808" s="12"/>
      <c r="WYY808" s="12"/>
      <c r="WYZ808" s="12"/>
      <c r="WZA808" s="12"/>
      <c r="WZB808" s="12"/>
      <c r="WZC808" s="12"/>
      <c r="WZD808" s="12"/>
      <c r="WZE808" s="12"/>
      <c r="WZF808" s="12"/>
      <c r="WZG808" s="12"/>
      <c r="WZH808" s="12"/>
      <c r="WZI808" s="12"/>
      <c r="WZJ808" s="12"/>
      <c r="WZK808" s="12"/>
      <c r="WZL808" s="12"/>
      <c r="WZM808" s="12"/>
      <c r="WZN808" s="12"/>
      <c r="WZO808" s="12"/>
      <c r="WZP808" s="12"/>
      <c r="WZQ808" s="12"/>
      <c r="WZR808" s="12"/>
      <c r="WZS808" s="12"/>
      <c r="WZT808" s="12"/>
      <c r="WZU808" s="12"/>
      <c r="WZV808" s="12"/>
      <c r="WZW808" s="12"/>
      <c r="WZX808" s="12"/>
      <c r="WZY808" s="12"/>
      <c r="WZZ808" s="12"/>
      <c r="XAA808" s="12"/>
      <c r="XAB808" s="12"/>
      <c r="XAC808" s="12"/>
      <c r="XAD808" s="12"/>
      <c r="XAE808" s="12"/>
      <c r="XAF808" s="12"/>
      <c r="XAG808" s="12"/>
      <c r="XAH808" s="12"/>
      <c r="XAI808" s="12"/>
      <c r="XAJ808" s="12"/>
      <c r="XAK808" s="12"/>
      <c r="XAL808" s="12"/>
      <c r="XAM808" s="12"/>
      <c r="XAN808" s="12"/>
      <c r="XAO808" s="12"/>
      <c r="XAP808" s="12"/>
      <c r="XAQ808" s="12"/>
      <c r="XAR808" s="12"/>
      <c r="XAS808" s="12"/>
      <c r="XAT808" s="12"/>
      <c r="XAU808" s="12"/>
      <c r="XAV808" s="12"/>
      <c r="XAW808" s="12"/>
      <c r="XAX808" s="12"/>
      <c r="XAY808" s="12"/>
      <c r="XAZ808" s="12"/>
      <c r="XBA808" s="12"/>
      <c r="XBB808" s="12"/>
      <c r="XBC808" s="12"/>
      <c r="XBD808" s="12"/>
      <c r="XBE808" s="12"/>
      <c r="XBF808" s="12"/>
      <c r="XBG808" s="12"/>
      <c r="XBH808" s="12"/>
      <c r="XBI808" s="12"/>
      <c r="XBJ808" s="12"/>
      <c r="XBK808" s="12"/>
      <c r="XBL808" s="12"/>
      <c r="XBM808" s="12"/>
      <c r="XBN808" s="12"/>
      <c r="XBO808" s="12"/>
      <c r="XBP808" s="12"/>
      <c r="XBQ808" s="12"/>
      <c r="XBR808" s="12"/>
      <c r="XBS808" s="12"/>
      <c r="XBT808" s="12"/>
      <c r="XBU808" s="12"/>
      <c r="XBV808" s="12"/>
      <c r="XBW808" s="12"/>
      <c r="XBX808" s="12"/>
      <c r="XBY808" s="12"/>
      <c r="XBZ808" s="12"/>
      <c r="XCA808" s="12"/>
      <c r="XCB808" s="12"/>
      <c r="XCC808" s="12"/>
      <c r="XCD808" s="12"/>
      <c r="XCE808" s="12"/>
      <c r="XCF808" s="12"/>
      <c r="XCG808" s="12"/>
      <c r="XCH808" s="12"/>
      <c r="XCI808" s="12"/>
      <c r="XCJ808" s="12"/>
      <c r="XCK808" s="12"/>
      <c r="XCL808" s="12"/>
      <c r="XCM808" s="12"/>
      <c r="XCN808" s="12"/>
      <c r="XCO808" s="12"/>
      <c r="XCP808" s="12"/>
      <c r="XCQ808" s="12"/>
      <c r="XCR808" s="12"/>
      <c r="XCS808" s="12"/>
      <c r="XCT808" s="12"/>
      <c r="XCU808" s="12"/>
      <c r="XCV808" s="12"/>
      <c r="XCW808" s="12"/>
      <c r="XCX808" s="12"/>
      <c r="XCY808" s="12"/>
      <c r="XCZ808" s="12"/>
      <c r="XDA808" s="12"/>
      <c r="XDB808" s="12"/>
      <c r="XDC808" s="12"/>
      <c r="XDD808" s="12"/>
      <c r="XDE808" s="12"/>
      <c r="XDF808" s="12"/>
      <c r="XDG808" s="12"/>
      <c r="XDH808" s="12"/>
      <c r="XDI808" s="12"/>
      <c r="XDJ808" s="12"/>
      <c r="XDK808" s="12"/>
      <c r="XDL808" s="12"/>
      <c r="XDM808" s="12"/>
      <c r="XDN808" s="12"/>
      <c r="XDO808" s="12"/>
      <c r="XDP808" s="12"/>
      <c r="XDQ808" s="12"/>
      <c r="XDR808" s="12"/>
      <c r="XDS808" s="12"/>
      <c r="XDT808" s="12"/>
      <c r="XDU808" s="12"/>
      <c r="XDV808" s="12"/>
      <c r="XDW808" s="12"/>
      <c r="XDX808" s="12"/>
      <c r="XDY808" s="12"/>
      <c r="XDZ808" s="12"/>
      <c r="XEA808" s="12"/>
      <c r="XEB808" s="12"/>
      <c r="XEC808" s="12"/>
      <c r="XED808" s="12"/>
      <c r="XEE808" s="12"/>
      <c r="XEF808" s="12"/>
      <c r="XEG808" s="12"/>
      <c r="XEH808" s="12"/>
      <c r="XEI808" s="12"/>
      <c r="XEJ808" s="12"/>
      <c r="XEK808" s="12"/>
      <c r="XEL808" s="12"/>
    </row>
    <row r="809" spans="1:16366" ht="15.75" x14ac:dyDescent="0.25">
      <c r="A809" s="212" t="s">
        <v>25</v>
      </c>
      <c r="B809" s="223" t="s">
        <v>74</v>
      </c>
      <c r="C809" s="223" t="s">
        <v>70</v>
      </c>
      <c r="D809" s="136" t="s">
        <v>860</v>
      </c>
      <c r="E809" s="34" t="s">
        <v>26</v>
      </c>
      <c r="F809" s="128">
        <f>F810</f>
        <v>126.81</v>
      </c>
    </row>
    <row r="810" spans="1:16366" ht="15.75" x14ac:dyDescent="0.25">
      <c r="A810" s="212" t="s">
        <v>152</v>
      </c>
      <c r="B810" s="223" t="s">
        <v>74</v>
      </c>
      <c r="C810" s="223" t="s">
        <v>70</v>
      </c>
      <c r="D810" s="136" t="s">
        <v>860</v>
      </c>
      <c r="E810" s="34" t="s">
        <v>159</v>
      </c>
      <c r="F810" s="128">
        <v>126.81</v>
      </c>
    </row>
    <row r="811" spans="1:16366" ht="31.5" x14ac:dyDescent="0.25">
      <c r="A811" s="44" t="s">
        <v>506</v>
      </c>
      <c r="B811" s="18" t="s">
        <v>74</v>
      </c>
      <c r="C811" s="137" t="s">
        <v>70</v>
      </c>
      <c r="D811" s="18" t="s">
        <v>373</v>
      </c>
      <c r="E811" s="18"/>
      <c r="F811" s="56">
        <f>F812</f>
        <v>3472</v>
      </c>
    </row>
    <row r="812" spans="1:16366" ht="31.5" x14ac:dyDescent="0.25">
      <c r="A812" s="44" t="s">
        <v>374</v>
      </c>
      <c r="B812" s="18" t="s">
        <v>74</v>
      </c>
      <c r="C812" s="18" t="s">
        <v>70</v>
      </c>
      <c r="D812" s="18" t="s">
        <v>375</v>
      </c>
      <c r="E812" s="22"/>
      <c r="F812" s="55">
        <f>F813+F817</f>
        <v>3472</v>
      </c>
    </row>
    <row r="813" spans="1:16366" ht="31.5" x14ac:dyDescent="0.25">
      <c r="A813" s="43" t="s">
        <v>376</v>
      </c>
      <c r="B813" s="22" t="s">
        <v>74</v>
      </c>
      <c r="C813" s="22" t="s">
        <v>70</v>
      </c>
      <c r="D813" s="22" t="s">
        <v>377</v>
      </c>
      <c r="E813" s="22"/>
      <c r="F813" s="55">
        <f>F814</f>
        <v>842</v>
      </c>
    </row>
    <row r="814" spans="1:16366" ht="31.5" x14ac:dyDescent="0.25">
      <c r="A814" s="220" t="s">
        <v>18</v>
      </c>
      <c r="B814" s="223" t="s">
        <v>74</v>
      </c>
      <c r="C814" s="223" t="s">
        <v>70</v>
      </c>
      <c r="D814" s="223" t="s">
        <v>377</v>
      </c>
      <c r="E814" s="223" t="s">
        <v>20</v>
      </c>
      <c r="F814" s="103">
        <f>F815</f>
        <v>842</v>
      </c>
    </row>
    <row r="815" spans="1:16366" ht="15.75" x14ac:dyDescent="0.25">
      <c r="A815" s="220" t="s">
        <v>25</v>
      </c>
      <c r="B815" s="223" t="s">
        <v>74</v>
      </c>
      <c r="C815" s="223" t="s">
        <v>70</v>
      </c>
      <c r="D815" s="223" t="s">
        <v>377</v>
      </c>
      <c r="E815" s="223" t="s">
        <v>26</v>
      </c>
      <c r="F815" s="103">
        <f>F816</f>
        <v>842</v>
      </c>
    </row>
    <row r="816" spans="1:16366" ht="15.75" x14ac:dyDescent="0.25">
      <c r="A816" s="220" t="s">
        <v>152</v>
      </c>
      <c r="B816" s="223" t="s">
        <v>74</v>
      </c>
      <c r="C816" s="223" t="s">
        <v>70</v>
      </c>
      <c r="D816" s="223" t="s">
        <v>377</v>
      </c>
      <c r="E816" s="223" t="s">
        <v>159</v>
      </c>
      <c r="F816" s="103">
        <v>842</v>
      </c>
    </row>
    <row r="817" spans="1:6" ht="47.25" x14ac:dyDescent="0.25">
      <c r="A817" s="81" t="s">
        <v>378</v>
      </c>
      <c r="B817" s="36" t="s">
        <v>74</v>
      </c>
      <c r="C817" s="36" t="s">
        <v>70</v>
      </c>
      <c r="D817" s="36" t="s">
        <v>379</v>
      </c>
      <c r="E817" s="36"/>
      <c r="F817" s="102">
        <f>F818</f>
        <v>2630</v>
      </c>
    </row>
    <row r="818" spans="1:6" ht="31.5" x14ac:dyDescent="0.25">
      <c r="A818" s="220" t="s">
        <v>18</v>
      </c>
      <c r="B818" s="223" t="s">
        <v>74</v>
      </c>
      <c r="C818" s="223" t="s">
        <v>70</v>
      </c>
      <c r="D818" s="223" t="s">
        <v>379</v>
      </c>
      <c r="E818" s="223" t="s">
        <v>20</v>
      </c>
      <c r="F818" s="103">
        <f>F819</f>
        <v>2630</v>
      </c>
    </row>
    <row r="819" spans="1:6" ht="15.75" x14ac:dyDescent="0.25">
      <c r="A819" s="220" t="s">
        <v>25</v>
      </c>
      <c r="B819" s="223" t="s">
        <v>74</v>
      </c>
      <c r="C819" s="223" t="s">
        <v>70</v>
      </c>
      <c r="D819" s="223" t="s">
        <v>379</v>
      </c>
      <c r="E819" s="223" t="s">
        <v>26</v>
      </c>
      <c r="F819" s="103">
        <f>F820</f>
        <v>2630</v>
      </c>
    </row>
    <row r="820" spans="1:6" ht="15.75" x14ac:dyDescent="0.25">
      <c r="A820" s="220" t="s">
        <v>152</v>
      </c>
      <c r="B820" s="223" t="s">
        <v>74</v>
      </c>
      <c r="C820" s="223" t="s">
        <v>70</v>
      </c>
      <c r="D820" s="223" t="s">
        <v>379</v>
      </c>
      <c r="E820" s="223" t="s">
        <v>159</v>
      </c>
      <c r="F820" s="103">
        <f>2530+100</f>
        <v>2630</v>
      </c>
    </row>
    <row r="821" spans="1:6" ht="37.5" x14ac:dyDescent="0.3">
      <c r="A821" s="95" t="s">
        <v>508</v>
      </c>
      <c r="B821" s="77" t="s">
        <v>74</v>
      </c>
      <c r="C821" s="77" t="s">
        <v>70</v>
      </c>
      <c r="D821" s="77" t="s">
        <v>250</v>
      </c>
      <c r="E821" s="96"/>
      <c r="F821" s="78">
        <f>F822</f>
        <v>445</v>
      </c>
    </row>
    <row r="822" spans="1:6" ht="15.75" x14ac:dyDescent="0.25">
      <c r="A822" s="53" t="s">
        <v>245</v>
      </c>
      <c r="B822" s="18" t="s">
        <v>74</v>
      </c>
      <c r="C822" s="18" t="s">
        <v>70</v>
      </c>
      <c r="D822" s="19" t="s">
        <v>247</v>
      </c>
      <c r="E822" s="19"/>
      <c r="F822" s="20">
        <f>F823</f>
        <v>445</v>
      </c>
    </row>
    <row r="823" spans="1:6" ht="15.75" x14ac:dyDescent="0.25">
      <c r="A823" s="138" t="s">
        <v>246</v>
      </c>
      <c r="B823" s="22" t="s">
        <v>74</v>
      </c>
      <c r="C823" s="22" t="s">
        <v>70</v>
      </c>
      <c r="D823" s="41" t="s">
        <v>249</v>
      </c>
      <c r="E823" s="41"/>
      <c r="F823" s="24">
        <f>F824</f>
        <v>445</v>
      </c>
    </row>
    <row r="824" spans="1:6" ht="31.5" x14ac:dyDescent="0.25">
      <c r="A824" s="25" t="s">
        <v>18</v>
      </c>
      <c r="B824" s="223" t="s">
        <v>74</v>
      </c>
      <c r="C824" s="223" t="s">
        <v>70</v>
      </c>
      <c r="D824" s="215" t="s">
        <v>249</v>
      </c>
      <c r="E824" s="97">
        <v>600</v>
      </c>
      <c r="F824" s="32">
        <f>F825</f>
        <v>445</v>
      </c>
    </row>
    <row r="825" spans="1:6" ht="15.75" x14ac:dyDescent="0.25">
      <c r="A825" s="25" t="s">
        <v>25</v>
      </c>
      <c r="B825" s="223" t="s">
        <v>74</v>
      </c>
      <c r="C825" s="223" t="s">
        <v>70</v>
      </c>
      <c r="D825" s="215" t="s">
        <v>249</v>
      </c>
      <c r="E825" s="97">
        <v>610</v>
      </c>
      <c r="F825" s="27">
        <f>F826</f>
        <v>445</v>
      </c>
    </row>
    <row r="826" spans="1:6" ht="15.75" x14ac:dyDescent="0.25">
      <c r="A826" s="211" t="s">
        <v>152</v>
      </c>
      <c r="B826" s="223" t="s">
        <v>74</v>
      </c>
      <c r="C826" s="223" t="s">
        <v>70</v>
      </c>
      <c r="D826" s="215" t="s">
        <v>249</v>
      </c>
      <c r="E826" s="97">
        <v>612</v>
      </c>
      <c r="F826" s="27">
        <v>445</v>
      </c>
    </row>
    <row r="827" spans="1:6" ht="15.75" x14ac:dyDescent="0.25">
      <c r="A827" s="35" t="s">
        <v>111</v>
      </c>
      <c r="B827" s="18" t="s">
        <v>74</v>
      </c>
      <c r="C827" s="18" t="s">
        <v>70</v>
      </c>
      <c r="D827" s="18" t="s">
        <v>236</v>
      </c>
      <c r="E827" s="54"/>
      <c r="F827" s="20">
        <f>F828</f>
        <v>100</v>
      </c>
    </row>
    <row r="828" spans="1:6" ht="15.75" x14ac:dyDescent="0.25">
      <c r="A828" s="21" t="s">
        <v>51</v>
      </c>
      <c r="B828" s="22" t="s">
        <v>74</v>
      </c>
      <c r="C828" s="22" t="s">
        <v>70</v>
      </c>
      <c r="D828" s="22" t="s">
        <v>428</v>
      </c>
      <c r="E828" s="41"/>
      <c r="F828" s="24">
        <f>F829</f>
        <v>100</v>
      </c>
    </row>
    <row r="829" spans="1:6" ht="15.75" x14ac:dyDescent="0.25">
      <c r="A829" s="211" t="s">
        <v>23</v>
      </c>
      <c r="B829" s="123" t="s">
        <v>74</v>
      </c>
      <c r="C829" s="123" t="s">
        <v>70</v>
      </c>
      <c r="D829" s="223" t="s">
        <v>428</v>
      </c>
      <c r="E829" s="215" t="s">
        <v>24</v>
      </c>
      <c r="F829" s="27">
        <f>F830</f>
        <v>100</v>
      </c>
    </row>
    <row r="830" spans="1:6" ht="15.75" x14ac:dyDescent="0.25">
      <c r="A830" s="211" t="s">
        <v>188</v>
      </c>
      <c r="B830" s="223" t="s">
        <v>74</v>
      </c>
      <c r="C830" s="223" t="s">
        <v>70</v>
      </c>
      <c r="D830" s="223" t="s">
        <v>428</v>
      </c>
      <c r="E830" s="215" t="s">
        <v>126</v>
      </c>
      <c r="F830" s="27">
        <v>100</v>
      </c>
    </row>
    <row r="831" spans="1:6" ht="17.25" x14ac:dyDescent="0.3">
      <c r="A831" s="139" t="s">
        <v>100</v>
      </c>
      <c r="B831" s="140" t="s">
        <v>74</v>
      </c>
      <c r="C831" s="140" t="s">
        <v>60</v>
      </c>
      <c r="D831" s="141" t="s">
        <v>101</v>
      </c>
      <c r="E831" s="142"/>
      <c r="F831" s="143">
        <f>F832+F940+F1006+F959+F990+F954</f>
        <v>3149368.86</v>
      </c>
    </row>
    <row r="832" spans="1:6" ht="31.5" x14ac:dyDescent="0.25">
      <c r="A832" s="40" t="s">
        <v>505</v>
      </c>
      <c r="B832" s="41" t="s">
        <v>74</v>
      </c>
      <c r="C832" s="41" t="s">
        <v>60</v>
      </c>
      <c r="D832" s="41" t="s">
        <v>302</v>
      </c>
      <c r="E832" s="41"/>
      <c r="F832" s="55">
        <f>F833+F913+F933</f>
        <v>2476705.06</v>
      </c>
    </row>
    <row r="833" spans="1:6" ht="15.75" x14ac:dyDescent="0.25">
      <c r="A833" s="115" t="s">
        <v>7</v>
      </c>
      <c r="B833" s="22" t="s">
        <v>74</v>
      </c>
      <c r="C833" s="22" t="s">
        <v>60</v>
      </c>
      <c r="D833" s="22" t="s">
        <v>396</v>
      </c>
      <c r="E833" s="41"/>
      <c r="F833" s="55">
        <f>F834+F904</f>
        <v>2466623.06</v>
      </c>
    </row>
    <row r="834" spans="1:6" ht="63" x14ac:dyDescent="0.25">
      <c r="A834" s="44" t="s">
        <v>397</v>
      </c>
      <c r="B834" s="18" t="s">
        <v>74</v>
      </c>
      <c r="C834" s="18" t="s">
        <v>60</v>
      </c>
      <c r="D834" s="23" t="s">
        <v>398</v>
      </c>
      <c r="E834" s="54"/>
      <c r="F834" s="56">
        <f>F835+F839+F843+F866+F870+F874++F878+F882+F888+F892+F896+F900</f>
        <v>2466313.56</v>
      </c>
    </row>
    <row r="835" spans="1:6" ht="31.5" x14ac:dyDescent="0.25">
      <c r="A835" s="124" t="s">
        <v>783</v>
      </c>
      <c r="B835" s="41" t="s">
        <v>74</v>
      </c>
      <c r="C835" s="41" t="s">
        <v>60</v>
      </c>
      <c r="D835" s="22" t="s">
        <v>784</v>
      </c>
      <c r="E835" s="41"/>
      <c r="F835" s="144">
        <f t="shared" ref="F835:F837" si="3">F836</f>
        <v>1500</v>
      </c>
    </row>
    <row r="836" spans="1:6" ht="31.5" x14ac:dyDescent="0.25">
      <c r="A836" s="48" t="s">
        <v>18</v>
      </c>
      <c r="B836" s="223" t="s">
        <v>74</v>
      </c>
      <c r="C836" s="223" t="s">
        <v>60</v>
      </c>
      <c r="D836" s="223" t="s">
        <v>784</v>
      </c>
      <c r="E836" s="215" t="s">
        <v>20</v>
      </c>
      <c r="F836" s="100">
        <f t="shared" si="3"/>
        <v>1500</v>
      </c>
    </row>
    <row r="837" spans="1:6" ht="15.75" x14ac:dyDescent="0.25">
      <c r="A837" s="83" t="s">
        <v>25</v>
      </c>
      <c r="B837" s="223" t="s">
        <v>74</v>
      </c>
      <c r="C837" s="223" t="s">
        <v>60</v>
      </c>
      <c r="D837" s="223" t="s">
        <v>784</v>
      </c>
      <c r="E837" s="215" t="s">
        <v>26</v>
      </c>
      <c r="F837" s="100">
        <f t="shared" si="3"/>
        <v>1500</v>
      </c>
    </row>
    <row r="838" spans="1:6" ht="15.75" x14ac:dyDescent="0.25">
      <c r="A838" s="48" t="s">
        <v>152</v>
      </c>
      <c r="B838" s="223" t="s">
        <v>74</v>
      </c>
      <c r="C838" s="223" t="s">
        <v>60</v>
      </c>
      <c r="D838" s="223" t="s">
        <v>784</v>
      </c>
      <c r="E838" s="34" t="s">
        <v>159</v>
      </c>
      <c r="F838" s="100">
        <f>0+1500</f>
        <v>1500</v>
      </c>
    </row>
    <row r="839" spans="1:6" ht="15.75" x14ac:dyDescent="0.25">
      <c r="A839" s="43" t="s">
        <v>51</v>
      </c>
      <c r="B839" s="41" t="s">
        <v>74</v>
      </c>
      <c r="C839" s="41" t="s">
        <v>60</v>
      </c>
      <c r="D839" s="22" t="s">
        <v>293</v>
      </c>
      <c r="E839" s="41"/>
      <c r="F839" s="55">
        <f>F840</f>
        <v>6950</v>
      </c>
    </row>
    <row r="840" spans="1:6" ht="31.5" x14ac:dyDescent="0.25">
      <c r="A840" s="220" t="s">
        <v>18</v>
      </c>
      <c r="B840" s="223" t="s">
        <v>74</v>
      </c>
      <c r="C840" s="223" t="s">
        <v>60</v>
      </c>
      <c r="D840" s="223" t="s">
        <v>293</v>
      </c>
      <c r="E840" s="215" t="s">
        <v>20</v>
      </c>
      <c r="F840" s="103">
        <f>F841</f>
        <v>6950</v>
      </c>
    </row>
    <row r="841" spans="1:6" ht="40.5" customHeight="1" x14ac:dyDescent="0.25">
      <c r="A841" s="83" t="s">
        <v>25</v>
      </c>
      <c r="B841" s="223" t="s">
        <v>74</v>
      </c>
      <c r="C841" s="223" t="s">
        <v>60</v>
      </c>
      <c r="D841" s="223" t="s">
        <v>293</v>
      </c>
      <c r="E841" s="215" t="s">
        <v>26</v>
      </c>
      <c r="F841" s="103">
        <f>F842</f>
        <v>6950</v>
      </c>
    </row>
    <row r="842" spans="1:6" ht="15.75" x14ac:dyDescent="0.25">
      <c r="A842" s="48" t="s">
        <v>152</v>
      </c>
      <c r="B842" s="223" t="s">
        <v>74</v>
      </c>
      <c r="C842" s="223" t="s">
        <v>60</v>
      </c>
      <c r="D842" s="223" t="s">
        <v>293</v>
      </c>
      <c r="E842" s="34" t="s">
        <v>159</v>
      </c>
      <c r="F842" s="103">
        <v>6950</v>
      </c>
    </row>
    <row r="843" spans="1:6" ht="15.75" x14ac:dyDescent="0.25">
      <c r="A843" s="105" t="s">
        <v>172</v>
      </c>
      <c r="B843" s="41" t="s">
        <v>74</v>
      </c>
      <c r="C843" s="41" t="s">
        <v>60</v>
      </c>
      <c r="D843" s="51" t="s">
        <v>399</v>
      </c>
      <c r="E843" s="41"/>
      <c r="F843" s="55">
        <f>F844+F848+F852+F856</f>
        <v>137469</v>
      </c>
    </row>
    <row r="844" spans="1:6" ht="31.5" x14ac:dyDescent="0.25">
      <c r="A844" s="60" t="s">
        <v>173</v>
      </c>
      <c r="B844" s="36" t="s">
        <v>74</v>
      </c>
      <c r="C844" s="36" t="s">
        <v>60</v>
      </c>
      <c r="D844" s="30" t="s">
        <v>400</v>
      </c>
      <c r="E844" s="216"/>
      <c r="F844" s="102">
        <f>F845</f>
        <v>78422</v>
      </c>
    </row>
    <row r="845" spans="1:6" ht="31.5" x14ac:dyDescent="0.25">
      <c r="A845" s="220" t="s">
        <v>18</v>
      </c>
      <c r="B845" s="223" t="s">
        <v>74</v>
      </c>
      <c r="C845" s="223" t="s">
        <v>60</v>
      </c>
      <c r="D845" s="26" t="s">
        <v>400</v>
      </c>
      <c r="E845" s="215" t="s">
        <v>20</v>
      </c>
      <c r="F845" s="103">
        <f>F846</f>
        <v>78422</v>
      </c>
    </row>
    <row r="846" spans="1:6" ht="15.75" x14ac:dyDescent="0.25">
      <c r="A846" s="48" t="s">
        <v>25</v>
      </c>
      <c r="B846" s="223" t="s">
        <v>74</v>
      </c>
      <c r="C846" s="223" t="s">
        <v>60</v>
      </c>
      <c r="D846" s="136" t="s">
        <v>400</v>
      </c>
      <c r="E846" s="34" t="s">
        <v>26</v>
      </c>
      <c r="F846" s="128">
        <f>F847</f>
        <v>78422</v>
      </c>
    </row>
    <row r="847" spans="1:6" ht="15.75" x14ac:dyDescent="0.25">
      <c r="A847" s="48" t="s">
        <v>152</v>
      </c>
      <c r="B847" s="223" t="s">
        <v>74</v>
      </c>
      <c r="C847" s="223" t="s">
        <v>60</v>
      </c>
      <c r="D847" s="136" t="s">
        <v>400</v>
      </c>
      <c r="E847" s="34" t="s">
        <v>159</v>
      </c>
      <c r="F847" s="128">
        <f>35202+16098+10090+264+14768+2000+27438-27438</f>
        <v>78422</v>
      </c>
    </row>
    <row r="848" spans="1:6" ht="15.75" x14ac:dyDescent="0.25">
      <c r="A848" s="81" t="s">
        <v>174</v>
      </c>
      <c r="B848" s="216" t="s">
        <v>74</v>
      </c>
      <c r="C848" s="216" t="s">
        <v>60</v>
      </c>
      <c r="D848" s="30" t="s">
        <v>401</v>
      </c>
      <c r="E848" s="216"/>
      <c r="F848" s="102">
        <f>F849</f>
        <v>17033</v>
      </c>
    </row>
    <row r="849" spans="1:6" ht="31.5" x14ac:dyDescent="0.25">
      <c r="A849" s="220" t="s">
        <v>18</v>
      </c>
      <c r="B849" s="223" t="s">
        <v>74</v>
      </c>
      <c r="C849" s="223" t="s">
        <v>60</v>
      </c>
      <c r="D849" s="26" t="s">
        <v>401</v>
      </c>
      <c r="E849" s="215" t="s">
        <v>20</v>
      </c>
      <c r="F849" s="103">
        <f>F850</f>
        <v>17033</v>
      </c>
    </row>
    <row r="850" spans="1:6" ht="15.75" x14ac:dyDescent="0.25">
      <c r="A850" s="48" t="s">
        <v>25</v>
      </c>
      <c r="B850" s="223" t="s">
        <v>74</v>
      </c>
      <c r="C850" s="223" t="s">
        <v>60</v>
      </c>
      <c r="D850" s="136" t="s">
        <v>401</v>
      </c>
      <c r="E850" s="34" t="s">
        <v>26</v>
      </c>
      <c r="F850" s="128">
        <f>F851</f>
        <v>17033</v>
      </c>
    </row>
    <row r="851" spans="1:6" ht="15.75" x14ac:dyDescent="0.25">
      <c r="A851" s="48" t="s">
        <v>152</v>
      </c>
      <c r="B851" s="215" t="s">
        <v>74</v>
      </c>
      <c r="C851" s="215" t="s">
        <v>60</v>
      </c>
      <c r="D851" s="136" t="s">
        <v>401</v>
      </c>
      <c r="E851" s="34" t="s">
        <v>159</v>
      </c>
      <c r="F851" s="128">
        <f>39033-15000-2000-5000</f>
        <v>17033</v>
      </c>
    </row>
    <row r="852" spans="1:6" ht="31.5" x14ac:dyDescent="0.25">
      <c r="A852" s="60" t="s">
        <v>884</v>
      </c>
      <c r="B852" s="216" t="s">
        <v>74</v>
      </c>
      <c r="C852" s="216" t="s">
        <v>60</v>
      </c>
      <c r="D852" s="30" t="s">
        <v>874</v>
      </c>
      <c r="E852" s="216"/>
      <c r="F852" s="151">
        <f>F853</f>
        <v>14958</v>
      </c>
    </row>
    <row r="853" spans="1:6" ht="31.5" x14ac:dyDescent="0.25">
      <c r="A853" s="48" t="s">
        <v>18</v>
      </c>
      <c r="B853" s="223" t="s">
        <v>74</v>
      </c>
      <c r="C853" s="223" t="s">
        <v>60</v>
      </c>
      <c r="D853" s="136" t="s">
        <v>874</v>
      </c>
      <c r="E853" s="34" t="s">
        <v>20</v>
      </c>
      <c r="F853" s="128">
        <f>F854</f>
        <v>14958</v>
      </c>
    </row>
    <row r="854" spans="1:6" ht="15.75" x14ac:dyDescent="0.25">
      <c r="A854" s="48" t="s">
        <v>25</v>
      </c>
      <c r="B854" s="223" t="s">
        <v>74</v>
      </c>
      <c r="C854" s="223" t="s">
        <v>60</v>
      </c>
      <c r="D854" s="136" t="s">
        <v>874</v>
      </c>
      <c r="E854" s="34" t="s">
        <v>26</v>
      </c>
      <c r="F854" s="128">
        <f>F855</f>
        <v>14958</v>
      </c>
    </row>
    <row r="855" spans="1:6" ht="15.75" x14ac:dyDescent="0.25">
      <c r="A855" s="48" t="s">
        <v>152</v>
      </c>
      <c r="B855" s="215" t="s">
        <v>74</v>
      </c>
      <c r="C855" s="215" t="s">
        <v>60</v>
      </c>
      <c r="D855" s="136" t="s">
        <v>874</v>
      </c>
      <c r="E855" s="34" t="s">
        <v>159</v>
      </c>
      <c r="F855" s="128">
        <f>0+27438-12480</f>
        <v>14958</v>
      </c>
    </row>
    <row r="856" spans="1:6" ht="15.75" x14ac:dyDescent="0.25">
      <c r="A856" s="60" t="s">
        <v>175</v>
      </c>
      <c r="B856" s="216" t="s">
        <v>74</v>
      </c>
      <c r="C856" s="216" t="s">
        <v>60</v>
      </c>
      <c r="D856" s="30" t="s">
        <v>402</v>
      </c>
      <c r="E856" s="216"/>
      <c r="F856" s="102">
        <f>F857+F861+F863</f>
        <v>27056</v>
      </c>
    </row>
    <row r="857" spans="1:6" ht="15.75" x14ac:dyDescent="0.25">
      <c r="A857" s="48" t="s">
        <v>22</v>
      </c>
      <c r="B857" s="215" t="s">
        <v>74</v>
      </c>
      <c r="C857" s="215" t="s">
        <v>60</v>
      </c>
      <c r="D857" s="136" t="s">
        <v>402</v>
      </c>
      <c r="E857" s="34" t="s">
        <v>15</v>
      </c>
      <c r="F857" s="128">
        <f>F858</f>
        <v>11146</v>
      </c>
    </row>
    <row r="858" spans="1:6" ht="31.5" x14ac:dyDescent="0.25">
      <c r="A858" s="48" t="s">
        <v>17</v>
      </c>
      <c r="B858" s="223" t="s">
        <v>74</v>
      </c>
      <c r="C858" s="223" t="s">
        <v>60</v>
      </c>
      <c r="D858" s="136" t="s">
        <v>402</v>
      </c>
      <c r="E858" s="34" t="s">
        <v>16</v>
      </c>
      <c r="F858" s="128">
        <f>F860+F859</f>
        <v>11146</v>
      </c>
    </row>
    <row r="859" spans="1:6" ht="31.5" x14ac:dyDescent="0.25">
      <c r="A859" s="48" t="s">
        <v>569</v>
      </c>
      <c r="B859" s="223" t="s">
        <v>74</v>
      </c>
      <c r="C859" s="223" t="s">
        <v>60</v>
      </c>
      <c r="D859" s="26" t="s">
        <v>820</v>
      </c>
      <c r="E859" s="215" t="s">
        <v>570</v>
      </c>
      <c r="F859" s="133">
        <v>10526</v>
      </c>
    </row>
    <row r="860" spans="1:6" ht="31.5" x14ac:dyDescent="0.25">
      <c r="A860" s="220" t="s">
        <v>140</v>
      </c>
      <c r="B860" s="223" t="s">
        <v>74</v>
      </c>
      <c r="C860" s="223" t="s">
        <v>60</v>
      </c>
      <c r="D860" s="136" t="s">
        <v>402</v>
      </c>
      <c r="E860" s="215" t="s">
        <v>141</v>
      </c>
      <c r="F860" s="128">
        <f>620-10537+10537</f>
        <v>620</v>
      </c>
    </row>
    <row r="861" spans="1:6" ht="15.75" x14ac:dyDescent="0.25">
      <c r="A861" s="211" t="s">
        <v>23</v>
      </c>
      <c r="B861" s="223" t="s">
        <v>74</v>
      </c>
      <c r="C861" s="223" t="s">
        <v>60</v>
      </c>
      <c r="D861" s="136" t="s">
        <v>402</v>
      </c>
      <c r="E861" s="215" t="s">
        <v>24</v>
      </c>
      <c r="F861" s="128">
        <f>F862</f>
        <v>830</v>
      </c>
    </row>
    <row r="862" spans="1:6" ht="15.75" x14ac:dyDescent="0.25">
      <c r="A862" s="220" t="s">
        <v>737</v>
      </c>
      <c r="B862" s="223" t="s">
        <v>74</v>
      </c>
      <c r="C862" s="223" t="s">
        <v>60</v>
      </c>
      <c r="D862" s="136" t="s">
        <v>402</v>
      </c>
      <c r="E862" s="215" t="s">
        <v>738</v>
      </c>
      <c r="F862" s="128">
        <f>0+650+180</f>
        <v>830</v>
      </c>
    </row>
    <row r="863" spans="1:6" ht="31.5" x14ac:dyDescent="0.25">
      <c r="A863" s="48" t="s">
        <v>18</v>
      </c>
      <c r="B863" s="215" t="s">
        <v>74</v>
      </c>
      <c r="C863" s="215" t="s">
        <v>60</v>
      </c>
      <c r="D863" s="136" t="s">
        <v>402</v>
      </c>
      <c r="E863" s="34" t="s">
        <v>20</v>
      </c>
      <c r="F863" s="128">
        <f>F864</f>
        <v>15080</v>
      </c>
    </row>
    <row r="864" spans="1:6" ht="15.75" x14ac:dyDescent="0.25">
      <c r="A864" s="48" t="s">
        <v>25</v>
      </c>
      <c r="B864" s="223" t="s">
        <v>74</v>
      </c>
      <c r="C864" s="223" t="s">
        <v>60</v>
      </c>
      <c r="D864" s="136" t="s">
        <v>402</v>
      </c>
      <c r="E864" s="34" t="s">
        <v>26</v>
      </c>
      <c r="F864" s="128">
        <f>F865</f>
        <v>15080</v>
      </c>
    </row>
    <row r="865" spans="1:6" ht="15.75" x14ac:dyDescent="0.25">
      <c r="A865" s="48" t="s">
        <v>152</v>
      </c>
      <c r="B865" s="223" t="s">
        <v>74</v>
      </c>
      <c r="C865" s="223" t="s">
        <v>60</v>
      </c>
      <c r="D865" s="136" t="s">
        <v>402</v>
      </c>
      <c r="E865" s="34" t="s">
        <v>159</v>
      </c>
      <c r="F865" s="128">
        <f>13144+1836+100</f>
        <v>15080</v>
      </c>
    </row>
    <row r="866" spans="1:6" ht="31.5" x14ac:dyDescent="0.25">
      <c r="A866" s="145" t="s">
        <v>210</v>
      </c>
      <c r="B866" s="41" t="s">
        <v>74</v>
      </c>
      <c r="C866" s="41" t="s">
        <v>60</v>
      </c>
      <c r="D866" s="117" t="s">
        <v>403</v>
      </c>
      <c r="E866" s="19"/>
      <c r="F866" s="146">
        <f>F867</f>
        <v>73424.000000000015</v>
      </c>
    </row>
    <row r="867" spans="1:6" ht="31.5" x14ac:dyDescent="0.25">
      <c r="A867" s="212" t="s">
        <v>216</v>
      </c>
      <c r="B867" s="223" t="s">
        <v>74</v>
      </c>
      <c r="C867" s="223" t="s">
        <v>60</v>
      </c>
      <c r="D867" s="136" t="s">
        <v>403</v>
      </c>
      <c r="E867" s="34" t="s">
        <v>37</v>
      </c>
      <c r="F867" s="103">
        <f>F868</f>
        <v>73424.000000000015</v>
      </c>
    </row>
    <row r="868" spans="1:6" ht="15.75" x14ac:dyDescent="0.25">
      <c r="A868" s="83" t="s">
        <v>36</v>
      </c>
      <c r="B868" s="223" t="s">
        <v>74</v>
      </c>
      <c r="C868" s="223" t="s">
        <v>60</v>
      </c>
      <c r="D868" s="136" t="s">
        <v>403</v>
      </c>
      <c r="E868" s="34">
        <v>410</v>
      </c>
      <c r="F868" s="103">
        <f>F869</f>
        <v>73424.000000000015</v>
      </c>
    </row>
    <row r="869" spans="1:6" ht="31.5" x14ac:dyDescent="0.25">
      <c r="A869" s="83" t="s">
        <v>155</v>
      </c>
      <c r="B869" s="223" t="s">
        <v>74</v>
      </c>
      <c r="C869" s="223" t="s">
        <v>60</v>
      </c>
      <c r="D869" s="136" t="s">
        <v>403</v>
      </c>
      <c r="E869" s="34" t="s">
        <v>160</v>
      </c>
      <c r="F869" s="103">
        <f>192305+15020.85+1000-4896.86-130004.99</f>
        <v>73424.000000000015</v>
      </c>
    </row>
    <row r="870" spans="1:6" ht="78.75" x14ac:dyDescent="0.25">
      <c r="A870" s="21" t="s">
        <v>859</v>
      </c>
      <c r="B870" s="41" t="s">
        <v>74</v>
      </c>
      <c r="C870" s="41" t="s">
        <v>60</v>
      </c>
      <c r="D870" s="51" t="s">
        <v>860</v>
      </c>
      <c r="E870" s="41"/>
      <c r="F870" s="55">
        <f>F871</f>
        <v>957.62</v>
      </c>
    </row>
    <row r="871" spans="1:6" ht="31.5" x14ac:dyDescent="0.25">
      <c r="A871" s="212" t="s">
        <v>18</v>
      </c>
      <c r="B871" s="223" t="s">
        <v>74</v>
      </c>
      <c r="C871" s="223" t="s">
        <v>60</v>
      </c>
      <c r="D871" s="136" t="s">
        <v>860</v>
      </c>
      <c r="E871" s="34" t="s">
        <v>20</v>
      </c>
      <c r="F871" s="128">
        <f>F872</f>
        <v>957.62</v>
      </c>
    </row>
    <row r="872" spans="1:6" ht="15.75" x14ac:dyDescent="0.25">
      <c r="A872" s="212" t="s">
        <v>25</v>
      </c>
      <c r="B872" s="223" t="s">
        <v>74</v>
      </c>
      <c r="C872" s="223" t="s">
        <v>60</v>
      </c>
      <c r="D872" s="136" t="s">
        <v>860</v>
      </c>
      <c r="E872" s="34" t="s">
        <v>26</v>
      </c>
      <c r="F872" s="128">
        <f>F873</f>
        <v>957.62</v>
      </c>
    </row>
    <row r="873" spans="1:6" ht="15.75" x14ac:dyDescent="0.25">
      <c r="A873" s="212" t="s">
        <v>152</v>
      </c>
      <c r="B873" s="223" t="s">
        <v>74</v>
      </c>
      <c r="C873" s="223" t="s">
        <v>60</v>
      </c>
      <c r="D873" s="136" t="s">
        <v>860</v>
      </c>
      <c r="E873" s="34" t="s">
        <v>159</v>
      </c>
      <c r="F873" s="128">
        <f>0+957.62</f>
        <v>957.62</v>
      </c>
    </row>
    <row r="874" spans="1:6" ht="110.25" x14ac:dyDescent="0.25">
      <c r="A874" s="43" t="s">
        <v>214</v>
      </c>
      <c r="B874" s="41" t="s">
        <v>74</v>
      </c>
      <c r="C874" s="41" t="s">
        <v>60</v>
      </c>
      <c r="D874" s="51" t="s">
        <v>404</v>
      </c>
      <c r="E874" s="147"/>
      <c r="F874" s="148">
        <f>F875</f>
        <v>1584038</v>
      </c>
    </row>
    <row r="875" spans="1:6" ht="31.5" x14ac:dyDescent="0.25">
      <c r="A875" s="220" t="s">
        <v>18</v>
      </c>
      <c r="B875" s="223" t="s">
        <v>74</v>
      </c>
      <c r="C875" s="223" t="s">
        <v>60</v>
      </c>
      <c r="D875" s="26" t="s">
        <v>404</v>
      </c>
      <c r="E875" s="215" t="s">
        <v>20</v>
      </c>
      <c r="F875" s="39">
        <f>F877</f>
        <v>1584038</v>
      </c>
    </row>
    <row r="876" spans="1:6" ht="15.75" x14ac:dyDescent="0.25">
      <c r="A876" s="48" t="s">
        <v>25</v>
      </c>
      <c r="B876" s="223" t="s">
        <v>74</v>
      </c>
      <c r="C876" s="223" t="s">
        <v>60</v>
      </c>
      <c r="D876" s="26" t="s">
        <v>404</v>
      </c>
      <c r="E876" s="34" t="s">
        <v>26</v>
      </c>
      <c r="F876" s="39">
        <f>F877</f>
        <v>1584038</v>
      </c>
    </row>
    <row r="877" spans="1:6" ht="47.25" x14ac:dyDescent="0.25">
      <c r="A877" s="61" t="s">
        <v>158</v>
      </c>
      <c r="B877" s="223" t="s">
        <v>74</v>
      </c>
      <c r="C877" s="223" t="s">
        <v>60</v>
      </c>
      <c r="D877" s="26" t="s">
        <v>404</v>
      </c>
      <c r="E877" s="215" t="s">
        <v>161</v>
      </c>
      <c r="F877" s="103">
        <f>1432011+61654+90373</f>
        <v>1584038</v>
      </c>
    </row>
    <row r="878" spans="1:6" ht="126" x14ac:dyDescent="0.25">
      <c r="A878" s="43" t="s">
        <v>176</v>
      </c>
      <c r="B878" s="22" t="s">
        <v>74</v>
      </c>
      <c r="C878" s="22" t="s">
        <v>60</v>
      </c>
      <c r="D878" s="51" t="s">
        <v>405</v>
      </c>
      <c r="E878" s="147"/>
      <c r="F878" s="148">
        <f>F879</f>
        <v>190170</v>
      </c>
    </row>
    <row r="879" spans="1:6" ht="31.5" x14ac:dyDescent="0.25">
      <c r="A879" s="48" t="s">
        <v>18</v>
      </c>
      <c r="B879" s="223" t="s">
        <v>74</v>
      </c>
      <c r="C879" s="223" t="s">
        <v>60</v>
      </c>
      <c r="D879" s="26" t="s">
        <v>405</v>
      </c>
      <c r="E879" s="50">
        <v>600</v>
      </c>
      <c r="F879" s="39">
        <f>F880</f>
        <v>190170</v>
      </c>
    </row>
    <row r="880" spans="1:6" ht="31.5" x14ac:dyDescent="0.25">
      <c r="A880" s="83" t="s">
        <v>28</v>
      </c>
      <c r="B880" s="223" t="s">
        <v>74</v>
      </c>
      <c r="C880" s="223" t="s">
        <v>60</v>
      </c>
      <c r="D880" s="26" t="s">
        <v>405</v>
      </c>
      <c r="E880" s="50">
        <v>630</v>
      </c>
      <c r="F880" s="39">
        <f>F881</f>
        <v>190170</v>
      </c>
    </row>
    <row r="881" spans="1:6" ht="31.5" x14ac:dyDescent="0.25">
      <c r="A881" s="107" t="s">
        <v>745</v>
      </c>
      <c r="B881" s="223" t="s">
        <v>74</v>
      </c>
      <c r="C881" s="223" t="s">
        <v>60</v>
      </c>
      <c r="D881" s="26" t="s">
        <v>405</v>
      </c>
      <c r="E881" s="50">
        <v>634</v>
      </c>
      <c r="F881" s="39">
        <f>166380+14238+9552</f>
        <v>190170</v>
      </c>
    </row>
    <row r="882" spans="1:6" ht="78.75" x14ac:dyDescent="0.25">
      <c r="A882" s="43" t="s">
        <v>177</v>
      </c>
      <c r="B882" s="22" t="s">
        <v>74</v>
      </c>
      <c r="C882" s="22" t="s">
        <v>60</v>
      </c>
      <c r="D882" s="51" t="s">
        <v>406</v>
      </c>
      <c r="E882" s="41"/>
      <c r="F882" s="55">
        <f>F883</f>
        <v>110638</v>
      </c>
    </row>
    <row r="883" spans="1:6" ht="31.5" x14ac:dyDescent="0.25">
      <c r="A883" s="48" t="s">
        <v>18</v>
      </c>
      <c r="B883" s="215" t="s">
        <v>74</v>
      </c>
      <c r="C883" s="215" t="s">
        <v>60</v>
      </c>
      <c r="D883" s="136" t="s">
        <v>406</v>
      </c>
      <c r="E883" s="34" t="s">
        <v>20</v>
      </c>
      <c r="F883" s="224">
        <f>F884+F886</f>
        <v>110638</v>
      </c>
    </row>
    <row r="884" spans="1:6" ht="15.75" x14ac:dyDescent="0.25">
      <c r="A884" s="48" t="s">
        <v>25</v>
      </c>
      <c r="B884" s="215" t="s">
        <v>74</v>
      </c>
      <c r="C884" s="215" t="s">
        <v>60</v>
      </c>
      <c r="D884" s="136" t="s">
        <v>406</v>
      </c>
      <c r="E884" s="34" t="s">
        <v>26</v>
      </c>
      <c r="F884" s="224">
        <f>F885</f>
        <v>104034.87</v>
      </c>
    </row>
    <row r="885" spans="1:6" s="11" customFormat="1" ht="15.75" x14ac:dyDescent="0.25">
      <c r="A885" s="48" t="s">
        <v>152</v>
      </c>
      <c r="B885" s="223" t="s">
        <v>74</v>
      </c>
      <c r="C885" s="223" t="s">
        <v>60</v>
      </c>
      <c r="D885" s="136" t="s">
        <v>406</v>
      </c>
      <c r="E885" s="34" t="s">
        <v>159</v>
      </c>
      <c r="F885" s="224">
        <f>103638+396.87</f>
        <v>104034.87</v>
      </c>
    </row>
    <row r="886" spans="1:6" ht="31.5" x14ac:dyDescent="0.25">
      <c r="A886" s="83" t="s">
        <v>28</v>
      </c>
      <c r="B886" s="223" t="s">
        <v>74</v>
      </c>
      <c r="C886" s="223" t="s">
        <v>60</v>
      </c>
      <c r="D886" s="136" t="s">
        <v>406</v>
      </c>
      <c r="E886" s="34" t="s">
        <v>0</v>
      </c>
      <c r="F886" s="224">
        <f>F887</f>
        <v>6603.13</v>
      </c>
    </row>
    <row r="887" spans="1:6" ht="31.5" x14ac:dyDescent="0.25">
      <c r="A887" s="107" t="s">
        <v>745</v>
      </c>
      <c r="B887" s="223" t="s">
        <v>74</v>
      </c>
      <c r="C887" s="223" t="s">
        <v>60</v>
      </c>
      <c r="D887" s="136" t="s">
        <v>406</v>
      </c>
      <c r="E887" s="34" t="s">
        <v>744</v>
      </c>
      <c r="F887" s="224">
        <f>7000-396.87</f>
        <v>6603.13</v>
      </c>
    </row>
    <row r="888" spans="1:6" ht="47.25" x14ac:dyDescent="0.25">
      <c r="A888" s="105" t="s">
        <v>492</v>
      </c>
      <c r="B888" s="22" t="s">
        <v>74</v>
      </c>
      <c r="C888" s="22" t="s">
        <v>60</v>
      </c>
      <c r="D888" s="51" t="s">
        <v>493</v>
      </c>
      <c r="E888" s="41"/>
      <c r="F888" s="55">
        <f>F889</f>
        <v>22</v>
      </c>
    </row>
    <row r="889" spans="1:6" ht="15.75" x14ac:dyDescent="0.25">
      <c r="A889" s="48" t="s">
        <v>23</v>
      </c>
      <c r="B889" s="215" t="s">
        <v>74</v>
      </c>
      <c r="C889" s="215" t="s">
        <v>60</v>
      </c>
      <c r="D889" s="26" t="s">
        <v>493</v>
      </c>
      <c r="E889" s="34" t="s">
        <v>24</v>
      </c>
      <c r="F889" s="39">
        <f>F890</f>
        <v>22</v>
      </c>
    </row>
    <row r="890" spans="1:6" ht="31.5" x14ac:dyDescent="0.25">
      <c r="A890" s="48" t="s">
        <v>133</v>
      </c>
      <c r="B890" s="215" t="s">
        <v>74</v>
      </c>
      <c r="C890" s="215" t="s">
        <v>60</v>
      </c>
      <c r="D890" s="26" t="s">
        <v>493</v>
      </c>
      <c r="E890" s="34" t="s">
        <v>132</v>
      </c>
      <c r="F890" s="39">
        <f>F891</f>
        <v>22</v>
      </c>
    </row>
    <row r="891" spans="1:6" ht="31.5" x14ac:dyDescent="0.25">
      <c r="A891" s="48" t="s">
        <v>217</v>
      </c>
      <c r="B891" s="223" t="s">
        <v>74</v>
      </c>
      <c r="C891" s="223" t="s">
        <v>60</v>
      </c>
      <c r="D891" s="26" t="s">
        <v>493</v>
      </c>
      <c r="E891" s="34" t="s">
        <v>194</v>
      </c>
      <c r="F891" s="103">
        <f>1731-1709</f>
        <v>22</v>
      </c>
    </row>
    <row r="892" spans="1:6" ht="31.5" x14ac:dyDescent="0.25">
      <c r="A892" s="43" t="s">
        <v>819</v>
      </c>
      <c r="B892" s="22" t="s">
        <v>74</v>
      </c>
      <c r="C892" s="22" t="s">
        <v>60</v>
      </c>
      <c r="D892" s="51" t="s">
        <v>820</v>
      </c>
      <c r="E892" s="149"/>
      <c r="F892" s="144">
        <f>F893</f>
        <v>17030</v>
      </c>
    </row>
    <row r="893" spans="1:6" ht="15.75" x14ac:dyDescent="0.25">
      <c r="A893" s="48" t="s">
        <v>22</v>
      </c>
      <c r="B893" s="215" t="s">
        <v>74</v>
      </c>
      <c r="C893" s="215" t="s">
        <v>60</v>
      </c>
      <c r="D893" s="26" t="s">
        <v>820</v>
      </c>
      <c r="E893" s="34" t="s">
        <v>15</v>
      </c>
      <c r="F893" s="100">
        <f>F894</f>
        <v>17030</v>
      </c>
    </row>
    <row r="894" spans="1:6" ht="31.5" x14ac:dyDescent="0.25">
      <c r="A894" s="48" t="s">
        <v>17</v>
      </c>
      <c r="B894" s="215" t="s">
        <v>74</v>
      </c>
      <c r="C894" s="215" t="s">
        <v>60</v>
      </c>
      <c r="D894" s="26" t="s">
        <v>820</v>
      </c>
      <c r="E894" s="34" t="s">
        <v>16</v>
      </c>
      <c r="F894" s="100">
        <f>F895</f>
        <v>17030</v>
      </c>
    </row>
    <row r="895" spans="1:6" ht="31.5" x14ac:dyDescent="0.25">
      <c r="A895" s="48" t="s">
        <v>569</v>
      </c>
      <c r="B895" s="223" t="s">
        <v>74</v>
      </c>
      <c r="C895" s="223" t="s">
        <v>60</v>
      </c>
      <c r="D895" s="26" t="s">
        <v>820</v>
      </c>
      <c r="E895" s="215" t="s">
        <v>570</v>
      </c>
      <c r="F895" s="100">
        <v>17030</v>
      </c>
    </row>
    <row r="896" spans="1:6" ht="31.5" x14ac:dyDescent="0.25">
      <c r="A896" s="105" t="s">
        <v>759</v>
      </c>
      <c r="B896" s="22" t="s">
        <v>74</v>
      </c>
      <c r="C896" s="22" t="s">
        <v>60</v>
      </c>
      <c r="D896" s="51" t="s">
        <v>760</v>
      </c>
      <c r="E896" s="41"/>
      <c r="F896" s="55">
        <f t="shared" ref="F896:F897" si="4">F897</f>
        <v>1731.9400000000005</v>
      </c>
    </row>
    <row r="897" spans="1:6" ht="23.25" customHeight="1" x14ac:dyDescent="0.25">
      <c r="A897" s="150" t="s">
        <v>489</v>
      </c>
      <c r="B897" s="215" t="s">
        <v>74</v>
      </c>
      <c r="C897" s="215" t="s">
        <v>60</v>
      </c>
      <c r="D897" s="136" t="s">
        <v>760</v>
      </c>
      <c r="E897" s="34" t="s">
        <v>37</v>
      </c>
      <c r="F897" s="103">
        <f t="shared" si="4"/>
        <v>1731.9400000000005</v>
      </c>
    </row>
    <row r="898" spans="1:6" ht="15.75" x14ac:dyDescent="0.25">
      <c r="A898" s="83" t="s">
        <v>36</v>
      </c>
      <c r="B898" s="215" t="s">
        <v>74</v>
      </c>
      <c r="C898" s="215" t="s">
        <v>60</v>
      </c>
      <c r="D898" s="136" t="s">
        <v>760</v>
      </c>
      <c r="E898" s="34">
        <v>410</v>
      </c>
      <c r="F898" s="103">
        <f>F899</f>
        <v>1731.9400000000005</v>
      </c>
    </row>
    <row r="899" spans="1:6" ht="31.5" x14ac:dyDescent="0.25">
      <c r="A899" s="83" t="s">
        <v>155</v>
      </c>
      <c r="B899" s="223" t="s">
        <v>74</v>
      </c>
      <c r="C899" s="223" t="s">
        <v>60</v>
      </c>
      <c r="D899" s="136" t="s">
        <v>760</v>
      </c>
      <c r="E899" s="34" t="s">
        <v>160</v>
      </c>
      <c r="F899" s="103">
        <f>0+17319.41-15587.47</f>
        <v>1731.9400000000005</v>
      </c>
    </row>
    <row r="900" spans="1:6" ht="31.5" x14ac:dyDescent="0.25">
      <c r="A900" s="43" t="s">
        <v>178</v>
      </c>
      <c r="B900" s="41" t="s">
        <v>74</v>
      </c>
      <c r="C900" s="41" t="s">
        <v>60</v>
      </c>
      <c r="D900" s="22" t="s">
        <v>407</v>
      </c>
      <c r="E900" s="41"/>
      <c r="F900" s="55">
        <f>F901</f>
        <v>342383</v>
      </c>
    </row>
    <row r="901" spans="1:6" ht="31.5" x14ac:dyDescent="0.25">
      <c r="A901" s="48" t="s">
        <v>18</v>
      </c>
      <c r="B901" s="223" t="s">
        <v>74</v>
      </c>
      <c r="C901" s="223" t="s">
        <v>60</v>
      </c>
      <c r="D901" s="223" t="s">
        <v>407</v>
      </c>
      <c r="E901" s="215" t="s">
        <v>20</v>
      </c>
      <c r="F901" s="103">
        <f>F902</f>
        <v>342383</v>
      </c>
    </row>
    <row r="902" spans="1:6" ht="15.75" x14ac:dyDescent="0.25">
      <c r="A902" s="220" t="s">
        <v>25</v>
      </c>
      <c r="B902" s="223" t="s">
        <v>74</v>
      </c>
      <c r="C902" s="223" t="s">
        <v>60</v>
      </c>
      <c r="D902" s="223" t="s">
        <v>407</v>
      </c>
      <c r="E902" s="215" t="s">
        <v>26</v>
      </c>
      <c r="F902" s="103">
        <f>F903</f>
        <v>342383</v>
      </c>
    </row>
    <row r="903" spans="1:6" ht="47.25" x14ac:dyDescent="0.25">
      <c r="A903" s="61" t="s">
        <v>158</v>
      </c>
      <c r="B903" s="223" t="s">
        <v>74</v>
      </c>
      <c r="C903" s="223" t="s">
        <v>60</v>
      </c>
      <c r="D903" s="223" t="s">
        <v>407</v>
      </c>
      <c r="E903" s="215" t="s">
        <v>161</v>
      </c>
      <c r="F903" s="103">
        <f>337483+4900</f>
        <v>342383</v>
      </c>
    </row>
    <row r="904" spans="1:6" ht="15.75" x14ac:dyDescent="0.25">
      <c r="A904" s="44" t="s">
        <v>591</v>
      </c>
      <c r="B904" s="22" t="s">
        <v>74</v>
      </c>
      <c r="C904" s="22" t="s">
        <v>60</v>
      </c>
      <c r="D904" s="23" t="s">
        <v>408</v>
      </c>
      <c r="E904" s="54"/>
      <c r="F904" s="56">
        <f>F905</f>
        <v>309.5</v>
      </c>
    </row>
    <row r="905" spans="1:6" ht="15.75" x14ac:dyDescent="0.25">
      <c r="A905" s="105" t="s">
        <v>172</v>
      </c>
      <c r="B905" s="22" t="s">
        <v>74</v>
      </c>
      <c r="C905" s="22" t="s">
        <v>60</v>
      </c>
      <c r="D905" s="51" t="s">
        <v>409</v>
      </c>
      <c r="E905" s="41"/>
      <c r="F905" s="55">
        <f>F906</f>
        <v>309.5</v>
      </c>
    </row>
    <row r="906" spans="1:6" ht="15.75" x14ac:dyDescent="0.25">
      <c r="A906" s="60" t="s">
        <v>175</v>
      </c>
      <c r="B906" s="36" t="s">
        <v>74</v>
      </c>
      <c r="C906" s="36" t="s">
        <v>60</v>
      </c>
      <c r="D906" s="30" t="s">
        <v>410</v>
      </c>
      <c r="E906" s="216"/>
      <c r="F906" s="151">
        <f>F907+F910</f>
        <v>309.5</v>
      </c>
    </row>
    <row r="907" spans="1:6" ht="15.75" x14ac:dyDescent="0.25">
      <c r="A907" s="48" t="s">
        <v>22</v>
      </c>
      <c r="B907" s="223" t="s">
        <v>74</v>
      </c>
      <c r="C907" s="223" t="s">
        <v>60</v>
      </c>
      <c r="D907" s="136" t="s">
        <v>410</v>
      </c>
      <c r="E907" s="34" t="s">
        <v>15</v>
      </c>
      <c r="F907" s="128">
        <f>F908</f>
        <v>100</v>
      </c>
    </row>
    <row r="908" spans="1:6" ht="31.5" x14ac:dyDescent="0.25">
      <c r="A908" s="48" t="s">
        <v>17</v>
      </c>
      <c r="B908" s="223" t="s">
        <v>74</v>
      </c>
      <c r="C908" s="223" t="s">
        <v>60</v>
      </c>
      <c r="D908" s="136" t="s">
        <v>410</v>
      </c>
      <c r="E908" s="34" t="s">
        <v>16</v>
      </c>
      <c r="F908" s="128">
        <f>F909</f>
        <v>100</v>
      </c>
    </row>
    <row r="909" spans="1:6" ht="31.5" x14ac:dyDescent="0.25">
      <c r="A909" s="220" t="s">
        <v>140</v>
      </c>
      <c r="B909" s="223" t="s">
        <v>74</v>
      </c>
      <c r="C909" s="223" t="s">
        <v>60</v>
      </c>
      <c r="D909" s="136" t="s">
        <v>410</v>
      </c>
      <c r="E909" s="215" t="s">
        <v>141</v>
      </c>
      <c r="F909" s="128">
        <v>100</v>
      </c>
    </row>
    <row r="910" spans="1:6" ht="31.5" x14ac:dyDescent="0.25">
      <c r="A910" s="48" t="s">
        <v>18</v>
      </c>
      <c r="B910" s="223" t="s">
        <v>74</v>
      </c>
      <c r="C910" s="223" t="s">
        <v>60</v>
      </c>
      <c r="D910" s="136" t="s">
        <v>410</v>
      </c>
      <c r="E910" s="34" t="s">
        <v>20</v>
      </c>
      <c r="F910" s="128">
        <f>F911</f>
        <v>209.5</v>
      </c>
    </row>
    <row r="911" spans="1:6" ht="15.75" x14ac:dyDescent="0.25">
      <c r="A911" s="48" t="s">
        <v>25</v>
      </c>
      <c r="B911" s="223" t="s">
        <v>74</v>
      </c>
      <c r="C911" s="223" t="s">
        <v>60</v>
      </c>
      <c r="D911" s="136" t="s">
        <v>410</v>
      </c>
      <c r="E911" s="34" t="s">
        <v>26</v>
      </c>
      <c r="F911" s="128">
        <f>F912</f>
        <v>209.5</v>
      </c>
    </row>
    <row r="912" spans="1:6" ht="15.75" x14ac:dyDescent="0.25">
      <c r="A912" s="48" t="s">
        <v>152</v>
      </c>
      <c r="B912" s="223" t="s">
        <v>74</v>
      </c>
      <c r="C912" s="223" t="s">
        <v>60</v>
      </c>
      <c r="D912" s="136" t="s">
        <v>410</v>
      </c>
      <c r="E912" s="34" t="s">
        <v>159</v>
      </c>
      <c r="F912" s="128">
        <f>223.8-2.3-12</f>
        <v>209.5</v>
      </c>
    </row>
    <row r="913" spans="1:6" ht="31.5" x14ac:dyDescent="0.25">
      <c r="A913" s="115" t="s">
        <v>163</v>
      </c>
      <c r="B913" s="22" t="s">
        <v>74</v>
      </c>
      <c r="C913" s="22" t="s">
        <v>60</v>
      </c>
      <c r="D913" s="22" t="s">
        <v>411</v>
      </c>
      <c r="E913" s="41"/>
      <c r="F913" s="24">
        <f>F914+F927</f>
        <v>10072</v>
      </c>
    </row>
    <row r="914" spans="1:6" ht="47.25" x14ac:dyDescent="0.25">
      <c r="A914" s="44" t="s">
        <v>412</v>
      </c>
      <c r="B914" s="18" t="s">
        <v>74</v>
      </c>
      <c r="C914" s="18" t="s">
        <v>60</v>
      </c>
      <c r="D914" s="23" t="s">
        <v>413</v>
      </c>
      <c r="E914" s="54"/>
      <c r="F914" s="56">
        <f>F915</f>
        <v>9782</v>
      </c>
    </row>
    <row r="915" spans="1:6" ht="15.75" x14ac:dyDescent="0.25">
      <c r="A915" s="105" t="s">
        <v>179</v>
      </c>
      <c r="B915" s="22" t="s">
        <v>74</v>
      </c>
      <c r="C915" s="22" t="s">
        <v>60</v>
      </c>
      <c r="D915" s="51" t="s">
        <v>415</v>
      </c>
      <c r="E915" s="41"/>
      <c r="F915" s="55">
        <f>F916+F920</f>
        <v>9782</v>
      </c>
    </row>
    <row r="916" spans="1:6" ht="15.75" x14ac:dyDescent="0.25">
      <c r="A916" s="60" t="s">
        <v>180</v>
      </c>
      <c r="B916" s="36" t="s">
        <v>74</v>
      </c>
      <c r="C916" s="36" t="s">
        <v>60</v>
      </c>
      <c r="D916" s="30" t="s">
        <v>416</v>
      </c>
      <c r="E916" s="216"/>
      <c r="F916" s="102">
        <f>F917</f>
        <v>560</v>
      </c>
    </row>
    <row r="917" spans="1:6" ht="31.5" x14ac:dyDescent="0.25">
      <c r="A917" s="48" t="s">
        <v>18</v>
      </c>
      <c r="B917" s="223" t="s">
        <v>74</v>
      </c>
      <c r="C917" s="223" t="s">
        <v>60</v>
      </c>
      <c r="D917" s="136" t="s">
        <v>416</v>
      </c>
      <c r="E917" s="34" t="s">
        <v>20</v>
      </c>
      <c r="F917" s="128">
        <f>F918</f>
        <v>560</v>
      </c>
    </row>
    <row r="918" spans="1:6" ht="15.75" x14ac:dyDescent="0.25">
      <c r="A918" s="48" t="s">
        <v>25</v>
      </c>
      <c r="B918" s="36" t="s">
        <v>74</v>
      </c>
      <c r="C918" s="36" t="s">
        <v>60</v>
      </c>
      <c r="D918" s="136" t="s">
        <v>416</v>
      </c>
      <c r="E918" s="34" t="s">
        <v>26</v>
      </c>
      <c r="F918" s="128">
        <f>F919</f>
        <v>560</v>
      </c>
    </row>
    <row r="919" spans="1:6" ht="15.75" x14ac:dyDescent="0.25">
      <c r="A919" s="48" t="s">
        <v>152</v>
      </c>
      <c r="B919" s="223" t="s">
        <v>74</v>
      </c>
      <c r="C919" s="223" t="s">
        <v>60</v>
      </c>
      <c r="D919" s="136" t="s">
        <v>416</v>
      </c>
      <c r="E919" s="34" t="s">
        <v>159</v>
      </c>
      <c r="F919" s="128">
        <f>610-50</f>
        <v>560</v>
      </c>
    </row>
    <row r="920" spans="1:6" ht="31.5" x14ac:dyDescent="0.25">
      <c r="A920" s="81" t="s">
        <v>876</v>
      </c>
      <c r="B920" s="36" t="s">
        <v>74</v>
      </c>
      <c r="C920" s="36" t="s">
        <v>60</v>
      </c>
      <c r="D920" s="30" t="s">
        <v>864</v>
      </c>
      <c r="E920" s="216"/>
      <c r="F920" s="133">
        <f>F921+F924</f>
        <v>9222</v>
      </c>
    </row>
    <row r="921" spans="1:6" ht="15.75" x14ac:dyDescent="0.25">
      <c r="A921" s="48" t="s">
        <v>23</v>
      </c>
      <c r="B921" s="223" t="s">
        <v>74</v>
      </c>
      <c r="C921" s="223" t="s">
        <v>60</v>
      </c>
      <c r="D921" s="26" t="s">
        <v>864</v>
      </c>
      <c r="E921" s="29" t="s">
        <v>24</v>
      </c>
      <c r="F921" s="133">
        <f t="shared" ref="F921:F922" si="5">F922</f>
        <v>4125</v>
      </c>
    </row>
    <row r="922" spans="1:6" ht="31.5" x14ac:dyDescent="0.25">
      <c r="A922" s="48" t="s">
        <v>133</v>
      </c>
      <c r="B922" s="223" t="s">
        <v>74</v>
      </c>
      <c r="C922" s="223" t="s">
        <v>60</v>
      </c>
      <c r="D922" s="26" t="s">
        <v>864</v>
      </c>
      <c r="E922" s="29" t="s">
        <v>132</v>
      </c>
      <c r="F922" s="133">
        <f t="shared" si="5"/>
        <v>4125</v>
      </c>
    </row>
    <row r="923" spans="1:6" ht="31.5" x14ac:dyDescent="0.25">
      <c r="A923" s="48" t="s">
        <v>217</v>
      </c>
      <c r="B923" s="223" t="s">
        <v>74</v>
      </c>
      <c r="C923" s="223" t="s">
        <v>60</v>
      </c>
      <c r="D923" s="26" t="s">
        <v>864</v>
      </c>
      <c r="E923" s="223" t="s">
        <v>194</v>
      </c>
      <c r="F923" s="133">
        <v>4125</v>
      </c>
    </row>
    <row r="924" spans="1:6" ht="31.5" x14ac:dyDescent="0.25">
      <c r="A924" s="48" t="s">
        <v>18</v>
      </c>
      <c r="B924" s="223" t="s">
        <v>74</v>
      </c>
      <c r="C924" s="223" t="s">
        <v>60</v>
      </c>
      <c r="D924" s="136" t="s">
        <v>864</v>
      </c>
      <c r="E924" s="34" t="s">
        <v>20</v>
      </c>
      <c r="F924" s="133">
        <f t="shared" ref="F924:F925" si="6">F925</f>
        <v>5097</v>
      </c>
    </row>
    <row r="925" spans="1:6" ht="15.75" x14ac:dyDescent="0.25">
      <c r="A925" s="48" t="s">
        <v>25</v>
      </c>
      <c r="B925" s="223" t="s">
        <v>74</v>
      </c>
      <c r="C925" s="223" t="s">
        <v>60</v>
      </c>
      <c r="D925" s="136" t="s">
        <v>864</v>
      </c>
      <c r="E925" s="34" t="s">
        <v>26</v>
      </c>
      <c r="F925" s="133">
        <f t="shared" si="6"/>
        <v>5097</v>
      </c>
    </row>
    <row r="926" spans="1:6" ht="15.75" x14ac:dyDescent="0.25">
      <c r="A926" s="48" t="s">
        <v>152</v>
      </c>
      <c r="B926" s="223" t="s">
        <v>74</v>
      </c>
      <c r="C926" s="223" t="s">
        <v>60</v>
      </c>
      <c r="D926" s="136" t="s">
        <v>864</v>
      </c>
      <c r="E926" s="34" t="s">
        <v>159</v>
      </c>
      <c r="F926" s="133">
        <v>5097</v>
      </c>
    </row>
    <row r="927" spans="1:6" ht="47.25" x14ac:dyDescent="0.25">
      <c r="A927" s="44" t="s">
        <v>412</v>
      </c>
      <c r="B927" s="36" t="s">
        <v>74</v>
      </c>
      <c r="C927" s="36" t="s">
        <v>60</v>
      </c>
      <c r="D927" s="23" t="s">
        <v>424</v>
      </c>
      <c r="E927" s="54"/>
      <c r="F927" s="56">
        <f>F928</f>
        <v>290</v>
      </c>
    </row>
    <row r="928" spans="1:6" ht="15.75" x14ac:dyDescent="0.25">
      <c r="A928" s="105" t="s">
        <v>179</v>
      </c>
      <c r="B928" s="22" t="s">
        <v>74</v>
      </c>
      <c r="C928" s="22" t="s">
        <v>60</v>
      </c>
      <c r="D928" s="51" t="s">
        <v>425</v>
      </c>
      <c r="E928" s="41"/>
      <c r="F928" s="55">
        <f>F929</f>
        <v>290</v>
      </c>
    </row>
    <row r="929" spans="1:16368" ht="15.75" x14ac:dyDescent="0.25">
      <c r="A929" s="61" t="s">
        <v>180</v>
      </c>
      <c r="B929" s="223" t="s">
        <v>74</v>
      </c>
      <c r="C929" s="223" t="s">
        <v>60</v>
      </c>
      <c r="D929" s="26" t="s">
        <v>426</v>
      </c>
      <c r="E929" s="215"/>
      <c r="F929" s="103">
        <f>F930</f>
        <v>290</v>
      </c>
    </row>
    <row r="930" spans="1:16368" ht="31.5" x14ac:dyDescent="0.25">
      <c r="A930" s="48" t="s">
        <v>18</v>
      </c>
      <c r="B930" s="223" t="s">
        <v>74</v>
      </c>
      <c r="C930" s="223" t="s">
        <v>60</v>
      </c>
      <c r="D930" s="136" t="s">
        <v>426</v>
      </c>
      <c r="E930" s="34" t="s">
        <v>20</v>
      </c>
      <c r="F930" s="128">
        <f>F931</f>
        <v>290</v>
      </c>
    </row>
    <row r="931" spans="1:16368" ht="15.75" x14ac:dyDescent="0.25">
      <c r="A931" s="48" t="s">
        <v>25</v>
      </c>
      <c r="B931" s="223" t="s">
        <v>74</v>
      </c>
      <c r="C931" s="223" t="s">
        <v>60</v>
      </c>
      <c r="D931" s="136" t="s">
        <v>426</v>
      </c>
      <c r="E931" s="34" t="s">
        <v>26</v>
      </c>
      <c r="F931" s="128">
        <f>F932</f>
        <v>290</v>
      </c>
    </row>
    <row r="932" spans="1:16368" ht="15.75" x14ac:dyDescent="0.25">
      <c r="A932" s="48" t="s">
        <v>152</v>
      </c>
      <c r="B932" s="223" t="s">
        <v>74</v>
      </c>
      <c r="C932" s="223" t="s">
        <v>60</v>
      </c>
      <c r="D932" s="136" t="s">
        <v>426</v>
      </c>
      <c r="E932" s="34" t="s">
        <v>159</v>
      </c>
      <c r="F932" s="128">
        <v>290</v>
      </c>
    </row>
    <row r="933" spans="1:16368" ht="15.75" x14ac:dyDescent="0.25">
      <c r="A933" s="115" t="s">
        <v>182</v>
      </c>
      <c r="B933" s="22" t="s">
        <v>74</v>
      </c>
      <c r="C933" s="22" t="s">
        <v>60</v>
      </c>
      <c r="D933" s="22" t="s">
        <v>391</v>
      </c>
      <c r="E933" s="41"/>
      <c r="F933" s="24">
        <f t="shared" ref="F933:F938" si="7">F934</f>
        <v>10</v>
      </c>
    </row>
    <row r="934" spans="1:16368" ht="31.5" x14ac:dyDescent="0.25">
      <c r="A934" s="108" t="s">
        <v>390</v>
      </c>
      <c r="B934" s="22" t="s">
        <v>74</v>
      </c>
      <c r="C934" s="22" t="s">
        <v>60</v>
      </c>
      <c r="D934" s="23" t="s">
        <v>457</v>
      </c>
      <c r="E934" s="215"/>
      <c r="F934" s="152">
        <f t="shared" si="7"/>
        <v>10</v>
      </c>
    </row>
    <row r="935" spans="1:16368" ht="15.75" x14ac:dyDescent="0.25">
      <c r="A935" s="105" t="s">
        <v>183</v>
      </c>
      <c r="B935" s="36" t="s">
        <v>74</v>
      </c>
      <c r="C935" s="36" t="s">
        <v>60</v>
      </c>
      <c r="D935" s="51" t="s">
        <v>392</v>
      </c>
      <c r="E935" s="19"/>
      <c r="F935" s="151">
        <f t="shared" si="7"/>
        <v>10</v>
      </c>
    </row>
    <row r="936" spans="1:16368" ht="15.75" x14ac:dyDescent="0.25">
      <c r="A936" s="61" t="s">
        <v>154</v>
      </c>
      <c r="B936" s="223" t="s">
        <v>74</v>
      </c>
      <c r="C936" s="223" t="s">
        <v>60</v>
      </c>
      <c r="D936" s="26" t="s">
        <v>393</v>
      </c>
      <c r="E936" s="215"/>
      <c r="F936" s="103">
        <f t="shared" si="7"/>
        <v>10</v>
      </c>
    </row>
    <row r="937" spans="1:16368" ht="31.5" x14ac:dyDescent="0.25">
      <c r="A937" s="48" t="s">
        <v>18</v>
      </c>
      <c r="B937" s="223" t="s">
        <v>74</v>
      </c>
      <c r="C937" s="223" t="s">
        <v>60</v>
      </c>
      <c r="D937" s="136" t="s">
        <v>393</v>
      </c>
      <c r="E937" s="34" t="s">
        <v>20</v>
      </c>
      <c r="F937" s="128">
        <f t="shared" si="7"/>
        <v>10</v>
      </c>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c r="FS937" s="12"/>
      <c r="FT937" s="12"/>
      <c r="FU937" s="12"/>
      <c r="FV937" s="12"/>
      <c r="FW937" s="12"/>
      <c r="FX937" s="12"/>
      <c r="FY937" s="12"/>
      <c r="FZ937" s="12"/>
      <c r="GA937" s="12"/>
      <c r="GB937" s="12"/>
      <c r="GC937" s="12"/>
      <c r="GD937" s="12"/>
      <c r="GE937" s="12"/>
      <c r="GF937" s="12"/>
      <c r="GG937" s="12"/>
      <c r="GH937" s="12"/>
      <c r="GI937" s="12"/>
      <c r="GJ937" s="12"/>
      <c r="GK937" s="12"/>
      <c r="GL937" s="12"/>
      <c r="GM937" s="12"/>
      <c r="GN937" s="12"/>
      <c r="GO937" s="12"/>
      <c r="GP937" s="12"/>
      <c r="GQ937" s="12"/>
      <c r="GR937" s="12"/>
      <c r="GS937" s="12"/>
      <c r="GT937" s="12"/>
      <c r="GU937" s="12"/>
      <c r="GV937" s="12"/>
      <c r="GW937" s="12"/>
      <c r="GX937" s="12"/>
      <c r="GY937" s="12"/>
      <c r="GZ937" s="12"/>
      <c r="HA937" s="12"/>
      <c r="HB937" s="12"/>
      <c r="HC937" s="12"/>
      <c r="HD937" s="12"/>
      <c r="HE937" s="12"/>
      <c r="HF937" s="12"/>
      <c r="HG937" s="12"/>
      <c r="HH937" s="12"/>
      <c r="HI937" s="12"/>
      <c r="HJ937" s="12"/>
      <c r="HK937" s="12"/>
      <c r="HL937" s="12"/>
      <c r="HM937" s="12"/>
      <c r="HN937" s="12"/>
      <c r="HO937" s="12"/>
      <c r="HP937" s="12"/>
      <c r="HQ937" s="12"/>
      <c r="HR937" s="12"/>
      <c r="HS937" s="12"/>
      <c r="HT937" s="12"/>
      <c r="HU937" s="12"/>
      <c r="HV937" s="12"/>
      <c r="HW937" s="12"/>
      <c r="HX937" s="12"/>
      <c r="HY937" s="12"/>
      <c r="HZ937" s="12"/>
      <c r="IA937" s="12"/>
      <c r="IB937" s="12"/>
      <c r="IC937" s="12"/>
      <c r="ID937" s="12"/>
      <c r="IE937" s="12"/>
      <c r="IF937" s="12"/>
      <c r="IG937" s="12"/>
      <c r="IH937" s="12"/>
      <c r="II937" s="12"/>
      <c r="IJ937" s="12"/>
      <c r="IK937" s="12"/>
      <c r="IL937" s="12"/>
      <c r="IM937" s="12"/>
      <c r="IN937" s="12"/>
      <c r="IO937" s="12"/>
      <c r="IP937" s="12"/>
      <c r="IQ937" s="12"/>
      <c r="IR937" s="12"/>
      <c r="IS937" s="12"/>
      <c r="IT937" s="12"/>
      <c r="IU937" s="12"/>
      <c r="IV937" s="12"/>
      <c r="IW937" s="12"/>
      <c r="IX937" s="12"/>
      <c r="IY937" s="12"/>
      <c r="IZ937" s="12"/>
      <c r="JA937" s="12"/>
      <c r="JB937" s="12"/>
      <c r="JC937" s="12"/>
      <c r="JD937" s="12"/>
      <c r="JE937" s="12"/>
      <c r="JF937" s="12"/>
      <c r="JG937" s="12"/>
      <c r="JH937" s="12"/>
      <c r="JI937" s="12"/>
      <c r="JJ937" s="12"/>
      <c r="JK937" s="12"/>
      <c r="JL937" s="12"/>
      <c r="JM937" s="12"/>
      <c r="JN937" s="12"/>
      <c r="JO937" s="12"/>
      <c r="JP937" s="12"/>
      <c r="JQ937" s="12"/>
      <c r="JR937" s="12"/>
      <c r="JS937" s="12"/>
      <c r="JT937" s="12"/>
      <c r="JU937" s="12"/>
      <c r="JV937" s="12"/>
      <c r="JW937" s="12"/>
      <c r="JX937" s="12"/>
      <c r="JY937" s="12"/>
      <c r="JZ937" s="12"/>
      <c r="KA937" s="12"/>
      <c r="KB937" s="12"/>
      <c r="KC937" s="12"/>
      <c r="KD937" s="12"/>
      <c r="KE937" s="12"/>
      <c r="KF937" s="12"/>
      <c r="KG937" s="12"/>
      <c r="KH937" s="12"/>
      <c r="KI937" s="12"/>
      <c r="KJ937" s="12"/>
      <c r="KK937" s="12"/>
      <c r="KL937" s="12"/>
      <c r="KM937" s="12"/>
      <c r="KN937" s="12"/>
      <c r="KO937" s="12"/>
      <c r="KP937" s="12"/>
      <c r="KQ937" s="12"/>
      <c r="KR937" s="12"/>
      <c r="KS937" s="12"/>
      <c r="KT937" s="12"/>
      <c r="KU937" s="12"/>
      <c r="KV937" s="12"/>
      <c r="KW937" s="12"/>
      <c r="KX937" s="12"/>
      <c r="KY937" s="12"/>
      <c r="KZ937" s="12"/>
      <c r="LA937" s="12"/>
      <c r="LB937" s="12"/>
      <c r="LC937" s="12"/>
      <c r="LD937" s="12"/>
      <c r="LE937" s="12"/>
      <c r="LF937" s="12"/>
      <c r="LG937" s="12"/>
      <c r="LH937" s="12"/>
      <c r="LI937" s="12"/>
      <c r="LJ937" s="12"/>
      <c r="LK937" s="12"/>
      <c r="LL937" s="12"/>
      <c r="LM937" s="12"/>
      <c r="LN937" s="12"/>
      <c r="LO937" s="12"/>
      <c r="LP937" s="12"/>
      <c r="LQ937" s="12"/>
      <c r="LR937" s="12"/>
      <c r="LS937" s="12"/>
      <c r="LT937" s="12"/>
      <c r="LU937" s="12"/>
      <c r="LV937" s="12"/>
      <c r="LW937" s="12"/>
      <c r="LX937" s="12"/>
      <c r="LY937" s="12"/>
      <c r="LZ937" s="12"/>
      <c r="MA937" s="12"/>
      <c r="MB937" s="12"/>
      <c r="MC937" s="12"/>
      <c r="MD937" s="12"/>
      <c r="ME937" s="12"/>
      <c r="MF937" s="12"/>
      <c r="MG937" s="12"/>
      <c r="MH937" s="12"/>
      <c r="MI937" s="12"/>
      <c r="MJ937" s="12"/>
      <c r="MK937" s="12"/>
      <c r="ML937" s="12"/>
      <c r="MM937" s="12"/>
      <c r="MN937" s="12"/>
      <c r="MO937" s="12"/>
      <c r="MP937" s="12"/>
      <c r="MQ937" s="12"/>
      <c r="MR937" s="12"/>
      <c r="MS937" s="12"/>
      <c r="MT937" s="12"/>
      <c r="MU937" s="12"/>
      <c r="MV937" s="12"/>
      <c r="MW937" s="12"/>
      <c r="MX937" s="12"/>
      <c r="MY937" s="12"/>
      <c r="MZ937" s="12"/>
      <c r="NA937" s="12"/>
      <c r="NB937" s="12"/>
      <c r="NC937" s="12"/>
      <c r="ND937" s="12"/>
      <c r="NE937" s="12"/>
      <c r="NF937" s="12"/>
      <c r="NG937" s="12"/>
      <c r="NH937" s="12"/>
      <c r="NI937" s="12"/>
      <c r="NJ937" s="12"/>
      <c r="NK937" s="12"/>
      <c r="NL937" s="12"/>
      <c r="NM937" s="12"/>
      <c r="NN937" s="12"/>
      <c r="NO937" s="12"/>
      <c r="NP937" s="12"/>
      <c r="NQ937" s="12"/>
      <c r="NR937" s="12"/>
      <c r="NS937" s="12"/>
      <c r="NT937" s="12"/>
      <c r="NU937" s="12"/>
      <c r="NV937" s="12"/>
      <c r="NW937" s="12"/>
      <c r="NX937" s="12"/>
      <c r="NY937" s="12"/>
      <c r="NZ937" s="12"/>
      <c r="OA937" s="12"/>
      <c r="OB937" s="12"/>
      <c r="OC937" s="12"/>
      <c r="OD937" s="12"/>
      <c r="OE937" s="12"/>
      <c r="OF937" s="12"/>
      <c r="OG937" s="12"/>
      <c r="OH937" s="12"/>
      <c r="OI937" s="12"/>
      <c r="OJ937" s="12"/>
      <c r="OK937" s="12"/>
      <c r="OL937" s="12"/>
      <c r="OM937" s="12"/>
      <c r="ON937" s="12"/>
      <c r="OO937" s="12"/>
      <c r="OP937" s="12"/>
      <c r="OQ937" s="12"/>
      <c r="OR937" s="12"/>
      <c r="OS937" s="12"/>
      <c r="OT937" s="12"/>
      <c r="OU937" s="12"/>
      <c r="OV937" s="12"/>
      <c r="OW937" s="12"/>
      <c r="OX937" s="12"/>
      <c r="OY937" s="12"/>
      <c r="OZ937" s="12"/>
      <c r="PA937" s="12"/>
      <c r="PB937" s="12"/>
      <c r="PC937" s="12"/>
      <c r="PD937" s="12"/>
      <c r="PE937" s="12"/>
      <c r="PF937" s="12"/>
      <c r="PG937" s="12"/>
      <c r="PH937" s="12"/>
      <c r="PI937" s="12"/>
      <c r="PJ937" s="12"/>
      <c r="PK937" s="12"/>
      <c r="PL937" s="12"/>
      <c r="PM937" s="12"/>
      <c r="PN937" s="12"/>
      <c r="PO937" s="12"/>
      <c r="PP937" s="12"/>
      <c r="PQ937" s="12"/>
      <c r="PR937" s="12"/>
      <c r="PS937" s="12"/>
      <c r="PT937" s="12"/>
      <c r="PU937" s="12"/>
      <c r="PV937" s="12"/>
      <c r="PW937" s="12"/>
      <c r="PX937" s="12"/>
      <c r="PY937" s="12"/>
      <c r="PZ937" s="12"/>
      <c r="QA937" s="12"/>
      <c r="QB937" s="12"/>
      <c r="QC937" s="12"/>
      <c r="QD937" s="12"/>
      <c r="QE937" s="12"/>
      <c r="QF937" s="12"/>
      <c r="QG937" s="12"/>
      <c r="QH937" s="12"/>
      <c r="QI937" s="12"/>
      <c r="QJ937" s="12"/>
      <c r="QK937" s="12"/>
      <c r="QL937" s="12"/>
      <c r="QM937" s="12"/>
      <c r="QN937" s="12"/>
      <c r="QO937" s="12"/>
      <c r="QP937" s="12"/>
      <c r="QQ937" s="12"/>
      <c r="QR937" s="12"/>
      <c r="QS937" s="12"/>
      <c r="QT937" s="12"/>
      <c r="QU937" s="12"/>
      <c r="QV937" s="12"/>
      <c r="QW937" s="12"/>
      <c r="QX937" s="12"/>
      <c r="QY937" s="12"/>
      <c r="QZ937" s="12"/>
      <c r="RA937" s="12"/>
      <c r="RB937" s="12"/>
      <c r="RC937" s="12"/>
      <c r="RD937" s="12"/>
      <c r="RE937" s="12"/>
      <c r="RF937" s="12"/>
      <c r="RG937" s="12"/>
      <c r="RH937" s="12"/>
      <c r="RI937" s="12"/>
      <c r="RJ937" s="12"/>
      <c r="RK937" s="12"/>
      <c r="RL937" s="12"/>
      <c r="RM937" s="12"/>
      <c r="RN937" s="12"/>
      <c r="RO937" s="12"/>
      <c r="RP937" s="12"/>
      <c r="RQ937" s="12"/>
      <c r="RR937" s="12"/>
      <c r="RS937" s="12"/>
      <c r="RT937" s="12"/>
      <c r="RU937" s="12"/>
      <c r="RV937" s="12"/>
      <c r="RW937" s="12"/>
      <c r="RX937" s="12"/>
      <c r="RY937" s="12"/>
      <c r="RZ937" s="12"/>
      <c r="SA937" s="12"/>
      <c r="SB937" s="12"/>
      <c r="SC937" s="12"/>
      <c r="SD937" s="12"/>
      <c r="SE937" s="12"/>
      <c r="SF937" s="12"/>
      <c r="SG937" s="12"/>
      <c r="SH937" s="12"/>
      <c r="SI937" s="12"/>
      <c r="SJ937" s="12"/>
      <c r="SK937" s="12"/>
      <c r="SL937" s="12"/>
      <c r="SM937" s="12"/>
      <c r="SN937" s="12"/>
      <c r="SO937" s="12"/>
      <c r="SP937" s="12"/>
      <c r="SQ937" s="12"/>
      <c r="SR937" s="12"/>
      <c r="SS937" s="12"/>
      <c r="ST937" s="12"/>
      <c r="SU937" s="12"/>
      <c r="SV937" s="12"/>
      <c r="SW937" s="12"/>
      <c r="SX937" s="12"/>
      <c r="SY937" s="12"/>
      <c r="SZ937" s="12"/>
      <c r="TA937" s="12"/>
      <c r="TB937" s="12"/>
      <c r="TC937" s="12"/>
      <c r="TD937" s="12"/>
      <c r="TE937" s="12"/>
      <c r="TF937" s="12"/>
      <c r="TG937" s="12"/>
      <c r="TH937" s="12"/>
      <c r="TI937" s="12"/>
      <c r="TJ937" s="12"/>
      <c r="TK937" s="12"/>
      <c r="TL937" s="12"/>
      <c r="TM937" s="12"/>
      <c r="TN937" s="12"/>
      <c r="TO937" s="12"/>
      <c r="TP937" s="12"/>
      <c r="TQ937" s="12"/>
      <c r="TR937" s="12"/>
      <c r="TS937" s="12"/>
      <c r="TT937" s="12"/>
      <c r="TU937" s="12"/>
      <c r="TV937" s="12"/>
      <c r="TW937" s="12"/>
      <c r="TX937" s="12"/>
      <c r="TY937" s="12"/>
      <c r="TZ937" s="12"/>
      <c r="UA937" s="12"/>
      <c r="UB937" s="12"/>
      <c r="UC937" s="12"/>
      <c r="UD937" s="12"/>
      <c r="UE937" s="12"/>
      <c r="UF937" s="12"/>
      <c r="UG937" s="12"/>
      <c r="UH937" s="12"/>
      <c r="UI937" s="12"/>
      <c r="UJ937" s="12"/>
      <c r="UK937" s="12"/>
      <c r="UL937" s="12"/>
      <c r="UM937" s="12"/>
      <c r="UN937" s="12"/>
      <c r="UO937" s="12"/>
      <c r="UP937" s="12"/>
      <c r="UQ937" s="12"/>
      <c r="UR937" s="12"/>
      <c r="US937" s="12"/>
      <c r="UT937" s="12"/>
      <c r="UU937" s="12"/>
      <c r="UV937" s="12"/>
      <c r="UW937" s="12"/>
      <c r="UX937" s="12"/>
      <c r="UY937" s="12"/>
      <c r="UZ937" s="12"/>
      <c r="VA937" s="12"/>
      <c r="VB937" s="12"/>
      <c r="VC937" s="12"/>
      <c r="VD937" s="12"/>
      <c r="VE937" s="12"/>
      <c r="VF937" s="12"/>
      <c r="VG937" s="12"/>
      <c r="VH937" s="12"/>
      <c r="VI937" s="12"/>
      <c r="VJ937" s="12"/>
      <c r="VK937" s="12"/>
      <c r="VL937" s="12"/>
      <c r="VM937" s="12"/>
      <c r="VN937" s="12"/>
      <c r="VO937" s="12"/>
      <c r="VP937" s="12"/>
      <c r="VQ937" s="12"/>
      <c r="VR937" s="12"/>
      <c r="VS937" s="12"/>
      <c r="VT937" s="12"/>
      <c r="VU937" s="12"/>
      <c r="VV937" s="12"/>
      <c r="VW937" s="12"/>
      <c r="VX937" s="12"/>
      <c r="VY937" s="12"/>
      <c r="VZ937" s="12"/>
      <c r="WA937" s="12"/>
      <c r="WB937" s="12"/>
      <c r="WC937" s="12"/>
      <c r="WD937" s="12"/>
      <c r="WE937" s="12"/>
      <c r="WF937" s="12"/>
      <c r="WG937" s="12"/>
      <c r="WH937" s="12"/>
      <c r="WI937" s="12"/>
      <c r="WJ937" s="12"/>
      <c r="WK937" s="12"/>
      <c r="WL937" s="12"/>
      <c r="WM937" s="12"/>
      <c r="WN937" s="12"/>
      <c r="WO937" s="12"/>
      <c r="WP937" s="12"/>
      <c r="WQ937" s="12"/>
      <c r="WR937" s="12"/>
      <c r="WS937" s="12"/>
      <c r="WT937" s="12"/>
      <c r="WU937" s="12"/>
      <c r="WV937" s="12"/>
      <c r="WW937" s="12"/>
      <c r="WX937" s="12"/>
      <c r="WY937" s="12"/>
      <c r="WZ937" s="12"/>
      <c r="XA937" s="12"/>
      <c r="XB937" s="12"/>
      <c r="XC937" s="12"/>
      <c r="XD937" s="12"/>
      <c r="XE937" s="12"/>
      <c r="XF937" s="12"/>
      <c r="XG937" s="12"/>
      <c r="XH937" s="12"/>
      <c r="XI937" s="12"/>
      <c r="XJ937" s="12"/>
      <c r="XK937" s="12"/>
      <c r="XL937" s="12"/>
      <c r="XM937" s="12"/>
      <c r="XN937" s="12"/>
      <c r="XO937" s="12"/>
      <c r="XP937" s="12"/>
      <c r="XQ937" s="12"/>
      <c r="XR937" s="12"/>
      <c r="XS937" s="12"/>
      <c r="XT937" s="12"/>
      <c r="XU937" s="12"/>
      <c r="XV937" s="12"/>
      <c r="XW937" s="12"/>
      <c r="XX937" s="12"/>
      <c r="XY937" s="12"/>
      <c r="XZ937" s="12"/>
      <c r="YA937" s="12"/>
      <c r="YB937" s="12"/>
      <c r="YC937" s="12"/>
      <c r="YD937" s="12"/>
      <c r="YE937" s="12"/>
      <c r="YF937" s="12"/>
      <c r="YG937" s="12"/>
      <c r="YH937" s="12"/>
      <c r="YI937" s="12"/>
      <c r="YJ937" s="12"/>
      <c r="YK937" s="12"/>
      <c r="YL937" s="12"/>
      <c r="YM937" s="12"/>
      <c r="YN937" s="12"/>
      <c r="YO937" s="12"/>
      <c r="YP937" s="12"/>
      <c r="YQ937" s="12"/>
      <c r="YR937" s="12"/>
      <c r="YS937" s="12"/>
      <c r="YT937" s="12"/>
      <c r="YU937" s="12"/>
      <c r="YV937" s="12"/>
      <c r="YW937" s="12"/>
      <c r="YX937" s="12"/>
      <c r="YY937" s="12"/>
      <c r="YZ937" s="12"/>
      <c r="ZA937" s="12"/>
      <c r="ZB937" s="12"/>
      <c r="ZC937" s="12"/>
      <c r="ZD937" s="12"/>
      <c r="ZE937" s="12"/>
      <c r="ZF937" s="12"/>
      <c r="ZG937" s="12"/>
      <c r="ZH937" s="12"/>
      <c r="ZI937" s="12"/>
      <c r="ZJ937" s="12"/>
      <c r="ZK937" s="12"/>
      <c r="ZL937" s="12"/>
      <c r="ZM937" s="12"/>
      <c r="ZN937" s="12"/>
      <c r="ZO937" s="12"/>
      <c r="ZP937" s="12"/>
      <c r="ZQ937" s="12"/>
      <c r="ZR937" s="12"/>
      <c r="ZS937" s="12"/>
      <c r="ZT937" s="12"/>
      <c r="ZU937" s="12"/>
      <c r="ZV937" s="12"/>
      <c r="ZW937" s="12"/>
      <c r="ZX937" s="12"/>
      <c r="ZY937" s="12"/>
      <c r="ZZ937" s="12"/>
      <c r="AAA937" s="12"/>
      <c r="AAB937" s="12"/>
      <c r="AAC937" s="12"/>
      <c r="AAD937" s="12"/>
      <c r="AAE937" s="12"/>
      <c r="AAF937" s="12"/>
      <c r="AAG937" s="12"/>
      <c r="AAH937" s="12"/>
      <c r="AAI937" s="12"/>
      <c r="AAJ937" s="12"/>
      <c r="AAK937" s="12"/>
      <c r="AAL937" s="12"/>
      <c r="AAM937" s="12"/>
      <c r="AAN937" s="12"/>
      <c r="AAO937" s="12"/>
      <c r="AAP937" s="12"/>
      <c r="AAQ937" s="12"/>
      <c r="AAR937" s="12"/>
      <c r="AAS937" s="12"/>
      <c r="AAT937" s="12"/>
      <c r="AAU937" s="12"/>
      <c r="AAV937" s="12"/>
      <c r="AAW937" s="12"/>
      <c r="AAX937" s="12"/>
      <c r="AAY937" s="12"/>
      <c r="AAZ937" s="12"/>
      <c r="ABA937" s="12"/>
      <c r="ABB937" s="12"/>
      <c r="ABC937" s="12"/>
      <c r="ABD937" s="12"/>
      <c r="ABE937" s="12"/>
      <c r="ABF937" s="12"/>
      <c r="ABG937" s="12"/>
      <c r="ABH937" s="12"/>
      <c r="ABI937" s="12"/>
      <c r="ABJ937" s="12"/>
      <c r="ABK937" s="12"/>
      <c r="ABL937" s="12"/>
      <c r="ABM937" s="12"/>
      <c r="ABN937" s="12"/>
      <c r="ABO937" s="12"/>
      <c r="ABP937" s="12"/>
      <c r="ABQ937" s="12"/>
      <c r="ABR937" s="12"/>
      <c r="ABS937" s="12"/>
      <c r="ABT937" s="12"/>
      <c r="ABU937" s="12"/>
      <c r="ABV937" s="12"/>
      <c r="ABW937" s="12"/>
      <c r="ABX937" s="12"/>
      <c r="ABY937" s="12"/>
      <c r="ABZ937" s="12"/>
      <c r="ACA937" s="12"/>
      <c r="ACB937" s="12"/>
      <c r="ACC937" s="12"/>
      <c r="ACD937" s="12"/>
      <c r="ACE937" s="12"/>
      <c r="ACF937" s="12"/>
      <c r="ACG937" s="12"/>
      <c r="ACH937" s="12"/>
      <c r="ACI937" s="12"/>
      <c r="ACJ937" s="12"/>
      <c r="ACK937" s="12"/>
      <c r="ACL937" s="12"/>
      <c r="ACM937" s="12"/>
      <c r="ACN937" s="12"/>
      <c r="ACO937" s="12"/>
      <c r="ACP937" s="12"/>
      <c r="ACQ937" s="12"/>
      <c r="ACR937" s="12"/>
      <c r="ACS937" s="12"/>
      <c r="ACT937" s="12"/>
      <c r="ACU937" s="12"/>
      <c r="ACV937" s="12"/>
      <c r="ACW937" s="12"/>
      <c r="ACX937" s="12"/>
      <c r="ACY937" s="12"/>
      <c r="ACZ937" s="12"/>
      <c r="ADA937" s="12"/>
      <c r="ADB937" s="12"/>
      <c r="ADC937" s="12"/>
      <c r="ADD937" s="12"/>
      <c r="ADE937" s="12"/>
      <c r="ADF937" s="12"/>
      <c r="ADG937" s="12"/>
      <c r="ADH937" s="12"/>
      <c r="ADI937" s="12"/>
      <c r="ADJ937" s="12"/>
      <c r="ADK937" s="12"/>
      <c r="ADL937" s="12"/>
      <c r="ADM937" s="12"/>
      <c r="ADN937" s="12"/>
      <c r="ADO937" s="12"/>
      <c r="ADP937" s="12"/>
      <c r="ADQ937" s="12"/>
      <c r="ADR937" s="12"/>
      <c r="ADS937" s="12"/>
      <c r="ADT937" s="12"/>
      <c r="ADU937" s="12"/>
      <c r="ADV937" s="12"/>
      <c r="ADW937" s="12"/>
      <c r="ADX937" s="12"/>
      <c r="ADY937" s="12"/>
      <c r="ADZ937" s="12"/>
      <c r="AEA937" s="12"/>
      <c r="AEB937" s="12"/>
      <c r="AEC937" s="12"/>
      <c r="AED937" s="12"/>
      <c r="AEE937" s="12"/>
      <c r="AEF937" s="12"/>
      <c r="AEG937" s="12"/>
      <c r="AEH937" s="12"/>
      <c r="AEI937" s="12"/>
      <c r="AEJ937" s="12"/>
      <c r="AEK937" s="12"/>
      <c r="AEL937" s="12"/>
      <c r="AEM937" s="12"/>
      <c r="AEN937" s="12"/>
      <c r="AEO937" s="12"/>
      <c r="AEP937" s="12"/>
      <c r="AEQ937" s="12"/>
      <c r="AER937" s="12"/>
      <c r="AES937" s="12"/>
      <c r="AET937" s="12"/>
      <c r="AEU937" s="12"/>
      <c r="AEV937" s="12"/>
      <c r="AEW937" s="12"/>
      <c r="AEX937" s="12"/>
      <c r="AEY937" s="12"/>
      <c r="AEZ937" s="12"/>
      <c r="AFA937" s="12"/>
      <c r="AFB937" s="12"/>
      <c r="AFC937" s="12"/>
      <c r="AFD937" s="12"/>
      <c r="AFE937" s="12"/>
      <c r="AFF937" s="12"/>
      <c r="AFG937" s="12"/>
      <c r="AFH937" s="12"/>
      <c r="AFI937" s="12"/>
      <c r="AFJ937" s="12"/>
      <c r="AFK937" s="12"/>
      <c r="AFL937" s="12"/>
      <c r="AFM937" s="12"/>
      <c r="AFN937" s="12"/>
      <c r="AFO937" s="12"/>
      <c r="AFP937" s="12"/>
      <c r="AFQ937" s="12"/>
      <c r="AFR937" s="12"/>
      <c r="AFS937" s="12"/>
      <c r="AFT937" s="12"/>
      <c r="AFU937" s="12"/>
      <c r="AFV937" s="12"/>
      <c r="AFW937" s="12"/>
      <c r="AFX937" s="12"/>
      <c r="AFY937" s="12"/>
      <c r="AFZ937" s="12"/>
      <c r="AGA937" s="12"/>
      <c r="AGB937" s="12"/>
      <c r="AGC937" s="12"/>
      <c r="AGD937" s="12"/>
      <c r="AGE937" s="12"/>
      <c r="AGF937" s="12"/>
      <c r="AGG937" s="12"/>
      <c r="AGH937" s="12"/>
      <c r="AGI937" s="12"/>
      <c r="AGJ937" s="12"/>
      <c r="AGK937" s="12"/>
      <c r="AGL937" s="12"/>
      <c r="AGM937" s="12"/>
      <c r="AGN937" s="12"/>
      <c r="AGO937" s="12"/>
      <c r="AGP937" s="12"/>
      <c r="AGQ937" s="12"/>
      <c r="AGR937" s="12"/>
      <c r="AGS937" s="12"/>
      <c r="AGT937" s="12"/>
      <c r="AGU937" s="12"/>
      <c r="AGV937" s="12"/>
      <c r="AGW937" s="12"/>
      <c r="AGX937" s="12"/>
      <c r="AGY937" s="12"/>
      <c r="AGZ937" s="12"/>
      <c r="AHA937" s="12"/>
      <c r="AHB937" s="12"/>
      <c r="AHC937" s="12"/>
      <c r="AHD937" s="12"/>
      <c r="AHE937" s="12"/>
      <c r="AHF937" s="12"/>
      <c r="AHG937" s="12"/>
      <c r="AHH937" s="12"/>
      <c r="AHI937" s="12"/>
      <c r="AHJ937" s="12"/>
      <c r="AHK937" s="12"/>
      <c r="AHL937" s="12"/>
      <c r="AHM937" s="12"/>
      <c r="AHN937" s="12"/>
      <c r="AHO937" s="12"/>
      <c r="AHP937" s="12"/>
      <c r="AHQ937" s="12"/>
      <c r="AHR937" s="12"/>
      <c r="AHS937" s="12"/>
      <c r="AHT937" s="12"/>
      <c r="AHU937" s="12"/>
      <c r="AHV937" s="12"/>
      <c r="AHW937" s="12"/>
      <c r="AHX937" s="12"/>
      <c r="AHY937" s="12"/>
      <c r="AHZ937" s="12"/>
      <c r="AIA937" s="12"/>
      <c r="AIB937" s="12"/>
      <c r="AIC937" s="12"/>
      <c r="AID937" s="12"/>
      <c r="AIE937" s="12"/>
      <c r="AIF937" s="12"/>
      <c r="AIG937" s="12"/>
      <c r="AIH937" s="12"/>
      <c r="AII937" s="12"/>
      <c r="AIJ937" s="12"/>
      <c r="AIK937" s="12"/>
      <c r="AIL937" s="12"/>
      <c r="AIM937" s="12"/>
      <c r="AIN937" s="12"/>
      <c r="AIO937" s="12"/>
      <c r="AIP937" s="12"/>
      <c r="AIQ937" s="12"/>
      <c r="AIR937" s="12"/>
      <c r="AIS937" s="12"/>
      <c r="AIT937" s="12"/>
      <c r="AIU937" s="12"/>
      <c r="AIV937" s="12"/>
      <c r="AIW937" s="12"/>
      <c r="AIX937" s="12"/>
      <c r="AIY937" s="12"/>
      <c r="AIZ937" s="12"/>
      <c r="AJA937" s="12"/>
      <c r="AJB937" s="12"/>
      <c r="AJC937" s="12"/>
      <c r="AJD937" s="12"/>
      <c r="AJE937" s="12"/>
      <c r="AJF937" s="12"/>
      <c r="AJG937" s="12"/>
      <c r="AJH937" s="12"/>
      <c r="AJI937" s="12"/>
      <c r="AJJ937" s="12"/>
      <c r="AJK937" s="12"/>
      <c r="AJL937" s="12"/>
      <c r="AJM937" s="12"/>
      <c r="AJN937" s="12"/>
      <c r="AJO937" s="12"/>
      <c r="AJP937" s="12"/>
      <c r="AJQ937" s="12"/>
      <c r="AJR937" s="12"/>
      <c r="AJS937" s="12"/>
      <c r="AJT937" s="12"/>
      <c r="AJU937" s="12"/>
      <c r="AJV937" s="12"/>
      <c r="AJW937" s="12"/>
      <c r="AJX937" s="12"/>
      <c r="AJY937" s="12"/>
      <c r="AJZ937" s="12"/>
      <c r="AKA937" s="12"/>
      <c r="AKB937" s="12"/>
      <c r="AKC937" s="12"/>
      <c r="AKD937" s="12"/>
      <c r="AKE937" s="12"/>
      <c r="AKF937" s="12"/>
      <c r="AKG937" s="12"/>
      <c r="AKH937" s="12"/>
      <c r="AKI937" s="12"/>
      <c r="AKJ937" s="12"/>
      <c r="AKK937" s="12"/>
      <c r="AKL937" s="12"/>
      <c r="AKM937" s="12"/>
      <c r="AKN937" s="12"/>
      <c r="AKO937" s="12"/>
      <c r="AKP937" s="12"/>
      <c r="AKQ937" s="12"/>
      <c r="AKR937" s="12"/>
      <c r="AKS937" s="12"/>
      <c r="AKT937" s="12"/>
      <c r="AKU937" s="12"/>
      <c r="AKV937" s="12"/>
      <c r="AKW937" s="12"/>
      <c r="AKX937" s="12"/>
      <c r="AKY937" s="12"/>
      <c r="AKZ937" s="12"/>
      <c r="ALA937" s="12"/>
      <c r="ALB937" s="12"/>
      <c r="ALC937" s="12"/>
      <c r="ALD937" s="12"/>
      <c r="ALE937" s="12"/>
      <c r="ALF937" s="12"/>
      <c r="ALG937" s="12"/>
      <c r="ALH937" s="12"/>
      <c r="ALI937" s="12"/>
      <c r="ALJ937" s="12"/>
      <c r="ALK937" s="12"/>
      <c r="ALL937" s="12"/>
      <c r="ALM937" s="12"/>
      <c r="ALN937" s="12"/>
      <c r="ALO937" s="12"/>
      <c r="ALP937" s="12"/>
      <c r="ALQ937" s="12"/>
      <c r="ALR937" s="12"/>
      <c r="ALS937" s="12"/>
      <c r="ALT937" s="12"/>
      <c r="ALU937" s="12"/>
      <c r="ALV937" s="12"/>
      <c r="ALW937" s="12"/>
      <c r="ALX937" s="12"/>
      <c r="ALY937" s="12"/>
      <c r="ALZ937" s="12"/>
      <c r="AMA937" s="12"/>
      <c r="AMB937" s="12"/>
      <c r="AMC937" s="12"/>
      <c r="AMD937" s="12"/>
      <c r="AME937" s="12"/>
      <c r="AMF937" s="12"/>
      <c r="AMG937" s="12"/>
      <c r="AMH937" s="12"/>
      <c r="AMI937" s="12"/>
      <c r="AMJ937" s="12"/>
      <c r="AMK937" s="12"/>
      <c r="AML937" s="12"/>
      <c r="AMM937" s="12"/>
      <c r="AMN937" s="12"/>
      <c r="AMO937" s="12"/>
      <c r="AMP937" s="12"/>
      <c r="AMQ937" s="12"/>
      <c r="AMR937" s="12"/>
      <c r="AMS937" s="12"/>
      <c r="AMT937" s="12"/>
      <c r="AMU937" s="12"/>
      <c r="AMV937" s="12"/>
      <c r="AMW937" s="12"/>
      <c r="AMX937" s="12"/>
      <c r="AMY937" s="12"/>
      <c r="AMZ937" s="12"/>
      <c r="ANA937" s="12"/>
      <c r="ANB937" s="12"/>
      <c r="ANC937" s="12"/>
      <c r="AND937" s="12"/>
      <c r="ANE937" s="12"/>
      <c r="ANF937" s="12"/>
      <c r="ANG937" s="12"/>
      <c r="ANH937" s="12"/>
      <c r="ANI937" s="12"/>
      <c r="ANJ937" s="12"/>
      <c r="ANK937" s="12"/>
      <c r="ANL937" s="12"/>
      <c r="ANM937" s="12"/>
      <c r="ANN937" s="12"/>
      <c r="ANO937" s="12"/>
      <c r="ANP937" s="12"/>
      <c r="ANQ937" s="12"/>
      <c r="ANR937" s="12"/>
      <c r="ANS937" s="12"/>
      <c r="ANT937" s="12"/>
      <c r="ANU937" s="12"/>
      <c r="ANV937" s="12"/>
      <c r="ANW937" s="12"/>
      <c r="ANX937" s="12"/>
      <c r="ANY937" s="12"/>
      <c r="ANZ937" s="12"/>
      <c r="AOA937" s="12"/>
      <c r="AOB937" s="12"/>
      <c r="AOC937" s="12"/>
      <c r="AOD937" s="12"/>
      <c r="AOE937" s="12"/>
      <c r="AOF937" s="12"/>
      <c r="AOG937" s="12"/>
      <c r="AOH937" s="12"/>
      <c r="AOI937" s="12"/>
      <c r="AOJ937" s="12"/>
      <c r="AOK937" s="12"/>
      <c r="AOL937" s="12"/>
      <c r="AOM937" s="12"/>
      <c r="AON937" s="12"/>
      <c r="AOO937" s="12"/>
      <c r="AOP937" s="12"/>
      <c r="AOQ937" s="12"/>
      <c r="AOR937" s="12"/>
      <c r="AOS937" s="12"/>
      <c r="AOT937" s="12"/>
      <c r="AOU937" s="12"/>
      <c r="AOV937" s="12"/>
      <c r="AOW937" s="12"/>
      <c r="AOX937" s="12"/>
      <c r="AOY937" s="12"/>
      <c r="AOZ937" s="12"/>
      <c r="APA937" s="12"/>
      <c r="APB937" s="12"/>
      <c r="APC937" s="12"/>
      <c r="APD937" s="12"/>
      <c r="APE937" s="12"/>
      <c r="APF937" s="12"/>
      <c r="APG937" s="12"/>
      <c r="APH937" s="12"/>
      <c r="API937" s="12"/>
      <c r="APJ937" s="12"/>
      <c r="APK937" s="12"/>
      <c r="APL937" s="12"/>
      <c r="APM937" s="12"/>
      <c r="APN937" s="12"/>
      <c r="APO937" s="12"/>
      <c r="APP937" s="12"/>
      <c r="APQ937" s="12"/>
      <c r="APR937" s="12"/>
      <c r="APS937" s="12"/>
      <c r="APT937" s="12"/>
      <c r="APU937" s="12"/>
      <c r="APV937" s="12"/>
      <c r="APW937" s="12"/>
      <c r="APX937" s="12"/>
      <c r="APY937" s="12"/>
      <c r="APZ937" s="12"/>
      <c r="AQA937" s="12"/>
      <c r="AQB937" s="12"/>
      <c r="AQC937" s="12"/>
      <c r="AQD937" s="12"/>
      <c r="AQE937" s="12"/>
      <c r="AQF937" s="12"/>
      <c r="AQG937" s="12"/>
      <c r="AQH937" s="12"/>
      <c r="AQI937" s="12"/>
      <c r="AQJ937" s="12"/>
      <c r="AQK937" s="12"/>
      <c r="AQL937" s="12"/>
      <c r="AQM937" s="12"/>
      <c r="AQN937" s="12"/>
      <c r="AQO937" s="12"/>
      <c r="AQP937" s="12"/>
      <c r="AQQ937" s="12"/>
      <c r="AQR937" s="12"/>
      <c r="AQS937" s="12"/>
      <c r="AQT937" s="12"/>
      <c r="AQU937" s="12"/>
      <c r="AQV937" s="12"/>
      <c r="AQW937" s="12"/>
      <c r="AQX937" s="12"/>
      <c r="AQY937" s="12"/>
      <c r="AQZ937" s="12"/>
      <c r="ARA937" s="12"/>
      <c r="ARB937" s="12"/>
      <c r="ARC937" s="12"/>
      <c r="ARD937" s="12"/>
      <c r="ARE937" s="12"/>
      <c r="ARF937" s="12"/>
      <c r="ARG937" s="12"/>
      <c r="ARH937" s="12"/>
      <c r="ARI937" s="12"/>
      <c r="ARJ937" s="12"/>
      <c r="ARK937" s="12"/>
      <c r="ARL937" s="12"/>
      <c r="ARM937" s="12"/>
      <c r="ARN937" s="12"/>
      <c r="ARO937" s="12"/>
      <c r="ARP937" s="12"/>
      <c r="ARQ937" s="12"/>
      <c r="ARR937" s="12"/>
      <c r="ARS937" s="12"/>
      <c r="ART937" s="12"/>
      <c r="ARU937" s="12"/>
      <c r="ARV937" s="12"/>
      <c r="ARW937" s="12"/>
      <c r="ARX937" s="12"/>
      <c r="ARY937" s="12"/>
      <c r="ARZ937" s="12"/>
      <c r="ASA937" s="12"/>
      <c r="ASB937" s="12"/>
      <c r="ASC937" s="12"/>
      <c r="ASD937" s="12"/>
      <c r="ASE937" s="12"/>
      <c r="ASF937" s="12"/>
      <c r="ASG937" s="12"/>
      <c r="ASH937" s="12"/>
      <c r="ASI937" s="12"/>
      <c r="ASJ937" s="12"/>
      <c r="ASK937" s="12"/>
      <c r="ASL937" s="12"/>
      <c r="ASM937" s="12"/>
      <c r="ASN937" s="12"/>
      <c r="ASO937" s="12"/>
      <c r="ASP937" s="12"/>
      <c r="ASQ937" s="12"/>
      <c r="ASR937" s="12"/>
      <c r="ASS937" s="12"/>
      <c r="AST937" s="12"/>
      <c r="ASU937" s="12"/>
      <c r="ASV937" s="12"/>
      <c r="ASW937" s="12"/>
      <c r="ASX937" s="12"/>
      <c r="ASY937" s="12"/>
      <c r="ASZ937" s="12"/>
      <c r="ATA937" s="12"/>
      <c r="ATB937" s="12"/>
      <c r="ATC937" s="12"/>
      <c r="ATD937" s="12"/>
      <c r="ATE937" s="12"/>
      <c r="ATF937" s="12"/>
      <c r="ATG937" s="12"/>
      <c r="ATH937" s="12"/>
      <c r="ATI937" s="12"/>
      <c r="ATJ937" s="12"/>
      <c r="ATK937" s="12"/>
      <c r="ATL937" s="12"/>
      <c r="ATM937" s="12"/>
      <c r="ATN937" s="12"/>
      <c r="ATO937" s="12"/>
      <c r="ATP937" s="12"/>
      <c r="ATQ937" s="12"/>
      <c r="ATR937" s="12"/>
      <c r="ATS937" s="12"/>
      <c r="ATT937" s="12"/>
      <c r="ATU937" s="12"/>
      <c r="ATV937" s="12"/>
      <c r="ATW937" s="12"/>
      <c r="ATX937" s="12"/>
      <c r="ATY937" s="12"/>
      <c r="ATZ937" s="12"/>
      <c r="AUA937" s="12"/>
      <c r="AUB937" s="12"/>
      <c r="AUC937" s="12"/>
      <c r="AUD937" s="12"/>
      <c r="AUE937" s="12"/>
      <c r="AUF937" s="12"/>
      <c r="AUG937" s="12"/>
      <c r="AUH937" s="12"/>
      <c r="AUI937" s="12"/>
      <c r="AUJ937" s="12"/>
      <c r="AUK937" s="12"/>
      <c r="AUL937" s="12"/>
      <c r="AUM937" s="12"/>
      <c r="AUN937" s="12"/>
      <c r="AUO937" s="12"/>
      <c r="AUP937" s="12"/>
      <c r="AUQ937" s="12"/>
      <c r="AUR937" s="12"/>
      <c r="AUS937" s="12"/>
      <c r="AUT937" s="12"/>
      <c r="AUU937" s="12"/>
      <c r="AUV937" s="12"/>
      <c r="AUW937" s="12"/>
      <c r="AUX937" s="12"/>
      <c r="AUY937" s="12"/>
      <c r="AUZ937" s="12"/>
      <c r="AVA937" s="12"/>
      <c r="AVB937" s="12"/>
      <c r="AVC937" s="12"/>
      <c r="AVD937" s="12"/>
      <c r="AVE937" s="12"/>
      <c r="AVF937" s="12"/>
      <c r="AVG937" s="12"/>
      <c r="AVH937" s="12"/>
      <c r="AVI937" s="12"/>
      <c r="AVJ937" s="12"/>
      <c r="AVK937" s="12"/>
      <c r="AVL937" s="12"/>
      <c r="AVM937" s="12"/>
      <c r="AVN937" s="12"/>
      <c r="AVO937" s="12"/>
      <c r="AVP937" s="12"/>
      <c r="AVQ937" s="12"/>
      <c r="AVR937" s="12"/>
      <c r="AVS937" s="12"/>
      <c r="AVT937" s="12"/>
      <c r="AVU937" s="12"/>
      <c r="AVV937" s="12"/>
      <c r="AVW937" s="12"/>
      <c r="AVX937" s="12"/>
      <c r="AVY937" s="12"/>
      <c r="AVZ937" s="12"/>
      <c r="AWA937" s="12"/>
      <c r="AWB937" s="12"/>
      <c r="AWC937" s="12"/>
      <c r="AWD937" s="12"/>
      <c r="AWE937" s="12"/>
      <c r="AWF937" s="12"/>
      <c r="AWG937" s="12"/>
      <c r="AWH937" s="12"/>
      <c r="AWI937" s="12"/>
      <c r="AWJ937" s="12"/>
      <c r="AWK937" s="12"/>
      <c r="AWL937" s="12"/>
      <c r="AWM937" s="12"/>
      <c r="AWN937" s="12"/>
      <c r="AWO937" s="12"/>
      <c r="AWP937" s="12"/>
      <c r="AWQ937" s="12"/>
      <c r="AWR937" s="12"/>
      <c r="AWS937" s="12"/>
      <c r="AWT937" s="12"/>
      <c r="AWU937" s="12"/>
      <c r="AWV937" s="12"/>
      <c r="AWW937" s="12"/>
      <c r="AWX937" s="12"/>
      <c r="AWY937" s="12"/>
      <c r="AWZ937" s="12"/>
      <c r="AXA937" s="12"/>
      <c r="AXB937" s="12"/>
      <c r="AXC937" s="12"/>
      <c r="AXD937" s="12"/>
      <c r="AXE937" s="12"/>
      <c r="AXF937" s="12"/>
      <c r="AXG937" s="12"/>
      <c r="AXH937" s="12"/>
      <c r="AXI937" s="12"/>
      <c r="AXJ937" s="12"/>
      <c r="AXK937" s="12"/>
      <c r="AXL937" s="12"/>
      <c r="AXM937" s="12"/>
      <c r="AXN937" s="12"/>
      <c r="AXO937" s="12"/>
      <c r="AXP937" s="12"/>
      <c r="AXQ937" s="12"/>
      <c r="AXR937" s="12"/>
      <c r="AXS937" s="12"/>
      <c r="AXT937" s="12"/>
      <c r="AXU937" s="12"/>
      <c r="AXV937" s="12"/>
      <c r="AXW937" s="12"/>
      <c r="AXX937" s="12"/>
      <c r="AXY937" s="12"/>
      <c r="AXZ937" s="12"/>
      <c r="AYA937" s="12"/>
      <c r="AYB937" s="12"/>
      <c r="AYC937" s="12"/>
      <c r="AYD937" s="12"/>
      <c r="AYE937" s="12"/>
      <c r="AYF937" s="12"/>
      <c r="AYG937" s="12"/>
      <c r="AYH937" s="12"/>
      <c r="AYI937" s="12"/>
      <c r="AYJ937" s="12"/>
      <c r="AYK937" s="12"/>
      <c r="AYL937" s="12"/>
      <c r="AYM937" s="12"/>
      <c r="AYN937" s="12"/>
      <c r="AYO937" s="12"/>
      <c r="AYP937" s="12"/>
      <c r="AYQ937" s="12"/>
      <c r="AYR937" s="12"/>
      <c r="AYS937" s="12"/>
      <c r="AYT937" s="12"/>
      <c r="AYU937" s="12"/>
      <c r="AYV937" s="12"/>
      <c r="AYW937" s="12"/>
      <c r="AYX937" s="12"/>
      <c r="AYY937" s="12"/>
      <c r="AYZ937" s="12"/>
      <c r="AZA937" s="12"/>
      <c r="AZB937" s="12"/>
      <c r="AZC937" s="12"/>
      <c r="AZD937" s="12"/>
      <c r="AZE937" s="12"/>
      <c r="AZF937" s="12"/>
      <c r="AZG937" s="12"/>
      <c r="AZH937" s="12"/>
      <c r="AZI937" s="12"/>
      <c r="AZJ937" s="12"/>
      <c r="AZK937" s="12"/>
      <c r="AZL937" s="12"/>
      <c r="AZM937" s="12"/>
      <c r="AZN937" s="12"/>
      <c r="AZO937" s="12"/>
      <c r="AZP937" s="12"/>
      <c r="AZQ937" s="12"/>
      <c r="AZR937" s="12"/>
      <c r="AZS937" s="12"/>
      <c r="AZT937" s="12"/>
      <c r="AZU937" s="12"/>
      <c r="AZV937" s="12"/>
      <c r="AZW937" s="12"/>
      <c r="AZX937" s="12"/>
      <c r="AZY937" s="12"/>
      <c r="AZZ937" s="12"/>
      <c r="BAA937" s="12"/>
      <c r="BAB937" s="12"/>
      <c r="BAC937" s="12"/>
      <c r="BAD937" s="12"/>
      <c r="BAE937" s="12"/>
      <c r="BAF937" s="12"/>
      <c r="BAG937" s="12"/>
      <c r="BAH937" s="12"/>
      <c r="BAI937" s="12"/>
      <c r="BAJ937" s="12"/>
      <c r="BAK937" s="12"/>
      <c r="BAL937" s="12"/>
      <c r="BAM937" s="12"/>
      <c r="BAN937" s="12"/>
      <c r="BAO937" s="12"/>
      <c r="BAP937" s="12"/>
      <c r="BAQ937" s="12"/>
      <c r="BAR937" s="12"/>
      <c r="BAS937" s="12"/>
      <c r="BAT937" s="12"/>
      <c r="BAU937" s="12"/>
      <c r="BAV937" s="12"/>
      <c r="BAW937" s="12"/>
      <c r="BAX937" s="12"/>
      <c r="BAY937" s="12"/>
      <c r="BAZ937" s="12"/>
      <c r="BBA937" s="12"/>
      <c r="BBB937" s="12"/>
      <c r="BBC937" s="12"/>
      <c r="BBD937" s="12"/>
      <c r="BBE937" s="12"/>
      <c r="BBF937" s="12"/>
      <c r="BBG937" s="12"/>
      <c r="BBH937" s="12"/>
      <c r="BBI937" s="12"/>
      <c r="BBJ937" s="12"/>
      <c r="BBK937" s="12"/>
      <c r="BBL937" s="12"/>
      <c r="BBM937" s="12"/>
      <c r="BBN937" s="12"/>
      <c r="BBO937" s="12"/>
      <c r="BBP937" s="12"/>
      <c r="BBQ937" s="12"/>
      <c r="BBR937" s="12"/>
      <c r="BBS937" s="12"/>
      <c r="BBT937" s="12"/>
      <c r="BBU937" s="12"/>
      <c r="BBV937" s="12"/>
      <c r="BBW937" s="12"/>
      <c r="BBX937" s="12"/>
      <c r="BBY937" s="12"/>
      <c r="BBZ937" s="12"/>
      <c r="BCA937" s="12"/>
      <c r="BCB937" s="12"/>
      <c r="BCC937" s="12"/>
      <c r="BCD937" s="12"/>
      <c r="BCE937" s="12"/>
      <c r="BCF937" s="12"/>
      <c r="BCG937" s="12"/>
      <c r="BCH937" s="12"/>
      <c r="BCI937" s="12"/>
      <c r="BCJ937" s="12"/>
      <c r="BCK937" s="12"/>
      <c r="BCL937" s="12"/>
      <c r="BCM937" s="12"/>
      <c r="BCN937" s="12"/>
      <c r="BCO937" s="12"/>
      <c r="BCP937" s="12"/>
      <c r="BCQ937" s="12"/>
      <c r="BCR937" s="12"/>
      <c r="BCS937" s="12"/>
      <c r="BCT937" s="12"/>
      <c r="BCU937" s="12"/>
      <c r="BCV937" s="12"/>
      <c r="BCW937" s="12"/>
      <c r="BCX937" s="12"/>
      <c r="BCY937" s="12"/>
      <c r="BCZ937" s="12"/>
      <c r="BDA937" s="12"/>
      <c r="BDB937" s="12"/>
      <c r="BDC937" s="12"/>
      <c r="BDD937" s="12"/>
      <c r="BDE937" s="12"/>
      <c r="BDF937" s="12"/>
      <c r="BDG937" s="12"/>
      <c r="BDH937" s="12"/>
      <c r="BDI937" s="12"/>
      <c r="BDJ937" s="12"/>
      <c r="BDK937" s="12"/>
      <c r="BDL937" s="12"/>
      <c r="BDM937" s="12"/>
      <c r="BDN937" s="12"/>
      <c r="BDO937" s="12"/>
      <c r="BDP937" s="12"/>
      <c r="BDQ937" s="12"/>
      <c r="BDR937" s="12"/>
      <c r="BDS937" s="12"/>
      <c r="BDT937" s="12"/>
      <c r="BDU937" s="12"/>
      <c r="BDV937" s="12"/>
      <c r="BDW937" s="12"/>
      <c r="BDX937" s="12"/>
      <c r="BDY937" s="12"/>
      <c r="BDZ937" s="12"/>
      <c r="BEA937" s="12"/>
      <c r="BEB937" s="12"/>
      <c r="BEC937" s="12"/>
      <c r="BED937" s="12"/>
      <c r="BEE937" s="12"/>
      <c r="BEF937" s="12"/>
      <c r="BEG937" s="12"/>
      <c r="BEH937" s="12"/>
      <c r="BEI937" s="12"/>
      <c r="BEJ937" s="12"/>
      <c r="BEK937" s="12"/>
      <c r="BEL937" s="12"/>
      <c r="BEM937" s="12"/>
      <c r="BEN937" s="12"/>
      <c r="BEO937" s="12"/>
      <c r="BEP937" s="12"/>
      <c r="BEQ937" s="12"/>
      <c r="BER937" s="12"/>
      <c r="BES937" s="12"/>
      <c r="BET937" s="12"/>
      <c r="BEU937" s="12"/>
      <c r="BEV937" s="12"/>
      <c r="BEW937" s="12"/>
      <c r="BEX937" s="12"/>
      <c r="BEY937" s="12"/>
      <c r="BEZ937" s="12"/>
      <c r="BFA937" s="12"/>
      <c r="BFB937" s="12"/>
      <c r="BFC937" s="12"/>
      <c r="BFD937" s="12"/>
      <c r="BFE937" s="12"/>
      <c r="BFF937" s="12"/>
      <c r="BFG937" s="12"/>
      <c r="BFH937" s="12"/>
      <c r="BFI937" s="12"/>
      <c r="BFJ937" s="12"/>
      <c r="BFK937" s="12"/>
      <c r="BFL937" s="12"/>
      <c r="BFM937" s="12"/>
      <c r="BFN937" s="12"/>
      <c r="BFO937" s="12"/>
      <c r="BFP937" s="12"/>
      <c r="BFQ937" s="12"/>
      <c r="BFR937" s="12"/>
      <c r="BFS937" s="12"/>
      <c r="BFT937" s="12"/>
      <c r="BFU937" s="12"/>
      <c r="BFV937" s="12"/>
      <c r="BFW937" s="12"/>
      <c r="BFX937" s="12"/>
      <c r="BFY937" s="12"/>
      <c r="BFZ937" s="12"/>
      <c r="BGA937" s="12"/>
      <c r="BGB937" s="12"/>
      <c r="BGC937" s="12"/>
      <c r="BGD937" s="12"/>
      <c r="BGE937" s="12"/>
      <c r="BGF937" s="12"/>
      <c r="BGG937" s="12"/>
      <c r="BGH937" s="12"/>
      <c r="BGI937" s="12"/>
      <c r="BGJ937" s="12"/>
      <c r="BGK937" s="12"/>
      <c r="BGL937" s="12"/>
      <c r="BGM937" s="12"/>
      <c r="BGN937" s="12"/>
      <c r="BGO937" s="12"/>
      <c r="BGP937" s="12"/>
      <c r="BGQ937" s="12"/>
      <c r="BGR937" s="12"/>
      <c r="BGS937" s="12"/>
      <c r="BGT937" s="12"/>
      <c r="BGU937" s="12"/>
      <c r="BGV937" s="12"/>
      <c r="BGW937" s="12"/>
      <c r="BGX937" s="12"/>
      <c r="BGY937" s="12"/>
      <c r="BGZ937" s="12"/>
      <c r="BHA937" s="12"/>
      <c r="BHB937" s="12"/>
      <c r="BHC937" s="12"/>
      <c r="BHD937" s="12"/>
      <c r="BHE937" s="12"/>
      <c r="BHF937" s="12"/>
      <c r="BHG937" s="12"/>
      <c r="BHH937" s="12"/>
      <c r="BHI937" s="12"/>
      <c r="BHJ937" s="12"/>
      <c r="BHK937" s="12"/>
      <c r="BHL937" s="12"/>
      <c r="BHM937" s="12"/>
      <c r="BHN937" s="12"/>
      <c r="BHO937" s="12"/>
      <c r="BHP937" s="12"/>
      <c r="BHQ937" s="12"/>
      <c r="BHR937" s="12"/>
      <c r="BHS937" s="12"/>
      <c r="BHT937" s="12"/>
      <c r="BHU937" s="12"/>
      <c r="BHV937" s="12"/>
      <c r="BHW937" s="12"/>
      <c r="BHX937" s="12"/>
      <c r="BHY937" s="12"/>
      <c r="BHZ937" s="12"/>
      <c r="BIA937" s="12"/>
      <c r="BIB937" s="12"/>
      <c r="BIC937" s="12"/>
      <c r="BID937" s="12"/>
      <c r="BIE937" s="12"/>
      <c r="BIF937" s="12"/>
      <c r="BIG937" s="12"/>
      <c r="BIH937" s="12"/>
      <c r="BII937" s="12"/>
      <c r="BIJ937" s="12"/>
      <c r="BIK937" s="12"/>
      <c r="BIL937" s="12"/>
      <c r="BIM937" s="12"/>
      <c r="BIN937" s="12"/>
      <c r="BIO937" s="12"/>
      <c r="BIP937" s="12"/>
      <c r="BIQ937" s="12"/>
      <c r="BIR937" s="12"/>
      <c r="BIS937" s="12"/>
      <c r="BIT937" s="12"/>
      <c r="BIU937" s="12"/>
      <c r="BIV937" s="12"/>
      <c r="BIW937" s="12"/>
      <c r="BIX937" s="12"/>
      <c r="BIY937" s="12"/>
      <c r="BIZ937" s="12"/>
      <c r="BJA937" s="12"/>
      <c r="BJB937" s="12"/>
      <c r="BJC937" s="12"/>
      <c r="BJD937" s="12"/>
      <c r="BJE937" s="12"/>
      <c r="BJF937" s="12"/>
      <c r="BJG937" s="12"/>
      <c r="BJH937" s="12"/>
      <c r="BJI937" s="12"/>
      <c r="BJJ937" s="12"/>
      <c r="BJK937" s="12"/>
      <c r="BJL937" s="12"/>
      <c r="BJM937" s="12"/>
      <c r="BJN937" s="12"/>
      <c r="BJO937" s="12"/>
      <c r="BJP937" s="12"/>
      <c r="BJQ937" s="12"/>
      <c r="BJR937" s="12"/>
      <c r="BJS937" s="12"/>
      <c r="BJT937" s="12"/>
      <c r="BJU937" s="12"/>
      <c r="BJV937" s="12"/>
      <c r="BJW937" s="12"/>
      <c r="BJX937" s="12"/>
      <c r="BJY937" s="12"/>
      <c r="BJZ937" s="12"/>
      <c r="BKA937" s="12"/>
      <c r="BKB937" s="12"/>
      <c r="BKC937" s="12"/>
      <c r="BKD937" s="12"/>
      <c r="BKE937" s="12"/>
      <c r="BKF937" s="12"/>
      <c r="BKG937" s="12"/>
      <c r="BKH937" s="12"/>
      <c r="BKI937" s="12"/>
      <c r="BKJ937" s="12"/>
      <c r="BKK937" s="12"/>
      <c r="BKL937" s="12"/>
      <c r="BKM937" s="12"/>
      <c r="BKN937" s="12"/>
      <c r="BKO937" s="12"/>
      <c r="BKP937" s="12"/>
      <c r="BKQ937" s="12"/>
      <c r="BKR937" s="12"/>
      <c r="BKS937" s="12"/>
      <c r="BKT937" s="12"/>
      <c r="BKU937" s="12"/>
      <c r="BKV937" s="12"/>
      <c r="BKW937" s="12"/>
      <c r="BKX937" s="12"/>
      <c r="BKY937" s="12"/>
      <c r="BKZ937" s="12"/>
      <c r="BLA937" s="12"/>
      <c r="BLB937" s="12"/>
      <c r="BLC937" s="12"/>
      <c r="BLD937" s="12"/>
      <c r="BLE937" s="12"/>
      <c r="BLF937" s="12"/>
      <c r="BLG937" s="12"/>
      <c r="BLH937" s="12"/>
      <c r="BLI937" s="12"/>
      <c r="BLJ937" s="12"/>
      <c r="BLK937" s="12"/>
      <c r="BLL937" s="12"/>
      <c r="BLM937" s="12"/>
      <c r="BLN937" s="12"/>
      <c r="BLO937" s="12"/>
      <c r="BLP937" s="12"/>
      <c r="BLQ937" s="12"/>
      <c r="BLR937" s="12"/>
      <c r="BLS937" s="12"/>
      <c r="BLT937" s="12"/>
      <c r="BLU937" s="12"/>
      <c r="BLV937" s="12"/>
      <c r="BLW937" s="12"/>
      <c r="BLX937" s="12"/>
      <c r="BLY937" s="12"/>
      <c r="BLZ937" s="12"/>
      <c r="BMA937" s="12"/>
      <c r="BMB937" s="12"/>
      <c r="BMC937" s="12"/>
      <c r="BMD937" s="12"/>
      <c r="BME937" s="12"/>
      <c r="BMF937" s="12"/>
      <c r="BMG937" s="12"/>
      <c r="BMH937" s="12"/>
      <c r="BMI937" s="12"/>
      <c r="BMJ937" s="12"/>
      <c r="BMK937" s="12"/>
      <c r="BML937" s="12"/>
      <c r="BMM937" s="12"/>
      <c r="BMN937" s="12"/>
      <c r="BMO937" s="12"/>
      <c r="BMP937" s="12"/>
      <c r="BMQ937" s="12"/>
      <c r="BMR937" s="12"/>
      <c r="BMS937" s="12"/>
      <c r="BMT937" s="12"/>
      <c r="BMU937" s="12"/>
      <c r="BMV937" s="12"/>
      <c r="BMW937" s="12"/>
      <c r="BMX937" s="12"/>
      <c r="BMY937" s="12"/>
      <c r="BMZ937" s="12"/>
      <c r="BNA937" s="12"/>
      <c r="BNB937" s="12"/>
      <c r="BNC937" s="12"/>
      <c r="BND937" s="12"/>
      <c r="BNE937" s="12"/>
      <c r="BNF937" s="12"/>
      <c r="BNG937" s="12"/>
      <c r="BNH937" s="12"/>
      <c r="BNI937" s="12"/>
      <c r="BNJ937" s="12"/>
      <c r="BNK937" s="12"/>
      <c r="BNL937" s="12"/>
      <c r="BNM937" s="12"/>
      <c r="BNN937" s="12"/>
      <c r="BNO937" s="12"/>
      <c r="BNP937" s="12"/>
      <c r="BNQ937" s="12"/>
      <c r="BNR937" s="12"/>
      <c r="BNS937" s="12"/>
      <c r="BNT937" s="12"/>
      <c r="BNU937" s="12"/>
      <c r="BNV937" s="12"/>
      <c r="BNW937" s="12"/>
      <c r="BNX937" s="12"/>
      <c r="BNY937" s="12"/>
      <c r="BNZ937" s="12"/>
      <c r="BOA937" s="12"/>
      <c r="BOB937" s="12"/>
      <c r="BOC937" s="12"/>
      <c r="BOD937" s="12"/>
      <c r="BOE937" s="12"/>
      <c r="BOF937" s="12"/>
      <c r="BOG937" s="12"/>
      <c r="BOH937" s="12"/>
      <c r="BOI937" s="12"/>
      <c r="BOJ937" s="12"/>
      <c r="BOK937" s="12"/>
      <c r="BOL937" s="12"/>
      <c r="BOM937" s="12"/>
      <c r="BON937" s="12"/>
      <c r="BOO937" s="12"/>
      <c r="BOP937" s="12"/>
      <c r="BOQ937" s="12"/>
      <c r="BOR937" s="12"/>
      <c r="BOS937" s="12"/>
      <c r="BOT937" s="12"/>
      <c r="BOU937" s="12"/>
      <c r="BOV937" s="12"/>
      <c r="BOW937" s="12"/>
      <c r="BOX937" s="12"/>
      <c r="BOY937" s="12"/>
      <c r="BOZ937" s="12"/>
      <c r="BPA937" s="12"/>
      <c r="BPB937" s="12"/>
      <c r="BPC937" s="12"/>
      <c r="BPD937" s="12"/>
      <c r="BPE937" s="12"/>
      <c r="BPF937" s="12"/>
      <c r="BPG937" s="12"/>
      <c r="BPH937" s="12"/>
      <c r="BPI937" s="12"/>
      <c r="BPJ937" s="12"/>
      <c r="BPK937" s="12"/>
      <c r="BPL937" s="12"/>
      <c r="BPM937" s="12"/>
      <c r="BPN937" s="12"/>
      <c r="BPO937" s="12"/>
      <c r="BPP937" s="12"/>
      <c r="BPQ937" s="12"/>
      <c r="BPR937" s="12"/>
      <c r="BPS937" s="12"/>
      <c r="BPT937" s="12"/>
      <c r="BPU937" s="12"/>
      <c r="BPV937" s="12"/>
      <c r="BPW937" s="12"/>
      <c r="BPX937" s="12"/>
      <c r="BPY937" s="12"/>
      <c r="BPZ937" s="12"/>
      <c r="BQA937" s="12"/>
      <c r="BQB937" s="12"/>
      <c r="BQC937" s="12"/>
      <c r="BQD937" s="12"/>
      <c r="BQE937" s="12"/>
      <c r="BQF937" s="12"/>
      <c r="BQG937" s="12"/>
      <c r="BQH937" s="12"/>
      <c r="BQI937" s="12"/>
      <c r="BQJ937" s="12"/>
      <c r="BQK937" s="12"/>
      <c r="BQL937" s="12"/>
      <c r="BQM937" s="12"/>
      <c r="BQN937" s="12"/>
      <c r="BQO937" s="12"/>
      <c r="BQP937" s="12"/>
      <c r="BQQ937" s="12"/>
      <c r="BQR937" s="12"/>
      <c r="BQS937" s="12"/>
      <c r="BQT937" s="12"/>
      <c r="BQU937" s="12"/>
      <c r="BQV937" s="12"/>
      <c r="BQW937" s="12"/>
      <c r="BQX937" s="12"/>
      <c r="BQY937" s="12"/>
      <c r="BQZ937" s="12"/>
      <c r="BRA937" s="12"/>
      <c r="BRB937" s="12"/>
      <c r="BRC937" s="12"/>
      <c r="BRD937" s="12"/>
      <c r="BRE937" s="12"/>
      <c r="BRF937" s="12"/>
      <c r="BRG937" s="12"/>
      <c r="BRH937" s="12"/>
      <c r="BRI937" s="12"/>
      <c r="BRJ937" s="12"/>
      <c r="BRK937" s="12"/>
      <c r="BRL937" s="12"/>
      <c r="BRM937" s="12"/>
      <c r="BRN937" s="12"/>
      <c r="BRO937" s="12"/>
      <c r="BRP937" s="12"/>
      <c r="BRQ937" s="12"/>
      <c r="BRR937" s="12"/>
      <c r="BRS937" s="12"/>
      <c r="BRT937" s="12"/>
      <c r="BRU937" s="12"/>
      <c r="BRV937" s="12"/>
      <c r="BRW937" s="12"/>
      <c r="BRX937" s="12"/>
      <c r="BRY937" s="12"/>
      <c r="BRZ937" s="12"/>
      <c r="BSA937" s="12"/>
      <c r="BSB937" s="12"/>
      <c r="BSC937" s="12"/>
      <c r="BSD937" s="12"/>
      <c r="BSE937" s="12"/>
      <c r="BSF937" s="12"/>
      <c r="BSG937" s="12"/>
      <c r="BSH937" s="12"/>
      <c r="BSI937" s="12"/>
      <c r="BSJ937" s="12"/>
      <c r="BSK937" s="12"/>
      <c r="BSL937" s="12"/>
      <c r="BSM937" s="12"/>
      <c r="BSN937" s="12"/>
      <c r="BSO937" s="12"/>
      <c r="BSP937" s="12"/>
      <c r="BSQ937" s="12"/>
      <c r="BSR937" s="12"/>
      <c r="BSS937" s="12"/>
      <c r="BST937" s="12"/>
      <c r="BSU937" s="12"/>
      <c r="BSV937" s="12"/>
      <c r="BSW937" s="12"/>
      <c r="BSX937" s="12"/>
      <c r="BSY937" s="12"/>
      <c r="BSZ937" s="12"/>
      <c r="BTA937" s="12"/>
      <c r="BTB937" s="12"/>
      <c r="BTC937" s="12"/>
      <c r="BTD937" s="12"/>
      <c r="BTE937" s="12"/>
      <c r="BTF937" s="12"/>
      <c r="BTG937" s="12"/>
      <c r="BTH937" s="12"/>
      <c r="BTI937" s="12"/>
      <c r="BTJ937" s="12"/>
      <c r="BTK937" s="12"/>
      <c r="BTL937" s="12"/>
      <c r="BTM937" s="12"/>
      <c r="BTN937" s="12"/>
      <c r="BTO937" s="12"/>
      <c r="BTP937" s="12"/>
      <c r="BTQ937" s="12"/>
      <c r="BTR937" s="12"/>
      <c r="BTS937" s="12"/>
      <c r="BTT937" s="12"/>
      <c r="BTU937" s="12"/>
      <c r="BTV937" s="12"/>
      <c r="BTW937" s="12"/>
      <c r="BTX937" s="12"/>
      <c r="BTY937" s="12"/>
      <c r="BTZ937" s="12"/>
      <c r="BUA937" s="12"/>
      <c r="BUB937" s="12"/>
      <c r="BUC937" s="12"/>
      <c r="BUD937" s="12"/>
      <c r="BUE937" s="12"/>
      <c r="BUF937" s="12"/>
      <c r="BUG937" s="12"/>
      <c r="BUH937" s="12"/>
      <c r="BUI937" s="12"/>
      <c r="BUJ937" s="12"/>
      <c r="BUK937" s="12"/>
      <c r="BUL937" s="12"/>
      <c r="BUM937" s="12"/>
      <c r="BUN937" s="12"/>
      <c r="BUO937" s="12"/>
      <c r="BUP937" s="12"/>
      <c r="BUQ937" s="12"/>
      <c r="BUR937" s="12"/>
      <c r="BUS937" s="12"/>
      <c r="BUT937" s="12"/>
      <c r="BUU937" s="12"/>
      <c r="BUV937" s="12"/>
      <c r="BUW937" s="12"/>
      <c r="BUX937" s="12"/>
      <c r="BUY937" s="12"/>
      <c r="BUZ937" s="12"/>
      <c r="BVA937" s="12"/>
      <c r="BVB937" s="12"/>
      <c r="BVC937" s="12"/>
      <c r="BVD937" s="12"/>
      <c r="BVE937" s="12"/>
      <c r="BVF937" s="12"/>
      <c r="BVG937" s="12"/>
      <c r="BVH937" s="12"/>
      <c r="BVI937" s="12"/>
      <c r="BVJ937" s="12"/>
      <c r="BVK937" s="12"/>
      <c r="BVL937" s="12"/>
      <c r="BVM937" s="12"/>
      <c r="BVN937" s="12"/>
      <c r="BVO937" s="12"/>
      <c r="BVP937" s="12"/>
      <c r="BVQ937" s="12"/>
      <c r="BVR937" s="12"/>
      <c r="BVS937" s="12"/>
      <c r="BVT937" s="12"/>
      <c r="BVU937" s="12"/>
      <c r="BVV937" s="12"/>
      <c r="BVW937" s="12"/>
      <c r="BVX937" s="12"/>
      <c r="BVY937" s="12"/>
      <c r="BVZ937" s="12"/>
      <c r="BWA937" s="12"/>
      <c r="BWB937" s="12"/>
      <c r="BWC937" s="12"/>
      <c r="BWD937" s="12"/>
      <c r="BWE937" s="12"/>
      <c r="BWF937" s="12"/>
      <c r="BWG937" s="12"/>
      <c r="BWH937" s="12"/>
      <c r="BWI937" s="12"/>
      <c r="BWJ937" s="12"/>
      <c r="BWK937" s="12"/>
      <c r="BWL937" s="12"/>
      <c r="BWM937" s="12"/>
      <c r="BWN937" s="12"/>
      <c r="BWO937" s="12"/>
      <c r="BWP937" s="12"/>
      <c r="BWQ937" s="12"/>
      <c r="BWR937" s="12"/>
      <c r="BWS937" s="12"/>
      <c r="BWT937" s="12"/>
      <c r="BWU937" s="12"/>
      <c r="BWV937" s="12"/>
      <c r="BWW937" s="12"/>
      <c r="BWX937" s="12"/>
      <c r="BWY937" s="12"/>
      <c r="BWZ937" s="12"/>
      <c r="BXA937" s="12"/>
      <c r="BXB937" s="12"/>
      <c r="BXC937" s="12"/>
      <c r="BXD937" s="12"/>
      <c r="BXE937" s="12"/>
      <c r="BXF937" s="12"/>
      <c r="BXG937" s="12"/>
      <c r="BXH937" s="12"/>
      <c r="BXI937" s="12"/>
      <c r="BXJ937" s="12"/>
      <c r="BXK937" s="12"/>
      <c r="BXL937" s="12"/>
      <c r="BXM937" s="12"/>
      <c r="BXN937" s="12"/>
      <c r="BXO937" s="12"/>
      <c r="BXP937" s="12"/>
      <c r="BXQ937" s="12"/>
      <c r="BXR937" s="12"/>
      <c r="BXS937" s="12"/>
      <c r="BXT937" s="12"/>
      <c r="BXU937" s="12"/>
      <c r="BXV937" s="12"/>
      <c r="BXW937" s="12"/>
      <c r="BXX937" s="12"/>
      <c r="BXY937" s="12"/>
      <c r="BXZ937" s="12"/>
      <c r="BYA937" s="12"/>
      <c r="BYB937" s="12"/>
      <c r="BYC937" s="12"/>
      <c r="BYD937" s="12"/>
      <c r="BYE937" s="12"/>
      <c r="BYF937" s="12"/>
      <c r="BYG937" s="12"/>
      <c r="BYH937" s="12"/>
      <c r="BYI937" s="12"/>
      <c r="BYJ937" s="12"/>
      <c r="BYK937" s="12"/>
      <c r="BYL937" s="12"/>
      <c r="BYM937" s="12"/>
      <c r="BYN937" s="12"/>
      <c r="BYO937" s="12"/>
      <c r="BYP937" s="12"/>
      <c r="BYQ937" s="12"/>
      <c r="BYR937" s="12"/>
      <c r="BYS937" s="12"/>
      <c r="BYT937" s="12"/>
      <c r="BYU937" s="12"/>
      <c r="BYV937" s="12"/>
      <c r="BYW937" s="12"/>
      <c r="BYX937" s="12"/>
      <c r="BYY937" s="12"/>
      <c r="BYZ937" s="12"/>
      <c r="BZA937" s="12"/>
      <c r="BZB937" s="12"/>
      <c r="BZC937" s="12"/>
      <c r="BZD937" s="12"/>
      <c r="BZE937" s="12"/>
      <c r="BZF937" s="12"/>
      <c r="BZG937" s="12"/>
      <c r="BZH937" s="12"/>
      <c r="BZI937" s="12"/>
      <c r="BZJ937" s="12"/>
      <c r="BZK937" s="12"/>
      <c r="BZL937" s="12"/>
      <c r="BZM937" s="12"/>
      <c r="BZN937" s="12"/>
      <c r="BZO937" s="12"/>
      <c r="BZP937" s="12"/>
      <c r="BZQ937" s="12"/>
      <c r="BZR937" s="12"/>
      <c r="BZS937" s="12"/>
      <c r="BZT937" s="12"/>
      <c r="BZU937" s="12"/>
      <c r="BZV937" s="12"/>
      <c r="BZW937" s="12"/>
      <c r="BZX937" s="12"/>
      <c r="BZY937" s="12"/>
      <c r="BZZ937" s="12"/>
      <c r="CAA937" s="12"/>
      <c r="CAB937" s="12"/>
      <c r="CAC937" s="12"/>
      <c r="CAD937" s="12"/>
      <c r="CAE937" s="12"/>
      <c r="CAF937" s="12"/>
      <c r="CAG937" s="12"/>
      <c r="CAH937" s="12"/>
      <c r="CAI937" s="12"/>
      <c r="CAJ937" s="12"/>
      <c r="CAK937" s="12"/>
      <c r="CAL937" s="12"/>
      <c r="CAM937" s="12"/>
      <c r="CAN937" s="12"/>
      <c r="CAO937" s="12"/>
      <c r="CAP937" s="12"/>
      <c r="CAQ937" s="12"/>
      <c r="CAR937" s="12"/>
      <c r="CAS937" s="12"/>
      <c r="CAT937" s="12"/>
      <c r="CAU937" s="12"/>
      <c r="CAV937" s="12"/>
      <c r="CAW937" s="12"/>
      <c r="CAX937" s="12"/>
      <c r="CAY937" s="12"/>
      <c r="CAZ937" s="12"/>
      <c r="CBA937" s="12"/>
      <c r="CBB937" s="12"/>
      <c r="CBC937" s="12"/>
      <c r="CBD937" s="12"/>
      <c r="CBE937" s="12"/>
      <c r="CBF937" s="12"/>
      <c r="CBG937" s="12"/>
      <c r="CBH937" s="12"/>
      <c r="CBI937" s="12"/>
      <c r="CBJ937" s="12"/>
      <c r="CBK937" s="12"/>
      <c r="CBL937" s="12"/>
      <c r="CBM937" s="12"/>
      <c r="CBN937" s="12"/>
      <c r="CBO937" s="12"/>
      <c r="CBP937" s="12"/>
      <c r="CBQ937" s="12"/>
      <c r="CBR937" s="12"/>
      <c r="CBS937" s="12"/>
      <c r="CBT937" s="12"/>
      <c r="CBU937" s="12"/>
      <c r="CBV937" s="12"/>
      <c r="CBW937" s="12"/>
      <c r="CBX937" s="12"/>
      <c r="CBY937" s="12"/>
      <c r="CBZ937" s="12"/>
      <c r="CCA937" s="12"/>
      <c r="CCB937" s="12"/>
      <c r="CCC937" s="12"/>
      <c r="CCD937" s="12"/>
      <c r="CCE937" s="12"/>
      <c r="CCF937" s="12"/>
      <c r="CCG937" s="12"/>
      <c r="CCH937" s="12"/>
      <c r="CCI937" s="12"/>
      <c r="CCJ937" s="12"/>
      <c r="CCK937" s="12"/>
      <c r="CCL937" s="12"/>
      <c r="CCM937" s="12"/>
      <c r="CCN937" s="12"/>
      <c r="CCO937" s="12"/>
      <c r="CCP937" s="12"/>
      <c r="CCQ937" s="12"/>
      <c r="CCR937" s="12"/>
      <c r="CCS937" s="12"/>
      <c r="CCT937" s="12"/>
      <c r="CCU937" s="12"/>
      <c r="CCV937" s="12"/>
      <c r="CCW937" s="12"/>
      <c r="CCX937" s="12"/>
      <c r="CCY937" s="12"/>
      <c r="CCZ937" s="12"/>
      <c r="CDA937" s="12"/>
      <c r="CDB937" s="12"/>
      <c r="CDC937" s="12"/>
      <c r="CDD937" s="12"/>
      <c r="CDE937" s="12"/>
      <c r="CDF937" s="12"/>
      <c r="CDG937" s="12"/>
      <c r="CDH937" s="12"/>
      <c r="CDI937" s="12"/>
      <c r="CDJ937" s="12"/>
      <c r="CDK937" s="12"/>
      <c r="CDL937" s="12"/>
      <c r="CDM937" s="12"/>
      <c r="CDN937" s="12"/>
      <c r="CDO937" s="12"/>
      <c r="CDP937" s="12"/>
      <c r="CDQ937" s="12"/>
      <c r="CDR937" s="12"/>
      <c r="CDS937" s="12"/>
      <c r="CDT937" s="12"/>
      <c r="CDU937" s="12"/>
      <c r="CDV937" s="12"/>
      <c r="CDW937" s="12"/>
      <c r="CDX937" s="12"/>
      <c r="CDY937" s="12"/>
      <c r="CDZ937" s="12"/>
      <c r="CEA937" s="12"/>
      <c r="CEB937" s="12"/>
      <c r="CEC937" s="12"/>
      <c r="CED937" s="12"/>
      <c r="CEE937" s="12"/>
      <c r="CEF937" s="12"/>
      <c r="CEG937" s="12"/>
      <c r="CEH937" s="12"/>
      <c r="CEI937" s="12"/>
      <c r="CEJ937" s="12"/>
      <c r="CEK937" s="12"/>
      <c r="CEL937" s="12"/>
      <c r="CEM937" s="12"/>
      <c r="CEN937" s="12"/>
      <c r="CEO937" s="12"/>
      <c r="CEP937" s="12"/>
      <c r="CEQ937" s="12"/>
      <c r="CER937" s="12"/>
      <c r="CES937" s="12"/>
      <c r="CET937" s="12"/>
      <c r="CEU937" s="12"/>
      <c r="CEV937" s="12"/>
      <c r="CEW937" s="12"/>
      <c r="CEX937" s="12"/>
      <c r="CEY937" s="12"/>
      <c r="CEZ937" s="12"/>
      <c r="CFA937" s="12"/>
      <c r="CFB937" s="12"/>
      <c r="CFC937" s="12"/>
      <c r="CFD937" s="12"/>
      <c r="CFE937" s="12"/>
      <c r="CFF937" s="12"/>
      <c r="CFG937" s="12"/>
      <c r="CFH937" s="12"/>
      <c r="CFI937" s="12"/>
      <c r="CFJ937" s="12"/>
      <c r="CFK937" s="12"/>
      <c r="CFL937" s="12"/>
      <c r="CFM937" s="12"/>
      <c r="CFN937" s="12"/>
      <c r="CFO937" s="12"/>
      <c r="CFP937" s="12"/>
      <c r="CFQ937" s="12"/>
      <c r="CFR937" s="12"/>
      <c r="CFS937" s="12"/>
      <c r="CFT937" s="12"/>
      <c r="CFU937" s="12"/>
      <c r="CFV937" s="12"/>
      <c r="CFW937" s="12"/>
      <c r="CFX937" s="12"/>
      <c r="CFY937" s="12"/>
      <c r="CFZ937" s="12"/>
      <c r="CGA937" s="12"/>
      <c r="CGB937" s="12"/>
      <c r="CGC937" s="12"/>
      <c r="CGD937" s="12"/>
      <c r="CGE937" s="12"/>
      <c r="CGF937" s="12"/>
      <c r="CGG937" s="12"/>
      <c r="CGH937" s="12"/>
      <c r="CGI937" s="12"/>
      <c r="CGJ937" s="12"/>
      <c r="CGK937" s="12"/>
      <c r="CGL937" s="12"/>
      <c r="CGM937" s="12"/>
      <c r="CGN937" s="12"/>
      <c r="CGO937" s="12"/>
      <c r="CGP937" s="12"/>
      <c r="CGQ937" s="12"/>
      <c r="CGR937" s="12"/>
      <c r="CGS937" s="12"/>
      <c r="CGT937" s="12"/>
      <c r="CGU937" s="12"/>
      <c r="CGV937" s="12"/>
      <c r="CGW937" s="12"/>
      <c r="CGX937" s="12"/>
      <c r="CGY937" s="12"/>
      <c r="CGZ937" s="12"/>
      <c r="CHA937" s="12"/>
      <c r="CHB937" s="12"/>
      <c r="CHC937" s="12"/>
      <c r="CHD937" s="12"/>
      <c r="CHE937" s="12"/>
      <c r="CHF937" s="12"/>
      <c r="CHG937" s="12"/>
      <c r="CHH937" s="12"/>
      <c r="CHI937" s="12"/>
      <c r="CHJ937" s="12"/>
      <c r="CHK937" s="12"/>
      <c r="CHL937" s="12"/>
      <c r="CHM937" s="12"/>
      <c r="CHN937" s="12"/>
      <c r="CHO937" s="12"/>
      <c r="CHP937" s="12"/>
      <c r="CHQ937" s="12"/>
      <c r="CHR937" s="12"/>
      <c r="CHS937" s="12"/>
      <c r="CHT937" s="12"/>
      <c r="CHU937" s="12"/>
      <c r="CHV937" s="12"/>
      <c r="CHW937" s="12"/>
      <c r="CHX937" s="12"/>
      <c r="CHY937" s="12"/>
      <c r="CHZ937" s="12"/>
      <c r="CIA937" s="12"/>
      <c r="CIB937" s="12"/>
      <c r="CIC937" s="12"/>
      <c r="CID937" s="12"/>
      <c r="CIE937" s="12"/>
      <c r="CIF937" s="12"/>
      <c r="CIG937" s="12"/>
      <c r="CIH937" s="12"/>
      <c r="CII937" s="12"/>
      <c r="CIJ937" s="12"/>
      <c r="CIK937" s="12"/>
      <c r="CIL937" s="12"/>
      <c r="CIM937" s="12"/>
      <c r="CIN937" s="12"/>
      <c r="CIO937" s="12"/>
      <c r="CIP937" s="12"/>
      <c r="CIQ937" s="12"/>
      <c r="CIR937" s="12"/>
      <c r="CIS937" s="12"/>
      <c r="CIT937" s="12"/>
      <c r="CIU937" s="12"/>
      <c r="CIV937" s="12"/>
      <c r="CIW937" s="12"/>
      <c r="CIX937" s="12"/>
      <c r="CIY937" s="12"/>
      <c r="CIZ937" s="12"/>
      <c r="CJA937" s="12"/>
      <c r="CJB937" s="12"/>
      <c r="CJC937" s="12"/>
      <c r="CJD937" s="12"/>
      <c r="CJE937" s="12"/>
      <c r="CJF937" s="12"/>
      <c r="CJG937" s="12"/>
      <c r="CJH937" s="12"/>
      <c r="CJI937" s="12"/>
      <c r="CJJ937" s="12"/>
      <c r="CJK937" s="12"/>
      <c r="CJL937" s="12"/>
      <c r="CJM937" s="12"/>
      <c r="CJN937" s="12"/>
      <c r="CJO937" s="12"/>
      <c r="CJP937" s="12"/>
      <c r="CJQ937" s="12"/>
      <c r="CJR937" s="12"/>
      <c r="CJS937" s="12"/>
      <c r="CJT937" s="12"/>
      <c r="CJU937" s="12"/>
      <c r="CJV937" s="12"/>
      <c r="CJW937" s="12"/>
      <c r="CJX937" s="12"/>
      <c r="CJY937" s="12"/>
      <c r="CJZ937" s="12"/>
      <c r="CKA937" s="12"/>
      <c r="CKB937" s="12"/>
      <c r="CKC937" s="12"/>
      <c r="CKD937" s="12"/>
      <c r="CKE937" s="12"/>
      <c r="CKF937" s="12"/>
      <c r="CKG937" s="12"/>
      <c r="CKH937" s="12"/>
      <c r="CKI937" s="12"/>
      <c r="CKJ937" s="12"/>
      <c r="CKK937" s="12"/>
      <c r="CKL937" s="12"/>
      <c r="CKM937" s="12"/>
      <c r="CKN937" s="12"/>
      <c r="CKO937" s="12"/>
      <c r="CKP937" s="12"/>
      <c r="CKQ937" s="12"/>
      <c r="CKR937" s="12"/>
      <c r="CKS937" s="12"/>
      <c r="CKT937" s="12"/>
      <c r="CKU937" s="12"/>
      <c r="CKV937" s="12"/>
      <c r="CKW937" s="12"/>
      <c r="CKX937" s="12"/>
      <c r="CKY937" s="12"/>
      <c r="CKZ937" s="12"/>
      <c r="CLA937" s="12"/>
      <c r="CLB937" s="12"/>
      <c r="CLC937" s="12"/>
      <c r="CLD937" s="12"/>
      <c r="CLE937" s="12"/>
      <c r="CLF937" s="12"/>
      <c r="CLG937" s="12"/>
      <c r="CLH937" s="12"/>
      <c r="CLI937" s="12"/>
      <c r="CLJ937" s="12"/>
      <c r="CLK937" s="12"/>
      <c r="CLL937" s="12"/>
      <c r="CLM937" s="12"/>
      <c r="CLN937" s="12"/>
      <c r="CLO937" s="12"/>
      <c r="CLP937" s="12"/>
      <c r="CLQ937" s="12"/>
      <c r="CLR937" s="12"/>
      <c r="CLS937" s="12"/>
      <c r="CLT937" s="12"/>
      <c r="CLU937" s="12"/>
      <c r="CLV937" s="12"/>
      <c r="CLW937" s="12"/>
      <c r="CLX937" s="12"/>
      <c r="CLY937" s="12"/>
      <c r="CLZ937" s="12"/>
      <c r="CMA937" s="12"/>
      <c r="CMB937" s="12"/>
      <c r="CMC937" s="12"/>
      <c r="CMD937" s="12"/>
      <c r="CME937" s="12"/>
      <c r="CMF937" s="12"/>
      <c r="CMG937" s="12"/>
      <c r="CMH937" s="12"/>
      <c r="CMI937" s="12"/>
      <c r="CMJ937" s="12"/>
      <c r="CMK937" s="12"/>
      <c r="CML937" s="12"/>
      <c r="CMM937" s="12"/>
      <c r="CMN937" s="12"/>
      <c r="CMO937" s="12"/>
      <c r="CMP937" s="12"/>
      <c r="CMQ937" s="12"/>
      <c r="CMR937" s="12"/>
      <c r="CMS937" s="12"/>
      <c r="CMT937" s="12"/>
      <c r="CMU937" s="12"/>
      <c r="CMV937" s="12"/>
      <c r="CMW937" s="12"/>
      <c r="CMX937" s="12"/>
      <c r="CMY937" s="12"/>
      <c r="CMZ937" s="12"/>
      <c r="CNA937" s="12"/>
      <c r="CNB937" s="12"/>
      <c r="CNC937" s="12"/>
      <c r="CND937" s="12"/>
      <c r="CNE937" s="12"/>
      <c r="CNF937" s="12"/>
      <c r="CNG937" s="12"/>
      <c r="CNH937" s="12"/>
      <c r="CNI937" s="12"/>
      <c r="CNJ937" s="12"/>
      <c r="CNK937" s="12"/>
      <c r="CNL937" s="12"/>
      <c r="CNM937" s="12"/>
      <c r="CNN937" s="12"/>
      <c r="CNO937" s="12"/>
      <c r="CNP937" s="12"/>
      <c r="CNQ937" s="12"/>
      <c r="CNR937" s="12"/>
      <c r="CNS937" s="12"/>
      <c r="CNT937" s="12"/>
      <c r="CNU937" s="12"/>
      <c r="CNV937" s="12"/>
      <c r="CNW937" s="12"/>
      <c r="CNX937" s="12"/>
      <c r="CNY937" s="12"/>
      <c r="CNZ937" s="12"/>
      <c r="COA937" s="12"/>
      <c r="COB937" s="12"/>
      <c r="COC937" s="12"/>
      <c r="COD937" s="12"/>
      <c r="COE937" s="12"/>
      <c r="COF937" s="12"/>
      <c r="COG937" s="12"/>
      <c r="COH937" s="12"/>
      <c r="COI937" s="12"/>
      <c r="COJ937" s="12"/>
      <c r="COK937" s="12"/>
      <c r="COL937" s="12"/>
      <c r="COM937" s="12"/>
      <c r="CON937" s="12"/>
      <c r="COO937" s="12"/>
      <c r="COP937" s="12"/>
      <c r="COQ937" s="12"/>
      <c r="COR937" s="12"/>
      <c r="COS937" s="12"/>
      <c r="COT937" s="12"/>
      <c r="COU937" s="12"/>
      <c r="COV937" s="12"/>
      <c r="COW937" s="12"/>
      <c r="COX937" s="12"/>
      <c r="COY937" s="12"/>
      <c r="COZ937" s="12"/>
      <c r="CPA937" s="12"/>
      <c r="CPB937" s="12"/>
      <c r="CPC937" s="12"/>
      <c r="CPD937" s="12"/>
      <c r="CPE937" s="12"/>
      <c r="CPF937" s="12"/>
      <c r="CPG937" s="12"/>
      <c r="CPH937" s="12"/>
      <c r="CPI937" s="12"/>
      <c r="CPJ937" s="12"/>
      <c r="CPK937" s="12"/>
      <c r="CPL937" s="12"/>
      <c r="CPM937" s="12"/>
      <c r="CPN937" s="12"/>
      <c r="CPO937" s="12"/>
      <c r="CPP937" s="12"/>
      <c r="CPQ937" s="12"/>
      <c r="CPR937" s="12"/>
      <c r="CPS937" s="12"/>
      <c r="CPT937" s="12"/>
      <c r="CPU937" s="12"/>
      <c r="CPV937" s="12"/>
      <c r="CPW937" s="12"/>
      <c r="CPX937" s="12"/>
      <c r="CPY937" s="12"/>
      <c r="CPZ937" s="12"/>
      <c r="CQA937" s="12"/>
      <c r="CQB937" s="12"/>
      <c r="CQC937" s="12"/>
      <c r="CQD937" s="12"/>
      <c r="CQE937" s="12"/>
      <c r="CQF937" s="12"/>
      <c r="CQG937" s="12"/>
      <c r="CQH937" s="12"/>
      <c r="CQI937" s="12"/>
      <c r="CQJ937" s="12"/>
      <c r="CQK937" s="12"/>
      <c r="CQL937" s="12"/>
      <c r="CQM937" s="12"/>
      <c r="CQN937" s="12"/>
      <c r="CQO937" s="12"/>
      <c r="CQP937" s="12"/>
      <c r="CQQ937" s="12"/>
      <c r="CQR937" s="12"/>
      <c r="CQS937" s="12"/>
      <c r="CQT937" s="12"/>
      <c r="CQU937" s="12"/>
      <c r="CQV937" s="12"/>
      <c r="CQW937" s="12"/>
      <c r="CQX937" s="12"/>
      <c r="CQY937" s="12"/>
      <c r="CQZ937" s="12"/>
      <c r="CRA937" s="12"/>
      <c r="CRB937" s="12"/>
      <c r="CRC937" s="12"/>
      <c r="CRD937" s="12"/>
      <c r="CRE937" s="12"/>
      <c r="CRF937" s="12"/>
      <c r="CRG937" s="12"/>
      <c r="CRH937" s="12"/>
      <c r="CRI937" s="12"/>
      <c r="CRJ937" s="12"/>
      <c r="CRK937" s="12"/>
      <c r="CRL937" s="12"/>
      <c r="CRM937" s="12"/>
      <c r="CRN937" s="12"/>
      <c r="CRO937" s="12"/>
      <c r="CRP937" s="12"/>
      <c r="CRQ937" s="12"/>
      <c r="CRR937" s="12"/>
      <c r="CRS937" s="12"/>
      <c r="CRT937" s="12"/>
      <c r="CRU937" s="12"/>
      <c r="CRV937" s="12"/>
      <c r="CRW937" s="12"/>
      <c r="CRX937" s="12"/>
      <c r="CRY937" s="12"/>
      <c r="CRZ937" s="12"/>
      <c r="CSA937" s="12"/>
      <c r="CSB937" s="12"/>
      <c r="CSC937" s="12"/>
      <c r="CSD937" s="12"/>
      <c r="CSE937" s="12"/>
      <c r="CSF937" s="12"/>
      <c r="CSG937" s="12"/>
      <c r="CSH937" s="12"/>
      <c r="CSI937" s="12"/>
      <c r="CSJ937" s="12"/>
      <c r="CSK937" s="12"/>
      <c r="CSL937" s="12"/>
      <c r="CSM937" s="12"/>
      <c r="CSN937" s="12"/>
      <c r="CSO937" s="12"/>
      <c r="CSP937" s="12"/>
      <c r="CSQ937" s="12"/>
      <c r="CSR937" s="12"/>
      <c r="CSS937" s="12"/>
      <c r="CST937" s="12"/>
      <c r="CSU937" s="12"/>
      <c r="CSV937" s="12"/>
      <c r="CSW937" s="12"/>
      <c r="CSX937" s="12"/>
      <c r="CSY937" s="12"/>
      <c r="CSZ937" s="12"/>
      <c r="CTA937" s="12"/>
      <c r="CTB937" s="12"/>
      <c r="CTC937" s="12"/>
      <c r="CTD937" s="12"/>
      <c r="CTE937" s="12"/>
      <c r="CTF937" s="12"/>
      <c r="CTG937" s="12"/>
      <c r="CTH937" s="12"/>
      <c r="CTI937" s="12"/>
      <c r="CTJ937" s="12"/>
      <c r="CTK937" s="12"/>
      <c r="CTL937" s="12"/>
      <c r="CTM937" s="12"/>
      <c r="CTN937" s="12"/>
      <c r="CTO937" s="12"/>
      <c r="CTP937" s="12"/>
      <c r="CTQ937" s="12"/>
      <c r="CTR937" s="12"/>
      <c r="CTS937" s="12"/>
      <c r="CTT937" s="12"/>
      <c r="CTU937" s="12"/>
      <c r="CTV937" s="12"/>
      <c r="CTW937" s="12"/>
      <c r="CTX937" s="12"/>
      <c r="CTY937" s="12"/>
      <c r="CTZ937" s="12"/>
      <c r="CUA937" s="12"/>
      <c r="CUB937" s="12"/>
      <c r="CUC937" s="12"/>
      <c r="CUD937" s="12"/>
      <c r="CUE937" s="12"/>
      <c r="CUF937" s="12"/>
      <c r="CUG937" s="12"/>
      <c r="CUH937" s="12"/>
      <c r="CUI937" s="12"/>
      <c r="CUJ937" s="12"/>
      <c r="CUK937" s="12"/>
      <c r="CUL937" s="12"/>
      <c r="CUM937" s="12"/>
      <c r="CUN937" s="12"/>
      <c r="CUO937" s="12"/>
      <c r="CUP937" s="12"/>
      <c r="CUQ937" s="12"/>
      <c r="CUR937" s="12"/>
      <c r="CUS937" s="12"/>
      <c r="CUT937" s="12"/>
      <c r="CUU937" s="12"/>
      <c r="CUV937" s="12"/>
      <c r="CUW937" s="12"/>
      <c r="CUX937" s="12"/>
      <c r="CUY937" s="12"/>
      <c r="CUZ937" s="12"/>
      <c r="CVA937" s="12"/>
      <c r="CVB937" s="12"/>
      <c r="CVC937" s="12"/>
      <c r="CVD937" s="12"/>
      <c r="CVE937" s="12"/>
      <c r="CVF937" s="12"/>
      <c r="CVG937" s="12"/>
      <c r="CVH937" s="12"/>
      <c r="CVI937" s="12"/>
      <c r="CVJ937" s="12"/>
      <c r="CVK937" s="12"/>
      <c r="CVL937" s="12"/>
      <c r="CVM937" s="12"/>
      <c r="CVN937" s="12"/>
      <c r="CVO937" s="12"/>
      <c r="CVP937" s="12"/>
      <c r="CVQ937" s="12"/>
      <c r="CVR937" s="12"/>
      <c r="CVS937" s="12"/>
      <c r="CVT937" s="12"/>
      <c r="CVU937" s="12"/>
      <c r="CVV937" s="12"/>
      <c r="CVW937" s="12"/>
      <c r="CVX937" s="12"/>
      <c r="CVY937" s="12"/>
      <c r="CVZ937" s="12"/>
      <c r="CWA937" s="12"/>
      <c r="CWB937" s="12"/>
      <c r="CWC937" s="12"/>
      <c r="CWD937" s="12"/>
      <c r="CWE937" s="12"/>
      <c r="CWF937" s="12"/>
      <c r="CWG937" s="12"/>
      <c r="CWH937" s="12"/>
      <c r="CWI937" s="12"/>
      <c r="CWJ937" s="12"/>
      <c r="CWK937" s="12"/>
      <c r="CWL937" s="12"/>
      <c r="CWM937" s="12"/>
      <c r="CWN937" s="12"/>
      <c r="CWO937" s="12"/>
      <c r="CWP937" s="12"/>
      <c r="CWQ937" s="12"/>
      <c r="CWR937" s="12"/>
      <c r="CWS937" s="12"/>
      <c r="CWT937" s="12"/>
      <c r="CWU937" s="12"/>
      <c r="CWV937" s="12"/>
      <c r="CWW937" s="12"/>
      <c r="CWX937" s="12"/>
      <c r="CWY937" s="12"/>
      <c r="CWZ937" s="12"/>
      <c r="CXA937" s="12"/>
      <c r="CXB937" s="12"/>
      <c r="CXC937" s="12"/>
      <c r="CXD937" s="12"/>
      <c r="CXE937" s="12"/>
      <c r="CXF937" s="12"/>
      <c r="CXG937" s="12"/>
      <c r="CXH937" s="12"/>
      <c r="CXI937" s="12"/>
      <c r="CXJ937" s="12"/>
      <c r="CXK937" s="12"/>
      <c r="CXL937" s="12"/>
      <c r="CXM937" s="12"/>
      <c r="CXN937" s="12"/>
      <c r="CXO937" s="12"/>
      <c r="CXP937" s="12"/>
      <c r="CXQ937" s="12"/>
      <c r="CXR937" s="12"/>
      <c r="CXS937" s="12"/>
      <c r="CXT937" s="12"/>
      <c r="CXU937" s="12"/>
      <c r="CXV937" s="12"/>
      <c r="CXW937" s="12"/>
      <c r="CXX937" s="12"/>
      <c r="CXY937" s="12"/>
      <c r="CXZ937" s="12"/>
      <c r="CYA937" s="12"/>
      <c r="CYB937" s="12"/>
      <c r="CYC937" s="12"/>
      <c r="CYD937" s="12"/>
      <c r="CYE937" s="12"/>
      <c r="CYF937" s="12"/>
      <c r="CYG937" s="12"/>
      <c r="CYH937" s="12"/>
      <c r="CYI937" s="12"/>
      <c r="CYJ937" s="12"/>
      <c r="CYK937" s="12"/>
      <c r="CYL937" s="12"/>
      <c r="CYM937" s="12"/>
      <c r="CYN937" s="12"/>
      <c r="CYO937" s="12"/>
      <c r="CYP937" s="12"/>
      <c r="CYQ937" s="12"/>
      <c r="CYR937" s="12"/>
      <c r="CYS937" s="12"/>
      <c r="CYT937" s="12"/>
      <c r="CYU937" s="12"/>
      <c r="CYV937" s="12"/>
      <c r="CYW937" s="12"/>
      <c r="CYX937" s="12"/>
      <c r="CYY937" s="12"/>
      <c r="CYZ937" s="12"/>
      <c r="CZA937" s="12"/>
      <c r="CZB937" s="12"/>
      <c r="CZC937" s="12"/>
      <c r="CZD937" s="12"/>
      <c r="CZE937" s="12"/>
      <c r="CZF937" s="12"/>
      <c r="CZG937" s="12"/>
      <c r="CZH937" s="12"/>
      <c r="CZI937" s="12"/>
      <c r="CZJ937" s="12"/>
      <c r="CZK937" s="12"/>
      <c r="CZL937" s="12"/>
      <c r="CZM937" s="12"/>
      <c r="CZN937" s="12"/>
      <c r="CZO937" s="12"/>
      <c r="CZP937" s="12"/>
      <c r="CZQ937" s="12"/>
      <c r="CZR937" s="12"/>
      <c r="CZS937" s="12"/>
      <c r="CZT937" s="12"/>
      <c r="CZU937" s="12"/>
      <c r="CZV937" s="12"/>
      <c r="CZW937" s="12"/>
      <c r="CZX937" s="12"/>
      <c r="CZY937" s="12"/>
      <c r="CZZ937" s="12"/>
      <c r="DAA937" s="12"/>
      <c r="DAB937" s="12"/>
      <c r="DAC937" s="12"/>
      <c r="DAD937" s="12"/>
      <c r="DAE937" s="12"/>
      <c r="DAF937" s="12"/>
      <c r="DAG937" s="12"/>
      <c r="DAH937" s="12"/>
      <c r="DAI937" s="12"/>
      <c r="DAJ937" s="12"/>
      <c r="DAK937" s="12"/>
      <c r="DAL937" s="12"/>
      <c r="DAM937" s="12"/>
      <c r="DAN937" s="12"/>
      <c r="DAO937" s="12"/>
      <c r="DAP937" s="12"/>
      <c r="DAQ937" s="12"/>
      <c r="DAR937" s="12"/>
      <c r="DAS937" s="12"/>
      <c r="DAT937" s="12"/>
      <c r="DAU937" s="12"/>
      <c r="DAV937" s="12"/>
      <c r="DAW937" s="12"/>
      <c r="DAX937" s="12"/>
      <c r="DAY937" s="12"/>
      <c r="DAZ937" s="12"/>
      <c r="DBA937" s="12"/>
      <c r="DBB937" s="12"/>
      <c r="DBC937" s="12"/>
      <c r="DBD937" s="12"/>
      <c r="DBE937" s="12"/>
      <c r="DBF937" s="12"/>
      <c r="DBG937" s="12"/>
      <c r="DBH937" s="12"/>
      <c r="DBI937" s="12"/>
      <c r="DBJ937" s="12"/>
      <c r="DBK937" s="12"/>
      <c r="DBL937" s="12"/>
      <c r="DBM937" s="12"/>
      <c r="DBN937" s="12"/>
      <c r="DBO937" s="12"/>
      <c r="DBP937" s="12"/>
      <c r="DBQ937" s="12"/>
      <c r="DBR937" s="12"/>
      <c r="DBS937" s="12"/>
      <c r="DBT937" s="12"/>
      <c r="DBU937" s="12"/>
      <c r="DBV937" s="12"/>
      <c r="DBW937" s="12"/>
      <c r="DBX937" s="12"/>
      <c r="DBY937" s="12"/>
      <c r="DBZ937" s="12"/>
      <c r="DCA937" s="12"/>
      <c r="DCB937" s="12"/>
      <c r="DCC937" s="12"/>
      <c r="DCD937" s="12"/>
      <c r="DCE937" s="12"/>
      <c r="DCF937" s="12"/>
      <c r="DCG937" s="12"/>
      <c r="DCH937" s="12"/>
      <c r="DCI937" s="12"/>
      <c r="DCJ937" s="12"/>
      <c r="DCK937" s="12"/>
      <c r="DCL937" s="12"/>
      <c r="DCM937" s="12"/>
      <c r="DCN937" s="12"/>
      <c r="DCO937" s="12"/>
      <c r="DCP937" s="12"/>
      <c r="DCQ937" s="12"/>
      <c r="DCR937" s="12"/>
      <c r="DCS937" s="12"/>
      <c r="DCT937" s="12"/>
      <c r="DCU937" s="12"/>
      <c r="DCV937" s="12"/>
      <c r="DCW937" s="12"/>
      <c r="DCX937" s="12"/>
      <c r="DCY937" s="12"/>
      <c r="DCZ937" s="12"/>
      <c r="DDA937" s="12"/>
      <c r="DDB937" s="12"/>
      <c r="DDC937" s="12"/>
      <c r="DDD937" s="12"/>
      <c r="DDE937" s="12"/>
      <c r="DDF937" s="12"/>
      <c r="DDG937" s="12"/>
      <c r="DDH937" s="12"/>
      <c r="DDI937" s="12"/>
      <c r="DDJ937" s="12"/>
      <c r="DDK937" s="12"/>
      <c r="DDL937" s="12"/>
      <c r="DDM937" s="12"/>
      <c r="DDN937" s="12"/>
      <c r="DDO937" s="12"/>
      <c r="DDP937" s="12"/>
      <c r="DDQ937" s="12"/>
      <c r="DDR937" s="12"/>
      <c r="DDS937" s="12"/>
      <c r="DDT937" s="12"/>
      <c r="DDU937" s="12"/>
      <c r="DDV937" s="12"/>
      <c r="DDW937" s="12"/>
      <c r="DDX937" s="12"/>
      <c r="DDY937" s="12"/>
      <c r="DDZ937" s="12"/>
      <c r="DEA937" s="12"/>
      <c r="DEB937" s="12"/>
      <c r="DEC937" s="12"/>
      <c r="DED937" s="12"/>
      <c r="DEE937" s="12"/>
      <c r="DEF937" s="12"/>
      <c r="DEG937" s="12"/>
      <c r="DEH937" s="12"/>
      <c r="DEI937" s="12"/>
      <c r="DEJ937" s="12"/>
      <c r="DEK937" s="12"/>
      <c r="DEL937" s="12"/>
      <c r="DEM937" s="12"/>
      <c r="DEN937" s="12"/>
      <c r="DEO937" s="12"/>
      <c r="DEP937" s="12"/>
      <c r="DEQ937" s="12"/>
      <c r="DER937" s="12"/>
      <c r="DES937" s="12"/>
      <c r="DET937" s="12"/>
      <c r="DEU937" s="12"/>
      <c r="DEV937" s="12"/>
      <c r="DEW937" s="12"/>
      <c r="DEX937" s="12"/>
      <c r="DEY937" s="12"/>
      <c r="DEZ937" s="12"/>
      <c r="DFA937" s="12"/>
      <c r="DFB937" s="12"/>
      <c r="DFC937" s="12"/>
      <c r="DFD937" s="12"/>
      <c r="DFE937" s="12"/>
      <c r="DFF937" s="12"/>
      <c r="DFG937" s="12"/>
      <c r="DFH937" s="12"/>
      <c r="DFI937" s="12"/>
      <c r="DFJ937" s="12"/>
      <c r="DFK937" s="12"/>
      <c r="DFL937" s="12"/>
      <c r="DFM937" s="12"/>
      <c r="DFN937" s="12"/>
      <c r="DFO937" s="12"/>
      <c r="DFP937" s="12"/>
      <c r="DFQ937" s="12"/>
      <c r="DFR937" s="12"/>
      <c r="DFS937" s="12"/>
      <c r="DFT937" s="12"/>
      <c r="DFU937" s="12"/>
      <c r="DFV937" s="12"/>
      <c r="DFW937" s="12"/>
      <c r="DFX937" s="12"/>
      <c r="DFY937" s="12"/>
      <c r="DFZ937" s="12"/>
      <c r="DGA937" s="12"/>
      <c r="DGB937" s="12"/>
      <c r="DGC937" s="12"/>
      <c r="DGD937" s="12"/>
      <c r="DGE937" s="12"/>
      <c r="DGF937" s="12"/>
      <c r="DGG937" s="12"/>
      <c r="DGH937" s="12"/>
      <c r="DGI937" s="12"/>
      <c r="DGJ937" s="12"/>
      <c r="DGK937" s="12"/>
      <c r="DGL937" s="12"/>
      <c r="DGM937" s="12"/>
      <c r="DGN937" s="12"/>
      <c r="DGO937" s="12"/>
      <c r="DGP937" s="12"/>
      <c r="DGQ937" s="12"/>
      <c r="DGR937" s="12"/>
      <c r="DGS937" s="12"/>
      <c r="DGT937" s="12"/>
      <c r="DGU937" s="12"/>
      <c r="DGV937" s="12"/>
      <c r="DGW937" s="12"/>
      <c r="DGX937" s="12"/>
      <c r="DGY937" s="12"/>
      <c r="DGZ937" s="12"/>
      <c r="DHA937" s="12"/>
      <c r="DHB937" s="12"/>
      <c r="DHC937" s="12"/>
      <c r="DHD937" s="12"/>
      <c r="DHE937" s="12"/>
      <c r="DHF937" s="12"/>
      <c r="DHG937" s="12"/>
      <c r="DHH937" s="12"/>
      <c r="DHI937" s="12"/>
      <c r="DHJ937" s="12"/>
      <c r="DHK937" s="12"/>
      <c r="DHL937" s="12"/>
      <c r="DHM937" s="12"/>
      <c r="DHN937" s="12"/>
      <c r="DHO937" s="12"/>
      <c r="DHP937" s="12"/>
      <c r="DHQ937" s="12"/>
      <c r="DHR937" s="12"/>
      <c r="DHS937" s="12"/>
      <c r="DHT937" s="12"/>
      <c r="DHU937" s="12"/>
      <c r="DHV937" s="12"/>
      <c r="DHW937" s="12"/>
      <c r="DHX937" s="12"/>
      <c r="DHY937" s="12"/>
      <c r="DHZ937" s="12"/>
      <c r="DIA937" s="12"/>
      <c r="DIB937" s="12"/>
      <c r="DIC937" s="12"/>
      <c r="DID937" s="12"/>
      <c r="DIE937" s="12"/>
      <c r="DIF937" s="12"/>
      <c r="DIG937" s="12"/>
      <c r="DIH937" s="12"/>
      <c r="DII937" s="12"/>
      <c r="DIJ937" s="12"/>
      <c r="DIK937" s="12"/>
      <c r="DIL937" s="12"/>
      <c r="DIM937" s="12"/>
      <c r="DIN937" s="12"/>
      <c r="DIO937" s="12"/>
      <c r="DIP937" s="12"/>
      <c r="DIQ937" s="12"/>
      <c r="DIR937" s="12"/>
      <c r="DIS937" s="12"/>
      <c r="DIT937" s="12"/>
      <c r="DIU937" s="12"/>
      <c r="DIV937" s="12"/>
      <c r="DIW937" s="12"/>
      <c r="DIX937" s="12"/>
      <c r="DIY937" s="12"/>
      <c r="DIZ937" s="12"/>
      <c r="DJA937" s="12"/>
      <c r="DJB937" s="12"/>
      <c r="DJC937" s="12"/>
      <c r="DJD937" s="12"/>
      <c r="DJE937" s="12"/>
      <c r="DJF937" s="12"/>
      <c r="DJG937" s="12"/>
      <c r="DJH937" s="12"/>
      <c r="DJI937" s="12"/>
      <c r="DJJ937" s="12"/>
      <c r="DJK937" s="12"/>
      <c r="DJL937" s="12"/>
      <c r="DJM937" s="12"/>
      <c r="DJN937" s="12"/>
      <c r="DJO937" s="12"/>
      <c r="DJP937" s="12"/>
      <c r="DJQ937" s="12"/>
      <c r="DJR937" s="12"/>
      <c r="DJS937" s="12"/>
      <c r="DJT937" s="12"/>
      <c r="DJU937" s="12"/>
      <c r="DJV937" s="12"/>
      <c r="DJW937" s="12"/>
      <c r="DJX937" s="12"/>
      <c r="DJY937" s="12"/>
      <c r="DJZ937" s="12"/>
      <c r="DKA937" s="12"/>
      <c r="DKB937" s="12"/>
      <c r="DKC937" s="12"/>
      <c r="DKD937" s="12"/>
      <c r="DKE937" s="12"/>
      <c r="DKF937" s="12"/>
      <c r="DKG937" s="12"/>
      <c r="DKH937" s="12"/>
      <c r="DKI937" s="12"/>
      <c r="DKJ937" s="12"/>
      <c r="DKK937" s="12"/>
      <c r="DKL937" s="12"/>
      <c r="DKM937" s="12"/>
      <c r="DKN937" s="12"/>
      <c r="DKO937" s="12"/>
      <c r="DKP937" s="12"/>
      <c r="DKQ937" s="12"/>
      <c r="DKR937" s="12"/>
      <c r="DKS937" s="12"/>
      <c r="DKT937" s="12"/>
      <c r="DKU937" s="12"/>
      <c r="DKV937" s="12"/>
      <c r="DKW937" s="12"/>
      <c r="DKX937" s="12"/>
      <c r="DKY937" s="12"/>
      <c r="DKZ937" s="12"/>
      <c r="DLA937" s="12"/>
      <c r="DLB937" s="12"/>
      <c r="DLC937" s="12"/>
      <c r="DLD937" s="12"/>
      <c r="DLE937" s="12"/>
      <c r="DLF937" s="12"/>
      <c r="DLG937" s="12"/>
      <c r="DLH937" s="12"/>
      <c r="DLI937" s="12"/>
      <c r="DLJ937" s="12"/>
      <c r="DLK937" s="12"/>
      <c r="DLL937" s="12"/>
      <c r="DLM937" s="12"/>
      <c r="DLN937" s="12"/>
      <c r="DLO937" s="12"/>
      <c r="DLP937" s="12"/>
      <c r="DLQ937" s="12"/>
      <c r="DLR937" s="12"/>
      <c r="DLS937" s="12"/>
      <c r="DLT937" s="12"/>
      <c r="DLU937" s="12"/>
      <c r="DLV937" s="12"/>
      <c r="DLW937" s="12"/>
      <c r="DLX937" s="12"/>
      <c r="DLY937" s="12"/>
      <c r="DLZ937" s="12"/>
      <c r="DMA937" s="12"/>
      <c r="DMB937" s="12"/>
      <c r="DMC937" s="12"/>
      <c r="DMD937" s="12"/>
      <c r="DME937" s="12"/>
      <c r="DMF937" s="12"/>
      <c r="DMG937" s="12"/>
      <c r="DMH937" s="12"/>
      <c r="DMI937" s="12"/>
      <c r="DMJ937" s="12"/>
      <c r="DMK937" s="12"/>
      <c r="DML937" s="12"/>
      <c r="DMM937" s="12"/>
      <c r="DMN937" s="12"/>
      <c r="DMO937" s="12"/>
      <c r="DMP937" s="12"/>
      <c r="DMQ937" s="12"/>
      <c r="DMR937" s="12"/>
      <c r="DMS937" s="12"/>
      <c r="DMT937" s="12"/>
      <c r="DMU937" s="12"/>
      <c r="DMV937" s="12"/>
      <c r="DMW937" s="12"/>
      <c r="DMX937" s="12"/>
      <c r="DMY937" s="12"/>
      <c r="DMZ937" s="12"/>
      <c r="DNA937" s="12"/>
      <c r="DNB937" s="12"/>
      <c r="DNC937" s="12"/>
      <c r="DND937" s="12"/>
      <c r="DNE937" s="12"/>
      <c r="DNF937" s="12"/>
      <c r="DNG937" s="12"/>
      <c r="DNH937" s="12"/>
      <c r="DNI937" s="12"/>
      <c r="DNJ937" s="12"/>
      <c r="DNK937" s="12"/>
      <c r="DNL937" s="12"/>
      <c r="DNM937" s="12"/>
      <c r="DNN937" s="12"/>
      <c r="DNO937" s="12"/>
      <c r="DNP937" s="12"/>
      <c r="DNQ937" s="12"/>
      <c r="DNR937" s="12"/>
      <c r="DNS937" s="12"/>
      <c r="DNT937" s="12"/>
      <c r="DNU937" s="12"/>
      <c r="DNV937" s="12"/>
      <c r="DNW937" s="12"/>
      <c r="DNX937" s="12"/>
      <c r="DNY937" s="12"/>
      <c r="DNZ937" s="12"/>
      <c r="DOA937" s="12"/>
      <c r="DOB937" s="12"/>
      <c r="DOC937" s="12"/>
      <c r="DOD937" s="12"/>
      <c r="DOE937" s="12"/>
      <c r="DOF937" s="12"/>
      <c r="DOG937" s="12"/>
      <c r="DOH937" s="12"/>
      <c r="DOI937" s="12"/>
      <c r="DOJ937" s="12"/>
      <c r="DOK937" s="12"/>
      <c r="DOL937" s="12"/>
      <c r="DOM937" s="12"/>
      <c r="DON937" s="12"/>
      <c r="DOO937" s="12"/>
      <c r="DOP937" s="12"/>
      <c r="DOQ937" s="12"/>
      <c r="DOR937" s="12"/>
      <c r="DOS937" s="12"/>
      <c r="DOT937" s="12"/>
      <c r="DOU937" s="12"/>
      <c r="DOV937" s="12"/>
      <c r="DOW937" s="12"/>
      <c r="DOX937" s="12"/>
      <c r="DOY937" s="12"/>
      <c r="DOZ937" s="12"/>
      <c r="DPA937" s="12"/>
      <c r="DPB937" s="12"/>
      <c r="DPC937" s="12"/>
      <c r="DPD937" s="12"/>
      <c r="DPE937" s="12"/>
      <c r="DPF937" s="12"/>
      <c r="DPG937" s="12"/>
      <c r="DPH937" s="12"/>
      <c r="DPI937" s="12"/>
      <c r="DPJ937" s="12"/>
      <c r="DPK937" s="12"/>
      <c r="DPL937" s="12"/>
      <c r="DPM937" s="12"/>
      <c r="DPN937" s="12"/>
      <c r="DPO937" s="12"/>
      <c r="DPP937" s="12"/>
      <c r="DPQ937" s="12"/>
      <c r="DPR937" s="12"/>
      <c r="DPS937" s="12"/>
      <c r="DPT937" s="12"/>
      <c r="DPU937" s="12"/>
      <c r="DPV937" s="12"/>
      <c r="DPW937" s="12"/>
      <c r="DPX937" s="12"/>
      <c r="DPY937" s="12"/>
      <c r="DPZ937" s="12"/>
      <c r="DQA937" s="12"/>
      <c r="DQB937" s="12"/>
      <c r="DQC937" s="12"/>
      <c r="DQD937" s="12"/>
      <c r="DQE937" s="12"/>
      <c r="DQF937" s="12"/>
      <c r="DQG937" s="12"/>
      <c r="DQH937" s="12"/>
      <c r="DQI937" s="12"/>
      <c r="DQJ937" s="12"/>
      <c r="DQK937" s="12"/>
      <c r="DQL937" s="12"/>
      <c r="DQM937" s="12"/>
      <c r="DQN937" s="12"/>
      <c r="DQO937" s="12"/>
      <c r="DQP937" s="12"/>
      <c r="DQQ937" s="12"/>
      <c r="DQR937" s="12"/>
      <c r="DQS937" s="12"/>
      <c r="DQT937" s="12"/>
      <c r="DQU937" s="12"/>
      <c r="DQV937" s="12"/>
      <c r="DQW937" s="12"/>
      <c r="DQX937" s="12"/>
      <c r="DQY937" s="12"/>
      <c r="DQZ937" s="12"/>
      <c r="DRA937" s="12"/>
      <c r="DRB937" s="12"/>
      <c r="DRC937" s="12"/>
      <c r="DRD937" s="12"/>
      <c r="DRE937" s="12"/>
      <c r="DRF937" s="12"/>
      <c r="DRG937" s="12"/>
      <c r="DRH937" s="12"/>
      <c r="DRI937" s="12"/>
      <c r="DRJ937" s="12"/>
      <c r="DRK937" s="12"/>
      <c r="DRL937" s="12"/>
      <c r="DRM937" s="12"/>
      <c r="DRN937" s="12"/>
      <c r="DRO937" s="12"/>
      <c r="DRP937" s="12"/>
      <c r="DRQ937" s="12"/>
      <c r="DRR937" s="12"/>
      <c r="DRS937" s="12"/>
      <c r="DRT937" s="12"/>
      <c r="DRU937" s="12"/>
      <c r="DRV937" s="12"/>
      <c r="DRW937" s="12"/>
      <c r="DRX937" s="12"/>
      <c r="DRY937" s="12"/>
      <c r="DRZ937" s="12"/>
      <c r="DSA937" s="12"/>
      <c r="DSB937" s="12"/>
      <c r="DSC937" s="12"/>
      <c r="DSD937" s="12"/>
      <c r="DSE937" s="12"/>
      <c r="DSF937" s="12"/>
      <c r="DSG937" s="12"/>
      <c r="DSH937" s="12"/>
      <c r="DSI937" s="12"/>
      <c r="DSJ937" s="12"/>
      <c r="DSK937" s="12"/>
      <c r="DSL937" s="12"/>
      <c r="DSM937" s="12"/>
      <c r="DSN937" s="12"/>
      <c r="DSO937" s="12"/>
      <c r="DSP937" s="12"/>
      <c r="DSQ937" s="12"/>
      <c r="DSR937" s="12"/>
      <c r="DSS937" s="12"/>
      <c r="DST937" s="12"/>
      <c r="DSU937" s="12"/>
      <c r="DSV937" s="12"/>
      <c r="DSW937" s="12"/>
      <c r="DSX937" s="12"/>
      <c r="DSY937" s="12"/>
      <c r="DSZ937" s="12"/>
      <c r="DTA937" s="12"/>
      <c r="DTB937" s="12"/>
      <c r="DTC937" s="12"/>
      <c r="DTD937" s="12"/>
      <c r="DTE937" s="12"/>
      <c r="DTF937" s="12"/>
      <c r="DTG937" s="12"/>
      <c r="DTH937" s="12"/>
      <c r="DTI937" s="12"/>
      <c r="DTJ937" s="12"/>
      <c r="DTK937" s="12"/>
      <c r="DTL937" s="12"/>
      <c r="DTM937" s="12"/>
      <c r="DTN937" s="12"/>
      <c r="DTO937" s="12"/>
      <c r="DTP937" s="12"/>
      <c r="DTQ937" s="12"/>
      <c r="DTR937" s="12"/>
      <c r="DTS937" s="12"/>
      <c r="DTT937" s="12"/>
      <c r="DTU937" s="12"/>
      <c r="DTV937" s="12"/>
      <c r="DTW937" s="12"/>
      <c r="DTX937" s="12"/>
      <c r="DTY937" s="12"/>
      <c r="DTZ937" s="12"/>
      <c r="DUA937" s="12"/>
      <c r="DUB937" s="12"/>
      <c r="DUC937" s="12"/>
      <c r="DUD937" s="12"/>
      <c r="DUE937" s="12"/>
      <c r="DUF937" s="12"/>
      <c r="DUG937" s="12"/>
      <c r="DUH937" s="12"/>
      <c r="DUI937" s="12"/>
      <c r="DUJ937" s="12"/>
      <c r="DUK937" s="12"/>
      <c r="DUL937" s="12"/>
      <c r="DUM937" s="12"/>
      <c r="DUN937" s="12"/>
      <c r="DUO937" s="12"/>
      <c r="DUP937" s="12"/>
      <c r="DUQ937" s="12"/>
      <c r="DUR937" s="12"/>
      <c r="DUS937" s="12"/>
      <c r="DUT937" s="12"/>
      <c r="DUU937" s="12"/>
      <c r="DUV937" s="12"/>
      <c r="DUW937" s="12"/>
      <c r="DUX937" s="12"/>
      <c r="DUY937" s="12"/>
      <c r="DUZ937" s="12"/>
      <c r="DVA937" s="12"/>
      <c r="DVB937" s="12"/>
      <c r="DVC937" s="12"/>
      <c r="DVD937" s="12"/>
      <c r="DVE937" s="12"/>
      <c r="DVF937" s="12"/>
      <c r="DVG937" s="12"/>
      <c r="DVH937" s="12"/>
      <c r="DVI937" s="12"/>
      <c r="DVJ937" s="12"/>
      <c r="DVK937" s="12"/>
      <c r="DVL937" s="12"/>
      <c r="DVM937" s="12"/>
      <c r="DVN937" s="12"/>
      <c r="DVO937" s="12"/>
      <c r="DVP937" s="12"/>
      <c r="DVQ937" s="12"/>
      <c r="DVR937" s="12"/>
      <c r="DVS937" s="12"/>
      <c r="DVT937" s="12"/>
      <c r="DVU937" s="12"/>
      <c r="DVV937" s="12"/>
      <c r="DVW937" s="12"/>
      <c r="DVX937" s="12"/>
      <c r="DVY937" s="12"/>
      <c r="DVZ937" s="12"/>
      <c r="DWA937" s="12"/>
      <c r="DWB937" s="12"/>
      <c r="DWC937" s="12"/>
      <c r="DWD937" s="12"/>
      <c r="DWE937" s="12"/>
      <c r="DWF937" s="12"/>
      <c r="DWG937" s="12"/>
      <c r="DWH937" s="12"/>
      <c r="DWI937" s="12"/>
      <c r="DWJ937" s="12"/>
      <c r="DWK937" s="12"/>
      <c r="DWL937" s="12"/>
      <c r="DWM937" s="12"/>
      <c r="DWN937" s="12"/>
      <c r="DWO937" s="12"/>
      <c r="DWP937" s="12"/>
      <c r="DWQ937" s="12"/>
      <c r="DWR937" s="12"/>
      <c r="DWS937" s="12"/>
      <c r="DWT937" s="12"/>
      <c r="DWU937" s="12"/>
      <c r="DWV937" s="12"/>
      <c r="DWW937" s="12"/>
      <c r="DWX937" s="12"/>
      <c r="DWY937" s="12"/>
      <c r="DWZ937" s="12"/>
      <c r="DXA937" s="12"/>
      <c r="DXB937" s="12"/>
      <c r="DXC937" s="12"/>
      <c r="DXD937" s="12"/>
      <c r="DXE937" s="12"/>
      <c r="DXF937" s="12"/>
      <c r="DXG937" s="12"/>
      <c r="DXH937" s="12"/>
      <c r="DXI937" s="12"/>
      <c r="DXJ937" s="12"/>
      <c r="DXK937" s="12"/>
      <c r="DXL937" s="12"/>
      <c r="DXM937" s="12"/>
      <c r="DXN937" s="12"/>
      <c r="DXO937" s="12"/>
      <c r="DXP937" s="12"/>
      <c r="DXQ937" s="12"/>
      <c r="DXR937" s="12"/>
      <c r="DXS937" s="12"/>
      <c r="DXT937" s="12"/>
      <c r="DXU937" s="12"/>
      <c r="DXV937" s="12"/>
      <c r="DXW937" s="12"/>
      <c r="DXX937" s="12"/>
      <c r="DXY937" s="12"/>
      <c r="DXZ937" s="12"/>
      <c r="DYA937" s="12"/>
      <c r="DYB937" s="12"/>
      <c r="DYC937" s="12"/>
      <c r="DYD937" s="12"/>
      <c r="DYE937" s="12"/>
      <c r="DYF937" s="12"/>
      <c r="DYG937" s="12"/>
      <c r="DYH937" s="12"/>
      <c r="DYI937" s="12"/>
      <c r="DYJ937" s="12"/>
      <c r="DYK937" s="12"/>
      <c r="DYL937" s="12"/>
      <c r="DYM937" s="12"/>
      <c r="DYN937" s="12"/>
      <c r="DYO937" s="12"/>
      <c r="DYP937" s="12"/>
      <c r="DYQ937" s="12"/>
      <c r="DYR937" s="12"/>
      <c r="DYS937" s="12"/>
      <c r="DYT937" s="12"/>
      <c r="DYU937" s="12"/>
      <c r="DYV937" s="12"/>
      <c r="DYW937" s="12"/>
      <c r="DYX937" s="12"/>
      <c r="DYY937" s="12"/>
      <c r="DYZ937" s="12"/>
      <c r="DZA937" s="12"/>
      <c r="DZB937" s="12"/>
      <c r="DZC937" s="12"/>
      <c r="DZD937" s="12"/>
      <c r="DZE937" s="12"/>
      <c r="DZF937" s="12"/>
      <c r="DZG937" s="12"/>
      <c r="DZH937" s="12"/>
      <c r="DZI937" s="12"/>
      <c r="DZJ937" s="12"/>
      <c r="DZK937" s="12"/>
      <c r="DZL937" s="12"/>
      <c r="DZM937" s="12"/>
      <c r="DZN937" s="12"/>
      <c r="DZO937" s="12"/>
      <c r="DZP937" s="12"/>
      <c r="DZQ937" s="12"/>
      <c r="DZR937" s="12"/>
      <c r="DZS937" s="12"/>
      <c r="DZT937" s="12"/>
      <c r="DZU937" s="12"/>
      <c r="DZV937" s="12"/>
      <c r="DZW937" s="12"/>
      <c r="DZX937" s="12"/>
      <c r="DZY937" s="12"/>
      <c r="DZZ937" s="12"/>
      <c r="EAA937" s="12"/>
      <c r="EAB937" s="12"/>
      <c r="EAC937" s="12"/>
      <c r="EAD937" s="12"/>
      <c r="EAE937" s="12"/>
      <c r="EAF937" s="12"/>
      <c r="EAG937" s="12"/>
      <c r="EAH937" s="12"/>
      <c r="EAI937" s="12"/>
      <c r="EAJ937" s="12"/>
      <c r="EAK937" s="12"/>
      <c r="EAL937" s="12"/>
      <c r="EAM937" s="12"/>
      <c r="EAN937" s="12"/>
      <c r="EAO937" s="12"/>
      <c r="EAP937" s="12"/>
      <c r="EAQ937" s="12"/>
      <c r="EAR937" s="12"/>
      <c r="EAS937" s="12"/>
      <c r="EAT937" s="12"/>
      <c r="EAU937" s="12"/>
      <c r="EAV937" s="12"/>
      <c r="EAW937" s="12"/>
      <c r="EAX937" s="12"/>
      <c r="EAY937" s="12"/>
      <c r="EAZ937" s="12"/>
      <c r="EBA937" s="12"/>
      <c r="EBB937" s="12"/>
      <c r="EBC937" s="12"/>
      <c r="EBD937" s="12"/>
      <c r="EBE937" s="12"/>
      <c r="EBF937" s="12"/>
      <c r="EBG937" s="12"/>
      <c r="EBH937" s="12"/>
      <c r="EBI937" s="12"/>
      <c r="EBJ937" s="12"/>
      <c r="EBK937" s="12"/>
      <c r="EBL937" s="12"/>
      <c r="EBM937" s="12"/>
      <c r="EBN937" s="12"/>
      <c r="EBO937" s="12"/>
      <c r="EBP937" s="12"/>
      <c r="EBQ937" s="12"/>
      <c r="EBR937" s="12"/>
      <c r="EBS937" s="12"/>
      <c r="EBT937" s="12"/>
      <c r="EBU937" s="12"/>
      <c r="EBV937" s="12"/>
      <c r="EBW937" s="12"/>
      <c r="EBX937" s="12"/>
      <c r="EBY937" s="12"/>
      <c r="EBZ937" s="12"/>
      <c r="ECA937" s="12"/>
      <c r="ECB937" s="12"/>
      <c r="ECC937" s="12"/>
      <c r="ECD937" s="12"/>
      <c r="ECE937" s="12"/>
      <c r="ECF937" s="12"/>
      <c r="ECG937" s="12"/>
      <c r="ECH937" s="12"/>
      <c r="ECI937" s="12"/>
      <c r="ECJ937" s="12"/>
      <c r="ECK937" s="12"/>
      <c r="ECL937" s="12"/>
      <c r="ECM937" s="12"/>
      <c r="ECN937" s="12"/>
      <c r="ECO937" s="12"/>
      <c r="ECP937" s="12"/>
      <c r="ECQ937" s="12"/>
      <c r="ECR937" s="12"/>
      <c r="ECS937" s="12"/>
      <c r="ECT937" s="12"/>
      <c r="ECU937" s="12"/>
      <c r="ECV937" s="12"/>
      <c r="ECW937" s="12"/>
      <c r="ECX937" s="12"/>
      <c r="ECY937" s="12"/>
      <c r="ECZ937" s="12"/>
      <c r="EDA937" s="12"/>
      <c r="EDB937" s="12"/>
      <c r="EDC937" s="12"/>
      <c r="EDD937" s="12"/>
      <c r="EDE937" s="12"/>
      <c r="EDF937" s="12"/>
      <c r="EDG937" s="12"/>
      <c r="EDH937" s="12"/>
      <c r="EDI937" s="12"/>
      <c r="EDJ937" s="12"/>
      <c r="EDK937" s="12"/>
      <c r="EDL937" s="12"/>
      <c r="EDM937" s="12"/>
      <c r="EDN937" s="12"/>
      <c r="EDO937" s="12"/>
      <c r="EDP937" s="12"/>
      <c r="EDQ937" s="12"/>
      <c r="EDR937" s="12"/>
      <c r="EDS937" s="12"/>
      <c r="EDT937" s="12"/>
      <c r="EDU937" s="12"/>
      <c r="EDV937" s="12"/>
      <c r="EDW937" s="12"/>
      <c r="EDX937" s="12"/>
      <c r="EDY937" s="12"/>
      <c r="EDZ937" s="12"/>
      <c r="EEA937" s="12"/>
      <c r="EEB937" s="12"/>
      <c r="EEC937" s="12"/>
      <c r="EED937" s="12"/>
      <c r="EEE937" s="12"/>
      <c r="EEF937" s="12"/>
      <c r="EEG937" s="12"/>
      <c r="EEH937" s="12"/>
      <c r="EEI937" s="12"/>
      <c r="EEJ937" s="12"/>
      <c r="EEK937" s="12"/>
      <c r="EEL937" s="12"/>
      <c r="EEM937" s="12"/>
      <c r="EEN937" s="12"/>
      <c r="EEO937" s="12"/>
      <c r="EEP937" s="12"/>
      <c r="EEQ937" s="12"/>
      <c r="EER937" s="12"/>
      <c r="EES937" s="12"/>
      <c r="EET937" s="12"/>
      <c r="EEU937" s="12"/>
      <c r="EEV937" s="12"/>
      <c r="EEW937" s="12"/>
      <c r="EEX937" s="12"/>
      <c r="EEY937" s="12"/>
      <c r="EEZ937" s="12"/>
      <c r="EFA937" s="12"/>
      <c r="EFB937" s="12"/>
      <c r="EFC937" s="12"/>
      <c r="EFD937" s="12"/>
      <c r="EFE937" s="12"/>
      <c r="EFF937" s="12"/>
      <c r="EFG937" s="12"/>
      <c r="EFH937" s="12"/>
      <c r="EFI937" s="12"/>
      <c r="EFJ937" s="12"/>
      <c r="EFK937" s="12"/>
      <c r="EFL937" s="12"/>
      <c r="EFM937" s="12"/>
      <c r="EFN937" s="12"/>
      <c r="EFO937" s="12"/>
      <c r="EFP937" s="12"/>
      <c r="EFQ937" s="12"/>
      <c r="EFR937" s="12"/>
      <c r="EFS937" s="12"/>
      <c r="EFT937" s="12"/>
      <c r="EFU937" s="12"/>
      <c r="EFV937" s="12"/>
      <c r="EFW937" s="12"/>
      <c r="EFX937" s="12"/>
      <c r="EFY937" s="12"/>
      <c r="EFZ937" s="12"/>
      <c r="EGA937" s="12"/>
      <c r="EGB937" s="12"/>
      <c r="EGC937" s="12"/>
      <c r="EGD937" s="12"/>
      <c r="EGE937" s="12"/>
      <c r="EGF937" s="12"/>
      <c r="EGG937" s="12"/>
      <c r="EGH937" s="12"/>
      <c r="EGI937" s="12"/>
      <c r="EGJ937" s="12"/>
      <c r="EGK937" s="12"/>
      <c r="EGL937" s="12"/>
      <c r="EGM937" s="12"/>
      <c r="EGN937" s="12"/>
      <c r="EGO937" s="12"/>
      <c r="EGP937" s="12"/>
      <c r="EGQ937" s="12"/>
      <c r="EGR937" s="12"/>
      <c r="EGS937" s="12"/>
      <c r="EGT937" s="12"/>
      <c r="EGU937" s="12"/>
      <c r="EGV937" s="12"/>
      <c r="EGW937" s="12"/>
      <c r="EGX937" s="12"/>
      <c r="EGY937" s="12"/>
      <c r="EGZ937" s="12"/>
      <c r="EHA937" s="12"/>
      <c r="EHB937" s="12"/>
      <c r="EHC937" s="12"/>
      <c r="EHD937" s="12"/>
      <c r="EHE937" s="12"/>
      <c r="EHF937" s="12"/>
      <c r="EHG937" s="12"/>
      <c r="EHH937" s="12"/>
      <c r="EHI937" s="12"/>
      <c r="EHJ937" s="12"/>
      <c r="EHK937" s="12"/>
      <c r="EHL937" s="12"/>
      <c r="EHM937" s="12"/>
      <c r="EHN937" s="12"/>
      <c r="EHO937" s="12"/>
      <c r="EHP937" s="12"/>
      <c r="EHQ937" s="12"/>
      <c r="EHR937" s="12"/>
      <c r="EHS937" s="12"/>
      <c r="EHT937" s="12"/>
      <c r="EHU937" s="12"/>
      <c r="EHV937" s="12"/>
      <c r="EHW937" s="12"/>
      <c r="EHX937" s="12"/>
      <c r="EHY937" s="12"/>
      <c r="EHZ937" s="12"/>
      <c r="EIA937" s="12"/>
      <c r="EIB937" s="12"/>
      <c r="EIC937" s="12"/>
      <c r="EID937" s="12"/>
      <c r="EIE937" s="12"/>
      <c r="EIF937" s="12"/>
      <c r="EIG937" s="12"/>
      <c r="EIH937" s="12"/>
      <c r="EII937" s="12"/>
      <c r="EIJ937" s="12"/>
      <c r="EIK937" s="12"/>
      <c r="EIL937" s="12"/>
      <c r="EIM937" s="12"/>
      <c r="EIN937" s="12"/>
      <c r="EIO937" s="12"/>
      <c r="EIP937" s="12"/>
      <c r="EIQ937" s="12"/>
      <c r="EIR937" s="12"/>
      <c r="EIS937" s="12"/>
      <c r="EIT937" s="12"/>
      <c r="EIU937" s="12"/>
      <c r="EIV937" s="12"/>
      <c r="EIW937" s="12"/>
      <c r="EIX937" s="12"/>
      <c r="EIY937" s="12"/>
      <c r="EIZ937" s="12"/>
      <c r="EJA937" s="12"/>
      <c r="EJB937" s="12"/>
      <c r="EJC937" s="12"/>
      <c r="EJD937" s="12"/>
      <c r="EJE937" s="12"/>
      <c r="EJF937" s="12"/>
      <c r="EJG937" s="12"/>
      <c r="EJH937" s="12"/>
      <c r="EJI937" s="12"/>
      <c r="EJJ937" s="12"/>
      <c r="EJK937" s="12"/>
      <c r="EJL937" s="12"/>
      <c r="EJM937" s="12"/>
      <c r="EJN937" s="12"/>
      <c r="EJO937" s="12"/>
      <c r="EJP937" s="12"/>
      <c r="EJQ937" s="12"/>
      <c r="EJR937" s="12"/>
      <c r="EJS937" s="12"/>
      <c r="EJT937" s="12"/>
      <c r="EJU937" s="12"/>
      <c r="EJV937" s="12"/>
      <c r="EJW937" s="12"/>
      <c r="EJX937" s="12"/>
      <c r="EJY937" s="12"/>
      <c r="EJZ937" s="12"/>
      <c r="EKA937" s="12"/>
      <c r="EKB937" s="12"/>
      <c r="EKC937" s="12"/>
      <c r="EKD937" s="12"/>
      <c r="EKE937" s="12"/>
      <c r="EKF937" s="12"/>
      <c r="EKG937" s="12"/>
      <c r="EKH937" s="12"/>
      <c r="EKI937" s="12"/>
      <c r="EKJ937" s="12"/>
      <c r="EKK937" s="12"/>
      <c r="EKL937" s="12"/>
      <c r="EKM937" s="12"/>
      <c r="EKN937" s="12"/>
      <c r="EKO937" s="12"/>
      <c r="EKP937" s="12"/>
      <c r="EKQ937" s="12"/>
      <c r="EKR937" s="12"/>
      <c r="EKS937" s="12"/>
      <c r="EKT937" s="12"/>
      <c r="EKU937" s="12"/>
      <c r="EKV937" s="12"/>
      <c r="EKW937" s="12"/>
      <c r="EKX937" s="12"/>
      <c r="EKY937" s="12"/>
      <c r="EKZ937" s="12"/>
      <c r="ELA937" s="12"/>
      <c r="ELB937" s="12"/>
      <c r="ELC937" s="12"/>
      <c r="ELD937" s="12"/>
      <c r="ELE937" s="12"/>
      <c r="ELF937" s="12"/>
      <c r="ELG937" s="12"/>
      <c r="ELH937" s="12"/>
      <c r="ELI937" s="12"/>
      <c r="ELJ937" s="12"/>
      <c r="ELK937" s="12"/>
      <c r="ELL937" s="12"/>
      <c r="ELM937" s="12"/>
      <c r="ELN937" s="12"/>
      <c r="ELO937" s="12"/>
      <c r="ELP937" s="12"/>
      <c r="ELQ937" s="12"/>
      <c r="ELR937" s="12"/>
      <c r="ELS937" s="12"/>
      <c r="ELT937" s="12"/>
      <c r="ELU937" s="12"/>
      <c r="ELV937" s="12"/>
      <c r="ELW937" s="12"/>
      <c r="ELX937" s="12"/>
      <c r="ELY937" s="12"/>
      <c r="ELZ937" s="12"/>
      <c r="EMA937" s="12"/>
      <c r="EMB937" s="12"/>
      <c r="EMC937" s="12"/>
      <c r="EMD937" s="12"/>
      <c r="EME937" s="12"/>
      <c r="EMF937" s="12"/>
      <c r="EMG937" s="12"/>
      <c r="EMH937" s="12"/>
      <c r="EMI937" s="12"/>
      <c r="EMJ937" s="12"/>
      <c r="EMK937" s="12"/>
      <c r="EML937" s="12"/>
      <c r="EMM937" s="12"/>
      <c r="EMN937" s="12"/>
      <c r="EMO937" s="12"/>
      <c r="EMP937" s="12"/>
      <c r="EMQ937" s="12"/>
      <c r="EMR937" s="12"/>
      <c r="EMS937" s="12"/>
      <c r="EMT937" s="12"/>
      <c r="EMU937" s="12"/>
      <c r="EMV937" s="12"/>
      <c r="EMW937" s="12"/>
      <c r="EMX937" s="12"/>
      <c r="EMY937" s="12"/>
      <c r="EMZ937" s="12"/>
      <c r="ENA937" s="12"/>
      <c r="ENB937" s="12"/>
      <c r="ENC937" s="12"/>
      <c r="END937" s="12"/>
      <c r="ENE937" s="12"/>
      <c r="ENF937" s="12"/>
      <c r="ENG937" s="12"/>
      <c r="ENH937" s="12"/>
      <c r="ENI937" s="12"/>
      <c r="ENJ937" s="12"/>
      <c r="ENK937" s="12"/>
      <c r="ENL937" s="12"/>
      <c r="ENM937" s="12"/>
      <c r="ENN937" s="12"/>
      <c r="ENO937" s="12"/>
      <c r="ENP937" s="12"/>
      <c r="ENQ937" s="12"/>
      <c r="ENR937" s="12"/>
      <c r="ENS937" s="12"/>
      <c r="ENT937" s="12"/>
      <c r="ENU937" s="12"/>
      <c r="ENV937" s="12"/>
      <c r="ENW937" s="12"/>
      <c r="ENX937" s="12"/>
      <c r="ENY937" s="12"/>
      <c r="ENZ937" s="12"/>
      <c r="EOA937" s="12"/>
      <c r="EOB937" s="12"/>
      <c r="EOC937" s="12"/>
      <c r="EOD937" s="12"/>
      <c r="EOE937" s="12"/>
      <c r="EOF937" s="12"/>
      <c r="EOG937" s="12"/>
      <c r="EOH937" s="12"/>
      <c r="EOI937" s="12"/>
      <c r="EOJ937" s="12"/>
      <c r="EOK937" s="12"/>
      <c r="EOL937" s="12"/>
      <c r="EOM937" s="12"/>
      <c r="EON937" s="12"/>
      <c r="EOO937" s="12"/>
      <c r="EOP937" s="12"/>
      <c r="EOQ937" s="12"/>
      <c r="EOR937" s="12"/>
      <c r="EOS937" s="12"/>
      <c r="EOT937" s="12"/>
      <c r="EOU937" s="12"/>
      <c r="EOV937" s="12"/>
      <c r="EOW937" s="12"/>
      <c r="EOX937" s="12"/>
      <c r="EOY937" s="12"/>
      <c r="EOZ937" s="12"/>
      <c r="EPA937" s="12"/>
      <c r="EPB937" s="12"/>
      <c r="EPC937" s="12"/>
      <c r="EPD937" s="12"/>
      <c r="EPE937" s="12"/>
      <c r="EPF937" s="12"/>
      <c r="EPG937" s="12"/>
      <c r="EPH937" s="12"/>
      <c r="EPI937" s="12"/>
      <c r="EPJ937" s="12"/>
      <c r="EPK937" s="12"/>
      <c r="EPL937" s="12"/>
      <c r="EPM937" s="12"/>
      <c r="EPN937" s="12"/>
      <c r="EPO937" s="12"/>
      <c r="EPP937" s="12"/>
      <c r="EPQ937" s="12"/>
      <c r="EPR937" s="12"/>
      <c r="EPS937" s="12"/>
      <c r="EPT937" s="12"/>
      <c r="EPU937" s="12"/>
      <c r="EPV937" s="12"/>
      <c r="EPW937" s="12"/>
      <c r="EPX937" s="12"/>
      <c r="EPY937" s="12"/>
      <c r="EPZ937" s="12"/>
      <c r="EQA937" s="12"/>
      <c r="EQB937" s="12"/>
      <c r="EQC937" s="12"/>
      <c r="EQD937" s="12"/>
      <c r="EQE937" s="12"/>
      <c r="EQF937" s="12"/>
      <c r="EQG937" s="12"/>
      <c r="EQH937" s="12"/>
      <c r="EQI937" s="12"/>
      <c r="EQJ937" s="12"/>
      <c r="EQK937" s="12"/>
      <c r="EQL937" s="12"/>
      <c r="EQM937" s="12"/>
      <c r="EQN937" s="12"/>
      <c r="EQO937" s="12"/>
      <c r="EQP937" s="12"/>
      <c r="EQQ937" s="12"/>
      <c r="EQR937" s="12"/>
      <c r="EQS937" s="12"/>
      <c r="EQT937" s="12"/>
      <c r="EQU937" s="12"/>
      <c r="EQV937" s="12"/>
      <c r="EQW937" s="12"/>
      <c r="EQX937" s="12"/>
      <c r="EQY937" s="12"/>
      <c r="EQZ937" s="12"/>
      <c r="ERA937" s="12"/>
      <c r="ERB937" s="12"/>
      <c r="ERC937" s="12"/>
      <c r="ERD937" s="12"/>
      <c r="ERE937" s="12"/>
      <c r="ERF937" s="12"/>
      <c r="ERG937" s="12"/>
      <c r="ERH937" s="12"/>
      <c r="ERI937" s="12"/>
      <c r="ERJ937" s="12"/>
      <c r="ERK937" s="12"/>
      <c r="ERL937" s="12"/>
      <c r="ERM937" s="12"/>
      <c r="ERN937" s="12"/>
      <c r="ERO937" s="12"/>
      <c r="ERP937" s="12"/>
      <c r="ERQ937" s="12"/>
      <c r="ERR937" s="12"/>
      <c r="ERS937" s="12"/>
      <c r="ERT937" s="12"/>
      <c r="ERU937" s="12"/>
      <c r="ERV937" s="12"/>
      <c r="ERW937" s="12"/>
      <c r="ERX937" s="12"/>
      <c r="ERY937" s="12"/>
      <c r="ERZ937" s="12"/>
      <c r="ESA937" s="12"/>
      <c r="ESB937" s="12"/>
      <c r="ESC937" s="12"/>
      <c r="ESD937" s="12"/>
      <c r="ESE937" s="12"/>
      <c r="ESF937" s="12"/>
      <c r="ESG937" s="12"/>
      <c r="ESH937" s="12"/>
      <c r="ESI937" s="12"/>
      <c r="ESJ937" s="12"/>
      <c r="ESK937" s="12"/>
      <c r="ESL937" s="12"/>
      <c r="ESM937" s="12"/>
      <c r="ESN937" s="12"/>
      <c r="ESO937" s="12"/>
      <c r="ESP937" s="12"/>
      <c r="ESQ937" s="12"/>
      <c r="ESR937" s="12"/>
      <c r="ESS937" s="12"/>
      <c r="EST937" s="12"/>
      <c r="ESU937" s="12"/>
      <c r="ESV937" s="12"/>
      <c r="ESW937" s="12"/>
      <c r="ESX937" s="12"/>
      <c r="ESY937" s="12"/>
      <c r="ESZ937" s="12"/>
      <c r="ETA937" s="12"/>
      <c r="ETB937" s="12"/>
      <c r="ETC937" s="12"/>
      <c r="ETD937" s="12"/>
      <c r="ETE937" s="12"/>
      <c r="ETF937" s="12"/>
      <c r="ETG937" s="12"/>
      <c r="ETH937" s="12"/>
      <c r="ETI937" s="12"/>
      <c r="ETJ937" s="12"/>
      <c r="ETK937" s="12"/>
      <c r="ETL937" s="12"/>
      <c r="ETM937" s="12"/>
      <c r="ETN937" s="12"/>
      <c r="ETO937" s="12"/>
      <c r="ETP937" s="12"/>
      <c r="ETQ937" s="12"/>
      <c r="ETR937" s="12"/>
      <c r="ETS937" s="12"/>
      <c r="ETT937" s="12"/>
      <c r="ETU937" s="12"/>
      <c r="ETV937" s="12"/>
      <c r="ETW937" s="12"/>
      <c r="ETX937" s="12"/>
      <c r="ETY937" s="12"/>
      <c r="ETZ937" s="12"/>
      <c r="EUA937" s="12"/>
      <c r="EUB937" s="12"/>
      <c r="EUC937" s="12"/>
      <c r="EUD937" s="12"/>
      <c r="EUE937" s="12"/>
      <c r="EUF937" s="12"/>
      <c r="EUG937" s="12"/>
      <c r="EUH937" s="12"/>
      <c r="EUI937" s="12"/>
      <c r="EUJ937" s="12"/>
      <c r="EUK937" s="12"/>
      <c r="EUL937" s="12"/>
      <c r="EUM937" s="12"/>
      <c r="EUN937" s="12"/>
      <c r="EUO937" s="12"/>
      <c r="EUP937" s="12"/>
      <c r="EUQ937" s="12"/>
      <c r="EUR937" s="12"/>
      <c r="EUS937" s="12"/>
      <c r="EUT937" s="12"/>
      <c r="EUU937" s="12"/>
      <c r="EUV937" s="12"/>
      <c r="EUW937" s="12"/>
      <c r="EUX937" s="12"/>
      <c r="EUY937" s="12"/>
      <c r="EUZ937" s="12"/>
      <c r="EVA937" s="12"/>
      <c r="EVB937" s="12"/>
      <c r="EVC937" s="12"/>
      <c r="EVD937" s="12"/>
      <c r="EVE937" s="12"/>
      <c r="EVF937" s="12"/>
      <c r="EVG937" s="12"/>
      <c r="EVH937" s="12"/>
      <c r="EVI937" s="12"/>
      <c r="EVJ937" s="12"/>
      <c r="EVK937" s="12"/>
      <c r="EVL937" s="12"/>
      <c r="EVM937" s="12"/>
      <c r="EVN937" s="12"/>
      <c r="EVO937" s="12"/>
      <c r="EVP937" s="12"/>
      <c r="EVQ937" s="12"/>
      <c r="EVR937" s="12"/>
      <c r="EVS937" s="12"/>
      <c r="EVT937" s="12"/>
      <c r="EVU937" s="12"/>
      <c r="EVV937" s="12"/>
      <c r="EVW937" s="12"/>
      <c r="EVX937" s="12"/>
      <c r="EVY937" s="12"/>
      <c r="EVZ937" s="12"/>
      <c r="EWA937" s="12"/>
      <c r="EWB937" s="12"/>
      <c r="EWC937" s="12"/>
      <c r="EWD937" s="12"/>
      <c r="EWE937" s="12"/>
      <c r="EWF937" s="12"/>
      <c r="EWG937" s="12"/>
      <c r="EWH937" s="12"/>
      <c r="EWI937" s="12"/>
      <c r="EWJ937" s="12"/>
      <c r="EWK937" s="12"/>
      <c r="EWL937" s="12"/>
      <c r="EWM937" s="12"/>
      <c r="EWN937" s="12"/>
      <c r="EWO937" s="12"/>
      <c r="EWP937" s="12"/>
      <c r="EWQ937" s="12"/>
      <c r="EWR937" s="12"/>
      <c r="EWS937" s="12"/>
      <c r="EWT937" s="12"/>
      <c r="EWU937" s="12"/>
      <c r="EWV937" s="12"/>
      <c r="EWW937" s="12"/>
      <c r="EWX937" s="12"/>
      <c r="EWY937" s="12"/>
      <c r="EWZ937" s="12"/>
      <c r="EXA937" s="12"/>
      <c r="EXB937" s="12"/>
      <c r="EXC937" s="12"/>
      <c r="EXD937" s="12"/>
      <c r="EXE937" s="12"/>
      <c r="EXF937" s="12"/>
      <c r="EXG937" s="12"/>
      <c r="EXH937" s="12"/>
      <c r="EXI937" s="12"/>
      <c r="EXJ937" s="12"/>
      <c r="EXK937" s="12"/>
      <c r="EXL937" s="12"/>
      <c r="EXM937" s="12"/>
      <c r="EXN937" s="12"/>
      <c r="EXO937" s="12"/>
      <c r="EXP937" s="12"/>
      <c r="EXQ937" s="12"/>
      <c r="EXR937" s="12"/>
      <c r="EXS937" s="12"/>
      <c r="EXT937" s="12"/>
      <c r="EXU937" s="12"/>
      <c r="EXV937" s="12"/>
      <c r="EXW937" s="12"/>
      <c r="EXX937" s="12"/>
      <c r="EXY937" s="12"/>
      <c r="EXZ937" s="12"/>
      <c r="EYA937" s="12"/>
      <c r="EYB937" s="12"/>
      <c r="EYC937" s="12"/>
      <c r="EYD937" s="12"/>
      <c r="EYE937" s="12"/>
      <c r="EYF937" s="12"/>
      <c r="EYG937" s="12"/>
      <c r="EYH937" s="12"/>
      <c r="EYI937" s="12"/>
      <c r="EYJ937" s="12"/>
      <c r="EYK937" s="12"/>
      <c r="EYL937" s="12"/>
      <c r="EYM937" s="12"/>
      <c r="EYN937" s="12"/>
      <c r="EYO937" s="12"/>
      <c r="EYP937" s="12"/>
      <c r="EYQ937" s="12"/>
      <c r="EYR937" s="12"/>
      <c r="EYS937" s="12"/>
      <c r="EYT937" s="12"/>
      <c r="EYU937" s="12"/>
      <c r="EYV937" s="12"/>
      <c r="EYW937" s="12"/>
      <c r="EYX937" s="12"/>
      <c r="EYY937" s="12"/>
      <c r="EYZ937" s="12"/>
      <c r="EZA937" s="12"/>
      <c r="EZB937" s="12"/>
      <c r="EZC937" s="12"/>
      <c r="EZD937" s="12"/>
      <c r="EZE937" s="12"/>
      <c r="EZF937" s="12"/>
      <c r="EZG937" s="12"/>
      <c r="EZH937" s="12"/>
      <c r="EZI937" s="12"/>
      <c r="EZJ937" s="12"/>
      <c r="EZK937" s="12"/>
      <c r="EZL937" s="12"/>
      <c r="EZM937" s="12"/>
      <c r="EZN937" s="12"/>
      <c r="EZO937" s="12"/>
      <c r="EZP937" s="12"/>
      <c r="EZQ937" s="12"/>
      <c r="EZR937" s="12"/>
      <c r="EZS937" s="12"/>
      <c r="EZT937" s="12"/>
      <c r="EZU937" s="12"/>
      <c r="EZV937" s="12"/>
      <c r="EZW937" s="12"/>
      <c r="EZX937" s="12"/>
      <c r="EZY937" s="12"/>
      <c r="EZZ937" s="12"/>
      <c r="FAA937" s="12"/>
      <c r="FAB937" s="12"/>
      <c r="FAC937" s="12"/>
      <c r="FAD937" s="12"/>
      <c r="FAE937" s="12"/>
      <c r="FAF937" s="12"/>
      <c r="FAG937" s="12"/>
      <c r="FAH937" s="12"/>
      <c r="FAI937" s="12"/>
      <c r="FAJ937" s="12"/>
      <c r="FAK937" s="12"/>
      <c r="FAL937" s="12"/>
      <c r="FAM937" s="12"/>
      <c r="FAN937" s="12"/>
      <c r="FAO937" s="12"/>
      <c r="FAP937" s="12"/>
      <c r="FAQ937" s="12"/>
      <c r="FAR937" s="12"/>
      <c r="FAS937" s="12"/>
      <c r="FAT937" s="12"/>
      <c r="FAU937" s="12"/>
      <c r="FAV937" s="12"/>
      <c r="FAW937" s="12"/>
      <c r="FAX937" s="12"/>
      <c r="FAY937" s="12"/>
      <c r="FAZ937" s="12"/>
      <c r="FBA937" s="12"/>
      <c r="FBB937" s="12"/>
      <c r="FBC937" s="12"/>
      <c r="FBD937" s="12"/>
      <c r="FBE937" s="12"/>
      <c r="FBF937" s="12"/>
      <c r="FBG937" s="12"/>
      <c r="FBH937" s="12"/>
      <c r="FBI937" s="12"/>
      <c r="FBJ937" s="12"/>
      <c r="FBK937" s="12"/>
      <c r="FBL937" s="12"/>
      <c r="FBM937" s="12"/>
      <c r="FBN937" s="12"/>
      <c r="FBO937" s="12"/>
      <c r="FBP937" s="12"/>
      <c r="FBQ937" s="12"/>
      <c r="FBR937" s="12"/>
      <c r="FBS937" s="12"/>
      <c r="FBT937" s="12"/>
      <c r="FBU937" s="12"/>
      <c r="FBV937" s="12"/>
      <c r="FBW937" s="12"/>
      <c r="FBX937" s="12"/>
      <c r="FBY937" s="12"/>
      <c r="FBZ937" s="12"/>
      <c r="FCA937" s="12"/>
      <c r="FCB937" s="12"/>
      <c r="FCC937" s="12"/>
      <c r="FCD937" s="12"/>
      <c r="FCE937" s="12"/>
      <c r="FCF937" s="12"/>
      <c r="FCG937" s="12"/>
      <c r="FCH937" s="12"/>
      <c r="FCI937" s="12"/>
      <c r="FCJ937" s="12"/>
      <c r="FCK937" s="12"/>
      <c r="FCL937" s="12"/>
      <c r="FCM937" s="12"/>
      <c r="FCN937" s="12"/>
      <c r="FCO937" s="12"/>
      <c r="FCP937" s="12"/>
      <c r="FCQ937" s="12"/>
      <c r="FCR937" s="12"/>
      <c r="FCS937" s="12"/>
      <c r="FCT937" s="12"/>
      <c r="FCU937" s="12"/>
      <c r="FCV937" s="12"/>
      <c r="FCW937" s="12"/>
      <c r="FCX937" s="12"/>
      <c r="FCY937" s="12"/>
      <c r="FCZ937" s="12"/>
      <c r="FDA937" s="12"/>
      <c r="FDB937" s="12"/>
      <c r="FDC937" s="12"/>
      <c r="FDD937" s="12"/>
      <c r="FDE937" s="12"/>
      <c r="FDF937" s="12"/>
      <c r="FDG937" s="12"/>
      <c r="FDH937" s="12"/>
      <c r="FDI937" s="12"/>
      <c r="FDJ937" s="12"/>
      <c r="FDK937" s="12"/>
      <c r="FDL937" s="12"/>
      <c r="FDM937" s="12"/>
      <c r="FDN937" s="12"/>
      <c r="FDO937" s="12"/>
      <c r="FDP937" s="12"/>
      <c r="FDQ937" s="12"/>
      <c r="FDR937" s="12"/>
      <c r="FDS937" s="12"/>
      <c r="FDT937" s="12"/>
      <c r="FDU937" s="12"/>
      <c r="FDV937" s="12"/>
      <c r="FDW937" s="12"/>
      <c r="FDX937" s="12"/>
      <c r="FDY937" s="12"/>
      <c r="FDZ937" s="12"/>
      <c r="FEA937" s="12"/>
      <c r="FEB937" s="12"/>
      <c r="FEC937" s="12"/>
      <c r="FED937" s="12"/>
      <c r="FEE937" s="12"/>
      <c r="FEF937" s="12"/>
      <c r="FEG937" s="12"/>
      <c r="FEH937" s="12"/>
      <c r="FEI937" s="12"/>
      <c r="FEJ937" s="12"/>
      <c r="FEK937" s="12"/>
      <c r="FEL937" s="12"/>
      <c r="FEM937" s="12"/>
      <c r="FEN937" s="12"/>
      <c r="FEO937" s="12"/>
      <c r="FEP937" s="12"/>
      <c r="FEQ937" s="12"/>
      <c r="FER937" s="12"/>
      <c r="FES937" s="12"/>
      <c r="FET937" s="12"/>
      <c r="FEU937" s="12"/>
      <c r="FEV937" s="12"/>
      <c r="FEW937" s="12"/>
      <c r="FEX937" s="12"/>
      <c r="FEY937" s="12"/>
      <c r="FEZ937" s="12"/>
      <c r="FFA937" s="12"/>
      <c r="FFB937" s="12"/>
      <c r="FFC937" s="12"/>
      <c r="FFD937" s="12"/>
      <c r="FFE937" s="12"/>
      <c r="FFF937" s="12"/>
      <c r="FFG937" s="12"/>
      <c r="FFH937" s="12"/>
      <c r="FFI937" s="12"/>
      <c r="FFJ937" s="12"/>
      <c r="FFK937" s="12"/>
      <c r="FFL937" s="12"/>
      <c r="FFM937" s="12"/>
      <c r="FFN937" s="12"/>
      <c r="FFO937" s="12"/>
      <c r="FFP937" s="12"/>
      <c r="FFQ937" s="12"/>
      <c r="FFR937" s="12"/>
      <c r="FFS937" s="12"/>
      <c r="FFT937" s="12"/>
      <c r="FFU937" s="12"/>
      <c r="FFV937" s="12"/>
      <c r="FFW937" s="12"/>
      <c r="FFX937" s="12"/>
      <c r="FFY937" s="12"/>
      <c r="FFZ937" s="12"/>
      <c r="FGA937" s="12"/>
      <c r="FGB937" s="12"/>
      <c r="FGC937" s="12"/>
      <c r="FGD937" s="12"/>
      <c r="FGE937" s="12"/>
      <c r="FGF937" s="12"/>
      <c r="FGG937" s="12"/>
      <c r="FGH937" s="12"/>
      <c r="FGI937" s="12"/>
      <c r="FGJ937" s="12"/>
      <c r="FGK937" s="12"/>
      <c r="FGL937" s="12"/>
      <c r="FGM937" s="12"/>
      <c r="FGN937" s="12"/>
      <c r="FGO937" s="12"/>
      <c r="FGP937" s="12"/>
      <c r="FGQ937" s="12"/>
      <c r="FGR937" s="12"/>
      <c r="FGS937" s="12"/>
      <c r="FGT937" s="12"/>
      <c r="FGU937" s="12"/>
      <c r="FGV937" s="12"/>
      <c r="FGW937" s="12"/>
      <c r="FGX937" s="12"/>
      <c r="FGY937" s="12"/>
      <c r="FGZ937" s="12"/>
      <c r="FHA937" s="12"/>
      <c r="FHB937" s="12"/>
      <c r="FHC937" s="12"/>
      <c r="FHD937" s="12"/>
      <c r="FHE937" s="12"/>
      <c r="FHF937" s="12"/>
      <c r="FHG937" s="12"/>
      <c r="FHH937" s="12"/>
      <c r="FHI937" s="12"/>
      <c r="FHJ937" s="12"/>
      <c r="FHK937" s="12"/>
      <c r="FHL937" s="12"/>
      <c r="FHM937" s="12"/>
      <c r="FHN937" s="12"/>
      <c r="FHO937" s="12"/>
      <c r="FHP937" s="12"/>
      <c r="FHQ937" s="12"/>
      <c r="FHR937" s="12"/>
      <c r="FHS937" s="12"/>
      <c r="FHT937" s="12"/>
      <c r="FHU937" s="12"/>
      <c r="FHV937" s="12"/>
      <c r="FHW937" s="12"/>
      <c r="FHX937" s="12"/>
      <c r="FHY937" s="12"/>
      <c r="FHZ937" s="12"/>
      <c r="FIA937" s="12"/>
      <c r="FIB937" s="12"/>
      <c r="FIC937" s="12"/>
      <c r="FID937" s="12"/>
      <c r="FIE937" s="12"/>
      <c r="FIF937" s="12"/>
      <c r="FIG937" s="12"/>
      <c r="FIH937" s="12"/>
      <c r="FII937" s="12"/>
      <c r="FIJ937" s="12"/>
      <c r="FIK937" s="12"/>
      <c r="FIL937" s="12"/>
      <c r="FIM937" s="12"/>
      <c r="FIN937" s="12"/>
      <c r="FIO937" s="12"/>
      <c r="FIP937" s="12"/>
      <c r="FIQ937" s="12"/>
      <c r="FIR937" s="12"/>
      <c r="FIS937" s="12"/>
      <c r="FIT937" s="12"/>
      <c r="FIU937" s="12"/>
      <c r="FIV937" s="12"/>
      <c r="FIW937" s="12"/>
      <c r="FIX937" s="12"/>
      <c r="FIY937" s="12"/>
      <c r="FIZ937" s="12"/>
      <c r="FJA937" s="12"/>
      <c r="FJB937" s="12"/>
      <c r="FJC937" s="12"/>
      <c r="FJD937" s="12"/>
      <c r="FJE937" s="12"/>
      <c r="FJF937" s="12"/>
      <c r="FJG937" s="12"/>
      <c r="FJH937" s="12"/>
      <c r="FJI937" s="12"/>
      <c r="FJJ937" s="12"/>
      <c r="FJK937" s="12"/>
      <c r="FJL937" s="12"/>
      <c r="FJM937" s="12"/>
      <c r="FJN937" s="12"/>
      <c r="FJO937" s="12"/>
      <c r="FJP937" s="12"/>
      <c r="FJQ937" s="12"/>
      <c r="FJR937" s="12"/>
      <c r="FJS937" s="12"/>
      <c r="FJT937" s="12"/>
      <c r="FJU937" s="12"/>
      <c r="FJV937" s="12"/>
      <c r="FJW937" s="12"/>
      <c r="FJX937" s="12"/>
      <c r="FJY937" s="12"/>
      <c r="FJZ937" s="12"/>
      <c r="FKA937" s="12"/>
      <c r="FKB937" s="12"/>
      <c r="FKC937" s="12"/>
      <c r="FKD937" s="12"/>
      <c r="FKE937" s="12"/>
      <c r="FKF937" s="12"/>
      <c r="FKG937" s="12"/>
      <c r="FKH937" s="12"/>
      <c r="FKI937" s="12"/>
      <c r="FKJ937" s="12"/>
      <c r="FKK937" s="12"/>
      <c r="FKL937" s="12"/>
      <c r="FKM937" s="12"/>
      <c r="FKN937" s="12"/>
      <c r="FKO937" s="12"/>
      <c r="FKP937" s="12"/>
      <c r="FKQ937" s="12"/>
      <c r="FKR937" s="12"/>
      <c r="FKS937" s="12"/>
      <c r="FKT937" s="12"/>
      <c r="FKU937" s="12"/>
      <c r="FKV937" s="12"/>
      <c r="FKW937" s="12"/>
      <c r="FKX937" s="12"/>
      <c r="FKY937" s="12"/>
      <c r="FKZ937" s="12"/>
      <c r="FLA937" s="12"/>
      <c r="FLB937" s="12"/>
      <c r="FLC937" s="12"/>
      <c r="FLD937" s="12"/>
      <c r="FLE937" s="12"/>
      <c r="FLF937" s="12"/>
      <c r="FLG937" s="12"/>
      <c r="FLH937" s="12"/>
      <c r="FLI937" s="12"/>
      <c r="FLJ937" s="12"/>
      <c r="FLK937" s="12"/>
      <c r="FLL937" s="12"/>
      <c r="FLM937" s="12"/>
      <c r="FLN937" s="12"/>
      <c r="FLO937" s="12"/>
      <c r="FLP937" s="12"/>
      <c r="FLQ937" s="12"/>
      <c r="FLR937" s="12"/>
      <c r="FLS937" s="12"/>
      <c r="FLT937" s="12"/>
      <c r="FLU937" s="12"/>
      <c r="FLV937" s="12"/>
      <c r="FLW937" s="12"/>
      <c r="FLX937" s="12"/>
      <c r="FLY937" s="12"/>
      <c r="FLZ937" s="12"/>
      <c r="FMA937" s="12"/>
      <c r="FMB937" s="12"/>
      <c r="FMC937" s="12"/>
      <c r="FMD937" s="12"/>
      <c r="FME937" s="12"/>
      <c r="FMF937" s="12"/>
      <c r="FMG937" s="12"/>
      <c r="FMH937" s="12"/>
      <c r="FMI937" s="12"/>
      <c r="FMJ937" s="12"/>
      <c r="FMK937" s="12"/>
      <c r="FML937" s="12"/>
      <c r="FMM937" s="12"/>
      <c r="FMN937" s="12"/>
      <c r="FMO937" s="12"/>
      <c r="FMP937" s="12"/>
      <c r="FMQ937" s="12"/>
      <c r="FMR937" s="12"/>
      <c r="FMS937" s="12"/>
      <c r="FMT937" s="12"/>
      <c r="FMU937" s="12"/>
      <c r="FMV937" s="12"/>
      <c r="FMW937" s="12"/>
      <c r="FMX937" s="12"/>
      <c r="FMY937" s="12"/>
      <c r="FMZ937" s="12"/>
      <c r="FNA937" s="12"/>
      <c r="FNB937" s="12"/>
      <c r="FNC937" s="12"/>
      <c r="FND937" s="12"/>
      <c r="FNE937" s="12"/>
      <c r="FNF937" s="12"/>
      <c r="FNG937" s="12"/>
      <c r="FNH937" s="12"/>
      <c r="FNI937" s="12"/>
      <c r="FNJ937" s="12"/>
      <c r="FNK937" s="12"/>
      <c r="FNL937" s="12"/>
      <c r="FNM937" s="12"/>
      <c r="FNN937" s="12"/>
      <c r="FNO937" s="12"/>
      <c r="FNP937" s="12"/>
      <c r="FNQ937" s="12"/>
      <c r="FNR937" s="12"/>
      <c r="FNS937" s="12"/>
      <c r="FNT937" s="12"/>
      <c r="FNU937" s="12"/>
      <c r="FNV937" s="12"/>
      <c r="FNW937" s="12"/>
      <c r="FNX937" s="12"/>
      <c r="FNY937" s="12"/>
      <c r="FNZ937" s="12"/>
      <c r="FOA937" s="12"/>
      <c r="FOB937" s="12"/>
      <c r="FOC937" s="12"/>
      <c r="FOD937" s="12"/>
      <c r="FOE937" s="12"/>
      <c r="FOF937" s="12"/>
      <c r="FOG937" s="12"/>
      <c r="FOH937" s="12"/>
      <c r="FOI937" s="12"/>
      <c r="FOJ937" s="12"/>
      <c r="FOK937" s="12"/>
      <c r="FOL937" s="12"/>
      <c r="FOM937" s="12"/>
      <c r="FON937" s="12"/>
      <c r="FOO937" s="12"/>
      <c r="FOP937" s="12"/>
      <c r="FOQ937" s="12"/>
      <c r="FOR937" s="12"/>
      <c r="FOS937" s="12"/>
      <c r="FOT937" s="12"/>
      <c r="FOU937" s="12"/>
      <c r="FOV937" s="12"/>
      <c r="FOW937" s="12"/>
      <c r="FOX937" s="12"/>
      <c r="FOY937" s="12"/>
      <c r="FOZ937" s="12"/>
      <c r="FPA937" s="12"/>
      <c r="FPB937" s="12"/>
      <c r="FPC937" s="12"/>
      <c r="FPD937" s="12"/>
      <c r="FPE937" s="12"/>
      <c r="FPF937" s="12"/>
      <c r="FPG937" s="12"/>
      <c r="FPH937" s="12"/>
      <c r="FPI937" s="12"/>
      <c r="FPJ937" s="12"/>
      <c r="FPK937" s="12"/>
      <c r="FPL937" s="12"/>
      <c r="FPM937" s="12"/>
      <c r="FPN937" s="12"/>
      <c r="FPO937" s="12"/>
      <c r="FPP937" s="12"/>
      <c r="FPQ937" s="12"/>
      <c r="FPR937" s="12"/>
      <c r="FPS937" s="12"/>
      <c r="FPT937" s="12"/>
      <c r="FPU937" s="12"/>
      <c r="FPV937" s="12"/>
      <c r="FPW937" s="12"/>
      <c r="FPX937" s="12"/>
      <c r="FPY937" s="12"/>
      <c r="FPZ937" s="12"/>
      <c r="FQA937" s="12"/>
      <c r="FQB937" s="12"/>
      <c r="FQC937" s="12"/>
      <c r="FQD937" s="12"/>
      <c r="FQE937" s="12"/>
      <c r="FQF937" s="12"/>
      <c r="FQG937" s="12"/>
      <c r="FQH937" s="12"/>
      <c r="FQI937" s="12"/>
      <c r="FQJ937" s="12"/>
      <c r="FQK937" s="12"/>
      <c r="FQL937" s="12"/>
      <c r="FQM937" s="12"/>
      <c r="FQN937" s="12"/>
      <c r="FQO937" s="12"/>
      <c r="FQP937" s="12"/>
      <c r="FQQ937" s="12"/>
      <c r="FQR937" s="12"/>
      <c r="FQS937" s="12"/>
      <c r="FQT937" s="12"/>
      <c r="FQU937" s="12"/>
      <c r="FQV937" s="12"/>
      <c r="FQW937" s="12"/>
      <c r="FQX937" s="12"/>
      <c r="FQY937" s="12"/>
      <c r="FQZ937" s="12"/>
      <c r="FRA937" s="12"/>
      <c r="FRB937" s="12"/>
      <c r="FRC937" s="12"/>
      <c r="FRD937" s="12"/>
      <c r="FRE937" s="12"/>
      <c r="FRF937" s="12"/>
      <c r="FRG937" s="12"/>
      <c r="FRH937" s="12"/>
      <c r="FRI937" s="12"/>
      <c r="FRJ937" s="12"/>
      <c r="FRK937" s="12"/>
      <c r="FRL937" s="12"/>
      <c r="FRM937" s="12"/>
      <c r="FRN937" s="12"/>
      <c r="FRO937" s="12"/>
      <c r="FRP937" s="12"/>
      <c r="FRQ937" s="12"/>
      <c r="FRR937" s="12"/>
      <c r="FRS937" s="12"/>
      <c r="FRT937" s="12"/>
      <c r="FRU937" s="12"/>
      <c r="FRV937" s="12"/>
      <c r="FRW937" s="12"/>
      <c r="FRX937" s="12"/>
      <c r="FRY937" s="12"/>
      <c r="FRZ937" s="12"/>
      <c r="FSA937" s="12"/>
      <c r="FSB937" s="12"/>
      <c r="FSC937" s="12"/>
      <c r="FSD937" s="12"/>
      <c r="FSE937" s="12"/>
      <c r="FSF937" s="12"/>
      <c r="FSG937" s="12"/>
      <c r="FSH937" s="12"/>
      <c r="FSI937" s="12"/>
      <c r="FSJ937" s="12"/>
      <c r="FSK937" s="12"/>
      <c r="FSL937" s="12"/>
      <c r="FSM937" s="12"/>
      <c r="FSN937" s="12"/>
      <c r="FSO937" s="12"/>
      <c r="FSP937" s="12"/>
      <c r="FSQ937" s="12"/>
      <c r="FSR937" s="12"/>
      <c r="FSS937" s="12"/>
      <c r="FST937" s="12"/>
      <c r="FSU937" s="12"/>
      <c r="FSV937" s="12"/>
      <c r="FSW937" s="12"/>
      <c r="FSX937" s="12"/>
      <c r="FSY937" s="12"/>
      <c r="FSZ937" s="12"/>
      <c r="FTA937" s="12"/>
      <c r="FTB937" s="12"/>
      <c r="FTC937" s="12"/>
      <c r="FTD937" s="12"/>
      <c r="FTE937" s="12"/>
      <c r="FTF937" s="12"/>
      <c r="FTG937" s="12"/>
      <c r="FTH937" s="12"/>
      <c r="FTI937" s="12"/>
      <c r="FTJ937" s="12"/>
      <c r="FTK937" s="12"/>
      <c r="FTL937" s="12"/>
      <c r="FTM937" s="12"/>
      <c r="FTN937" s="12"/>
      <c r="FTO937" s="12"/>
      <c r="FTP937" s="12"/>
      <c r="FTQ937" s="12"/>
      <c r="FTR937" s="12"/>
      <c r="FTS937" s="12"/>
      <c r="FTT937" s="12"/>
      <c r="FTU937" s="12"/>
      <c r="FTV937" s="12"/>
      <c r="FTW937" s="12"/>
      <c r="FTX937" s="12"/>
      <c r="FTY937" s="12"/>
      <c r="FTZ937" s="12"/>
      <c r="FUA937" s="12"/>
      <c r="FUB937" s="12"/>
      <c r="FUC937" s="12"/>
      <c r="FUD937" s="12"/>
      <c r="FUE937" s="12"/>
      <c r="FUF937" s="12"/>
      <c r="FUG937" s="12"/>
      <c r="FUH937" s="12"/>
      <c r="FUI937" s="12"/>
      <c r="FUJ937" s="12"/>
      <c r="FUK937" s="12"/>
      <c r="FUL937" s="12"/>
      <c r="FUM937" s="12"/>
      <c r="FUN937" s="12"/>
      <c r="FUO937" s="12"/>
      <c r="FUP937" s="12"/>
      <c r="FUQ937" s="12"/>
      <c r="FUR937" s="12"/>
      <c r="FUS937" s="12"/>
      <c r="FUT937" s="12"/>
      <c r="FUU937" s="12"/>
      <c r="FUV937" s="12"/>
      <c r="FUW937" s="12"/>
      <c r="FUX937" s="12"/>
      <c r="FUY937" s="12"/>
      <c r="FUZ937" s="12"/>
      <c r="FVA937" s="12"/>
      <c r="FVB937" s="12"/>
      <c r="FVC937" s="12"/>
      <c r="FVD937" s="12"/>
      <c r="FVE937" s="12"/>
      <c r="FVF937" s="12"/>
      <c r="FVG937" s="12"/>
      <c r="FVH937" s="12"/>
      <c r="FVI937" s="12"/>
      <c r="FVJ937" s="12"/>
      <c r="FVK937" s="12"/>
      <c r="FVL937" s="12"/>
      <c r="FVM937" s="12"/>
      <c r="FVN937" s="12"/>
      <c r="FVO937" s="12"/>
      <c r="FVP937" s="12"/>
      <c r="FVQ937" s="12"/>
      <c r="FVR937" s="12"/>
      <c r="FVS937" s="12"/>
      <c r="FVT937" s="12"/>
      <c r="FVU937" s="12"/>
      <c r="FVV937" s="12"/>
      <c r="FVW937" s="12"/>
      <c r="FVX937" s="12"/>
      <c r="FVY937" s="12"/>
      <c r="FVZ937" s="12"/>
      <c r="FWA937" s="12"/>
      <c r="FWB937" s="12"/>
      <c r="FWC937" s="12"/>
      <c r="FWD937" s="12"/>
      <c r="FWE937" s="12"/>
      <c r="FWF937" s="12"/>
      <c r="FWG937" s="12"/>
      <c r="FWH937" s="12"/>
      <c r="FWI937" s="12"/>
      <c r="FWJ937" s="12"/>
      <c r="FWK937" s="12"/>
      <c r="FWL937" s="12"/>
      <c r="FWM937" s="12"/>
      <c r="FWN937" s="12"/>
      <c r="FWO937" s="12"/>
      <c r="FWP937" s="12"/>
      <c r="FWQ937" s="12"/>
      <c r="FWR937" s="12"/>
      <c r="FWS937" s="12"/>
      <c r="FWT937" s="12"/>
      <c r="FWU937" s="12"/>
      <c r="FWV937" s="12"/>
      <c r="FWW937" s="12"/>
      <c r="FWX937" s="12"/>
      <c r="FWY937" s="12"/>
      <c r="FWZ937" s="12"/>
      <c r="FXA937" s="12"/>
      <c r="FXB937" s="12"/>
      <c r="FXC937" s="12"/>
      <c r="FXD937" s="12"/>
      <c r="FXE937" s="12"/>
      <c r="FXF937" s="12"/>
      <c r="FXG937" s="12"/>
      <c r="FXH937" s="12"/>
      <c r="FXI937" s="12"/>
      <c r="FXJ937" s="12"/>
      <c r="FXK937" s="12"/>
      <c r="FXL937" s="12"/>
      <c r="FXM937" s="12"/>
      <c r="FXN937" s="12"/>
      <c r="FXO937" s="12"/>
      <c r="FXP937" s="12"/>
      <c r="FXQ937" s="12"/>
      <c r="FXR937" s="12"/>
      <c r="FXS937" s="12"/>
      <c r="FXT937" s="12"/>
      <c r="FXU937" s="12"/>
      <c r="FXV937" s="12"/>
      <c r="FXW937" s="12"/>
      <c r="FXX937" s="12"/>
      <c r="FXY937" s="12"/>
      <c r="FXZ937" s="12"/>
      <c r="FYA937" s="12"/>
      <c r="FYB937" s="12"/>
      <c r="FYC937" s="12"/>
      <c r="FYD937" s="12"/>
      <c r="FYE937" s="12"/>
      <c r="FYF937" s="12"/>
      <c r="FYG937" s="12"/>
      <c r="FYH937" s="12"/>
      <c r="FYI937" s="12"/>
      <c r="FYJ937" s="12"/>
      <c r="FYK937" s="12"/>
      <c r="FYL937" s="12"/>
      <c r="FYM937" s="12"/>
      <c r="FYN937" s="12"/>
      <c r="FYO937" s="12"/>
      <c r="FYP937" s="12"/>
      <c r="FYQ937" s="12"/>
      <c r="FYR937" s="12"/>
      <c r="FYS937" s="12"/>
      <c r="FYT937" s="12"/>
      <c r="FYU937" s="12"/>
      <c r="FYV937" s="12"/>
      <c r="FYW937" s="12"/>
      <c r="FYX937" s="12"/>
      <c r="FYY937" s="12"/>
      <c r="FYZ937" s="12"/>
      <c r="FZA937" s="12"/>
      <c r="FZB937" s="12"/>
      <c r="FZC937" s="12"/>
      <c r="FZD937" s="12"/>
      <c r="FZE937" s="12"/>
      <c r="FZF937" s="12"/>
      <c r="FZG937" s="12"/>
      <c r="FZH937" s="12"/>
      <c r="FZI937" s="12"/>
      <c r="FZJ937" s="12"/>
      <c r="FZK937" s="12"/>
      <c r="FZL937" s="12"/>
      <c r="FZM937" s="12"/>
      <c r="FZN937" s="12"/>
      <c r="FZO937" s="12"/>
      <c r="FZP937" s="12"/>
      <c r="FZQ937" s="12"/>
      <c r="FZR937" s="12"/>
      <c r="FZS937" s="12"/>
      <c r="FZT937" s="12"/>
      <c r="FZU937" s="12"/>
      <c r="FZV937" s="12"/>
      <c r="FZW937" s="12"/>
      <c r="FZX937" s="12"/>
      <c r="FZY937" s="12"/>
      <c r="FZZ937" s="12"/>
      <c r="GAA937" s="12"/>
      <c r="GAB937" s="12"/>
      <c r="GAC937" s="12"/>
      <c r="GAD937" s="12"/>
      <c r="GAE937" s="12"/>
      <c r="GAF937" s="12"/>
      <c r="GAG937" s="12"/>
      <c r="GAH937" s="12"/>
      <c r="GAI937" s="12"/>
      <c r="GAJ937" s="12"/>
      <c r="GAK937" s="12"/>
      <c r="GAL937" s="12"/>
      <c r="GAM937" s="12"/>
      <c r="GAN937" s="12"/>
      <c r="GAO937" s="12"/>
      <c r="GAP937" s="12"/>
      <c r="GAQ937" s="12"/>
      <c r="GAR937" s="12"/>
      <c r="GAS937" s="12"/>
      <c r="GAT937" s="12"/>
      <c r="GAU937" s="12"/>
      <c r="GAV937" s="12"/>
      <c r="GAW937" s="12"/>
      <c r="GAX937" s="12"/>
      <c r="GAY937" s="12"/>
      <c r="GAZ937" s="12"/>
      <c r="GBA937" s="12"/>
      <c r="GBB937" s="12"/>
      <c r="GBC937" s="12"/>
      <c r="GBD937" s="12"/>
      <c r="GBE937" s="12"/>
      <c r="GBF937" s="12"/>
      <c r="GBG937" s="12"/>
      <c r="GBH937" s="12"/>
      <c r="GBI937" s="12"/>
      <c r="GBJ937" s="12"/>
      <c r="GBK937" s="12"/>
      <c r="GBL937" s="12"/>
      <c r="GBM937" s="12"/>
      <c r="GBN937" s="12"/>
      <c r="GBO937" s="12"/>
      <c r="GBP937" s="12"/>
      <c r="GBQ937" s="12"/>
      <c r="GBR937" s="12"/>
      <c r="GBS937" s="12"/>
      <c r="GBT937" s="12"/>
      <c r="GBU937" s="12"/>
      <c r="GBV937" s="12"/>
      <c r="GBW937" s="12"/>
      <c r="GBX937" s="12"/>
      <c r="GBY937" s="12"/>
      <c r="GBZ937" s="12"/>
      <c r="GCA937" s="12"/>
      <c r="GCB937" s="12"/>
      <c r="GCC937" s="12"/>
      <c r="GCD937" s="12"/>
      <c r="GCE937" s="12"/>
      <c r="GCF937" s="12"/>
      <c r="GCG937" s="12"/>
      <c r="GCH937" s="12"/>
      <c r="GCI937" s="12"/>
      <c r="GCJ937" s="12"/>
      <c r="GCK937" s="12"/>
      <c r="GCL937" s="12"/>
      <c r="GCM937" s="12"/>
      <c r="GCN937" s="12"/>
      <c r="GCO937" s="12"/>
      <c r="GCP937" s="12"/>
      <c r="GCQ937" s="12"/>
      <c r="GCR937" s="12"/>
      <c r="GCS937" s="12"/>
      <c r="GCT937" s="12"/>
      <c r="GCU937" s="12"/>
      <c r="GCV937" s="12"/>
      <c r="GCW937" s="12"/>
      <c r="GCX937" s="12"/>
      <c r="GCY937" s="12"/>
      <c r="GCZ937" s="12"/>
      <c r="GDA937" s="12"/>
      <c r="GDB937" s="12"/>
      <c r="GDC937" s="12"/>
      <c r="GDD937" s="12"/>
      <c r="GDE937" s="12"/>
      <c r="GDF937" s="12"/>
      <c r="GDG937" s="12"/>
      <c r="GDH937" s="12"/>
      <c r="GDI937" s="12"/>
      <c r="GDJ937" s="12"/>
      <c r="GDK937" s="12"/>
      <c r="GDL937" s="12"/>
      <c r="GDM937" s="12"/>
      <c r="GDN937" s="12"/>
      <c r="GDO937" s="12"/>
      <c r="GDP937" s="12"/>
      <c r="GDQ937" s="12"/>
      <c r="GDR937" s="12"/>
      <c r="GDS937" s="12"/>
      <c r="GDT937" s="12"/>
      <c r="GDU937" s="12"/>
      <c r="GDV937" s="12"/>
      <c r="GDW937" s="12"/>
      <c r="GDX937" s="12"/>
      <c r="GDY937" s="12"/>
      <c r="GDZ937" s="12"/>
      <c r="GEA937" s="12"/>
      <c r="GEB937" s="12"/>
      <c r="GEC937" s="12"/>
      <c r="GED937" s="12"/>
      <c r="GEE937" s="12"/>
      <c r="GEF937" s="12"/>
      <c r="GEG937" s="12"/>
      <c r="GEH937" s="12"/>
      <c r="GEI937" s="12"/>
      <c r="GEJ937" s="12"/>
      <c r="GEK937" s="12"/>
      <c r="GEL937" s="12"/>
      <c r="GEM937" s="12"/>
      <c r="GEN937" s="12"/>
      <c r="GEO937" s="12"/>
      <c r="GEP937" s="12"/>
      <c r="GEQ937" s="12"/>
      <c r="GER937" s="12"/>
      <c r="GES937" s="12"/>
      <c r="GET937" s="12"/>
      <c r="GEU937" s="12"/>
      <c r="GEV937" s="12"/>
      <c r="GEW937" s="12"/>
      <c r="GEX937" s="12"/>
      <c r="GEY937" s="12"/>
      <c r="GEZ937" s="12"/>
      <c r="GFA937" s="12"/>
      <c r="GFB937" s="12"/>
      <c r="GFC937" s="12"/>
      <c r="GFD937" s="12"/>
      <c r="GFE937" s="12"/>
      <c r="GFF937" s="12"/>
      <c r="GFG937" s="12"/>
      <c r="GFH937" s="12"/>
      <c r="GFI937" s="12"/>
      <c r="GFJ937" s="12"/>
      <c r="GFK937" s="12"/>
      <c r="GFL937" s="12"/>
      <c r="GFM937" s="12"/>
      <c r="GFN937" s="12"/>
      <c r="GFO937" s="12"/>
      <c r="GFP937" s="12"/>
      <c r="GFQ937" s="12"/>
      <c r="GFR937" s="12"/>
      <c r="GFS937" s="12"/>
      <c r="GFT937" s="12"/>
      <c r="GFU937" s="12"/>
      <c r="GFV937" s="12"/>
      <c r="GFW937" s="12"/>
      <c r="GFX937" s="12"/>
      <c r="GFY937" s="12"/>
      <c r="GFZ937" s="12"/>
      <c r="GGA937" s="12"/>
      <c r="GGB937" s="12"/>
      <c r="GGC937" s="12"/>
      <c r="GGD937" s="12"/>
      <c r="GGE937" s="12"/>
      <c r="GGF937" s="12"/>
      <c r="GGG937" s="12"/>
      <c r="GGH937" s="12"/>
      <c r="GGI937" s="12"/>
      <c r="GGJ937" s="12"/>
      <c r="GGK937" s="12"/>
      <c r="GGL937" s="12"/>
      <c r="GGM937" s="12"/>
      <c r="GGN937" s="12"/>
      <c r="GGO937" s="12"/>
      <c r="GGP937" s="12"/>
      <c r="GGQ937" s="12"/>
      <c r="GGR937" s="12"/>
      <c r="GGS937" s="12"/>
      <c r="GGT937" s="12"/>
      <c r="GGU937" s="12"/>
      <c r="GGV937" s="12"/>
      <c r="GGW937" s="12"/>
      <c r="GGX937" s="12"/>
      <c r="GGY937" s="12"/>
      <c r="GGZ937" s="12"/>
      <c r="GHA937" s="12"/>
      <c r="GHB937" s="12"/>
      <c r="GHC937" s="12"/>
      <c r="GHD937" s="12"/>
      <c r="GHE937" s="12"/>
      <c r="GHF937" s="12"/>
      <c r="GHG937" s="12"/>
      <c r="GHH937" s="12"/>
      <c r="GHI937" s="12"/>
      <c r="GHJ937" s="12"/>
      <c r="GHK937" s="12"/>
      <c r="GHL937" s="12"/>
      <c r="GHM937" s="12"/>
      <c r="GHN937" s="12"/>
      <c r="GHO937" s="12"/>
      <c r="GHP937" s="12"/>
      <c r="GHQ937" s="12"/>
      <c r="GHR937" s="12"/>
      <c r="GHS937" s="12"/>
      <c r="GHT937" s="12"/>
      <c r="GHU937" s="12"/>
      <c r="GHV937" s="12"/>
      <c r="GHW937" s="12"/>
      <c r="GHX937" s="12"/>
      <c r="GHY937" s="12"/>
      <c r="GHZ937" s="12"/>
      <c r="GIA937" s="12"/>
      <c r="GIB937" s="12"/>
      <c r="GIC937" s="12"/>
      <c r="GID937" s="12"/>
      <c r="GIE937" s="12"/>
      <c r="GIF937" s="12"/>
      <c r="GIG937" s="12"/>
      <c r="GIH937" s="12"/>
      <c r="GII937" s="12"/>
      <c r="GIJ937" s="12"/>
      <c r="GIK937" s="12"/>
      <c r="GIL937" s="12"/>
      <c r="GIM937" s="12"/>
      <c r="GIN937" s="12"/>
      <c r="GIO937" s="12"/>
      <c r="GIP937" s="12"/>
      <c r="GIQ937" s="12"/>
      <c r="GIR937" s="12"/>
      <c r="GIS937" s="12"/>
      <c r="GIT937" s="12"/>
      <c r="GIU937" s="12"/>
      <c r="GIV937" s="12"/>
      <c r="GIW937" s="12"/>
      <c r="GIX937" s="12"/>
      <c r="GIY937" s="12"/>
      <c r="GIZ937" s="12"/>
      <c r="GJA937" s="12"/>
      <c r="GJB937" s="12"/>
      <c r="GJC937" s="12"/>
      <c r="GJD937" s="12"/>
      <c r="GJE937" s="12"/>
      <c r="GJF937" s="12"/>
      <c r="GJG937" s="12"/>
      <c r="GJH937" s="12"/>
      <c r="GJI937" s="12"/>
      <c r="GJJ937" s="12"/>
      <c r="GJK937" s="12"/>
      <c r="GJL937" s="12"/>
      <c r="GJM937" s="12"/>
      <c r="GJN937" s="12"/>
      <c r="GJO937" s="12"/>
      <c r="GJP937" s="12"/>
      <c r="GJQ937" s="12"/>
      <c r="GJR937" s="12"/>
      <c r="GJS937" s="12"/>
      <c r="GJT937" s="12"/>
      <c r="GJU937" s="12"/>
      <c r="GJV937" s="12"/>
      <c r="GJW937" s="12"/>
      <c r="GJX937" s="12"/>
      <c r="GJY937" s="12"/>
      <c r="GJZ937" s="12"/>
      <c r="GKA937" s="12"/>
      <c r="GKB937" s="12"/>
      <c r="GKC937" s="12"/>
      <c r="GKD937" s="12"/>
      <c r="GKE937" s="12"/>
      <c r="GKF937" s="12"/>
      <c r="GKG937" s="12"/>
      <c r="GKH937" s="12"/>
      <c r="GKI937" s="12"/>
      <c r="GKJ937" s="12"/>
      <c r="GKK937" s="12"/>
      <c r="GKL937" s="12"/>
      <c r="GKM937" s="12"/>
      <c r="GKN937" s="12"/>
      <c r="GKO937" s="12"/>
      <c r="GKP937" s="12"/>
      <c r="GKQ937" s="12"/>
      <c r="GKR937" s="12"/>
      <c r="GKS937" s="12"/>
      <c r="GKT937" s="12"/>
      <c r="GKU937" s="12"/>
      <c r="GKV937" s="12"/>
      <c r="GKW937" s="12"/>
      <c r="GKX937" s="12"/>
      <c r="GKY937" s="12"/>
      <c r="GKZ937" s="12"/>
      <c r="GLA937" s="12"/>
      <c r="GLB937" s="12"/>
      <c r="GLC937" s="12"/>
      <c r="GLD937" s="12"/>
      <c r="GLE937" s="12"/>
      <c r="GLF937" s="12"/>
      <c r="GLG937" s="12"/>
      <c r="GLH937" s="12"/>
      <c r="GLI937" s="12"/>
      <c r="GLJ937" s="12"/>
      <c r="GLK937" s="12"/>
      <c r="GLL937" s="12"/>
      <c r="GLM937" s="12"/>
      <c r="GLN937" s="12"/>
      <c r="GLO937" s="12"/>
      <c r="GLP937" s="12"/>
      <c r="GLQ937" s="12"/>
      <c r="GLR937" s="12"/>
      <c r="GLS937" s="12"/>
      <c r="GLT937" s="12"/>
      <c r="GLU937" s="12"/>
      <c r="GLV937" s="12"/>
      <c r="GLW937" s="12"/>
      <c r="GLX937" s="12"/>
      <c r="GLY937" s="12"/>
      <c r="GLZ937" s="12"/>
      <c r="GMA937" s="12"/>
      <c r="GMB937" s="12"/>
      <c r="GMC937" s="12"/>
      <c r="GMD937" s="12"/>
      <c r="GME937" s="12"/>
      <c r="GMF937" s="12"/>
      <c r="GMG937" s="12"/>
      <c r="GMH937" s="12"/>
      <c r="GMI937" s="12"/>
      <c r="GMJ937" s="12"/>
      <c r="GMK937" s="12"/>
      <c r="GML937" s="12"/>
      <c r="GMM937" s="12"/>
      <c r="GMN937" s="12"/>
      <c r="GMO937" s="12"/>
      <c r="GMP937" s="12"/>
      <c r="GMQ937" s="12"/>
      <c r="GMR937" s="12"/>
      <c r="GMS937" s="12"/>
      <c r="GMT937" s="12"/>
      <c r="GMU937" s="12"/>
      <c r="GMV937" s="12"/>
      <c r="GMW937" s="12"/>
      <c r="GMX937" s="12"/>
      <c r="GMY937" s="12"/>
      <c r="GMZ937" s="12"/>
      <c r="GNA937" s="12"/>
      <c r="GNB937" s="12"/>
      <c r="GNC937" s="12"/>
      <c r="GND937" s="12"/>
      <c r="GNE937" s="12"/>
      <c r="GNF937" s="12"/>
      <c r="GNG937" s="12"/>
      <c r="GNH937" s="12"/>
      <c r="GNI937" s="12"/>
      <c r="GNJ937" s="12"/>
      <c r="GNK937" s="12"/>
      <c r="GNL937" s="12"/>
      <c r="GNM937" s="12"/>
      <c r="GNN937" s="12"/>
      <c r="GNO937" s="12"/>
      <c r="GNP937" s="12"/>
      <c r="GNQ937" s="12"/>
      <c r="GNR937" s="12"/>
      <c r="GNS937" s="12"/>
      <c r="GNT937" s="12"/>
      <c r="GNU937" s="12"/>
      <c r="GNV937" s="12"/>
      <c r="GNW937" s="12"/>
      <c r="GNX937" s="12"/>
      <c r="GNY937" s="12"/>
      <c r="GNZ937" s="12"/>
      <c r="GOA937" s="12"/>
      <c r="GOB937" s="12"/>
      <c r="GOC937" s="12"/>
      <c r="GOD937" s="12"/>
      <c r="GOE937" s="12"/>
      <c r="GOF937" s="12"/>
      <c r="GOG937" s="12"/>
      <c r="GOH937" s="12"/>
      <c r="GOI937" s="12"/>
      <c r="GOJ937" s="12"/>
      <c r="GOK937" s="12"/>
      <c r="GOL937" s="12"/>
      <c r="GOM937" s="12"/>
      <c r="GON937" s="12"/>
      <c r="GOO937" s="12"/>
      <c r="GOP937" s="12"/>
      <c r="GOQ937" s="12"/>
      <c r="GOR937" s="12"/>
      <c r="GOS937" s="12"/>
      <c r="GOT937" s="12"/>
      <c r="GOU937" s="12"/>
      <c r="GOV937" s="12"/>
      <c r="GOW937" s="12"/>
      <c r="GOX937" s="12"/>
      <c r="GOY937" s="12"/>
      <c r="GOZ937" s="12"/>
      <c r="GPA937" s="12"/>
      <c r="GPB937" s="12"/>
      <c r="GPC937" s="12"/>
      <c r="GPD937" s="12"/>
      <c r="GPE937" s="12"/>
      <c r="GPF937" s="12"/>
      <c r="GPG937" s="12"/>
      <c r="GPH937" s="12"/>
      <c r="GPI937" s="12"/>
      <c r="GPJ937" s="12"/>
      <c r="GPK937" s="12"/>
      <c r="GPL937" s="12"/>
      <c r="GPM937" s="12"/>
      <c r="GPN937" s="12"/>
      <c r="GPO937" s="12"/>
      <c r="GPP937" s="12"/>
      <c r="GPQ937" s="12"/>
      <c r="GPR937" s="12"/>
      <c r="GPS937" s="12"/>
      <c r="GPT937" s="12"/>
      <c r="GPU937" s="12"/>
      <c r="GPV937" s="12"/>
      <c r="GPW937" s="12"/>
      <c r="GPX937" s="12"/>
      <c r="GPY937" s="12"/>
      <c r="GPZ937" s="12"/>
      <c r="GQA937" s="12"/>
      <c r="GQB937" s="12"/>
      <c r="GQC937" s="12"/>
      <c r="GQD937" s="12"/>
      <c r="GQE937" s="12"/>
      <c r="GQF937" s="12"/>
      <c r="GQG937" s="12"/>
      <c r="GQH937" s="12"/>
      <c r="GQI937" s="12"/>
      <c r="GQJ937" s="12"/>
      <c r="GQK937" s="12"/>
      <c r="GQL937" s="12"/>
      <c r="GQM937" s="12"/>
      <c r="GQN937" s="12"/>
      <c r="GQO937" s="12"/>
      <c r="GQP937" s="12"/>
      <c r="GQQ937" s="12"/>
      <c r="GQR937" s="12"/>
      <c r="GQS937" s="12"/>
      <c r="GQT937" s="12"/>
      <c r="GQU937" s="12"/>
      <c r="GQV937" s="12"/>
      <c r="GQW937" s="12"/>
      <c r="GQX937" s="12"/>
      <c r="GQY937" s="12"/>
      <c r="GQZ937" s="12"/>
      <c r="GRA937" s="12"/>
      <c r="GRB937" s="12"/>
      <c r="GRC937" s="12"/>
      <c r="GRD937" s="12"/>
      <c r="GRE937" s="12"/>
      <c r="GRF937" s="12"/>
      <c r="GRG937" s="12"/>
      <c r="GRH937" s="12"/>
      <c r="GRI937" s="12"/>
      <c r="GRJ937" s="12"/>
      <c r="GRK937" s="12"/>
      <c r="GRL937" s="12"/>
      <c r="GRM937" s="12"/>
      <c r="GRN937" s="12"/>
      <c r="GRO937" s="12"/>
      <c r="GRP937" s="12"/>
      <c r="GRQ937" s="12"/>
      <c r="GRR937" s="12"/>
      <c r="GRS937" s="12"/>
      <c r="GRT937" s="12"/>
      <c r="GRU937" s="12"/>
      <c r="GRV937" s="12"/>
      <c r="GRW937" s="12"/>
      <c r="GRX937" s="12"/>
      <c r="GRY937" s="12"/>
      <c r="GRZ937" s="12"/>
      <c r="GSA937" s="12"/>
      <c r="GSB937" s="12"/>
      <c r="GSC937" s="12"/>
      <c r="GSD937" s="12"/>
      <c r="GSE937" s="12"/>
      <c r="GSF937" s="12"/>
      <c r="GSG937" s="12"/>
      <c r="GSH937" s="12"/>
      <c r="GSI937" s="12"/>
      <c r="GSJ937" s="12"/>
      <c r="GSK937" s="12"/>
      <c r="GSL937" s="12"/>
      <c r="GSM937" s="12"/>
      <c r="GSN937" s="12"/>
      <c r="GSO937" s="12"/>
      <c r="GSP937" s="12"/>
      <c r="GSQ937" s="12"/>
      <c r="GSR937" s="12"/>
      <c r="GSS937" s="12"/>
      <c r="GST937" s="12"/>
      <c r="GSU937" s="12"/>
      <c r="GSV937" s="12"/>
      <c r="GSW937" s="12"/>
      <c r="GSX937" s="12"/>
      <c r="GSY937" s="12"/>
      <c r="GSZ937" s="12"/>
      <c r="GTA937" s="12"/>
      <c r="GTB937" s="12"/>
      <c r="GTC937" s="12"/>
      <c r="GTD937" s="12"/>
      <c r="GTE937" s="12"/>
      <c r="GTF937" s="12"/>
      <c r="GTG937" s="12"/>
      <c r="GTH937" s="12"/>
      <c r="GTI937" s="12"/>
      <c r="GTJ937" s="12"/>
      <c r="GTK937" s="12"/>
      <c r="GTL937" s="12"/>
      <c r="GTM937" s="12"/>
      <c r="GTN937" s="12"/>
      <c r="GTO937" s="12"/>
      <c r="GTP937" s="12"/>
      <c r="GTQ937" s="12"/>
      <c r="GTR937" s="12"/>
      <c r="GTS937" s="12"/>
      <c r="GTT937" s="12"/>
      <c r="GTU937" s="12"/>
      <c r="GTV937" s="12"/>
      <c r="GTW937" s="12"/>
      <c r="GTX937" s="12"/>
      <c r="GTY937" s="12"/>
      <c r="GTZ937" s="12"/>
      <c r="GUA937" s="12"/>
      <c r="GUB937" s="12"/>
      <c r="GUC937" s="12"/>
      <c r="GUD937" s="12"/>
      <c r="GUE937" s="12"/>
      <c r="GUF937" s="12"/>
      <c r="GUG937" s="12"/>
      <c r="GUH937" s="12"/>
      <c r="GUI937" s="12"/>
      <c r="GUJ937" s="12"/>
      <c r="GUK937" s="12"/>
      <c r="GUL937" s="12"/>
      <c r="GUM937" s="12"/>
      <c r="GUN937" s="12"/>
      <c r="GUO937" s="12"/>
      <c r="GUP937" s="12"/>
      <c r="GUQ937" s="12"/>
      <c r="GUR937" s="12"/>
      <c r="GUS937" s="12"/>
      <c r="GUT937" s="12"/>
      <c r="GUU937" s="12"/>
      <c r="GUV937" s="12"/>
      <c r="GUW937" s="12"/>
      <c r="GUX937" s="12"/>
      <c r="GUY937" s="12"/>
      <c r="GUZ937" s="12"/>
      <c r="GVA937" s="12"/>
      <c r="GVB937" s="12"/>
      <c r="GVC937" s="12"/>
      <c r="GVD937" s="12"/>
      <c r="GVE937" s="12"/>
      <c r="GVF937" s="12"/>
      <c r="GVG937" s="12"/>
      <c r="GVH937" s="12"/>
      <c r="GVI937" s="12"/>
      <c r="GVJ937" s="12"/>
      <c r="GVK937" s="12"/>
      <c r="GVL937" s="12"/>
      <c r="GVM937" s="12"/>
      <c r="GVN937" s="12"/>
      <c r="GVO937" s="12"/>
      <c r="GVP937" s="12"/>
      <c r="GVQ937" s="12"/>
      <c r="GVR937" s="12"/>
      <c r="GVS937" s="12"/>
      <c r="GVT937" s="12"/>
      <c r="GVU937" s="12"/>
      <c r="GVV937" s="12"/>
      <c r="GVW937" s="12"/>
      <c r="GVX937" s="12"/>
      <c r="GVY937" s="12"/>
      <c r="GVZ937" s="12"/>
      <c r="GWA937" s="12"/>
      <c r="GWB937" s="12"/>
      <c r="GWC937" s="12"/>
      <c r="GWD937" s="12"/>
      <c r="GWE937" s="12"/>
      <c r="GWF937" s="12"/>
      <c r="GWG937" s="12"/>
      <c r="GWH937" s="12"/>
      <c r="GWI937" s="12"/>
      <c r="GWJ937" s="12"/>
      <c r="GWK937" s="12"/>
      <c r="GWL937" s="12"/>
      <c r="GWM937" s="12"/>
      <c r="GWN937" s="12"/>
      <c r="GWO937" s="12"/>
      <c r="GWP937" s="12"/>
      <c r="GWQ937" s="12"/>
      <c r="GWR937" s="12"/>
      <c r="GWS937" s="12"/>
      <c r="GWT937" s="12"/>
      <c r="GWU937" s="12"/>
      <c r="GWV937" s="12"/>
      <c r="GWW937" s="12"/>
      <c r="GWX937" s="12"/>
      <c r="GWY937" s="12"/>
      <c r="GWZ937" s="12"/>
      <c r="GXA937" s="12"/>
      <c r="GXB937" s="12"/>
      <c r="GXC937" s="12"/>
      <c r="GXD937" s="12"/>
      <c r="GXE937" s="12"/>
      <c r="GXF937" s="12"/>
      <c r="GXG937" s="12"/>
      <c r="GXH937" s="12"/>
      <c r="GXI937" s="12"/>
      <c r="GXJ937" s="12"/>
      <c r="GXK937" s="12"/>
      <c r="GXL937" s="12"/>
      <c r="GXM937" s="12"/>
      <c r="GXN937" s="12"/>
      <c r="GXO937" s="12"/>
      <c r="GXP937" s="12"/>
      <c r="GXQ937" s="12"/>
      <c r="GXR937" s="12"/>
      <c r="GXS937" s="12"/>
      <c r="GXT937" s="12"/>
      <c r="GXU937" s="12"/>
      <c r="GXV937" s="12"/>
      <c r="GXW937" s="12"/>
      <c r="GXX937" s="12"/>
      <c r="GXY937" s="12"/>
      <c r="GXZ937" s="12"/>
      <c r="GYA937" s="12"/>
      <c r="GYB937" s="12"/>
      <c r="GYC937" s="12"/>
      <c r="GYD937" s="12"/>
      <c r="GYE937" s="12"/>
      <c r="GYF937" s="12"/>
      <c r="GYG937" s="12"/>
      <c r="GYH937" s="12"/>
      <c r="GYI937" s="12"/>
      <c r="GYJ937" s="12"/>
      <c r="GYK937" s="12"/>
      <c r="GYL937" s="12"/>
      <c r="GYM937" s="12"/>
      <c r="GYN937" s="12"/>
      <c r="GYO937" s="12"/>
      <c r="GYP937" s="12"/>
      <c r="GYQ937" s="12"/>
      <c r="GYR937" s="12"/>
      <c r="GYS937" s="12"/>
      <c r="GYT937" s="12"/>
      <c r="GYU937" s="12"/>
      <c r="GYV937" s="12"/>
      <c r="GYW937" s="12"/>
      <c r="GYX937" s="12"/>
      <c r="GYY937" s="12"/>
      <c r="GYZ937" s="12"/>
      <c r="GZA937" s="12"/>
      <c r="GZB937" s="12"/>
      <c r="GZC937" s="12"/>
      <c r="GZD937" s="12"/>
      <c r="GZE937" s="12"/>
      <c r="GZF937" s="12"/>
      <c r="GZG937" s="12"/>
      <c r="GZH937" s="12"/>
      <c r="GZI937" s="12"/>
      <c r="GZJ937" s="12"/>
      <c r="GZK937" s="12"/>
      <c r="GZL937" s="12"/>
      <c r="GZM937" s="12"/>
      <c r="GZN937" s="12"/>
      <c r="GZO937" s="12"/>
      <c r="GZP937" s="12"/>
      <c r="GZQ937" s="12"/>
      <c r="GZR937" s="12"/>
      <c r="GZS937" s="12"/>
      <c r="GZT937" s="12"/>
      <c r="GZU937" s="12"/>
      <c r="GZV937" s="12"/>
      <c r="GZW937" s="12"/>
      <c r="GZX937" s="12"/>
      <c r="GZY937" s="12"/>
      <c r="GZZ937" s="12"/>
      <c r="HAA937" s="12"/>
      <c r="HAB937" s="12"/>
      <c r="HAC937" s="12"/>
      <c r="HAD937" s="12"/>
      <c r="HAE937" s="12"/>
      <c r="HAF937" s="12"/>
      <c r="HAG937" s="12"/>
      <c r="HAH937" s="12"/>
      <c r="HAI937" s="12"/>
      <c r="HAJ937" s="12"/>
      <c r="HAK937" s="12"/>
      <c r="HAL937" s="12"/>
      <c r="HAM937" s="12"/>
      <c r="HAN937" s="12"/>
      <c r="HAO937" s="12"/>
      <c r="HAP937" s="12"/>
      <c r="HAQ937" s="12"/>
      <c r="HAR937" s="12"/>
      <c r="HAS937" s="12"/>
      <c r="HAT937" s="12"/>
      <c r="HAU937" s="12"/>
      <c r="HAV937" s="12"/>
      <c r="HAW937" s="12"/>
      <c r="HAX937" s="12"/>
      <c r="HAY937" s="12"/>
      <c r="HAZ937" s="12"/>
      <c r="HBA937" s="12"/>
      <c r="HBB937" s="12"/>
      <c r="HBC937" s="12"/>
      <c r="HBD937" s="12"/>
      <c r="HBE937" s="12"/>
      <c r="HBF937" s="12"/>
      <c r="HBG937" s="12"/>
      <c r="HBH937" s="12"/>
      <c r="HBI937" s="12"/>
      <c r="HBJ937" s="12"/>
      <c r="HBK937" s="12"/>
      <c r="HBL937" s="12"/>
      <c r="HBM937" s="12"/>
      <c r="HBN937" s="12"/>
      <c r="HBO937" s="12"/>
      <c r="HBP937" s="12"/>
      <c r="HBQ937" s="12"/>
      <c r="HBR937" s="12"/>
      <c r="HBS937" s="12"/>
      <c r="HBT937" s="12"/>
      <c r="HBU937" s="12"/>
      <c r="HBV937" s="12"/>
      <c r="HBW937" s="12"/>
      <c r="HBX937" s="12"/>
      <c r="HBY937" s="12"/>
      <c r="HBZ937" s="12"/>
      <c r="HCA937" s="12"/>
      <c r="HCB937" s="12"/>
      <c r="HCC937" s="12"/>
      <c r="HCD937" s="12"/>
      <c r="HCE937" s="12"/>
      <c r="HCF937" s="12"/>
      <c r="HCG937" s="12"/>
      <c r="HCH937" s="12"/>
      <c r="HCI937" s="12"/>
      <c r="HCJ937" s="12"/>
      <c r="HCK937" s="12"/>
      <c r="HCL937" s="12"/>
      <c r="HCM937" s="12"/>
      <c r="HCN937" s="12"/>
      <c r="HCO937" s="12"/>
      <c r="HCP937" s="12"/>
      <c r="HCQ937" s="12"/>
      <c r="HCR937" s="12"/>
      <c r="HCS937" s="12"/>
      <c r="HCT937" s="12"/>
      <c r="HCU937" s="12"/>
      <c r="HCV937" s="12"/>
      <c r="HCW937" s="12"/>
      <c r="HCX937" s="12"/>
      <c r="HCY937" s="12"/>
      <c r="HCZ937" s="12"/>
      <c r="HDA937" s="12"/>
      <c r="HDB937" s="12"/>
      <c r="HDC937" s="12"/>
      <c r="HDD937" s="12"/>
      <c r="HDE937" s="12"/>
      <c r="HDF937" s="12"/>
      <c r="HDG937" s="12"/>
      <c r="HDH937" s="12"/>
      <c r="HDI937" s="12"/>
      <c r="HDJ937" s="12"/>
      <c r="HDK937" s="12"/>
      <c r="HDL937" s="12"/>
      <c r="HDM937" s="12"/>
      <c r="HDN937" s="12"/>
      <c r="HDO937" s="12"/>
      <c r="HDP937" s="12"/>
      <c r="HDQ937" s="12"/>
      <c r="HDR937" s="12"/>
      <c r="HDS937" s="12"/>
      <c r="HDT937" s="12"/>
      <c r="HDU937" s="12"/>
      <c r="HDV937" s="12"/>
      <c r="HDW937" s="12"/>
      <c r="HDX937" s="12"/>
      <c r="HDY937" s="12"/>
      <c r="HDZ937" s="12"/>
      <c r="HEA937" s="12"/>
      <c r="HEB937" s="12"/>
      <c r="HEC937" s="12"/>
      <c r="HED937" s="12"/>
      <c r="HEE937" s="12"/>
      <c r="HEF937" s="12"/>
      <c r="HEG937" s="12"/>
      <c r="HEH937" s="12"/>
      <c r="HEI937" s="12"/>
      <c r="HEJ937" s="12"/>
      <c r="HEK937" s="12"/>
      <c r="HEL937" s="12"/>
      <c r="HEM937" s="12"/>
      <c r="HEN937" s="12"/>
      <c r="HEO937" s="12"/>
      <c r="HEP937" s="12"/>
      <c r="HEQ937" s="12"/>
      <c r="HER937" s="12"/>
      <c r="HES937" s="12"/>
      <c r="HET937" s="12"/>
      <c r="HEU937" s="12"/>
      <c r="HEV937" s="12"/>
      <c r="HEW937" s="12"/>
      <c r="HEX937" s="12"/>
      <c r="HEY937" s="12"/>
      <c r="HEZ937" s="12"/>
      <c r="HFA937" s="12"/>
      <c r="HFB937" s="12"/>
      <c r="HFC937" s="12"/>
      <c r="HFD937" s="12"/>
      <c r="HFE937" s="12"/>
      <c r="HFF937" s="12"/>
      <c r="HFG937" s="12"/>
      <c r="HFH937" s="12"/>
      <c r="HFI937" s="12"/>
      <c r="HFJ937" s="12"/>
      <c r="HFK937" s="12"/>
      <c r="HFL937" s="12"/>
      <c r="HFM937" s="12"/>
      <c r="HFN937" s="12"/>
      <c r="HFO937" s="12"/>
      <c r="HFP937" s="12"/>
      <c r="HFQ937" s="12"/>
      <c r="HFR937" s="12"/>
      <c r="HFS937" s="12"/>
      <c r="HFT937" s="12"/>
      <c r="HFU937" s="12"/>
      <c r="HFV937" s="12"/>
      <c r="HFW937" s="12"/>
      <c r="HFX937" s="12"/>
      <c r="HFY937" s="12"/>
      <c r="HFZ937" s="12"/>
      <c r="HGA937" s="12"/>
      <c r="HGB937" s="12"/>
      <c r="HGC937" s="12"/>
      <c r="HGD937" s="12"/>
      <c r="HGE937" s="12"/>
      <c r="HGF937" s="12"/>
      <c r="HGG937" s="12"/>
      <c r="HGH937" s="12"/>
      <c r="HGI937" s="12"/>
      <c r="HGJ937" s="12"/>
      <c r="HGK937" s="12"/>
      <c r="HGL937" s="12"/>
      <c r="HGM937" s="12"/>
      <c r="HGN937" s="12"/>
      <c r="HGO937" s="12"/>
      <c r="HGP937" s="12"/>
      <c r="HGQ937" s="12"/>
      <c r="HGR937" s="12"/>
      <c r="HGS937" s="12"/>
      <c r="HGT937" s="12"/>
      <c r="HGU937" s="12"/>
      <c r="HGV937" s="12"/>
      <c r="HGW937" s="12"/>
      <c r="HGX937" s="12"/>
      <c r="HGY937" s="12"/>
      <c r="HGZ937" s="12"/>
      <c r="HHA937" s="12"/>
      <c r="HHB937" s="12"/>
      <c r="HHC937" s="12"/>
      <c r="HHD937" s="12"/>
      <c r="HHE937" s="12"/>
      <c r="HHF937" s="12"/>
      <c r="HHG937" s="12"/>
      <c r="HHH937" s="12"/>
      <c r="HHI937" s="12"/>
      <c r="HHJ937" s="12"/>
      <c r="HHK937" s="12"/>
      <c r="HHL937" s="12"/>
      <c r="HHM937" s="12"/>
      <c r="HHN937" s="12"/>
      <c r="HHO937" s="12"/>
      <c r="HHP937" s="12"/>
      <c r="HHQ937" s="12"/>
      <c r="HHR937" s="12"/>
      <c r="HHS937" s="12"/>
      <c r="HHT937" s="12"/>
      <c r="HHU937" s="12"/>
      <c r="HHV937" s="12"/>
      <c r="HHW937" s="12"/>
      <c r="HHX937" s="12"/>
      <c r="HHY937" s="12"/>
      <c r="HHZ937" s="12"/>
      <c r="HIA937" s="12"/>
      <c r="HIB937" s="12"/>
      <c r="HIC937" s="12"/>
      <c r="HID937" s="12"/>
      <c r="HIE937" s="12"/>
      <c r="HIF937" s="12"/>
      <c r="HIG937" s="12"/>
      <c r="HIH937" s="12"/>
      <c r="HII937" s="12"/>
      <c r="HIJ937" s="12"/>
      <c r="HIK937" s="12"/>
      <c r="HIL937" s="12"/>
      <c r="HIM937" s="12"/>
      <c r="HIN937" s="12"/>
      <c r="HIO937" s="12"/>
      <c r="HIP937" s="12"/>
      <c r="HIQ937" s="12"/>
      <c r="HIR937" s="12"/>
      <c r="HIS937" s="12"/>
      <c r="HIT937" s="12"/>
      <c r="HIU937" s="12"/>
      <c r="HIV937" s="12"/>
      <c r="HIW937" s="12"/>
      <c r="HIX937" s="12"/>
      <c r="HIY937" s="12"/>
      <c r="HIZ937" s="12"/>
      <c r="HJA937" s="12"/>
      <c r="HJB937" s="12"/>
      <c r="HJC937" s="12"/>
      <c r="HJD937" s="12"/>
      <c r="HJE937" s="12"/>
      <c r="HJF937" s="12"/>
      <c r="HJG937" s="12"/>
      <c r="HJH937" s="12"/>
      <c r="HJI937" s="12"/>
      <c r="HJJ937" s="12"/>
      <c r="HJK937" s="12"/>
      <c r="HJL937" s="12"/>
      <c r="HJM937" s="12"/>
      <c r="HJN937" s="12"/>
      <c r="HJO937" s="12"/>
      <c r="HJP937" s="12"/>
      <c r="HJQ937" s="12"/>
      <c r="HJR937" s="12"/>
      <c r="HJS937" s="12"/>
      <c r="HJT937" s="12"/>
      <c r="HJU937" s="12"/>
      <c r="HJV937" s="12"/>
      <c r="HJW937" s="12"/>
      <c r="HJX937" s="12"/>
      <c r="HJY937" s="12"/>
      <c r="HJZ937" s="12"/>
      <c r="HKA937" s="12"/>
      <c r="HKB937" s="12"/>
      <c r="HKC937" s="12"/>
      <c r="HKD937" s="12"/>
      <c r="HKE937" s="12"/>
      <c r="HKF937" s="12"/>
      <c r="HKG937" s="12"/>
      <c r="HKH937" s="12"/>
      <c r="HKI937" s="12"/>
      <c r="HKJ937" s="12"/>
      <c r="HKK937" s="12"/>
      <c r="HKL937" s="12"/>
      <c r="HKM937" s="12"/>
      <c r="HKN937" s="12"/>
      <c r="HKO937" s="12"/>
      <c r="HKP937" s="12"/>
      <c r="HKQ937" s="12"/>
      <c r="HKR937" s="12"/>
      <c r="HKS937" s="12"/>
      <c r="HKT937" s="12"/>
      <c r="HKU937" s="12"/>
      <c r="HKV937" s="12"/>
      <c r="HKW937" s="12"/>
      <c r="HKX937" s="12"/>
      <c r="HKY937" s="12"/>
      <c r="HKZ937" s="12"/>
      <c r="HLA937" s="12"/>
      <c r="HLB937" s="12"/>
      <c r="HLC937" s="12"/>
      <c r="HLD937" s="12"/>
      <c r="HLE937" s="12"/>
      <c r="HLF937" s="12"/>
      <c r="HLG937" s="12"/>
      <c r="HLH937" s="12"/>
      <c r="HLI937" s="12"/>
      <c r="HLJ937" s="12"/>
      <c r="HLK937" s="12"/>
      <c r="HLL937" s="12"/>
      <c r="HLM937" s="12"/>
      <c r="HLN937" s="12"/>
      <c r="HLO937" s="12"/>
      <c r="HLP937" s="12"/>
      <c r="HLQ937" s="12"/>
      <c r="HLR937" s="12"/>
      <c r="HLS937" s="12"/>
      <c r="HLT937" s="12"/>
      <c r="HLU937" s="12"/>
      <c r="HLV937" s="12"/>
      <c r="HLW937" s="12"/>
      <c r="HLX937" s="12"/>
      <c r="HLY937" s="12"/>
      <c r="HLZ937" s="12"/>
      <c r="HMA937" s="12"/>
      <c r="HMB937" s="12"/>
      <c r="HMC937" s="12"/>
      <c r="HMD937" s="12"/>
      <c r="HME937" s="12"/>
      <c r="HMF937" s="12"/>
      <c r="HMG937" s="12"/>
      <c r="HMH937" s="12"/>
      <c r="HMI937" s="12"/>
      <c r="HMJ937" s="12"/>
      <c r="HMK937" s="12"/>
      <c r="HML937" s="12"/>
      <c r="HMM937" s="12"/>
      <c r="HMN937" s="12"/>
      <c r="HMO937" s="12"/>
      <c r="HMP937" s="12"/>
      <c r="HMQ937" s="12"/>
      <c r="HMR937" s="12"/>
      <c r="HMS937" s="12"/>
      <c r="HMT937" s="12"/>
      <c r="HMU937" s="12"/>
      <c r="HMV937" s="12"/>
      <c r="HMW937" s="12"/>
      <c r="HMX937" s="12"/>
      <c r="HMY937" s="12"/>
      <c r="HMZ937" s="12"/>
      <c r="HNA937" s="12"/>
      <c r="HNB937" s="12"/>
      <c r="HNC937" s="12"/>
      <c r="HND937" s="12"/>
      <c r="HNE937" s="12"/>
      <c r="HNF937" s="12"/>
      <c r="HNG937" s="12"/>
      <c r="HNH937" s="12"/>
      <c r="HNI937" s="12"/>
      <c r="HNJ937" s="12"/>
      <c r="HNK937" s="12"/>
      <c r="HNL937" s="12"/>
      <c r="HNM937" s="12"/>
      <c r="HNN937" s="12"/>
      <c r="HNO937" s="12"/>
      <c r="HNP937" s="12"/>
      <c r="HNQ937" s="12"/>
      <c r="HNR937" s="12"/>
      <c r="HNS937" s="12"/>
      <c r="HNT937" s="12"/>
      <c r="HNU937" s="12"/>
      <c r="HNV937" s="12"/>
      <c r="HNW937" s="12"/>
      <c r="HNX937" s="12"/>
      <c r="HNY937" s="12"/>
      <c r="HNZ937" s="12"/>
      <c r="HOA937" s="12"/>
      <c r="HOB937" s="12"/>
      <c r="HOC937" s="12"/>
      <c r="HOD937" s="12"/>
      <c r="HOE937" s="12"/>
      <c r="HOF937" s="12"/>
      <c r="HOG937" s="12"/>
      <c r="HOH937" s="12"/>
      <c r="HOI937" s="12"/>
      <c r="HOJ937" s="12"/>
      <c r="HOK937" s="12"/>
      <c r="HOL937" s="12"/>
      <c r="HOM937" s="12"/>
      <c r="HON937" s="12"/>
      <c r="HOO937" s="12"/>
      <c r="HOP937" s="12"/>
      <c r="HOQ937" s="12"/>
      <c r="HOR937" s="12"/>
      <c r="HOS937" s="12"/>
      <c r="HOT937" s="12"/>
      <c r="HOU937" s="12"/>
      <c r="HOV937" s="12"/>
      <c r="HOW937" s="12"/>
      <c r="HOX937" s="12"/>
      <c r="HOY937" s="12"/>
      <c r="HOZ937" s="12"/>
      <c r="HPA937" s="12"/>
      <c r="HPB937" s="12"/>
      <c r="HPC937" s="12"/>
      <c r="HPD937" s="12"/>
      <c r="HPE937" s="12"/>
      <c r="HPF937" s="12"/>
      <c r="HPG937" s="12"/>
      <c r="HPH937" s="12"/>
      <c r="HPI937" s="12"/>
      <c r="HPJ937" s="12"/>
      <c r="HPK937" s="12"/>
      <c r="HPL937" s="12"/>
      <c r="HPM937" s="12"/>
      <c r="HPN937" s="12"/>
      <c r="HPO937" s="12"/>
      <c r="HPP937" s="12"/>
      <c r="HPQ937" s="12"/>
      <c r="HPR937" s="12"/>
      <c r="HPS937" s="12"/>
      <c r="HPT937" s="12"/>
      <c r="HPU937" s="12"/>
      <c r="HPV937" s="12"/>
      <c r="HPW937" s="12"/>
      <c r="HPX937" s="12"/>
      <c r="HPY937" s="12"/>
      <c r="HPZ937" s="12"/>
      <c r="HQA937" s="12"/>
      <c r="HQB937" s="12"/>
      <c r="HQC937" s="12"/>
      <c r="HQD937" s="12"/>
      <c r="HQE937" s="12"/>
      <c r="HQF937" s="12"/>
      <c r="HQG937" s="12"/>
      <c r="HQH937" s="12"/>
      <c r="HQI937" s="12"/>
      <c r="HQJ937" s="12"/>
      <c r="HQK937" s="12"/>
      <c r="HQL937" s="12"/>
      <c r="HQM937" s="12"/>
      <c r="HQN937" s="12"/>
      <c r="HQO937" s="12"/>
      <c r="HQP937" s="12"/>
      <c r="HQQ937" s="12"/>
      <c r="HQR937" s="12"/>
      <c r="HQS937" s="12"/>
      <c r="HQT937" s="12"/>
      <c r="HQU937" s="12"/>
      <c r="HQV937" s="12"/>
      <c r="HQW937" s="12"/>
      <c r="HQX937" s="12"/>
      <c r="HQY937" s="12"/>
      <c r="HQZ937" s="12"/>
      <c r="HRA937" s="12"/>
      <c r="HRB937" s="12"/>
      <c r="HRC937" s="12"/>
      <c r="HRD937" s="12"/>
      <c r="HRE937" s="12"/>
      <c r="HRF937" s="12"/>
      <c r="HRG937" s="12"/>
      <c r="HRH937" s="12"/>
      <c r="HRI937" s="12"/>
      <c r="HRJ937" s="12"/>
      <c r="HRK937" s="12"/>
      <c r="HRL937" s="12"/>
      <c r="HRM937" s="12"/>
      <c r="HRN937" s="12"/>
      <c r="HRO937" s="12"/>
      <c r="HRP937" s="12"/>
      <c r="HRQ937" s="12"/>
      <c r="HRR937" s="12"/>
      <c r="HRS937" s="12"/>
      <c r="HRT937" s="12"/>
      <c r="HRU937" s="12"/>
      <c r="HRV937" s="12"/>
      <c r="HRW937" s="12"/>
      <c r="HRX937" s="12"/>
      <c r="HRY937" s="12"/>
      <c r="HRZ937" s="12"/>
      <c r="HSA937" s="12"/>
      <c r="HSB937" s="12"/>
      <c r="HSC937" s="12"/>
      <c r="HSD937" s="12"/>
      <c r="HSE937" s="12"/>
      <c r="HSF937" s="12"/>
      <c r="HSG937" s="12"/>
      <c r="HSH937" s="12"/>
      <c r="HSI937" s="12"/>
      <c r="HSJ937" s="12"/>
      <c r="HSK937" s="12"/>
      <c r="HSL937" s="12"/>
      <c r="HSM937" s="12"/>
      <c r="HSN937" s="12"/>
      <c r="HSO937" s="12"/>
      <c r="HSP937" s="12"/>
      <c r="HSQ937" s="12"/>
      <c r="HSR937" s="12"/>
      <c r="HSS937" s="12"/>
      <c r="HST937" s="12"/>
      <c r="HSU937" s="12"/>
      <c r="HSV937" s="12"/>
      <c r="HSW937" s="12"/>
      <c r="HSX937" s="12"/>
      <c r="HSY937" s="12"/>
      <c r="HSZ937" s="12"/>
      <c r="HTA937" s="12"/>
      <c r="HTB937" s="12"/>
      <c r="HTC937" s="12"/>
      <c r="HTD937" s="12"/>
      <c r="HTE937" s="12"/>
      <c r="HTF937" s="12"/>
      <c r="HTG937" s="12"/>
      <c r="HTH937" s="12"/>
      <c r="HTI937" s="12"/>
      <c r="HTJ937" s="12"/>
      <c r="HTK937" s="12"/>
      <c r="HTL937" s="12"/>
      <c r="HTM937" s="12"/>
      <c r="HTN937" s="12"/>
      <c r="HTO937" s="12"/>
      <c r="HTP937" s="12"/>
      <c r="HTQ937" s="12"/>
      <c r="HTR937" s="12"/>
      <c r="HTS937" s="12"/>
      <c r="HTT937" s="12"/>
      <c r="HTU937" s="12"/>
      <c r="HTV937" s="12"/>
      <c r="HTW937" s="12"/>
      <c r="HTX937" s="12"/>
      <c r="HTY937" s="12"/>
      <c r="HTZ937" s="12"/>
      <c r="HUA937" s="12"/>
      <c r="HUB937" s="12"/>
      <c r="HUC937" s="12"/>
      <c r="HUD937" s="12"/>
      <c r="HUE937" s="12"/>
      <c r="HUF937" s="12"/>
      <c r="HUG937" s="12"/>
      <c r="HUH937" s="12"/>
      <c r="HUI937" s="12"/>
      <c r="HUJ937" s="12"/>
      <c r="HUK937" s="12"/>
      <c r="HUL937" s="12"/>
      <c r="HUM937" s="12"/>
      <c r="HUN937" s="12"/>
      <c r="HUO937" s="12"/>
      <c r="HUP937" s="12"/>
      <c r="HUQ937" s="12"/>
      <c r="HUR937" s="12"/>
      <c r="HUS937" s="12"/>
      <c r="HUT937" s="12"/>
      <c r="HUU937" s="12"/>
      <c r="HUV937" s="12"/>
      <c r="HUW937" s="12"/>
      <c r="HUX937" s="12"/>
      <c r="HUY937" s="12"/>
      <c r="HUZ937" s="12"/>
      <c r="HVA937" s="12"/>
      <c r="HVB937" s="12"/>
      <c r="HVC937" s="12"/>
      <c r="HVD937" s="12"/>
      <c r="HVE937" s="12"/>
      <c r="HVF937" s="12"/>
      <c r="HVG937" s="12"/>
      <c r="HVH937" s="12"/>
      <c r="HVI937" s="12"/>
      <c r="HVJ937" s="12"/>
      <c r="HVK937" s="12"/>
      <c r="HVL937" s="12"/>
      <c r="HVM937" s="12"/>
      <c r="HVN937" s="12"/>
      <c r="HVO937" s="12"/>
      <c r="HVP937" s="12"/>
      <c r="HVQ937" s="12"/>
      <c r="HVR937" s="12"/>
      <c r="HVS937" s="12"/>
      <c r="HVT937" s="12"/>
      <c r="HVU937" s="12"/>
      <c r="HVV937" s="12"/>
      <c r="HVW937" s="12"/>
      <c r="HVX937" s="12"/>
      <c r="HVY937" s="12"/>
      <c r="HVZ937" s="12"/>
      <c r="HWA937" s="12"/>
      <c r="HWB937" s="12"/>
      <c r="HWC937" s="12"/>
      <c r="HWD937" s="12"/>
      <c r="HWE937" s="12"/>
      <c r="HWF937" s="12"/>
      <c r="HWG937" s="12"/>
      <c r="HWH937" s="12"/>
      <c r="HWI937" s="12"/>
      <c r="HWJ937" s="12"/>
      <c r="HWK937" s="12"/>
      <c r="HWL937" s="12"/>
      <c r="HWM937" s="12"/>
      <c r="HWN937" s="12"/>
      <c r="HWO937" s="12"/>
      <c r="HWP937" s="12"/>
      <c r="HWQ937" s="12"/>
      <c r="HWR937" s="12"/>
      <c r="HWS937" s="12"/>
      <c r="HWT937" s="12"/>
      <c r="HWU937" s="12"/>
      <c r="HWV937" s="12"/>
      <c r="HWW937" s="12"/>
      <c r="HWX937" s="12"/>
      <c r="HWY937" s="12"/>
      <c r="HWZ937" s="12"/>
      <c r="HXA937" s="12"/>
      <c r="HXB937" s="12"/>
      <c r="HXC937" s="12"/>
      <c r="HXD937" s="12"/>
      <c r="HXE937" s="12"/>
      <c r="HXF937" s="12"/>
      <c r="HXG937" s="12"/>
      <c r="HXH937" s="12"/>
      <c r="HXI937" s="12"/>
      <c r="HXJ937" s="12"/>
      <c r="HXK937" s="12"/>
      <c r="HXL937" s="12"/>
      <c r="HXM937" s="12"/>
      <c r="HXN937" s="12"/>
      <c r="HXO937" s="12"/>
      <c r="HXP937" s="12"/>
      <c r="HXQ937" s="12"/>
      <c r="HXR937" s="12"/>
      <c r="HXS937" s="12"/>
      <c r="HXT937" s="12"/>
      <c r="HXU937" s="12"/>
      <c r="HXV937" s="12"/>
      <c r="HXW937" s="12"/>
      <c r="HXX937" s="12"/>
      <c r="HXY937" s="12"/>
      <c r="HXZ937" s="12"/>
      <c r="HYA937" s="12"/>
      <c r="HYB937" s="12"/>
      <c r="HYC937" s="12"/>
      <c r="HYD937" s="12"/>
      <c r="HYE937" s="12"/>
      <c r="HYF937" s="12"/>
      <c r="HYG937" s="12"/>
      <c r="HYH937" s="12"/>
      <c r="HYI937" s="12"/>
      <c r="HYJ937" s="12"/>
      <c r="HYK937" s="12"/>
      <c r="HYL937" s="12"/>
      <c r="HYM937" s="12"/>
      <c r="HYN937" s="12"/>
      <c r="HYO937" s="12"/>
      <c r="HYP937" s="12"/>
      <c r="HYQ937" s="12"/>
      <c r="HYR937" s="12"/>
      <c r="HYS937" s="12"/>
      <c r="HYT937" s="12"/>
      <c r="HYU937" s="12"/>
      <c r="HYV937" s="12"/>
      <c r="HYW937" s="12"/>
      <c r="HYX937" s="12"/>
      <c r="HYY937" s="12"/>
      <c r="HYZ937" s="12"/>
      <c r="HZA937" s="12"/>
      <c r="HZB937" s="12"/>
      <c r="HZC937" s="12"/>
      <c r="HZD937" s="12"/>
      <c r="HZE937" s="12"/>
      <c r="HZF937" s="12"/>
      <c r="HZG937" s="12"/>
      <c r="HZH937" s="12"/>
      <c r="HZI937" s="12"/>
      <c r="HZJ937" s="12"/>
      <c r="HZK937" s="12"/>
      <c r="HZL937" s="12"/>
      <c r="HZM937" s="12"/>
      <c r="HZN937" s="12"/>
      <c r="HZO937" s="12"/>
      <c r="HZP937" s="12"/>
      <c r="HZQ937" s="12"/>
      <c r="HZR937" s="12"/>
      <c r="HZS937" s="12"/>
      <c r="HZT937" s="12"/>
      <c r="HZU937" s="12"/>
      <c r="HZV937" s="12"/>
      <c r="HZW937" s="12"/>
      <c r="HZX937" s="12"/>
      <c r="HZY937" s="12"/>
      <c r="HZZ937" s="12"/>
      <c r="IAA937" s="12"/>
      <c r="IAB937" s="12"/>
      <c r="IAC937" s="12"/>
      <c r="IAD937" s="12"/>
      <c r="IAE937" s="12"/>
      <c r="IAF937" s="12"/>
      <c r="IAG937" s="12"/>
      <c r="IAH937" s="12"/>
      <c r="IAI937" s="12"/>
      <c r="IAJ937" s="12"/>
      <c r="IAK937" s="12"/>
      <c r="IAL937" s="12"/>
      <c r="IAM937" s="12"/>
      <c r="IAN937" s="12"/>
      <c r="IAO937" s="12"/>
      <c r="IAP937" s="12"/>
      <c r="IAQ937" s="12"/>
      <c r="IAR937" s="12"/>
      <c r="IAS937" s="12"/>
      <c r="IAT937" s="12"/>
      <c r="IAU937" s="12"/>
      <c r="IAV937" s="12"/>
      <c r="IAW937" s="12"/>
      <c r="IAX937" s="12"/>
      <c r="IAY937" s="12"/>
      <c r="IAZ937" s="12"/>
      <c r="IBA937" s="12"/>
      <c r="IBB937" s="12"/>
      <c r="IBC937" s="12"/>
      <c r="IBD937" s="12"/>
      <c r="IBE937" s="12"/>
      <c r="IBF937" s="12"/>
      <c r="IBG937" s="12"/>
      <c r="IBH937" s="12"/>
      <c r="IBI937" s="12"/>
      <c r="IBJ937" s="12"/>
      <c r="IBK937" s="12"/>
      <c r="IBL937" s="12"/>
      <c r="IBM937" s="12"/>
      <c r="IBN937" s="12"/>
      <c r="IBO937" s="12"/>
      <c r="IBP937" s="12"/>
      <c r="IBQ937" s="12"/>
      <c r="IBR937" s="12"/>
      <c r="IBS937" s="12"/>
      <c r="IBT937" s="12"/>
      <c r="IBU937" s="12"/>
      <c r="IBV937" s="12"/>
      <c r="IBW937" s="12"/>
      <c r="IBX937" s="12"/>
      <c r="IBY937" s="12"/>
      <c r="IBZ937" s="12"/>
      <c r="ICA937" s="12"/>
      <c r="ICB937" s="12"/>
      <c r="ICC937" s="12"/>
      <c r="ICD937" s="12"/>
      <c r="ICE937" s="12"/>
      <c r="ICF937" s="12"/>
      <c r="ICG937" s="12"/>
      <c r="ICH937" s="12"/>
      <c r="ICI937" s="12"/>
      <c r="ICJ937" s="12"/>
      <c r="ICK937" s="12"/>
      <c r="ICL937" s="12"/>
      <c r="ICM937" s="12"/>
      <c r="ICN937" s="12"/>
      <c r="ICO937" s="12"/>
      <c r="ICP937" s="12"/>
      <c r="ICQ937" s="12"/>
      <c r="ICR937" s="12"/>
      <c r="ICS937" s="12"/>
      <c r="ICT937" s="12"/>
      <c r="ICU937" s="12"/>
      <c r="ICV937" s="12"/>
      <c r="ICW937" s="12"/>
      <c r="ICX937" s="12"/>
      <c r="ICY937" s="12"/>
      <c r="ICZ937" s="12"/>
      <c r="IDA937" s="12"/>
      <c r="IDB937" s="12"/>
      <c r="IDC937" s="12"/>
      <c r="IDD937" s="12"/>
      <c r="IDE937" s="12"/>
      <c r="IDF937" s="12"/>
      <c r="IDG937" s="12"/>
      <c r="IDH937" s="12"/>
      <c r="IDI937" s="12"/>
      <c r="IDJ937" s="12"/>
      <c r="IDK937" s="12"/>
      <c r="IDL937" s="12"/>
      <c r="IDM937" s="12"/>
      <c r="IDN937" s="12"/>
      <c r="IDO937" s="12"/>
      <c r="IDP937" s="12"/>
      <c r="IDQ937" s="12"/>
      <c r="IDR937" s="12"/>
      <c r="IDS937" s="12"/>
      <c r="IDT937" s="12"/>
      <c r="IDU937" s="12"/>
      <c r="IDV937" s="12"/>
      <c r="IDW937" s="12"/>
      <c r="IDX937" s="12"/>
      <c r="IDY937" s="12"/>
      <c r="IDZ937" s="12"/>
      <c r="IEA937" s="12"/>
      <c r="IEB937" s="12"/>
      <c r="IEC937" s="12"/>
      <c r="IED937" s="12"/>
      <c r="IEE937" s="12"/>
      <c r="IEF937" s="12"/>
      <c r="IEG937" s="12"/>
      <c r="IEH937" s="12"/>
      <c r="IEI937" s="12"/>
      <c r="IEJ937" s="12"/>
      <c r="IEK937" s="12"/>
      <c r="IEL937" s="12"/>
      <c r="IEM937" s="12"/>
      <c r="IEN937" s="12"/>
      <c r="IEO937" s="12"/>
      <c r="IEP937" s="12"/>
      <c r="IEQ937" s="12"/>
      <c r="IER937" s="12"/>
      <c r="IES937" s="12"/>
      <c r="IET937" s="12"/>
      <c r="IEU937" s="12"/>
      <c r="IEV937" s="12"/>
      <c r="IEW937" s="12"/>
      <c r="IEX937" s="12"/>
      <c r="IEY937" s="12"/>
      <c r="IEZ937" s="12"/>
      <c r="IFA937" s="12"/>
      <c r="IFB937" s="12"/>
      <c r="IFC937" s="12"/>
      <c r="IFD937" s="12"/>
      <c r="IFE937" s="12"/>
      <c r="IFF937" s="12"/>
      <c r="IFG937" s="12"/>
      <c r="IFH937" s="12"/>
      <c r="IFI937" s="12"/>
      <c r="IFJ937" s="12"/>
      <c r="IFK937" s="12"/>
      <c r="IFL937" s="12"/>
      <c r="IFM937" s="12"/>
      <c r="IFN937" s="12"/>
      <c r="IFO937" s="12"/>
      <c r="IFP937" s="12"/>
      <c r="IFQ937" s="12"/>
      <c r="IFR937" s="12"/>
      <c r="IFS937" s="12"/>
      <c r="IFT937" s="12"/>
      <c r="IFU937" s="12"/>
      <c r="IFV937" s="12"/>
      <c r="IFW937" s="12"/>
      <c r="IFX937" s="12"/>
      <c r="IFY937" s="12"/>
      <c r="IFZ937" s="12"/>
      <c r="IGA937" s="12"/>
      <c r="IGB937" s="12"/>
      <c r="IGC937" s="12"/>
      <c r="IGD937" s="12"/>
      <c r="IGE937" s="12"/>
      <c r="IGF937" s="12"/>
      <c r="IGG937" s="12"/>
      <c r="IGH937" s="12"/>
      <c r="IGI937" s="12"/>
      <c r="IGJ937" s="12"/>
      <c r="IGK937" s="12"/>
      <c r="IGL937" s="12"/>
      <c r="IGM937" s="12"/>
      <c r="IGN937" s="12"/>
      <c r="IGO937" s="12"/>
      <c r="IGP937" s="12"/>
      <c r="IGQ937" s="12"/>
      <c r="IGR937" s="12"/>
      <c r="IGS937" s="12"/>
      <c r="IGT937" s="12"/>
      <c r="IGU937" s="12"/>
      <c r="IGV937" s="12"/>
      <c r="IGW937" s="12"/>
      <c r="IGX937" s="12"/>
      <c r="IGY937" s="12"/>
      <c r="IGZ937" s="12"/>
      <c r="IHA937" s="12"/>
      <c r="IHB937" s="12"/>
      <c r="IHC937" s="12"/>
      <c r="IHD937" s="12"/>
      <c r="IHE937" s="12"/>
      <c r="IHF937" s="12"/>
      <c r="IHG937" s="12"/>
      <c r="IHH937" s="12"/>
      <c r="IHI937" s="12"/>
      <c r="IHJ937" s="12"/>
      <c r="IHK937" s="12"/>
      <c r="IHL937" s="12"/>
      <c r="IHM937" s="12"/>
      <c r="IHN937" s="12"/>
      <c r="IHO937" s="12"/>
      <c r="IHP937" s="12"/>
      <c r="IHQ937" s="12"/>
      <c r="IHR937" s="12"/>
      <c r="IHS937" s="12"/>
      <c r="IHT937" s="12"/>
      <c r="IHU937" s="12"/>
      <c r="IHV937" s="12"/>
      <c r="IHW937" s="12"/>
      <c r="IHX937" s="12"/>
      <c r="IHY937" s="12"/>
      <c r="IHZ937" s="12"/>
      <c r="IIA937" s="12"/>
      <c r="IIB937" s="12"/>
      <c r="IIC937" s="12"/>
      <c r="IID937" s="12"/>
      <c r="IIE937" s="12"/>
      <c r="IIF937" s="12"/>
      <c r="IIG937" s="12"/>
      <c r="IIH937" s="12"/>
      <c r="III937" s="12"/>
      <c r="IIJ937" s="12"/>
      <c r="IIK937" s="12"/>
      <c r="IIL937" s="12"/>
      <c r="IIM937" s="12"/>
      <c r="IIN937" s="12"/>
      <c r="IIO937" s="12"/>
      <c r="IIP937" s="12"/>
      <c r="IIQ937" s="12"/>
      <c r="IIR937" s="12"/>
      <c r="IIS937" s="12"/>
      <c r="IIT937" s="12"/>
      <c r="IIU937" s="12"/>
      <c r="IIV937" s="12"/>
      <c r="IIW937" s="12"/>
      <c r="IIX937" s="12"/>
      <c r="IIY937" s="12"/>
      <c r="IIZ937" s="12"/>
      <c r="IJA937" s="12"/>
      <c r="IJB937" s="12"/>
      <c r="IJC937" s="12"/>
      <c r="IJD937" s="12"/>
      <c r="IJE937" s="12"/>
      <c r="IJF937" s="12"/>
      <c r="IJG937" s="12"/>
      <c r="IJH937" s="12"/>
      <c r="IJI937" s="12"/>
      <c r="IJJ937" s="12"/>
      <c r="IJK937" s="12"/>
      <c r="IJL937" s="12"/>
      <c r="IJM937" s="12"/>
      <c r="IJN937" s="12"/>
      <c r="IJO937" s="12"/>
      <c r="IJP937" s="12"/>
      <c r="IJQ937" s="12"/>
      <c r="IJR937" s="12"/>
      <c r="IJS937" s="12"/>
      <c r="IJT937" s="12"/>
      <c r="IJU937" s="12"/>
      <c r="IJV937" s="12"/>
      <c r="IJW937" s="12"/>
      <c r="IJX937" s="12"/>
      <c r="IJY937" s="12"/>
      <c r="IJZ937" s="12"/>
      <c r="IKA937" s="12"/>
      <c r="IKB937" s="12"/>
      <c r="IKC937" s="12"/>
      <c r="IKD937" s="12"/>
      <c r="IKE937" s="12"/>
      <c r="IKF937" s="12"/>
      <c r="IKG937" s="12"/>
      <c r="IKH937" s="12"/>
      <c r="IKI937" s="12"/>
      <c r="IKJ937" s="12"/>
      <c r="IKK937" s="12"/>
      <c r="IKL937" s="12"/>
      <c r="IKM937" s="12"/>
      <c r="IKN937" s="12"/>
      <c r="IKO937" s="12"/>
      <c r="IKP937" s="12"/>
      <c r="IKQ937" s="12"/>
      <c r="IKR937" s="12"/>
      <c r="IKS937" s="12"/>
      <c r="IKT937" s="12"/>
      <c r="IKU937" s="12"/>
      <c r="IKV937" s="12"/>
      <c r="IKW937" s="12"/>
      <c r="IKX937" s="12"/>
      <c r="IKY937" s="12"/>
      <c r="IKZ937" s="12"/>
      <c r="ILA937" s="12"/>
      <c r="ILB937" s="12"/>
      <c r="ILC937" s="12"/>
      <c r="ILD937" s="12"/>
      <c r="ILE937" s="12"/>
      <c r="ILF937" s="12"/>
      <c r="ILG937" s="12"/>
      <c r="ILH937" s="12"/>
      <c r="ILI937" s="12"/>
      <c r="ILJ937" s="12"/>
      <c r="ILK937" s="12"/>
      <c r="ILL937" s="12"/>
      <c r="ILM937" s="12"/>
      <c r="ILN937" s="12"/>
      <c r="ILO937" s="12"/>
      <c r="ILP937" s="12"/>
      <c r="ILQ937" s="12"/>
      <c r="ILR937" s="12"/>
      <c r="ILS937" s="12"/>
      <c r="ILT937" s="12"/>
      <c r="ILU937" s="12"/>
      <c r="ILV937" s="12"/>
      <c r="ILW937" s="12"/>
      <c r="ILX937" s="12"/>
      <c r="ILY937" s="12"/>
      <c r="ILZ937" s="12"/>
      <c r="IMA937" s="12"/>
      <c r="IMB937" s="12"/>
      <c r="IMC937" s="12"/>
      <c r="IMD937" s="12"/>
      <c r="IME937" s="12"/>
      <c r="IMF937" s="12"/>
      <c r="IMG937" s="12"/>
      <c r="IMH937" s="12"/>
      <c r="IMI937" s="12"/>
      <c r="IMJ937" s="12"/>
      <c r="IMK937" s="12"/>
      <c r="IML937" s="12"/>
      <c r="IMM937" s="12"/>
      <c r="IMN937" s="12"/>
      <c r="IMO937" s="12"/>
      <c r="IMP937" s="12"/>
      <c r="IMQ937" s="12"/>
      <c r="IMR937" s="12"/>
      <c r="IMS937" s="12"/>
      <c r="IMT937" s="12"/>
      <c r="IMU937" s="12"/>
      <c r="IMV937" s="12"/>
      <c r="IMW937" s="12"/>
      <c r="IMX937" s="12"/>
      <c r="IMY937" s="12"/>
      <c r="IMZ937" s="12"/>
      <c r="INA937" s="12"/>
      <c r="INB937" s="12"/>
      <c r="INC937" s="12"/>
      <c r="IND937" s="12"/>
      <c r="INE937" s="12"/>
      <c r="INF937" s="12"/>
      <c r="ING937" s="12"/>
      <c r="INH937" s="12"/>
      <c r="INI937" s="12"/>
      <c r="INJ937" s="12"/>
      <c r="INK937" s="12"/>
      <c r="INL937" s="12"/>
      <c r="INM937" s="12"/>
      <c r="INN937" s="12"/>
      <c r="INO937" s="12"/>
      <c r="INP937" s="12"/>
      <c r="INQ937" s="12"/>
      <c r="INR937" s="12"/>
      <c r="INS937" s="12"/>
      <c r="INT937" s="12"/>
      <c r="INU937" s="12"/>
      <c r="INV937" s="12"/>
      <c r="INW937" s="12"/>
      <c r="INX937" s="12"/>
      <c r="INY937" s="12"/>
      <c r="INZ937" s="12"/>
      <c r="IOA937" s="12"/>
      <c r="IOB937" s="12"/>
      <c r="IOC937" s="12"/>
      <c r="IOD937" s="12"/>
      <c r="IOE937" s="12"/>
      <c r="IOF937" s="12"/>
      <c r="IOG937" s="12"/>
      <c r="IOH937" s="12"/>
      <c r="IOI937" s="12"/>
      <c r="IOJ937" s="12"/>
      <c r="IOK937" s="12"/>
      <c r="IOL937" s="12"/>
      <c r="IOM937" s="12"/>
      <c r="ION937" s="12"/>
      <c r="IOO937" s="12"/>
      <c r="IOP937" s="12"/>
      <c r="IOQ937" s="12"/>
      <c r="IOR937" s="12"/>
      <c r="IOS937" s="12"/>
      <c r="IOT937" s="12"/>
      <c r="IOU937" s="12"/>
      <c r="IOV937" s="12"/>
      <c r="IOW937" s="12"/>
      <c r="IOX937" s="12"/>
      <c r="IOY937" s="12"/>
      <c r="IOZ937" s="12"/>
      <c r="IPA937" s="12"/>
      <c r="IPB937" s="12"/>
      <c r="IPC937" s="12"/>
      <c r="IPD937" s="12"/>
      <c r="IPE937" s="12"/>
      <c r="IPF937" s="12"/>
      <c r="IPG937" s="12"/>
      <c r="IPH937" s="12"/>
      <c r="IPI937" s="12"/>
      <c r="IPJ937" s="12"/>
      <c r="IPK937" s="12"/>
      <c r="IPL937" s="12"/>
      <c r="IPM937" s="12"/>
      <c r="IPN937" s="12"/>
      <c r="IPO937" s="12"/>
      <c r="IPP937" s="12"/>
      <c r="IPQ937" s="12"/>
      <c r="IPR937" s="12"/>
      <c r="IPS937" s="12"/>
      <c r="IPT937" s="12"/>
      <c r="IPU937" s="12"/>
      <c r="IPV937" s="12"/>
      <c r="IPW937" s="12"/>
      <c r="IPX937" s="12"/>
      <c r="IPY937" s="12"/>
      <c r="IPZ937" s="12"/>
      <c r="IQA937" s="12"/>
      <c r="IQB937" s="12"/>
      <c r="IQC937" s="12"/>
      <c r="IQD937" s="12"/>
      <c r="IQE937" s="12"/>
      <c r="IQF937" s="12"/>
      <c r="IQG937" s="12"/>
      <c r="IQH937" s="12"/>
      <c r="IQI937" s="12"/>
      <c r="IQJ937" s="12"/>
      <c r="IQK937" s="12"/>
      <c r="IQL937" s="12"/>
      <c r="IQM937" s="12"/>
      <c r="IQN937" s="12"/>
      <c r="IQO937" s="12"/>
      <c r="IQP937" s="12"/>
      <c r="IQQ937" s="12"/>
      <c r="IQR937" s="12"/>
      <c r="IQS937" s="12"/>
      <c r="IQT937" s="12"/>
      <c r="IQU937" s="12"/>
      <c r="IQV937" s="12"/>
      <c r="IQW937" s="12"/>
      <c r="IQX937" s="12"/>
      <c r="IQY937" s="12"/>
      <c r="IQZ937" s="12"/>
      <c r="IRA937" s="12"/>
      <c r="IRB937" s="12"/>
      <c r="IRC937" s="12"/>
      <c r="IRD937" s="12"/>
      <c r="IRE937" s="12"/>
      <c r="IRF937" s="12"/>
      <c r="IRG937" s="12"/>
      <c r="IRH937" s="12"/>
      <c r="IRI937" s="12"/>
      <c r="IRJ937" s="12"/>
      <c r="IRK937" s="12"/>
      <c r="IRL937" s="12"/>
      <c r="IRM937" s="12"/>
      <c r="IRN937" s="12"/>
      <c r="IRO937" s="12"/>
      <c r="IRP937" s="12"/>
      <c r="IRQ937" s="12"/>
      <c r="IRR937" s="12"/>
      <c r="IRS937" s="12"/>
      <c r="IRT937" s="12"/>
      <c r="IRU937" s="12"/>
      <c r="IRV937" s="12"/>
      <c r="IRW937" s="12"/>
      <c r="IRX937" s="12"/>
      <c r="IRY937" s="12"/>
      <c r="IRZ937" s="12"/>
      <c r="ISA937" s="12"/>
      <c r="ISB937" s="12"/>
      <c r="ISC937" s="12"/>
      <c r="ISD937" s="12"/>
      <c r="ISE937" s="12"/>
      <c r="ISF937" s="12"/>
      <c r="ISG937" s="12"/>
      <c r="ISH937" s="12"/>
      <c r="ISI937" s="12"/>
      <c r="ISJ937" s="12"/>
      <c r="ISK937" s="12"/>
      <c r="ISL937" s="12"/>
      <c r="ISM937" s="12"/>
      <c r="ISN937" s="12"/>
      <c r="ISO937" s="12"/>
      <c r="ISP937" s="12"/>
      <c r="ISQ937" s="12"/>
      <c r="ISR937" s="12"/>
      <c r="ISS937" s="12"/>
      <c r="IST937" s="12"/>
      <c r="ISU937" s="12"/>
      <c r="ISV937" s="12"/>
      <c r="ISW937" s="12"/>
      <c r="ISX937" s="12"/>
      <c r="ISY937" s="12"/>
      <c r="ISZ937" s="12"/>
      <c r="ITA937" s="12"/>
      <c r="ITB937" s="12"/>
      <c r="ITC937" s="12"/>
      <c r="ITD937" s="12"/>
      <c r="ITE937" s="12"/>
      <c r="ITF937" s="12"/>
      <c r="ITG937" s="12"/>
      <c r="ITH937" s="12"/>
      <c r="ITI937" s="12"/>
      <c r="ITJ937" s="12"/>
      <c r="ITK937" s="12"/>
      <c r="ITL937" s="12"/>
      <c r="ITM937" s="12"/>
      <c r="ITN937" s="12"/>
      <c r="ITO937" s="12"/>
      <c r="ITP937" s="12"/>
      <c r="ITQ937" s="12"/>
      <c r="ITR937" s="12"/>
      <c r="ITS937" s="12"/>
      <c r="ITT937" s="12"/>
      <c r="ITU937" s="12"/>
      <c r="ITV937" s="12"/>
      <c r="ITW937" s="12"/>
      <c r="ITX937" s="12"/>
      <c r="ITY937" s="12"/>
      <c r="ITZ937" s="12"/>
      <c r="IUA937" s="12"/>
      <c r="IUB937" s="12"/>
      <c r="IUC937" s="12"/>
      <c r="IUD937" s="12"/>
      <c r="IUE937" s="12"/>
      <c r="IUF937" s="12"/>
      <c r="IUG937" s="12"/>
      <c r="IUH937" s="12"/>
      <c r="IUI937" s="12"/>
      <c r="IUJ937" s="12"/>
      <c r="IUK937" s="12"/>
      <c r="IUL937" s="12"/>
      <c r="IUM937" s="12"/>
      <c r="IUN937" s="12"/>
      <c r="IUO937" s="12"/>
      <c r="IUP937" s="12"/>
      <c r="IUQ937" s="12"/>
      <c r="IUR937" s="12"/>
      <c r="IUS937" s="12"/>
      <c r="IUT937" s="12"/>
      <c r="IUU937" s="12"/>
      <c r="IUV937" s="12"/>
      <c r="IUW937" s="12"/>
      <c r="IUX937" s="12"/>
      <c r="IUY937" s="12"/>
      <c r="IUZ937" s="12"/>
      <c r="IVA937" s="12"/>
      <c r="IVB937" s="12"/>
      <c r="IVC937" s="12"/>
      <c r="IVD937" s="12"/>
      <c r="IVE937" s="12"/>
      <c r="IVF937" s="12"/>
      <c r="IVG937" s="12"/>
      <c r="IVH937" s="12"/>
      <c r="IVI937" s="12"/>
      <c r="IVJ937" s="12"/>
      <c r="IVK937" s="12"/>
      <c r="IVL937" s="12"/>
      <c r="IVM937" s="12"/>
      <c r="IVN937" s="12"/>
      <c r="IVO937" s="12"/>
      <c r="IVP937" s="12"/>
      <c r="IVQ937" s="12"/>
      <c r="IVR937" s="12"/>
      <c r="IVS937" s="12"/>
      <c r="IVT937" s="12"/>
      <c r="IVU937" s="12"/>
      <c r="IVV937" s="12"/>
      <c r="IVW937" s="12"/>
      <c r="IVX937" s="12"/>
      <c r="IVY937" s="12"/>
      <c r="IVZ937" s="12"/>
      <c r="IWA937" s="12"/>
      <c r="IWB937" s="12"/>
      <c r="IWC937" s="12"/>
      <c r="IWD937" s="12"/>
      <c r="IWE937" s="12"/>
      <c r="IWF937" s="12"/>
      <c r="IWG937" s="12"/>
      <c r="IWH937" s="12"/>
      <c r="IWI937" s="12"/>
      <c r="IWJ937" s="12"/>
      <c r="IWK937" s="12"/>
      <c r="IWL937" s="12"/>
      <c r="IWM937" s="12"/>
      <c r="IWN937" s="12"/>
      <c r="IWO937" s="12"/>
      <c r="IWP937" s="12"/>
      <c r="IWQ937" s="12"/>
      <c r="IWR937" s="12"/>
      <c r="IWS937" s="12"/>
      <c r="IWT937" s="12"/>
      <c r="IWU937" s="12"/>
      <c r="IWV937" s="12"/>
      <c r="IWW937" s="12"/>
      <c r="IWX937" s="12"/>
      <c r="IWY937" s="12"/>
      <c r="IWZ937" s="12"/>
      <c r="IXA937" s="12"/>
      <c r="IXB937" s="12"/>
      <c r="IXC937" s="12"/>
      <c r="IXD937" s="12"/>
      <c r="IXE937" s="12"/>
      <c r="IXF937" s="12"/>
      <c r="IXG937" s="12"/>
      <c r="IXH937" s="12"/>
      <c r="IXI937" s="12"/>
      <c r="IXJ937" s="12"/>
      <c r="IXK937" s="12"/>
      <c r="IXL937" s="12"/>
      <c r="IXM937" s="12"/>
      <c r="IXN937" s="12"/>
      <c r="IXO937" s="12"/>
      <c r="IXP937" s="12"/>
      <c r="IXQ937" s="12"/>
      <c r="IXR937" s="12"/>
      <c r="IXS937" s="12"/>
      <c r="IXT937" s="12"/>
      <c r="IXU937" s="12"/>
      <c r="IXV937" s="12"/>
      <c r="IXW937" s="12"/>
      <c r="IXX937" s="12"/>
      <c r="IXY937" s="12"/>
      <c r="IXZ937" s="12"/>
      <c r="IYA937" s="12"/>
      <c r="IYB937" s="12"/>
      <c r="IYC937" s="12"/>
      <c r="IYD937" s="12"/>
      <c r="IYE937" s="12"/>
      <c r="IYF937" s="12"/>
      <c r="IYG937" s="12"/>
      <c r="IYH937" s="12"/>
      <c r="IYI937" s="12"/>
      <c r="IYJ937" s="12"/>
      <c r="IYK937" s="12"/>
      <c r="IYL937" s="12"/>
      <c r="IYM937" s="12"/>
      <c r="IYN937" s="12"/>
      <c r="IYO937" s="12"/>
      <c r="IYP937" s="12"/>
      <c r="IYQ937" s="12"/>
      <c r="IYR937" s="12"/>
      <c r="IYS937" s="12"/>
      <c r="IYT937" s="12"/>
      <c r="IYU937" s="12"/>
      <c r="IYV937" s="12"/>
      <c r="IYW937" s="12"/>
      <c r="IYX937" s="12"/>
      <c r="IYY937" s="12"/>
      <c r="IYZ937" s="12"/>
      <c r="IZA937" s="12"/>
      <c r="IZB937" s="12"/>
      <c r="IZC937" s="12"/>
      <c r="IZD937" s="12"/>
      <c r="IZE937" s="12"/>
      <c r="IZF937" s="12"/>
      <c r="IZG937" s="12"/>
      <c r="IZH937" s="12"/>
      <c r="IZI937" s="12"/>
      <c r="IZJ937" s="12"/>
      <c r="IZK937" s="12"/>
      <c r="IZL937" s="12"/>
      <c r="IZM937" s="12"/>
      <c r="IZN937" s="12"/>
      <c r="IZO937" s="12"/>
      <c r="IZP937" s="12"/>
      <c r="IZQ937" s="12"/>
      <c r="IZR937" s="12"/>
      <c r="IZS937" s="12"/>
      <c r="IZT937" s="12"/>
      <c r="IZU937" s="12"/>
      <c r="IZV937" s="12"/>
      <c r="IZW937" s="12"/>
      <c r="IZX937" s="12"/>
      <c r="IZY937" s="12"/>
      <c r="IZZ937" s="12"/>
      <c r="JAA937" s="12"/>
      <c r="JAB937" s="12"/>
      <c r="JAC937" s="12"/>
      <c r="JAD937" s="12"/>
      <c r="JAE937" s="12"/>
      <c r="JAF937" s="12"/>
      <c r="JAG937" s="12"/>
      <c r="JAH937" s="12"/>
      <c r="JAI937" s="12"/>
      <c r="JAJ937" s="12"/>
      <c r="JAK937" s="12"/>
      <c r="JAL937" s="12"/>
      <c r="JAM937" s="12"/>
      <c r="JAN937" s="12"/>
      <c r="JAO937" s="12"/>
      <c r="JAP937" s="12"/>
      <c r="JAQ937" s="12"/>
      <c r="JAR937" s="12"/>
      <c r="JAS937" s="12"/>
      <c r="JAT937" s="12"/>
      <c r="JAU937" s="12"/>
      <c r="JAV937" s="12"/>
      <c r="JAW937" s="12"/>
      <c r="JAX937" s="12"/>
      <c r="JAY937" s="12"/>
      <c r="JAZ937" s="12"/>
      <c r="JBA937" s="12"/>
      <c r="JBB937" s="12"/>
      <c r="JBC937" s="12"/>
      <c r="JBD937" s="12"/>
      <c r="JBE937" s="12"/>
      <c r="JBF937" s="12"/>
      <c r="JBG937" s="12"/>
      <c r="JBH937" s="12"/>
      <c r="JBI937" s="12"/>
      <c r="JBJ937" s="12"/>
      <c r="JBK937" s="12"/>
      <c r="JBL937" s="12"/>
      <c r="JBM937" s="12"/>
      <c r="JBN937" s="12"/>
      <c r="JBO937" s="12"/>
      <c r="JBP937" s="12"/>
      <c r="JBQ937" s="12"/>
      <c r="JBR937" s="12"/>
      <c r="JBS937" s="12"/>
      <c r="JBT937" s="12"/>
      <c r="JBU937" s="12"/>
      <c r="JBV937" s="12"/>
      <c r="JBW937" s="12"/>
      <c r="JBX937" s="12"/>
      <c r="JBY937" s="12"/>
      <c r="JBZ937" s="12"/>
      <c r="JCA937" s="12"/>
      <c r="JCB937" s="12"/>
      <c r="JCC937" s="12"/>
      <c r="JCD937" s="12"/>
      <c r="JCE937" s="12"/>
      <c r="JCF937" s="12"/>
      <c r="JCG937" s="12"/>
      <c r="JCH937" s="12"/>
      <c r="JCI937" s="12"/>
      <c r="JCJ937" s="12"/>
      <c r="JCK937" s="12"/>
      <c r="JCL937" s="12"/>
      <c r="JCM937" s="12"/>
      <c r="JCN937" s="12"/>
      <c r="JCO937" s="12"/>
      <c r="JCP937" s="12"/>
      <c r="JCQ937" s="12"/>
      <c r="JCR937" s="12"/>
      <c r="JCS937" s="12"/>
      <c r="JCT937" s="12"/>
      <c r="JCU937" s="12"/>
      <c r="JCV937" s="12"/>
      <c r="JCW937" s="12"/>
      <c r="JCX937" s="12"/>
      <c r="JCY937" s="12"/>
      <c r="JCZ937" s="12"/>
      <c r="JDA937" s="12"/>
      <c r="JDB937" s="12"/>
      <c r="JDC937" s="12"/>
      <c r="JDD937" s="12"/>
      <c r="JDE937" s="12"/>
      <c r="JDF937" s="12"/>
      <c r="JDG937" s="12"/>
      <c r="JDH937" s="12"/>
      <c r="JDI937" s="12"/>
      <c r="JDJ937" s="12"/>
      <c r="JDK937" s="12"/>
      <c r="JDL937" s="12"/>
      <c r="JDM937" s="12"/>
      <c r="JDN937" s="12"/>
      <c r="JDO937" s="12"/>
      <c r="JDP937" s="12"/>
      <c r="JDQ937" s="12"/>
      <c r="JDR937" s="12"/>
      <c r="JDS937" s="12"/>
      <c r="JDT937" s="12"/>
      <c r="JDU937" s="12"/>
      <c r="JDV937" s="12"/>
      <c r="JDW937" s="12"/>
      <c r="JDX937" s="12"/>
      <c r="JDY937" s="12"/>
      <c r="JDZ937" s="12"/>
      <c r="JEA937" s="12"/>
      <c r="JEB937" s="12"/>
      <c r="JEC937" s="12"/>
      <c r="JED937" s="12"/>
      <c r="JEE937" s="12"/>
      <c r="JEF937" s="12"/>
      <c r="JEG937" s="12"/>
      <c r="JEH937" s="12"/>
      <c r="JEI937" s="12"/>
      <c r="JEJ937" s="12"/>
      <c r="JEK937" s="12"/>
      <c r="JEL937" s="12"/>
      <c r="JEM937" s="12"/>
      <c r="JEN937" s="12"/>
      <c r="JEO937" s="12"/>
      <c r="JEP937" s="12"/>
      <c r="JEQ937" s="12"/>
      <c r="JER937" s="12"/>
      <c r="JES937" s="12"/>
      <c r="JET937" s="12"/>
      <c r="JEU937" s="12"/>
      <c r="JEV937" s="12"/>
      <c r="JEW937" s="12"/>
      <c r="JEX937" s="12"/>
      <c r="JEY937" s="12"/>
      <c r="JEZ937" s="12"/>
      <c r="JFA937" s="12"/>
      <c r="JFB937" s="12"/>
      <c r="JFC937" s="12"/>
      <c r="JFD937" s="12"/>
      <c r="JFE937" s="12"/>
      <c r="JFF937" s="12"/>
      <c r="JFG937" s="12"/>
      <c r="JFH937" s="12"/>
      <c r="JFI937" s="12"/>
      <c r="JFJ937" s="12"/>
      <c r="JFK937" s="12"/>
      <c r="JFL937" s="12"/>
      <c r="JFM937" s="12"/>
      <c r="JFN937" s="12"/>
      <c r="JFO937" s="12"/>
      <c r="JFP937" s="12"/>
      <c r="JFQ937" s="12"/>
      <c r="JFR937" s="12"/>
      <c r="JFS937" s="12"/>
      <c r="JFT937" s="12"/>
      <c r="JFU937" s="12"/>
      <c r="JFV937" s="12"/>
      <c r="JFW937" s="12"/>
      <c r="JFX937" s="12"/>
      <c r="JFY937" s="12"/>
      <c r="JFZ937" s="12"/>
      <c r="JGA937" s="12"/>
      <c r="JGB937" s="12"/>
      <c r="JGC937" s="12"/>
      <c r="JGD937" s="12"/>
      <c r="JGE937" s="12"/>
      <c r="JGF937" s="12"/>
      <c r="JGG937" s="12"/>
      <c r="JGH937" s="12"/>
      <c r="JGI937" s="12"/>
      <c r="JGJ937" s="12"/>
      <c r="JGK937" s="12"/>
      <c r="JGL937" s="12"/>
      <c r="JGM937" s="12"/>
      <c r="JGN937" s="12"/>
      <c r="JGO937" s="12"/>
      <c r="JGP937" s="12"/>
      <c r="JGQ937" s="12"/>
      <c r="JGR937" s="12"/>
      <c r="JGS937" s="12"/>
      <c r="JGT937" s="12"/>
      <c r="JGU937" s="12"/>
      <c r="JGV937" s="12"/>
      <c r="JGW937" s="12"/>
      <c r="JGX937" s="12"/>
      <c r="JGY937" s="12"/>
      <c r="JGZ937" s="12"/>
      <c r="JHA937" s="12"/>
      <c r="JHB937" s="12"/>
      <c r="JHC937" s="12"/>
      <c r="JHD937" s="12"/>
      <c r="JHE937" s="12"/>
      <c r="JHF937" s="12"/>
      <c r="JHG937" s="12"/>
      <c r="JHH937" s="12"/>
      <c r="JHI937" s="12"/>
      <c r="JHJ937" s="12"/>
      <c r="JHK937" s="12"/>
      <c r="JHL937" s="12"/>
      <c r="JHM937" s="12"/>
      <c r="JHN937" s="12"/>
      <c r="JHO937" s="12"/>
      <c r="JHP937" s="12"/>
      <c r="JHQ937" s="12"/>
      <c r="JHR937" s="12"/>
      <c r="JHS937" s="12"/>
      <c r="JHT937" s="12"/>
      <c r="JHU937" s="12"/>
      <c r="JHV937" s="12"/>
      <c r="JHW937" s="12"/>
      <c r="JHX937" s="12"/>
      <c r="JHY937" s="12"/>
      <c r="JHZ937" s="12"/>
      <c r="JIA937" s="12"/>
      <c r="JIB937" s="12"/>
      <c r="JIC937" s="12"/>
      <c r="JID937" s="12"/>
      <c r="JIE937" s="12"/>
      <c r="JIF937" s="12"/>
      <c r="JIG937" s="12"/>
      <c r="JIH937" s="12"/>
      <c r="JII937" s="12"/>
      <c r="JIJ937" s="12"/>
      <c r="JIK937" s="12"/>
      <c r="JIL937" s="12"/>
      <c r="JIM937" s="12"/>
      <c r="JIN937" s="12"/>
      <c r="JIO937" s="12"/>
      <c r="JIP937" s="12"/>
      <c r="JIQ937" s="12"/>
      <c r="JIR937" s="12"/>
      <c r="JIS937" s="12"/>
      <c r="JIT937" s="12"/>
      <c r="JIU937" s="12"/>
      <c r="JIV937" s="12"/>
      <c r="JIW937" s="12"/>
      <c r="JIX937" s="12"/>
      <c r="JIY937" s="12"/>
      <c r="JIZ937" s="12"/>
      <c r="JJA937" s="12"/>
      <c r="JJB937" s="12"/>
      <c r="JJC937" s="12"/>
      <c r="JJD937" s="12"/>
      <c r="JJE937" s="12"/>
      <c r="JJF937" s="12"/>
      <c r="JJG937" s="12"/>
      <c r="JJH937" s="12"/>
      <c r="JJI937" s="12"/>
      <c r="JJJ937" s="12"/>
      <c r="JJK937" s="12"/>
      <c r="JJL937" s="12"/>
      <c r="JJM937" s="12"/>
      <c r="JJN937" s="12"/>
      <c r="JJO937" s="12"/>
      <c r="JJP937" s="12"/>
      <c r="JJQ937" s="12"/>
      <c r="JJR937" s="12"/>
      <c r="JJS937" s="12"/>
      <c r="JJT937" s="12"/>
      <c r="JJU937" s="12"/>
      <c r="JJV937" s="12"/>
      <c r="JJW937" s="12"/>
      <c r="JJX937" s="12"/>
      <c r="JJY937" s="12"/>
      <c r="JJZ937" s="12"/>
      <c r="JKA937" s="12"/>
      <c r="JKB937" s="12"/>
      <c r="JKC937" s="12"/>
      <c r="JKD937" s="12"/>
      <c r="JKE937" s="12"/>
      <c r="JKF937" s="12"/>
      <c r="JKG937" s="12"/>
      <c r="JKH937" s="12"/>
      <c r="JKI937" s="12"/>
      <c r="JKJ937" s="12"/>
      <c r="JKK937" s="12"/>
      <c r="JKL937" s="12"/>
      <c r="JKM937" s="12"/>
      <c r="JKN937" s="12"/>
      <c r="JKO937" s="12"/>
      <c r="JKP937" s="12"/>
      <c r="JKQ937" s="12"/>
      <c r="JKR937" s="12"/>
      <c r="JKS937" s="12"/>
      <c r="JKT937" s="12"/>
      <c r="JKU937" s="12"/>
      <c r="JKV937" s="12"/>
      <c r="JKW937" s="12"/>
      <c r="JKX937" s="12"/>
      <c r="JKY937" s="12"/>
      <c r="JKZ937" s="12"/>
      <c r="JLA937" s="12"/>
      <c r="JLB937" s="12"/>
      <c r="JLC937" s="12"/>
      <c r="JLD937" s="12"/>
      <c r="JLE937" s="12"/>
      <c r="JLF937" s="12"/>
      <c r="JLG937" s="12"/>
      <c r="JLH937" s="12"/>
      <c r="JLI937" s="12"/>
      <c r="JLJ937" s="12"/>
      <c r="JLK937" s="12"/>
      <c r="JLL937" s="12"/>
      <c r="JLM937" s="12"/>
      <c r="JLN937" s="12"/>
      <c r="JLO937" s="12"/>
      <c r="JLP937" s="12"/>
      <c r="JLQ937" s="12"/>
      <c r="JLR937" s="12"/>
      <c r="JLS937" s="12"/>
      <c r="JLT937" s="12"/>
      <c r="JLU937" s="12"/>
      <c r="JLV937" s="12"/>
      <c r="JLW937" s="12"/>
      <c r="JLX937" s="12"/>
      <c r="JLY937" s="12"/>
      <c r="JLZ937" s="12"/>
      <c r="JMA937" s="12"/>
      <c r="JMB937" s="12"/>
      <c r="JMC937" s="12"/>
      <c r="JMD937" s="12"/>
      <c r="JME937" s="12"/>
      <c r="JMF937" s="12"/>
      <c r="JMG937" s="12"/>
      <c r="JMH937" s="12"/>
      <c r="JMI937" s="12"/>
      <c r="JMJ937" s="12"/>
      <c r="JMK937" s="12"/>
      <c r="JML937" s="12"/>
      <c r="JMM937" s="12"/>
      <c r="JMN937" s="12"/>
      <c r="JMO937" s="12"/>
      <c r="JMP937" s="12"/>
      <c r="JMQ937" s="12"/>
      <c r="JMR937" s="12"/>
      <c r="JMS937" s="12"/>
      <c r="JMT937" s="12"/>
      <c r="JMU937" s="12"/>
      <c r="JMV937" s="12"/>
      <c r="JMW937" s="12"/>
      <c r="JMX937" s="12"/>
      <c r="JMY937" s="12"/>
      <c r="JMZ937" s="12"/>
      <c r="JNA937" s="12"/>
      <c r="JNB937" s="12"/>
      <c r="JNC937" s="12"/>
      <c r="JND937" s="12"/>
      <c r="JNE937" s="12"/>
      <c r="JNF937" s="12"/>
      <c r="JNG937" s="12"/>
      <c r="JNH937" s="12"/>
      <c r="JNI937" s="12"/>
      <c r="JNJ937" s="12"/>
      <c r="JNK937" s="12"/>
      <c r="JNL937" s="12"/>
      <c r="JNM937" s="12"/>
      <c r="JNN937" s="12"/>
      <c r="JNO937" s="12"/>
      <c r="JNP937" s="12"/>
      <c r="JNQ937" s="12"/>
      <c r="JNR937" s="12"/>
      <c r="JNS937" s="12"/>
      <c r="JNT937" s="12"/>
      <c r="JNU937" s="12"/>
      <c r="JNV937" s="12"/>
      <c r="JNW937" s="12"/>
      <c r="JNX937" s="12"/>
      <c r="JNY937" s="12"/>
      <c r="JNZ937" s="12"/>
      <c r="JOA937" s="12"/>
      <c r="JOB937" s="12"/>
      <c r="JOC937" s="12"/>
      <c r="JOD937" s="12"/>
      <c r="JOE937" s="12"/>
      <c r="JOF937" s="12"/>
      <c r="JOG937" s="12"/>
      <c r="JOH937" s="12"/>
      <c r="JOI937" s="12"/>
      <c r="JOJ937" s="12"/>
      <c r="JOK937" s="12"/>
      <c r="JOL937" s="12"/>
      <c r="JOM937" s="12"/>
      <c r="JON937" s="12"/>
      <c r="JOO937" s="12"/>
      <c r="JOP937" s="12"/>
      <c r="JOQ937" s="12"/>
      <c r="JOR937" s="12"/>
      <c r="JOS937" s="12"/>
      <c r="JOT937" s="12"/>
      <c r="JOU937" s="12"/>
      <c r="JOV937" s="12"/>
      <c r="JOW937" s="12"/>
      <c r="JOX937" s="12"/>
      <c r="JOY937" s="12"/>
      <c r="JOZ937" s="12"/>
      <c r="JPA937" s="12"/>
      <c r="JPB937" s="12"/>
      <c r="JPC937" s="12"/>
      <c r="JPD937" s="12"/>
      <c r="JPE937" s="12"/>
      <c r="JPF937" s="12"/>
      <c r="JPG937" s="12"/>
      <c r="JPH937" s="12"/>
      <c r="JPI937" s="12"/>
      <c r="JPJ937" s="12"/>
      <c r="JPK937" s="12"/>
      <c r="JPL937" s="12"/>
      <c r="JPM937" s="12"/>
      <c r="JPN937" s="12"/>
      <c r="JPO937" s="12"/>
      <c r="JPP937" s="12"/>
      <c r="JPQ937" s="12"/>
      <c r="JPR937" s="12"/>
      <c r="JPS937" s="12"/>
      <c r="JPT937" s="12"/>
      <c r="JPU937" s="12"/>
      <c r="JPV937" s="12"/>
      <c r="JPW937" s="12"/>
      <c r="JPX937" s="12"/>
      <c r="JPY937" s="12"/>
      <c r="JPZ937" s="12"/>
      <c r="JQA937" s="12"/>
      <c r="JQB937" s="12"/>
      <c r="JQC937" s="12"/>
      <c r="JQD937" s="12"/>
      <c r="JQE937" s="12"/>
      <c r="JQF937" s="12"/>
      <c r="JQG937" s="12"/>
      <c r="JQH937" s="12"/>
      <c r="JQI937" s="12"/>
      <c r="JQJ937" s="12"/>
      <c r="JQK937" s="12"/>
      <c r="JQL937" s="12"/>
      <c r="JQM937" s="12"/>
      <c r="JQN937" s="12"/>
      <c r="JQO937" s="12"/>
      <c r="JQP937" s="12"/>
      <c r="JQQ937" s="12"/>
      <c r="JQR937" s="12"/>
      <c r="JQS937" s="12"/>
      <c r="JQT937" s="12"/>
      <c r="JQU937" s="12"/>
      <c r="JQV937" s="12"/>
      <c r="JQW937" s="12"/>
      <c r="JQX937" s="12"/>
      <c r="JQY937" s="12"/>
      <c r="JQZ937" s="12"/>
      <c r="JRA937" s="12"/>
      <c r="JRB937" s="12"/>
      <c r="JRC937" s="12"/>
      <c r="JRD937" s="12"/>
      <c r="JRE937" s="12"/>
      <c r="JRF937" s="12"/>
      <c r="JRG937" s="12"/>
      <c r="JRH937" s="12"/>
      <c r="JRI937" s="12"/>
      <c r="JRJ937" s="12"/>
      <c r="JRK937" s="12"/>
      <c r="JRL937" s="12"/>
      <c r="JRM937" s="12"/>
      <c r="JRN937" s="12"/>
      <c r="JRO937" s="12"/>
      <c r="JRP937" s="12"/>
      <c r="JRQ937" s="12"/>
      <c r="JRR937" s="12"/>
      <c r="JRS937" s="12"/>
      <c r="JRT937" s="12"/>
      <c r="JRU937" s="12"/>
      <c r="JRV937" s="12"/>
      <c r="JRW937" s="12"/>
      <c r="JRX937" s="12"/>
      <c r="JRY937" s="12"/>
      <c r="JRZ937" s="12"/>
      <c r="JSA937" s="12"/>
      <c r="JSB937" s="12"/>
      <c r="JSC937" s="12"/>
      <c r="JSD937" s="12"/>
      <c r="JSE937" s="12"/>
      <c r="JSF937" s="12"/>
      <c r="JSG937" s="12"/>
      <c r="JSH937" s="12"/>
      <c r="JSI937" s="12"/>
      <c r="JSJ937" s="12"/>
      <c r="JSK937" s="12"/>
      <c r="JSL937" s="12"/>
      <c r="JSM937" s="12"/>
      <c r="JSN937" s="12"/>
      <c r="JSO937" s="12"/>
      <c r="JSP937" s="12"/>
      <c r="JSQ937" s="12"/>
      <c r="JSR937" s="12"/>
      <c r="JSS937" s="12"/>
      <c r="JST937" s="12"/>
      <c r="JSU937" s="12"/>
      <c r="JSV937" s="12"/>
      <c r="JSW937" s="12"/>
      <c r="JSX937" s="12"/>
      <c r="JSY937" s="12"/>
      <c r="JSZ937" s="12"/>
      <c r="JTA937" s="12"/>
      <c r="JTB937" s="12"/>
      <c r="JTC937" s="12"/>
      <c r="JTD937" s="12"/>
      <c r="JTE937" s="12"/>
      <c r="JTF937" s="12"/>
      <c r="JTG937" s="12"/>
      <c r="JTH937" s="12"/>
      <c r="JTI937" s="12"/>
      <c r="JTJ937" s="12"/>
      <c r="JTK937" s="12"/>
      <c r="JTL937" s="12"/>
      <c r="JTM937" s="12"/>
      <c r="JTN937" s="12"/>
      <c r="JTO937" s="12"/>
      <c r="JTP937" s="12"/>
      <c r="JTQ937" s="12"/>
      <c r="JTR937" s="12"/>
      <c r="JTS937" s="12"/>
      <c r="JTT937" s="12"/>
      <c r="JTU937" s="12"/>
      <c r="JTV937" s="12"/>
      <c r="JTW937" s="12"/>
      <c r="JTX937" s="12"/>
      <c r="JTY937" s="12"/>
      <c r="JTZ937" s="12"/>
      <c r="JUA937" s="12"/>
      <c r="JUB937" s="12"/>
      <c r="JUC937" s="12"/>
      <c r="JUD937" s="12"/>
      <c r="JUE937" s="12"/>
      <c r="JUF937" s="12"/>
      <c r="JUG937" s="12"/>
      <c r="JUH937" s="12"/>
      <c r="JUI937" s="12"/>
      <c r="JUJ937" s="12"/>
      <c r="JUK937" s="12"/>
      <c r="JUL937" s="12"/>
      <c r="JUM937" s="12"/>
      <c r="JUN937" s="12"/>
      <c r="JUO937" s="12"/>
      <c r="JUP937" s="12"/>
      <c r="JUQ937" s="12"/>
      <c r="JUR937" s="12"/>
      <c r="JUS937" s="12"/>
      <c r="JUT937" s="12"/>
      <c r="JUU937" s="12"/>
      <c r="JUV937" s="12"/>
      <c r="JUW937" s="12"/>
      <c r="JUX937" s="12"/>
      <c r="JUY937" s="12"/>
      <c r="JUZ937" s="12"/>
      <c r="JVA937" s="12"/>
      <c r="JVB937" s="12"/>
      <c r="JVC937" s="12"/>
      <c r="JVD937" s="12"/>
      <c r="JVE937" s="12"/>
      <c r="JVF937" s="12"/>
      <c r="JVG937" s="12"/>
      <c r="JVH937" s="12"/>
      <c r="JVI937" s="12"/>
      <c r="JVJ937" s="12"/>
      <c r="JVK937" s="12"/>
      <c r="JVL937" s="12"/>
      <c r="JVM937" s="12"/>
      <c r="JVN937" s="12"/>
      <c r="JVO937" s="12"/>
      <c r="JVP937" s="12"/>
      <c r="JVQ937" s="12"/>
      <c r="JVR937" s="12"/>
      <c r="JVS937" s="12"/>
      <c r="JVT937" s="12"/>
      <c r="JVU937" s="12"/>
      <c r="JVV937" s="12"/>
      <c r="JVW937" s="12"/>
      <c r="JVX937" s="12"/>
      <c r="JVY937" s="12"/>
      <c r="JVZ937" s="12"/>
      <c r="JWA937" s="12"/>
      <c r="JWB937" s="12"/>
      <c r="JWC937" s="12"/>
      <c r="JWD937" s="12"/>
      <c r="JWE937" s="12"/>
      <c r="JWF937" s="12"/>
      <c r="JWG937" s="12"/>
      <c r="JWH937" s="12"/>
      <c r="JWI937" s="12"/>
      <c r="JWJ937" s="12"/>
      <c r="JWK937" s="12"/>
      <c r="JWL937" s="12"/>
      <c r="JWM937" s="12"/>
      <c r="JWN937" s="12"/>
      <c r="JWO937" s="12"/>
      <c r="JWP937" s="12"/>
      <c r="JWQ937" s="12"/>
      <c r="JWR937" s="12"/>
      <c r="JWS937" s="12"/>
      <c r="JWT937" s="12"/>
      <c r="JWU937" s="12"/>
      <c r="JWV937" s="12"/>
      <c r="JWW937" s="12"/>
      <c r="JWX937" s="12"/>
      <c r="JWY937" s="12"/>
      <c r="JWZ937" s="12"/>
      <c r="JXA937" s="12"/>
      <c r="JXB937" s="12"/>
      <c r="JXC937" s="12"/>
      <c r="JXD937" s="12"/>
      <c r="JXE937" s="12"/>
      <c r="JXF937" s="12"/>
      <c r="JXG937" s="12"/>
      <c r="JXH937" s="12"/>
      <c r="JXI937" s="12"/>
      <c r="JXJ937" s="12"/>
      <c r="JXK937" s="12"/>
      <c r="JXL937" s="12"/>
      <c r="JXM937" s="12"/>
      <c r="JXN937" s="12"/>
      <c r="JXO937" s="12"/>
      <c r="JXP937" s="12"/>
      <c r="JXQ937" s="12"/>
      <c r="JXR937" s="12"/>
      <c r="JXS937" s="12"/>
      <c r="JXT937" s="12"/>
      <c r="JXU937" s="12"/>
      <c r="JXV937" s="12"/>
      <c r="JXW937" s="12"/>
      <c r="JXX937" s="12"/>
      <c r="JXY937" s="12"/>
      <c r="JXZ937" s="12"/>
      <c r="JYA937" s="12"/>
      <c r="JYB937" s="12"/>
      <c r="JYC937" s="12"/>
      <c r="JYD937" s="12"/>
      <c r="JYE937" s="12"/>
      <c r="JYF937" s="12"/>
      <c r="JYG937" s="12"/>
      <c r="JYH937" s="12"/>
      <c r="JYI937" s="12"/>
      <c r="JYJ937" s="12"/>
      <c r="JYK937" s="12"/>
      <c r="JYL937" s="12"/>
      <c r="JYM937" s="12"/>
      <c r="JYN937" s="12"/>
      <c r="JYO937" s="12"/>
      <c r="JYP937" s="12"/>
      <c r="JYQ937" s="12"/>
      <c r="JYR937" s="12"/>
      <c r="JYS937" s="12"/>
      <c r="JYT937" s="12"/>
      <c r="JYU937" s="12"/>
      <c r="JYV937" s="12"/>
      <c r="JYW937" s="12"/>
      <c r="JYX937" s="12"/>
      <c r="JYY937" s="12"/>
      <c r="JYZ937" s="12"/>
      <c r="JZA937" s="12"/>
      <c r="JZB937" s="12"/>
      <c r="JZC937" s="12"/>
      <c r="JZD937" s="12"/>
      <c r="JZE937" s="12"/>
      <c r="JZF937" s="12"/>
      <c r="JZG937" s="12"/>
      <c r="JZH937" s="12"/>
      <c r="JZI937" s="12"/>
      <c r="JZJ937" s="12"/>
      <c r="JZK937" s="12"/>
      <c r="JZL937" s="12"/>
      <c r="JZM937" s="12"/>
      <c r="JZN937" s="12"/>
      <c r="JZO937" s="12"/>
      <c r="JZP937" s="12"/>
      <c r="JZQ937" s="12"/>
      <c r="JZR937" s="12"/>
      <c r="JZS937" s="12"/>
      <c r="JZT937" s="12"/>
      <c r="JZU937" s="12"/>
      <c r="JZV937" s="12"/>
      <c r="JZW937" s="12"/>
      <c r="JZX937" s="12"/>
      <c r="JZY937" s="12"/>
      <c r="JZZ937" s="12"/>
      <c r="KAA937" s="12"/>
      <c r="KAB937" s="12"/>
      <c r="KAC937" s="12"/>
      <c r="KAD937" s="12"/>
      <c r="KAE937" s="12"/>
      <c r="KAF937" s="12"/>
      <c r="KAG937" s="12"/>
      <c r="KAH937" s="12"/>
      <c r="KAI937" s="12"/>
      <c r="KAJ937" s="12"/>
      <c r="KAK937" s="12"/>
      <c r="KAL937" s="12"/>
      <c r="KAM937" s="12"/>
      <c r="KAN937" s="12"/>
      <c r="KAO937" s="12"/>
      <c r="KAP937" s="12"/>
      <c r="KAQ937" s="12"/>
      <c r="KAR937" s="12"/>
      <c r="KAS937" s="12"/>
      <c r="KAT937" s="12"/>
      <c r="KAU937" s="12"/>
      <c r="KAV937" s="12"/>
      <c r="KAW937" s="12"/>
      <c r="KAX937" s="12"/>
      <c r="KAY937" s="12"/>
      <c r="KAZ937" s="12"/>
      <c r="KBA937" s="12"/>
      <c r="KBB937" s="12"/>
      <c r="KBC937" s="12"/>
      <c r="KBD937" s="12"/>
      <c r="KBE937" s="12"/>
      <c r="KBF937" s="12"/>
      <c r="KBG937" s="12"/>
      <c r="KBH937" s="12"/>
      <c r="KBI937" s="12"/>
      <c r="KBJ937" s="12"/>
      <c r="KBK937" s="12"/>
      <c r="KBL937" s="12"/>
      <c r="KBM937" s="12"/>
      <c r="KBN937" s="12"/>
      <c r="KBO937" s="12"/>
      <c r="KBP937" s="12"/>
      <c r="KBQ937" s="12"/>
      <c r="KBR937" s="12"/>
      <c r="KBS937" s="12"/>
      <c r="KBT937" s="12"/>
      <c r="KBU937" s="12"/>
      <c r="KBV937" s="12"/>
      <c r="KBW937" s="12"/>
      <c r="KBX937" s="12"/>
      <c r="KBY937" s="12"/>
      <c r="KBZ937" s="12"/>
      <c r="KCA937" s="12"/>
      <c r="KCB937" s="12"/>
      <c r="KCC937" s="12"/>
      <c r="KCD937" s="12"/>
      <c r="KCE937" s="12"/>
      <c r="KCF937" s="12"/>
      <c r="KCG937" s="12"/>
      <c r="KCH937" s="12"/>
      <c r="KCI937" s="12"/>
      <c r="KCJ937" s="12"/>
      <c r="KCK937" s="12"/>
      <c r="KCL937" s="12"/>
      <c r="KCM937" s="12"/>
      <c r="KCN937" s="12"/>
      <c r="KCO937" s="12"/>
      <c r="KCP937" s="12"/>
      <c r="KCQ937" s="12"/>
      <c r="KCR937" s="12"/>
      <c r="KCS937" s="12"/>
      <c r="KCT937" s="12"/>
      <c r="KCU937" s="12"/>
      <c r="KCV937" s="12"/>
      <c r="KCW937" s="12"/>
      <c r="KCX937" s="12"/>
      <c r="KCY937" s="12"/>
      <c r="KCZ937" s="12"/>
      <c r="KDA937" s="12"/>
      <c r="KDB937" s="12"/>
      <c r="KDC937" s="12"/>
      <c r="KDD937" s="12"/>
      <c r="KDE937" s="12"/>
      <c r="KDF937" s="12"/>
      <c r="KDG937" s="12"/>
      <c r="KDH937" s="12"/>
      <c r="KDI937" s="12"/>
      <c r="KDJ937" s="12"/>
      <c r="KDK937" s="12"/>
      <c r="KDL937" s="12"/>
      <c r="KDM937" s="12"/>
      <c r="KDN937" s="12"/>
      <c r="KDO937" s="12"/>
      <c r="KDP937" s="12"/>
      <c r="KDQ937" s="12"/>
      <c r="KDR937" s="12"/>
      <c r="KDS937" s="12"/>
      <c r="KDT937" s="12"/>
      <c r="KDU937" s="12"/>
      <c r="KDV937" s="12"/>
      <c r="KDW937" s="12"/>
      <c r="KDX937" s="12"/>
      <c r="KDY937" s="12"/>
      <c r="KDZ937" s="12"/>
      <c r="KEA937" s="12"/>
      <c r="KEB937" s="12"/>
      <c r="KEC937" s="12"/>
      <c r="KED937" s="12"/>
      <c r="KEE937" s="12"/>
      <c r="KEF937" s="12"/>
      <c r="KEG937" s="12"/>
      <c r="KEH937" s="12"/>
      <c r="KEI937" s="12"/>
      <c r="KEJ937" s="12"/>
      <c r="KEK937" s="12"/>
      <c r="KEL937" s="12"/>
      <c r="KEM937" s="12"/>
      <c r="KEN937" s="12"/>
      <c r="KEO937" s="12"/>
      <c r="KEP937" s="12"/>
      <c r="KEQ937" s="12"/>
      <c r="KER937" s="12"/>
      <c r="KES937" s="12"/>
      <c r="KET937" s="12"/>
      <c r="KEU937" s="12"/>
      <c r="KEV937" s="12"/>
      <c r="KEW937" s="12"/>
      <c r="KEX937" s="12"/>
      <c r="KEY937" s="12"/>
      <c r="KEZ937" s="12"/>
      <c r="KFA937" s="12"/>
      <c r="KFB937" s="12"/>
      <c r="KFC937" s="12"/>
      <c r="KFD937" s="12"/>
      <c r="KFE937" s="12"/>
      <c r="KFF937" s="12"/>
      <c r="KFG937" s="12"/>
      <c r="KFH937" s="12"/>
      <c r="KFI937" s="12"/>
      <c r="KFJ937" s="12"/>
      <c r="KFK937" s="12"/>
      <c r="KFL937" s="12"/>
      <c r="KFM937" s="12"/>
      <c r="KFN937" s="12"/>
      <c r="KFO937" s="12"/>
      <c r="KFP937" s="12"/>
      <c r="KFQ937" s="12"/>
      <c r="KFR937" s="12"/>
      <c r="KFS937" s="12"/>
      <c r="KFT937" s="12"/>
      <c r="KFU937" s="12"/>
      <c r="KFV937" s="12"/>
      <c r="KFW937" s="12"/>
      <c r="KFX937" s="12"/>
      <c r="KFY937" s="12"/>
      <c r="KFZ937" s="12"/>
      <c r="KGA937" s="12"/>
      <c r="KGB937" s="12"/>
      <c r="KGC937" s="12"/>
      <c r="KGD937" s="12"/>
      <c r="KGE937" s="12"/>
      <c r="KGF937" s="12"/>
      <c r="KGG937" s="12"/>
      <c r="KGH937" s="12"/>
      <c r="KGI937" s="12"/>
      <c r="KGJ937" s="12"/>
      <c r="KGK937" s="12"/>
      <c r="KGL937" s="12"/>
      <c r="KGM937" s="12"/>
      <c r="KGN937" s="12"/>
      <c r="KGO937" s="12"/>
      <c r="KGP937" s="12"/>
      <c r="KGQ937" s="12"/>
      <c r="KGR937" s="12"/>
      <c r="KGS937" s="12"/>
      <c r="KGT937" s="12"/>
      <c r="KGU937" s="12"/>
      <c r="KGV937" s="12"/>
      <c r="KGW937" s="12"/>
      <c r="KGX937" s="12"/>
      <c r="KGY937" s="12"/>
      <c r="KGZ937" s="12"/>
      <c r="KHA937" s="12"/>
      <c r="KHB937" s="12"/>
      <c r="KHC937" s="12"/>
      <c r="KHD937" s="12"/>
      <c r="KHE937" s="12"/>
      <c r="KHF937" s="12"/>
      <c r="KHG937" s="12"/>
      <c r="KHH937" s="12"/>
      <c r="KHI937" s="12"/>
      <c r="KHJ937" s="12"/>
      <c r="KHK937" s="12"/>
      <c r="KHL937" s="12"/>
      <c r="KHM937" s="12"/>
      <c r="KHN937" s="12"/>
      <c r="KHO937" s="12"/>
      <c r="KHP937" s="12"/>
      <c r="KHQ937" s="12"/>
      <c r="KHR937" s="12"/>
      <c r="KHS937" s="12"/>
      <c r="KHT937" s="12"/>
      <c r="KHU937" s="12"/>
      <c r="KHV937" s="12"/>
      <c r="KHW937" s="12"/>
      <c r="KHX937" s="12"/>
      <c r="KHY937" s="12"/>
      <c r="KHZ937" s="12"/>
      <c r="KIA937" s="12"/>
      <c r="KIB937" s="12"/>
      <c r="KIC937" s="12"/>
      <c r="KID937" s="12"/>
      <c r="KIE937" s="12"/>
      <c r="KIF937" s="12"/>
      <c r="KIG937" s="12"/>
      <c r="KIH937" s="12"/>
      <c r="KII937" s="12"/>
      <c r="KIJ937" s="12"/>
      <c r="KIK937" s="12"/>
      <c r="KIL937" s="12"/>
      <c r="KIM937" s="12"/>
      <c r="KIN937" s="12"/>
      <c r="KIO937" s="12"/>
      <c r="KIP937" s="12"/>
      <c r="KIQ937" s="12"/>
      <c r="KIR937" s="12"/>
      <c r="KIS937" s="12"/>
      <c r="KIT937" s="12"/>
      <c r="KIU937" s="12"/>
      <c r="KIV937" s="12"/>
      <c r="KIW937" s="12"/>
      <c r="KIX937" s="12"/>
      <c r="KIY937" s="12"/>
      <c r="KIZ937" s="12"/>
      <c r="KJA937" s="12"/>
      <c r="KJB937" s="12"/>
      <c r="KJC937" s="12"/>
      <c r="KJD937" s="12"/>
      <c r="KJE937" s="12"/>
      <c r="KJF937" s="12"/>
      <c r="KJG937" s="12"/>
      <c r="KJH937" s="12"/>
      <c r="KJI937" s="12"/>
      <c r="KJJ937" s="12"/>
      <c r="KJK937" s="12"/>
      <c r="KJL937" s="12"/>
      <c r="KJM937" s="12"/>
      <c r="KJN937" s="12"/>
      <c r="KJO937" s="12"/>
      <c r="KJP937" s="12"/>
      <c r="KJQ937" s="12"/>
      <c r="KJR937" s="12"/>
      <c r="KJS937" s="12"/>
      <c r="KJT937" s="12"/>
      <c r="KJU937" s="12"/>
      <c r="KJV937" s="12"/>
      <c r="KJW937" s="12"/>
      <c r="KJX937" s="12"/>
      <c r="KJY937" s="12"/>
      <c r="KJZ937" s="12"/>
      <c r="KKA937" s="12"/>
      <c r="KKB937" s="12"/>
      <c r="KKC937" s="12"/>
      <c r="KKD937" s="12"/>
      <c r="KKE937" s="12"/>
      <c r="KKF937" s="12"/>
      <c r="KKG937" s="12"/>
      <c r="KKH937" s="12"/>
      <c r="KKI937" s="12"/>
      <c r="KKJ937" s="12"/>
      <c r="KKK937" s="12"/>
      <c r="KKL937" s="12"/>
      <c r="KKM937" s="12"/>
      <c r="KKN937" s="12"/>
      <c r="KKO937" s="12"/>
      <c r="KKP937" s="12"/>
      <c r="KKQ937" s="12"/>
      <c r="KKR937" s="12"/>
      <c r="KKS937" s="12"/>
      <c r="KKT937" s="12"/>
      <c r="KKU937" s="12"/>
      <c r="KKV937" s="12"/>
      <c r="KKW937" s="12"/>
      <c r="KKX937" s="12"/>
      <c r="KKY937" s="12"/>
      <c r="KKZ937" s="12"/>
      <c r="KLA937" s="12"/>
      <c r="KLB937" s="12"/>
      <c r="KLC937" s="12"/>
      <c r="KLD937" s="12"/>
      <c r="KLE937" s="12"/>
      <c r="KLF937" s="12"/>
      <c r="KLG937" s="12"/>
      <c r="KLH937" s="12"/>
      <c r="KLI937" s="12"/>
      <c r="KLJ937" s="12"/>
      <c r="KLK937" s="12"/>
      <c r="KLL937" s="12"/>
      <c r="KLM937" s="12"/>
      <c r="KLN937" s="12"/>
      <c r="KLO937" s="12"/>
      <c r="KLP937" s="12"/>
      <c r="KLQ937" s="12"/>
      <c r="KLR937" s="12"/>
      <c r="KLS937" s="12"/>
      <c r="KLT937" s="12"/>
      <c r="KLU937" s="12"/>
      <c r="KLV937" s="12"/>
      <c r="KLW937" s="12"/>
      <c r="KLX937" s="12"/>
      <c r="KLY937" s="12"/>
      <c r="KLZ937" s="12"/>
      <c r="KMA937" s="12"/>
      <c r="KMB937" s="12"/>
      <c r="KMC937" s="12"/>
      <c r="KMD937" s="12"/>
      <c r="KME937" s="12"/>
      <c r="KMF937" s="12"/>
      <c r="KMG937" s="12"/>
      <c r="KMH937" s="12"/>
      <c r="KMI937" s="12"/>
      <c r="KMJ937" s="12"/>
      <c r="KMK937" s="12"/>
      <c r="KML937" s="12"/>
      <c r="KMM937" s="12"/>
      <c r="KMN937" s="12"/>
      <c r="KMO937" s="12"/>
      <c r="KMP937" s="12"/>
      <c r="KMQ937" s="12"/>
      <c r="KMR937" s="12"/>
      <c r="KMS937" s="12"/>
      <c r="KMT937" s="12"/>
      <c r="KMU937" s="12"/>
      <c r="KMV937" s="12"/>
      <c r="KMW937" s="12"/>
      <c r="KMX937" s="12"/>
      <c r="KMY937" s="12"/>
      <c r="KMZ937" s="12"/>
      <c r="KNA937" s="12"/>
      <c r="KNB937" s="12"/>
      <c r="KNC937" s="12"/>
      <c r="KND937" s="12"/>
      <c r="KNE937" s="12"/>
      <c r="KNF937" s="12"/>
      <c r="KNG937" s="12"/>
      <c r="KNH937" s="12"/>
      <c r="KNI937" s="12"/>
      <c r="KNJ937" s="12"/>
      <c r="KNK937" s="12"/>
      <c r="KNL937" s="12"/>
      <c r="KNM937" s="12"/>
      <c r="KNN937" s="12"/>
      <c r="KNO937" s="12"/>
      <c r="KNP937" s="12"/>
      <c r="KNQ937" s="12"/>
      <c r="KNR937" s="12"/>
      <c r="KNS937" s="12"/>
      <c r="KNT937" s="12"/>
      <c r="KNU937" s="12"/>
      <c r="KNV937" s="12"/>
      <c r="KNW937" s="12"/>
      <c r="KNX937" s="12"/>
      <c r="KNY937" s="12"/>
      <c r="KNZ937" s="12"/>
      <c r="KOA937" s="12"/>
      <c r="KOB937" s="12"/>
      <c r="KOC937" s="12"/>
      <c r="KOD937" s="12"/>
      <c r="KOE937" s="12"/>
      <c r="KOF937" s="12"/>
      <c r="KOG937" s="12"/>
      <c r="KOH937" s="12"/>
      <c r="KOI937" s="12"/>
      <c r="KOJ937" s="12"/>
      <c r="KOK937" s="12"/>
      <c r="KOL937" s="12"/>
      <c r="KOM937" s="12"/>
      <c r="KON937" s="12"/>
      <c r="KOO937" s="12"/>
      <c r="KOP937" s="12"/>
      <c r="KOQ937" s="12"/>
      <c r="KOR937" s="12"/>
      <c r="KOS937" s="12"/>
      <c r="KOT937" s="12"/>
      <c r="KOU937" s="12"/>
      <c r="KOV937" s="12"/>
      <c r="KOW937" s="12"/>
      <c r="KOX937" s="12"/>
      <c r="KOY937" s="12"/>
      <c r="KOZ937" s="12"/>
      <c r="KPA937" s="12"/>
      <c r="KPB937" s="12"/>
      <c r="KPC937" s="12"/>
      <c r="KPD937" s="12"/>
      <c r="KPE937" s="12"/>
      <c r="KPF937" s="12"/>
      <c r="KPG937" s="12"/>
      <c r="KPH937" s="12"/>
      <c r="KPI937" s="12"/>
      <c r="KPJ937" s="12"/>
      <c r="KPK937" s="12"/>
      <c r="KPL937" s="12"/>
      <c r="KPM937" s="12"/>
      <c r="KPN937" s="12"/>
      <c r="KPO937" s="12"/>
      <c r="KPP937" s="12"/>
      <c r="KPQ937" s="12"/>
      <c r="KPR937" s="12"/>
      <c r="KPS937" s="12"/>
      <c r="KPT937" s="12"/>
      <c r="KPU937" s="12"/>
      <c r="KPV937" s="12"/>
      <c r="KPW937" s="12"/>
      <c r="KPX937" s="12"/>
      <c r="KPY937" s="12"/>
      <c r="KPZ937" s="12"/>
      <c r="KQA937" s="12"/>
      <c r="KQB937" s="12"/>
      <c r="KQC937" s="12"/>
      <c r="KQD937" s="12"/>
      <c r="KQE937" s="12"/>
      <c r="KQF937" s="12"/>
      <c r="KQG937" s="12"/>
      <c r="KQH937" s="12"/>
      <c r="KQI937" s="12"/>
      <c r="KQJ937" s="12"/>
      <c r="KQK937" s="12"/>
      <c r="KQL937" s="12"/>
      <c r="KQM937" s="12"/>
      <c r="KQN937" s="12"/>
      <c r="KQO937" s="12"/>
      <c r="KQP937" s="12"/>
      <c r="KQQ937" s="12"/>
      <c r="KQR937" s="12"/>
      <c r="KQS937" s="12"/>
      <c r="KQT937" s="12"/>
      <c r="KQU937" s="12"/>
      <c r="KQV937" s="12"/>
      <c r="KQW937" s="12"/>
      <c r="KQX937" s="12"/>
      <c r="KQY937" s="12"/>
      <c r="KQZ937" s="12"/>
      <c r="KRA937" s="12"/>
      <c r="KRB937" s="12"/>
      <c r="KRC937" s="12"/>
      <c r="KRD937" s="12"/>
      <c r="KRE937" s="12"/>
      <c r="KRF937" s="12"/>
      <c r="KRG937" s="12"/>
      <c r="KRH937" s="12"/>
      <c r="KRI937" s="12"/>
      <c r="KRJ937" s="12"/>
      <c r="KRK937" s="12"/>
      <c r="KRL937" s="12"/>
      <c r="KRM937" s="12"/>
      <c r="KRN937" s="12"/>
      <c r="KRO937" s="12"/>
      <c r="KRP937" s="12"/>
      <c r="KRQ937" s="12"/>
      <c r="KRR937" s="12"/>
      <c r="KRS937" s="12"/>
      <c r="KRT937" s="12"/>
      <c r="KRU937" s="12"/>
      <c r="KRV937" s="12"/>
      <c r="KRW937" s="12"/>
      <c r="KRX937" s="12"/>
      <c r="KRY937" s="12"/>
      <c r="KRZ937" s="12"/>
      <c r="KSA937" s="12"/>
      <c r="KSB937" s="12"/>
      <c r="KSC937" s="12"/>
      <c r="KSD937" s="12"/>
      <c r="KSE937" s="12"/>
      <c r="KSF937" s="12"/>
      <c r="KSG937" s="12"/>
      <c r="KSH937" s="12"/>
      <c r="KSI937" s="12"/>
      <c r="KSJ937" s="12"/>
      <c r="KSK937" s="12"/>
      <c r="KSL937" s="12"/>
      <c r="KSM937" s="12"/>
      <c r="KSN937" s="12"/>
      <c r="KSO937" s="12"/>
      <c r="KSP937" s="12"/>
      <c r="KSQ937" s="12"/>
      <c r="KSR937" s="12"/>
      <c r="KSS937" s="12"/>
      <c r="KST937" s="12"/>
      <c r="KSU937" s="12"/>
      <c r="KSV937" s="12"/>
      <c r="KSW937" s="12"/>
      <c r="KSX937" s="12"/>
      <c r="KSY937" s="12"/>
      <c r="KSZ937" s="12"/>
      <c r="KTA937" s="12"/>
      <c r="KTB937" s="12"/>
      <c r="KTC937" s="12"/>
      <c r="KTD937" s="12"/>
      <c r="KTE937" s="12"/>
      <c r="KTF937" s="12"/>
      <c r="KTG937" s="12"/>
      <c r="KTH937" s="12"/>
      <c r="KTI937" s="12"/>
      <c r="KTJ937" s="12"/>
      <c r="KTK937" s="12"/>
      <c r="KTL937" s="12"/>
      <c r="KTM937" s="12"/>
      <c r="KTN937" s="12"/>
      <c r="KTO937" s="12"/>
      <c r="KTP937" s="12"/>
      <c r="KTQ937" s="12"/>
      <c r="KTR937" s="12"/>
      <c r="KTS937" s="12"/>
      <c r="KTT937" s="12"/>
      <c r="KTU937" s="12"/>
      <c r="KTV937" s="12"/>
      <c r="KTW937" s="12"/>
      <c r="KTX937" s="12"/>
      <c r="KTY937" s="12"/>
      <c r="KTZ937" s="12"/>
      <c r="KUA937" s="12"/>
      <c r="KUB937" s="12"/>
      <c r="KUC937" s="12"/>
      <c r="KUD937" s="12"/>
      <c r="KUE937" s="12"/>
      <c r="KUF937" s="12"/>
      <c r="KUG937" s="12"/>
      <c r="KUH937" s="12"/>
      <c r="KUI937" s="12"/>
      <c r="KUJ937" s="12"/>
      <c r="KUK937" s="12"/>
      <c r="KUL937" s="12"/>
      <c r="KUM937" s="12"/>
      <c r="KUN937" s="12"/>
      <c r="KUO937" s="12"/>
      <c r="KUP937" s="12"/>
      <c r="KUQ937" s="12"/>
      <c r="KUR937" s="12"/>
      <c r="KUS937" s="12"/>
      <c r="KUT937" s="12"/>
      <c r="KUU937" s="12"/>
      <c r="KUV937" s="12"/>
      <c r="KUW937" s="12"/>
      <c r="KUX937" s="12"/>
      <c r="KUY937" s="12"/>
      <c r="KUZ937" s="12"/>
      <c r="KVA937" s="12"/>
      <c r="KVB937" s="12"/>
      <c r="KVC937" s="12"/>
      <c r="KVD937" s="12"/>
      <c r="KVE937" s="12"/>
      <c r="KVF937" s="12"/>
      <c r="KVG937" s="12"/>
      <c r="KVH937" s="12"/>
      <c r="KVI937" s="12"/>
      <c r="KVJ937" s="12"/>
      <c r="KVK937" s="12"/>
      <c r="KVL937" s="12"/>
      <c r="KVM937" s="12"/>
      <c r="KVN937" s="12"/>
      <c r="KVO937" s="12"/>
      <c r="KVP937" s="12"/>
      <c r="KVQ937" s="12"/>
      <c r="KVR937" s="12"/>
      <c r="KVS937" s="12"/>
      <c r="KVT937" s="12"/>
      <c r="KVU937" s="12"/>
      <c r="KVV937" s="12"/>
      <c r="KVW937" s="12"/>
      <c r="KVX937" s="12"/>
      <c r="KVY937" s="12"/>
      <c r="KVZ937" s="12"/>
      <c r="KWA937" s="12"/>
      <c r="KWB937" s="12"/>
      <c r="KWC937" s="12"/>
      <c r="KWD937" s="12"/>
      <c r="KWE937" s="12"/>
      <c r="KWF937" s="12"/>
      <c r="KWG937" s="12"/>
      <c r="KWH937" s="12"/>
      <c r="KWI937" s="12"/>
      <c r="KWJ937" s="12"/>
      <c r="KWK937" s="12"/>
      <c r="KWL937" s="12"/>
      <c r="KWM937" s="12"/>
      <c r="KWN937" s="12"/>
      <c r="KWO937" s="12"/>
      <c r="KWP937" s="12"/>
      <c r="KWQ937" s="12"/>
      <c r="KWR937" s="12"/>
      <c r="KWS937" s="12"/>
      <c r="KWT937" s="12"/>
      <c r="KWU937" s="12"/>
      <c r="KWV937" s="12"/>
      <c r="KWW937" s="12"/>
      <c r="KWX937" s="12"/>
      <c r="KWY937" s="12"/>
      <c r="KWZ937" s="12"/>
      <c r="KXA937" s="12"/>
      <c r="KXB937" s="12"/>
      <c r="KXC937" s="12"/>
      <c r="KXD937" s="12"/>
      <c r="KXE937" s="12"/>
      <c r="KXF937" s="12"/>
      <c r="KXG937" s="12"/>
      <c r="KXH937" s="12"/>
      <c r="KXI937" s="12"/>
      <c r="KXJ937" s="12"/>
      <c r="KXK937" s="12"/>
      <c r="KXL937" s="12"/>
      <c r="KXM937" s="12"/>
      <c r="KXN937" s="12"/>
      <c r="KXO937" s="12"/>
      <c r="KXP937" s="12"/>
      <c r="KXQ937" s="12"/>
      <c r="KXR937" s="12"/>
      <c r="KXS937" s="12"/>
      <c r="KXT937" s="12"/>
      <c r="KXU937" s="12"/>
      <c r="KXV937" s="12"/>
      <c r="KXW937" s="12"/>
      <c r="KXX937" s="12"/>
      <c r="KXY937" s="12"/>
      <c r="KXZ937" s="12"/>
      <c r="KYA937" s="12"/>
      <c r="KYB937" s="12"/>
      <c r="KYC937" s="12"/>
      <c r="KYD937" s="12"/>
      <c r="KYE937" s="12"/>
      <c r="KYF937" s="12"/>
      <c r="KYG937" s="12"/>
      <c r="KYH937" s="12"/>
      <c r="KYI937" s="12"/>
      <c r="KYJ937" s="12"/>
      <c r="KYK937" s="12"/>
      <c r="KYL937" s="12"/>
      <c r="KYM937" s="12"/>
      <c r="KYN937" s="12"/>
      <c r="KYO937" s="12"/>
      <c r="KYP937" s="12"/>
      <c r="KYQ937" s="12"/>
      <c r="KYR937" s="12"/>
      <c r="KYS937" s="12"/>
      <c r="KYT937" s="12"/>
      <c r="KYU937" s="12"/>
      <c r="KYV937" s="12"/>
      <c r="KYW937" s="12"/>
      <c r="KYX937" s="12"/>
      <c r="KYY937" s="12"/>
      <c r="KYZ937" s="12"/>
      <c r="KZA937" s="12"/>
      <c r="KZB937" s="12"/>
      <c r="KZC937" s="12"/>
      <c r="KZD937" s="12"/>
      <c r="KZE937" s="12"/>
      <c r="KZF937" s="12"/>
      <c r="KZG937" s="12"/>
      <c r="KZH937" s="12"/>
      <c r="KZI937" s="12"/>
      <c r="KZJ937" s="12"/>
      <c r="KZK937" s="12"/>
      <c r="KZL937" s="12"/>
      <c r="KZM937" s="12"/>
      <c r="KZN937" s="12"/>
      <c r="KZO937" s="12"/>
      <c r="KZP937" s="12"/>
      <c r="KZQ937" s="12"/>
      <c r="KZR937" s="12"/>
      <c r="KZS937" s="12"/>
      <c r="KZT937" s="12"/>
      <c r="KZU937" s="12"/>
      <c r="KZV937" s="12"/>
      <c r="KZW937" s="12"/>
      <c r="KZX937" s="12"/>
      <c r="KZY937" s="12"/>
      <c r="KZZ937" s="12"/>
      <c r="LAA937" s="12"/>
      <c r="LAB937" s="12"/>
      <c r="LAC937" s="12"/>
      <c r="LAD937" s="12"/>
      <c r="LAE937" s="12"/>
      <c r="LAF937" s="12"/>
      <c r="LAG937" s="12"/>
      <c r="LAH937" s="12"/>
      <c r="LAI937" s="12"/>
      <c r="LAJ937" s="12"/>
      <c r="LAK937" s="12"/>
      <c r="LAL937" s="12"/>
      <c r="LAM937" s="12"/>
      <c r="LAN937" s="12"/>
      <c r="LAO937" s="12"/>
      <c r="LAP937" s="12"/>
      <c r="LAQ937" s="12"/>
      <c r="LAR937" s="12"/>
      <c r="LAS937" s="12"/>
      <c r="LAT937" s="12"/>
      <c r="LAU937" s="12"/>
      <c r="LAV937" s="12"/>
      <c r="LAW937" s="12"/>
      <c r="LAX937" s="12"/>
      <c r="LAY937" s="12"/>
      <c r="LAZ937" s="12"/>
      <c r="LBA937" s="12"/>
      <c r="LBB937" s="12"/>
      <c r="LBC937" s="12"/>
      <c r="LBD937" s="12"/>
      <c r="LBE937" s="12"/>
      <c r="LBF937" s="12"/>
      <c r="LBG937" s="12"/>
      <c r="LBH937" s="12"/>
      <c r="LBI937" s="12"/>
      <c r="LBJ937" s="12"/>
      <c r="LBK937" s="12"/>
      <c r="LBL937" s="12"/>
      <c r="LBM937" s="12"/>
      <c r="LBN937" s="12"/>
      <c r="LBO937" s="12"/>
      <c r="LBP937" s="12"/>
      <c r="LBQ937" s="12"/>
      <c r="LBR937" s="12"/>
      <c r="LBS937" s="12"/>
      <c r="LBT937" s="12"/>
      <c r="LBU937" s="12"/>
      <c r="LBV937" s="12"/>
      <c r="LBW937" s="12"/>
      <c r="LBX937" s="12"/>
      <c r="LBY937" s="12"/>
      <c r="LBZ937" s="12"/>
      <c r="LCA937" s="12"/>
      <c r="LCB937" s="12"/>
      <c r="LCC937" s="12"/>
      <c r="LCD937" s="12"/>
      <c r="LCE937" s="12"/>
      <c r="LCF937" s="12"/>
      <c r="LCG937" s="12"/>
      <c r="LCH937" s="12"/>
      <c r="LCI937" s="12"/>
      <c r="LCJ937" s="12"/>
      <c r="LCK937" s="12"/>
      <c r="LCL937" s="12"/>
      <c r="LCM937" s="12"/>
      <c r="LCN937" s="12"/>
      <c r="LCO937" s="12"/>
      <c r="LCP937" s="12"/>
      <c r="LCQ937" s="12"/>
      <c r="LCR937" s="12"/>
      <c r="LCS937" s="12"/>
      <c r="LCT937" s="12"/>
      <c r="LCU937" s="12"/>
      <c r="LCV937" s="12"/>
      <c r="LCW937" s="12"/>
      <c r="LCX937" s="12"/>
      <c r="LCY937" s="12"/>
      <c r="LCZ937" s="12"/>
      <c r="LDA937" s="12"/>
      <c r="LDB937" s="12"/>
      <c r="LDC937" s="12"/>
      <c r="LDD937" s="12"/>
      <c r="LDE937" s="12"/>
      <c r="LDF937" s="12"/>
      <c r="LDG937" s="12"/>
      <c r="LDH937" s="12"/>
      <c r="LDI937" s="12"/>
      <c r="LDJ937" s="12"/>
      <c r="LDK937" s="12"/>
      <c r="LDL937" s="12"/>
      <c r="LDM937" s="12"/>
      <c r="LDN937" s="12"/>
      <c r="LDO937" s="12"/>
      <c r="LDP937" s="12"/>
      <c r="LDQ937" s="12"/>
      <c r="LDR937" s="12"/>
      <c r="LDS937" s="12"/>
      <c r="LDT937" s="12"/>
      <c r="LDU937" s="12"/>
      <c r="LDV937" s="12"/>
      <c r="LDW937" s="12"/>
      <c r="LDX937" s="12"/>
      <c r="LDY937" s="12"/>
      <c r="LDZ937" s="12"/>
      <c r="LEA937" s="12"/>
      <c r="LEB937" s="12"/>
      <c r="LEC937" s="12"/>
      <c r="LED937" s="12"/>
      <c r="LEE937" s="12"/>
      <c r="LEF937" s="12"/>
      <c r="LEG937" s="12"/>
      <c r="LEH937" s="12"/>
      <c r="LEI937" s="12"/>
      <c r="LEJ937" s="12"/>
      <c r="LEK937" s="12"/>
      <c r="LEL937" s="12"/>
      <c r="LEM937" s="12"/>
      <c r="LEN937" s="12"/>
      <c r="LEO937" s="12"/>
      <c r="LEP937" s="12"/>
      <c r="LEQ937" s="12"/>
      <c r="LER937" s="12"/>
      <c r="LES937" s="12"/>
      <c r="LET937" s="12"/>
      <c r="LEU937" s="12"/>
      <c r="LEV937" s="12"/>
      <c r="LEW937" s="12"/>
      <c r="LEX937" s="12"/>
      <c r="LEY937" s="12"/>
      <c r="LEZ937" s="12"/>
      <c r="LFA937" s="12"/>
      <c r="LFB937" s="12"/>
      <c r="LFC937" s="12"/>
      <c r="LFD937" s="12"/>
      <c r="LFE937" s="12"/>
      <c r="LFF937" s="12"/>
      <c r="LFG937" s="12"/>
      <c r="LFH937" s="12"/>
      <c r="LFI937" s="12"/>
      <c r="LFJ937" s="12"/>
      <c r="LFK937" s="12"/>
      <c r="LFL937" s="12"/>
      <c r="LFM937" s="12"/>
      <c r="LFN937" s="12"/>
      <c r="LFO937" s="12"/>
      <c r="LFP937" s="12"/>
      <c r="LFQ937" s="12"/>
      <c r="LFR937" s="12"/>
      <c r="LFS937" s="12"/>
      <c r="LFT937" s="12"/>
      <c r="LFU937" s="12"/>
      <c r="LFV937" s="12"/>
      <c r="LFW937" s="12"/>
      <c r="LFX937" s="12"/>
      <c r="LFY937" s="12"/>
      <c r="LFZ937" s="12"/>
      <c r="LGA937" s="12"/>
      <c r="LGB937" s="12"/>
      <c r="LGC937" s="12"/>
      <c r="LGD937" s="12"/>
      <c r="LGE937" s="12"/>
      <c r="LGF937" s="12"/>
      <c r="LGG937" s="12"/>
      <c r="LGH937" s="12"/>
      <c r="LGI937" s="12"/>
      <c r="LGJ937" s="12"/>
      <c r="LGK937" s="12"/>
      <c r="LGL937" s="12"/>
      <c r="LGM937" s="12"/>
      <c r="LGN937" s="12"/>
      <c r="LGO937" s="12"/>
      <c r="LGP937" s="12"/>
      <c r="LGQ937" s="12"/>
      <c r="LGR937" s="12"/>
      <c r="LGS937" s="12"/>
      <c r="LGT937" s="12"/>
      <c r="LGU937" s="12"/>
      <c r="LGV937" s="12"/>
      <c r="LGW937" s="12"/>
      <c r="LGX937" s="12"/>
      <c r="LGY937" s="12"/>
      <c r="LGZ937" s="12"/>
      <c r="LHA937" s="12"/>
      <c r="LHB937" s="12"/>
      <c r="LHC937" s="12"/>
      <c r="LHD937" s="12"/>
      <c r="LHE937" s="12"/>
      <c r="LHF937" s="12"/>
      <c r="LHG937" s="12"/>
      <c r="LHH937" s="12"/>
      <c r="LHI937" s="12"/>
      <c r="LHJ937" s="12"/>
      <c r="LHK937" s="12"/>
      <c r="LHL937" s="12"/>
      <c r="LHM937" s="12"/>
      <c r="LHN937" s="12"/>
      <c r="LHO937" s="12"/>
      <c r="LHP937" s="12"/>
      <c r="LHQ937" s="12"/>
      <c r="LHR937" s="12"/>
      <c r="LHS937" s="12"/>
      <c r="LHT937" s="12"/>
      <c r="LHU937" s="12"/>
      <c r="LHV937" s="12"/>
      <c r="LHW937" s="12"/>
      <c r="LHX937" s="12"/>
      <c r="LHY937" s="12"/>
      <c r="LHZ937" s="12"/>
      <c r="LIA937" s="12"/>
      <c r="LIB937" s="12"/>
      <c r="LIC937" s="12"/>
      <c r="LID937" s="12"/>
      <c r="LIE937" s="12"/>
      <c r="LIF937" s="12"/>
      <c r="LIG937" s="12"/>
      <c r="LIH937" s="12"/>
      <c r="LII937" s="12"/>
      <c r="LIJ937" s="12"/>
      <c r="LIK937" s="12"/>
      <c r="LIL937" s="12"/>
      <c r="LIM937" s="12"/>
      <c r="LIN937" s="12"/>
      <c r="LIO937" s="12"/>
      <c r="LIP937" s="12"/>
      <c r="LIQ937" s="12"/>
      <c r="LIR937" s="12"/>
      <c r="LIS937" s="12"/>
      <c r="LIT937" s="12"/>
      <c r="LIU937" s="12"/>
      <c r="LIV937" s="12"/>
      <c r="LIW937" s="12"/>
      <c r="LIX937" s="12"/>
      <c r="LIY937" s="12"/>
      <c r="LIZ937" s="12"/>
      <c r="LJA937" s="12"/>
      <c r="LJB937" s="12"/>
      <c r="LJC937" s="12"/>
      <c r="LJD937" s="12"/>
      <c r="LJE937" s="12"/>
      <c r="LJF937" s="12"/>
      <c r="LJG937" s="12"/>
      <c r="LJH937" s="12"/>
      <c r="LJI937" s="12"/>
      <c r="LJJ937" s="12"/>
      <c r="LJK937" s="12"/>
      <c r="LJL937" s="12"/>
      <c r="LJM937" s="12"/>
      <c r="LJN937" s="12"/>
      <c r="LJO937" s="12"/>
      <c r="LJP937" s="12"/>
      <c r="LJQ937" s="12"/>
      <c r="LJR937" s="12"/>
      <c r="LJS937" s="12"/>
      <c r="LJT937" s="12"/>
      <c r="LJU937" s="12"/>
      <c r="LJV937" s="12"/>
      <c r="LJW937" s="12"/>
      <c r="LJX937" s="12"/>
      <c r="LJY937" s="12"/>
      <c r="LJZ937" s="12"/>
      <c r="LKA937" s="12"/>
      <c r="LKB937" s="12"/>
      <c r="LKC937" s="12"/>
      <c r="LKD937" s="12"/>
      <c r="LKE937" s="12"/>
      <c r="LKF937" s="12"/>
      <c r="LKG937" s="12"/>
      <c r="LKH937" s="12"/>
      <c r="LKI937" s="12"/>
      <c r="LKJ937" s="12"/>
      <c r="LKK937" s="12"/>
      <c r="LKL937" s="12"/>
      <c r="LKM937" s="12"/>
      <c r="LKN937" s="12"/>
      <c r="LKO937" s="12"/>
      <c r="LKP937" s="12"/>
      <c r="LKQ937" s="12"/>
      <c r="LKR937" s="12"/>
      <c r="LKS937" s="12"/>
      <c r="LKT937" s="12"/>
      <c r="LKU937" s="12"/>
      <c r="LKV937" s="12"/>
      <c r="LKW937" s="12"/>
      <c r="LKX937" s="12"/>
      <c r="LKY937" s="12"/>
      <c r="LKZ937" s="12"/>
      <c r="LLA937" s="12"/>
      <c r="LLB937" s="12"/>
      <c r="LLC937" s="12"/>
      <c r="LLD937" s="12"/>
      <c r="LLE937" s="12"/>
      <c r="LLF937" s="12"/>
      <c r="LLG937" s="12"/>
      <c r="LLH937" s="12"/>
      <c r="LLI937" s="12"/>
      <c r="LLJ937" s="12"/>
      <c r="LLK937" s="12"/>
      <c r="LLL937" s="12"/>
      <c r="LLM937" s="12"/>
      <c r="LLN937" s="12"/>
      <c r="LLO937" s="12"/>
      <c r="LLP937" s="12"/>
      <c r="LLQ937" s="12"/>
      <c r="LLR937" s="12"/>
      <c r="LLS937" s="12"/>
      <c r="LLT937" s="12"/>
      <c r="LLU937" s="12"/>
      <c r="LLV937" s="12"/>
      <c r="LLW937" s="12"/>
      <c r="LLX937" s="12"/>
      <c r="LLY937" s="12"/>
      <c r="LLZ937" s="12"/>
      <c r="LMA937" s="12"/>
      <c r="LMB937" s="12"/>
      <c r="LMC937" s="12"/>
      <c r="LMD937" s="12"/>
      <c r="LME937" s="12"/>
      <c r="LMF937" s="12"/>
      <c r="LMG937" s="12"/>
      <c r="LMH937" s="12"/>
      <c r="LMI937" s="12"/>
      <c r="LMJ937" s="12"/>
      <c r="LMK937" s="12"/>
      <c r="LML937" s="12"/>
      <c r="LMM937" s="12"/>
      <c r="LMN937" s="12"/>
      <c r="LMO937" s="12"/>
      <c r="LMP937" s="12"/>
      <c r="LMQ937" s="12"/>
      <c r="LMR937" s="12"/>
      <c r="LMS937" s="12"/>
      <c r="LMT937" s="12"/>
      <c r="LMU937" s="12"/>
      <c r="LMV937" s="12"/>
      <c r="LMW937" s="12"/>
      <c r="LMX937" s="12"/>
      <c r="LMY937" s="12"/>
      <c r="LMZ937" s="12"/>
      <c r="LNA937" s="12"/>
      <c r="LNB937" s="12"/>
      <c r="LNC937" s="12"/>
      <c r="LND937" s="12"/>
      <c r="LNE937" s="12"/>
      <c r="LNF937" s="12"/>
      <c r="LNG937" s="12"/>
      <c r="LNH937" s="12"/>
      <c r="LNI937" s="12"/>
      <c r="LNJ937" s="12"/>
      <c r="LNK937" s="12"/>
      <c r="LNL937" s="12"/>
      <c r="LNM937" s="12"/>
      <c r="LNN937" s="12"/>
      <c r="LNO937" s="12"/>
      <c r="LNP937" s="12"/>
      <c r="LNQ937" s="12"/>
      <c r="LNR937" s="12"/>
      <c r="LNS937" s="12"/>
      <c r="LNT937" s="12"/>
      <c r="LNU937" s="12"/>
      <c r="LNV937" s="12"/>
      <c r="LNW937" s="12"/>
      <c r="LNX937" s="12"/>
      <c r="LNY937" s="12"/>
      <c r="LNZ937" s="12"/>
      <c r="LOA937" s="12"/>
      <c r="LOB937" s="12"/>
      <c r="LOC937" s="12"/>
      <c r="LOD937" s="12"/>
      <c r="LOE937" s="12"/>
      <c r="LOF937" s="12"/>
      <c r="LOG937" s="12"/>
      <c r="LOH937" s="12"/>
      <c r="LOI937" s="12"/>
      <c r="LOJ937" s="12"/>
      <c r="LOK937" s="12"/>
      <c r="LOL937" s="12"/>
      <c r="LOM937" s="12"/>
      <c r="LON937" s="12"/>
      <c r="LOO937" s="12"/>
      <c r="LOP937" s="12"/>
      <c r="LOQ937" s="12"/>
      <c r="LOR937" s="12"/>
      <c r="LOS937" s="12"/>
      <c r="LOT937" s="12"/>
      <c r="LOU937" s="12"/>
      <c r="LOV937" s="12"/>
      <c r="LOW937" s="12"/>
      <c r="LOX937" s="12"/>
      <c r="LOY937" s="12"/>
      <c r="LOZ937" s="12"/>
      <c r="LPA937" s="12"/>
      <c r="LPB937" s="12"/>
      <c r="LPC937" s="12"/>
      <c r="LPD937" s="12"/>
      <c r="LPE937" s="12"/>
      <c r="LPF937" s="12"/>
      <c r="LPG937" s="12"/>
      <c r="LPH937" s="12"/>
      <c r="LPI937" s="12"/>
      <c r="LPJ937" s="12"/>
      <c r="LPK937" s="12"/>
      <c r="LPL937" s="12"/>
      <c r="LPM937" s="12"/>
      <c r="LPN937" s="12"/>
      <c r="LPO937" s="12"/>
      <c r="LPP937" s="12"/>
      <c r="LPQ937" s="12"/>
      <c r="LPR937" s="12"/>
      <c r="LPS937" s="12"/>
      <c r="LPT937" s="12"/>
      <c r="LPU937" s="12"/>
      <c r="LPV937" s="12"/>
      <c r="LPW937" s="12"/>
      <c r="LPX937" s="12"/>
      <c r="LPY937" s="12"/>
      <c r="LPZ937" s="12"/>
      <c r="LQA937" s="12"/>
      <c r="LQB937" s="12"/>
      <c r="LQC937" s="12"/>
      <c r="LQD937" s="12"/>
      <c r="LQE937" s="12"/>
      <c r="LQF937" s="12"/>
      <c r="LQG937" s="12"/>
      <c r="LQH937" s="12"/>
      <c r="LQI937" s="12"/>
      <c r="LQJ937" s="12"/>
      <c r="LQK937" s="12"/>
      <c r="LQL937" s="12"/>
      <c r="LQM937" s="12"/>
      <c r="LQN937" s="12"/>
      <c r="LQO937" s="12"/>
      <c r="LQP937" s="12"/>
      <c r="LQQ937" s="12"/>
      <c r="LQR937" s="12"/>
      <c r="LQS937" s="12"/>
      <c r="LQT937" s="12"/>
      <c r="LQU937" s="12"/>
      <c r="LQV937" s="12"/>
      <c r="LQW937" s="12"/>
      <c r="LQX937" s="12"/>
      <c r="LQY937" s="12"/>
      <c r="LQZ937" s="12"/>
      <c r="LRA937" s="12"/>
      <c r="LRB937" s="12"/>
      <c r="LRC937" s="12"/>
      <c r="LRD937" s="12"/>
      <c r="LRE937" s="12"/>
      <c r="LRF937" s="12"/>
      <c r="LRG937" s="12"/>
      <c r="LRH937" s="12"/>
      <c r="LRI937" s="12"/>
      <c r="LRJ937" s="12"/>
      <c r="LRK937" s="12"/>
      <c r="LRL937" s="12"/>
      <c r="LRM937" s="12"/>
      <c r="LRN937" s="12"/>
      <c r="LRO937" s="12"/>
      <c r="LRP937" s="12"/>
      <c r="LRQ937" s="12"/>
      <c r="LRR937" s="12"/>
      <c r="LRS937" s="12"/>
      <c r="LRT937" s="12"/>
      <c r="LRU937" s="12"/>
      <c r="LRV937" s="12"/>
      <c r="LRW937" s="12"/>
      <c r="LRX937" s="12"/>
      <c r="LRY937" s="12"/>
      <c r="LRZ937" s="12"/>
      <c r="LSA937" s="12"/>
      <c r="LSB937" s="12"/>
      <c r="LSC937" s="12"/>
      <c r="LSD937" s="12"/>
      <c r="LSE937" s="12"/>
      <c r="LSF937" s="12"/>
      <c r="LSG937" s="12"/>
      <c r="LSH937" s="12"/>
      <c r="LSI937" s="12"/>
      <c r="LSJ937" s="12"/>
      <c r="LSK937" s="12"/>
      <c r="LSL937" s="12"/>
      <c r="LSM937" s="12"/>
      <c r="LSN937" s="12"/>
      <c r="LSO937" s="12"/>
      <c r="LSP937" s="12"/>
      <c r="LSQ937" s="12"/>
      <c r="LSR937" s="12"/>
      <c r="LSS937" s="12"/>
      <c r="LST937" s="12"/>
      <c r="LSU937" s="12"/>
      <c r="LSV937" s="12"/>
      <c r="LSW937" s="12"/>
      <c r="LSX937" s="12"/>
      <c r="LSY937" s="12"/>
      <c r="LSZ937" s="12"/>
      <c r="LTA937" s="12"/>
      <c r="LTB937" s="12"/>
      <c r="LTC937" s="12"/>
      <c r="LTD937" s="12"/>
      <c r="LTE937" s="12"/>
      <c r="LTF937" s="12"/>
      <c r="LTG937" s="12"/>
      <c r="LTH937" s="12"/>
      <c r="LTI937" s="12"/>
      <c r="LTJ937" s="12"/>
      <c r="LTK937" s="12"/>
      <c r="LTL937" s="12"/>
      <c r="LTM937" s="12"/>
      <c r="LTN937" s="12"/>
      <c r="LTO937" s="12"/>
      <c r="LTP937" s="12"/>
      <c r="LTQ937" s="12"/>
      <c r="LTR937" s="12"/>
      <c r="LTS937" s="12"/>
      <c r="LTT937" s="12"/>
      <c r="LTU937" s="12"/>
      <c r="LTV937" s="12"/>
      <c r="LTW937" s="12"/>
      <c r="LTX937" s="12"/>
      <c r="LTY937" s="12"/>
      <c r="LTZ937" s="12"/>
      <c r="LUA937" s="12"/>
      <c r="LUB937" s="12"/>
      <c r="LUC937" s="12"/>
      <c r="LUD937" s="12"/>
      <c r="LUE937" s="12"/>
      <c r="LUF937" s="12"/>
      <c r="LUG937" s="12"/>
      <c r="LUH937" s="12"/>
      <c r="LUI937" s="12"/>
      <c r="LUJ937" s="12"/>
      <c r="LUK937" s="12"/>
      <c r="LUL937" s="12"/>
      <c r="LUM937" s="12"/>
      <c r="LUN937" s="12"/>
      <c r="LUO937" s="12"/>
      <c r="LUP937" s="12"/>
      <c r="LUQ937" s="12"/>
      <c r="LUR937" s="12"/>
      <c r="LUS937" s="12"/>
      <c r="LUT937" s="12"/>
      <c r="LUU937" s="12"/>
      <c r="LUV937" s="12"/>
      <c r="LUW937" s="12"/>
      <c r="LUX937" s="12"/>
      <c r="LUY937" s="12"/>
      <c r="LUZ937" s="12"/>
      <c r="LVA937" s="12"/>
      <c r="LVB937" s="12"/>
      <c r="LVC937" s="12"/>
      <c r="LVD937" s="12"/>
      <c r="LVE937" s="12"/>
      <c r="LVF937" s="12"/>
      <c r="LVG937" s="12"/>
      <c r="LVH937" s="12"/>
      <c r="LVI937" s="12"/>
      <c r="LVJ937" s="12"/>
      <c r="LVK937" s="12"/>
      <c r="LVL937" s="12"/>
      <c r="LVM937" s="12"/>
      <c r="LVN937" s="12"/>
      <c r="LVO937" s="12"/>
      <c r="LVP937" s="12"/>
      <c r="LVQ937" s="12"/>
      <c r="LVR937" s="12"/>
      <c r="LVS937" s="12"/>
      <c r="LVT937" s="12"/>
      <c r="LVU937" s="12"/>
      <c r="LVV937" s="12"/>
      <c r="LVW937" s="12"/>
      <c r="LVX937" s="12"/>
      <c r="LVY937" s="12"/>
      <c r="LVZ937" s="12"/>
      <c r="LWA937" s="12"/>
      <c r="LWB937" s="12"/>
      <c r="LWC937" s="12"/>
      <c r="LWD937" s="12"/>
      <c r="LWE937" s="12"/>
      <c r="LWF937" s="12"/>
      <c r="LWG937" s="12"/>
      <c r="LWH937" s="12"/>
      <c r="LWI937" s="12"/>
      <c r="LWJ937" s="12"/>
      <c r="LWK937" s="12"/>
      <c r="LWL937" s="12"/>
      <c r="LWM937" s="12"/>
      <c r="LWN937" s="12"/>
      <c r="LWO937" s="12"/>
      <c r="LWP937" s="12"/>
      <c r="LWQ937" s="12"/>
      <c r="LWR937" s="12"/>
      <c r="LWS937" s="12"/>
      <c r="LWT937" s="12"/>
      <c r="LWU937" s="12"/>
      <c r="LWV937" s="12"/>
      <c r="LWW937" s="12"/>
      <c r="LWX937" s="12"/>
      <c r="LWY937" s="12"/>
      <c r="LWZ937" s="12"/>
      <c r="LXA937" s="12"/>
      <c r="LXB937" s="12"/>
      <c r="LXC937" s="12"/>
      <c r="LXD937" s="12"/>
      <c r="LXE937" s="12"/>
      <c r="LXF937" s="12"/>
      <c r="LXG937" s="12"/>
      <c r="LXH937" s="12"/>
      <c r="LXI937" s="12"/>
      <c r="LXJ937" s="12"/>
      <c r="LXK937" s="12"/>
      <c r="LXL937" s="12"/>
      <c r="LXM937" s="12"/>
      <c r="LXN937" s="12"/>
      <c r="LXO937" s="12"/>
      <c r="LXP937" s="12"/>
      <c r="LXQ937" s="12"/>
      <c r="LXR937" s="12"/>
      <c r="LXS937" s="12"/>
      <c r="LXT937" s="12"/>
      <c r="LXU937" s="12"/>
      <c r="LXV937" s="12"/>
      <c r="LXW937" s="12"/>
      <c r="LXX937" s="12"/>
      <c r="LXY937" s="12"/>
      <c r="LXZ937" s="12"/>
      <c r="LYA937" s="12"/>
      <c r="LYB937" s="12"/>
      <c r="LYC937" s="12"/>
      <c r="LYD937" s="12"/>
      <c r="LYE937" s="12"/>
      <c r="LYF937" s="12"/>
      <c r="LYG937" s="12"/>
      <c r="LYH937" s="12"/>
      <c r="LYI937" s="12"/>
      <c r="LYJ937" s="12"/>
      <c r="LYK937" s="12"/>
      <c r="LYL937" s="12"/>
      <c r="LYM937" s="12"/>
      <c r="LYN937" s="12"/>
      <c r="LYO937" s="12"/>
      <c r="LYP937" s="12"/>
      <c r="LYQ937" s="12"/>
      <c r="LYR937" s="12"/>
      <c r="LYS937" s="12"/>
      <c r="LYT937" s="12"/>
      <c r="LYU937" s="12"/>
      <c r="LYV937" s="12"/>
      <c r="LYW937" s="12"/>
      <c r="LYX937" s="12"/>
      <c r="LYY937" s="12"/>
      <c r="LYZ937" s="12"/>
      <c r="LZA937" s="12"/>
      <c r="LZB937" s="12"/>
      <c r="LZC937" s="12"/>
      <c r="LZD937" s="12"/>
      <c r="LZE937" s="12"/>
      <c r="LZF937" s="12"/>
      <c r="LZG937" s="12"/>
      <c r="LZH937" s="12"/>
      <c r="LZI937" s="12"/>
      <c r="LZJ937" s="12"/>
      <c r="LZK937" s="12"/>
      <c r="LZL937" s="12"/>
      <c r="LZM937" s="12"/>
      <c r="LZN937" s="12"/>
      <c r="LZO937" s="12"/>
      <c r="LZP937" s="12"/>
      <c r="LZQ937" s="12"/>
      <c r="LZR937" s="12"/>
      <c r="LZS937" s="12"/>
      <c r="LZT937" s="12"/>
      <c r="LZU937" s="12"/>
      <c r="LZV937" s="12"/>
      <c r="LZW937" s="12"/>
      <c r="LZX937" s="12"/>
      <c r="LZY937" s="12"/>
      <c r="LZZ937" s="12"/>
      <c r="MAA937" s="12"/>
      <c r="MAB937" s="12"/>
      <c r="MAC937" s="12"/>
      <c r="MAD937" s="12"/>
      <c r="MAE937" s="12"/>
      <c r="MAF937" s="12"/>
      <c r="MAG937" s="12"/>
      <c r="MAH937" s="12"/>
      <c r="MAI937" s="12"/>
      <c r="MAJ937" s="12"/>
      <c r="MAK937" s="12"/>
      <c r="MAL937" s="12"/>
      <c r="MAM937" s="12"/>
      <c r="MAN937" s="12"/>
      <c r="MAO937" s="12"/>
      <c r="MAP937" s="12"/>
      <c r="MAQ937" s="12"/>
      <c r="MAR937" s="12"/>
      <c r="MAS937" s="12"/>
      <c r="MAT937" s="12"/>
      <c r="MAU937" s="12"/>
      <c r="MAV937" s="12"/>
      <c r="MAW937" s="12"/>
      <c r="MAX937" s="12"/>
      <c r="MAY937" s="12"/>
      <c r="MAZ937" s="12"/>
      <c r="MBA937" s="12"/>
      <c r="MBB937" s="12"/>
      <c r="MBC937" s="12"/>
      <c r="MBD937" s="12"/>
      <c r="MBE937" s="12"/>
      <c r="MBF937" s="12"/>
      <c r="MBG937" s="12"/>
      <c r="MBH937" s="12"/>
      <c r="MBI937" s="12"/>
      <c r="MBJ937" s="12"/>
      <c r="MBK937" s="12"/>
      <c r="MBL937" s="12"/>
      <c r="MBM937" s="12"/>
      <c r="MBN937" s="12"/>
      <c r="MBO937" s="12"/>
      <c r="MBP937" s="12"/>
      <c r="MBQ937" s="12"/>
      <c r="MBR937" s="12"/>
      <c r="MBS937" s="12"/>
      <c r="MBT937" s="12"/>
      <c r="MBU937" s="12"/>
      <c r="MBV937" s="12"/>
      <c r="MBW937" s="12"/>
      <c r="MBX937" s="12"/>
      <c r="MBY937" s="12"/>
      <c r="MBZ937" s="12"/>
      <c r="MCA937" s="12"/>
      <c r="MCB937" s="12"/>
      <c r="MCC937" s="12"/>
      <c r="MCD937" s="12"/>
      <c r="MCE937" s="12"/>
      <c r="MCF937" s="12"/>
      <c r="MCG937" s="12"/>
      <c r="MCH937" s="12"/>
      <c r="MCI937" s="12"/>
      <c r="MCJ937" s="12"/>
      <c r="MCK937" s="12"/>
      <c r="MCL937" s="12"/>
      <c r="MCM937" s="12"/>
      <c r="MCN937" s="12"/>
      <c r="MCO937" s="12"/>
      <c r="MCP937" s="12"/>
      <c r="MCQ937" s="12"/>
      <c r="MCR937" s="12"/>
      <c r="MCS937" s="12"/>
      <c r="MCT937" s="12"/>
      <c r="MCU937" s="12"/>
      <c r="MCV937" s="12"/>
      <c r="MCW937" s="12"/>
      <c r="MCX937" s="12"/>
      <c r="MCY937" s="12"/>
      <c r="MCZ937" s="12"/>
      <c r="MDA937" s="12"/>
      <c r="MDB937" s="12"/>
      <c r="MDC937" s="12"/>
      <c r="MDD937" s="12"/>
      <c r="MDE937" s="12"/>
      <c r="MDF937" s="12"/>
      <c r="MDG937" s="12"/>
      <c r="MDH937" s="12"/>
      <c r="MDI937" s="12"/>
      <c r="MDJ937" s="12"/>
      <c r="MDK937" s="12"/>
      <c r="MDL937" s="12"/>
      <c r="MDM937" s="12"/>
      <c r="MDN937" s="12"/>
      <c r="MDO937" s="12"/>
      <c r="MDP937" s="12"/>
      <c r="MDQ937" s="12"/>
      <c r="MDR937" s="12"/>
      <c r="MDS937" s="12"/>
      <c r="MDT937" s="12"/>
      <c r="MDU937" s="12"/>
      <c r="MDV937" s="12"/>
      <c r="MDW937" s="12"/>
      <c r="MDX937" s="12"/>
      <c r="MDY937" s="12"/>
      <c r="MDZ937" s="12"/>
      <c r="MEA937" s="12"/>
      <c r="MEB937" s="12"/>
      <c r="MEC937" s="12"/>
      <c r="MED937" s="12"/>
      <c r="MEE937" s="12"/>
      <c r="MEF937" s="12"/>
      <c r="MEG937" s="12"/>
      <c r="MEH937" s="12"/>
      <c r="MEI937" s="12"/>
      <c r="MEJ937" s="12"/>
      <c r="MEK937" s="12"/>
      <c r="MEL937" s="12"/>
      <c r="MEM937" s="12"/>
      <c r="MEN937" s="12"/>
      <c r="MEO937" s="12"/>
      <c r="MEP937" s="12"/>
      <c r="MEQ937" s="12"/>
      <c r="MER937" s="12"/>
      <c r="MES937" s="12"/>
      <c r="MET937" s="12"/>
      <c r="MEU937" s="12"/>
      <c r="MEV937" s="12"/>
      <c r="MEW937" s="12"/>
      <c r="MEX937" s="12"/>
      <c r="MEY937" s="12"/>
      <c r="MEZ937" s="12"/>
      <c r="MFA937" s="12"/>
      <c r="MFB937" s="12"/>
      <c r="MFC937" s="12"/>
      <c r="MFD937" s="12"/>
      <c r="MFE937" s="12"/>
      <c r="MFF937" s="12"/>
      <c r="MFG937" s="12"/>
      <c r="MFH937" s="12"/>
      <c r="MFI937" s="12"/>
      <c r="MFJ937" s="12"/>
      <c r="MFK937" s="12"/>
      <c r="MFL937" s="12"/>
      <c r="MFM937" s="12"/>
      <c r="MFN937" s="12"/>
      <c r="MFO937" s="12"/>
      <c r="MFP937" s="12"/>
      <c r="MFQ937" s="12"/>
      <c r="MFR937" s="12"/>
      <c r="MFS937" s="12"/>
      <c r="MFT937" s="12"/>
      <c r="MFU937" s="12"/>
      <c r="MFV937" s="12"/>
      <c r="MFW937" s="12"/>
      <c r="MFX937" s="12"/>
      <c r="MFY937" s="12"/>
      <c r="MFZ937" s="12"/>
      <c r="MGA937" s="12"/>
      <c r="MGB937" s="12"/>
      <c r="MGC937" s="12"/>
      <c r="MGD937" s="12"/>
      <c r="MGE937" s="12"/>
      <c r="MGF937" s="12"/>
      <c r="MGG937" s="12"/>
      <c r="MGH937" s="12"/>
      <c r="MGI937" s="12"/>
      <c r="MGJ937" s="12"/>
      <c r="MGK937" s="12"/>
      <c r="MGL937" s="12"/>
      <c r="MGM937" s="12"/>
      <c r="MGN937" s="12"/>
      <c r="MGO937" s="12"/>
      <c r="MGP937" s="12"/>
      <c r="MGQ937" s="12"/>
      <c r="MGR937" s="12"/>
      <c r="MGS937" s="12"/>
      <c r="MGT937" s="12"/>
      <c r="MGU937" s="12"/>
      <c r="MGV937" s="12"/>
      <c r="MGW937" s="12"/>
      <c r="MGX937" s="12"/>
      <c r="MGY937" s="12"/>
      <c r="MGZ937" s="12"/>
      <c r="MHA937" s="12"/>
      <c r="MHB937" s="12"/>
      <c r="MHC937" s="12"/>
      <c r="MHD937" s="12"/>
      <c r="MHE937" s="12"/>
      <c r="MHF937" s="12"/>
      <c r="MHG937" s="12"/>
      <c r="MHH937" s="12"/>
      <c r="MHI937" s="12"/>
      <c r="MHJ937" s="12"/>
      <c r="MHK937" s="12"/>
      <c r="MHL937" s="12"/>
      <c r="MHM937" s="12"/>
      <c r="MHN937" s="12"/>
      <c r="MHO937" s="12"/>
      <c r="MHP937" s="12"/>
      <c r="MHQ937" s="12"/>
      <c r="MHR937" s="12"/>
      <c r="MHS937" s="12"/>
      <c r="MHT937" s="12"/>
      <c r="MHU937" s="12"/>
      <c r="MHV937" s="12"/>
      <c r="MHW937" s="12"/>
      <c r="MHX937" s="12"/>
      <c r="MHY937" s="12"/>
      <c r="MHZ937" s="12"/>
      <c r="MIA937" s="12"/>
      <c r="MIB937" s="12"/>
      <c r="MIC937" s="12"/>
      <c r="MID937" s="12"/>
      <c r="MIE937" s="12"/>
      <c r="MIF937" s="12"/>
      <c r="MIG937" s="12"/>
      <c r="MIH937" s="12"/>
      <c r="MII937" s="12"/>
      <c r="MIJ937" s="12"/>
      <c r="MIK937" s="12"/>
      <c r="MIL937" s="12"/>
      <c r="MIM937" s="12"/>
      <c r="MIN937" s="12"/>
      <c r="MIO937" s="12"/>
      <c r="MIP937" s="12"/>
      <c r="MIQ937" s="12"/>
      <c r="MIR937" s="12"/>
      <c r="MIS937" s="12"/>
      <c r="MIT937" s="12"/>
      <c r="MIU937" s="12"/>
      <c r="MIV937" s="12"/>
      <c r="MIW937" s="12"/>
      <c r="MIX937" s="12"/>
      <c r="MIY937" s="12"/>
      <c r="MIZ937" s="12"/>
      <c r="MJA937" s="12"/>
      <c r="MJB937" s="12"/>
      <c r="MJC937" s="12"/>
      <c r="MJD937" s="12"/>
      <c r="MJE937" s="12"/>
      <c r="MJF937" s="12"/>
      <c r="MJG937" s="12"/>
      <c r="MJH937" s="12"/>
      <c r="MJI937" s="12"/>
      <c r="MJJ937" s="12"/>
      <c r="MJK937" s="12"/>
      <c r="MJL937" s="12"/>
      <c r="MJM937" s="12"/>
      <c r="MJN937" s="12"/>
      <c r="MJO937" s="12"/>
      <c r="MJP937" s="12"/>
      <c r="MJQ937" s="12"/>
      <c r="MJR937" s="12"/>
      <c r="MJS937" s="12"/>
      <c r="MJT937" s="12"/>
      <c r="MJU937" s="12"/>
      <c r="MJV937" s="12"/>
      <c r="MJW937" s="12"/>
      <c r="MJX937" s="12"/>
      <c r="MJY937" s="12"/>
      <c r="MJZ937" s="12"/>
      <c r="MKA937" s="12"/>
      <c r="MKB937" s="12"/>
      <c r="MKC937" s="12"/>
      <c r="MKD937" s="12"/>
      <c r="MKE937" s="12"/>
      <c r="MKF937" s="12"/>
      <c r="MKG937" s="12"/>
      <c r="MKH937" s="12"/>
      <c r="MKI937" s="12"/>
      <c r="MKJ937" s="12"/>
      <c r="MKK937" s="12"/>
      <c r="MKL937" s="12"/>
      <c r="MKM937" s="12"/>
      <c r="MKN937" s="12"/>
      <c r="MKO937" s="12"/>
      <c r="MKP937" s="12"/>
      <c r="MKQ937" s="12"/>
      <c r="MKR937" s="12"/>
      <c r="MKS937" s="12"/>
      <c r="MKT937" s="12"/>
      <c r="MKU937" s="12"/>
      <c r="MKV937" s="12"/>
      <c r="MKW937" s="12"/>
      <c r="MKX937" s="12"/>
      <c r="MKY937" s="12"/>
      <c r="MKZ937" s="12"/>
      <c r="MLA937" s="12"/>
      <c r="MLB937" s="12"/>
      <c r="MLC937" s="12"/>
      <c r="MLD937" s="12"/>
      <c r="MLE937" s="12"/>
      <c r="MLF937" s="12"/>
      <c r="MLG937" s="12"/>
      <c r="MLH937" s="12"/>
      <c r="MLI937" s="12"/>
      <c r="MLJ937" s="12"/>
      <c r="MLK937" s="12"/>
      <c r="MLL937" s="12"/>
      <c r="MLM937" s="12"/>
      <c r="MLN937" s="12"/>
      <c r="MLO937" s="12"/>
      <c r="MLP937" s="12"/>
      <c r="MLQ937" s="12"/>
      <c r="MLR937" s="12"/>
      <c r="MLS937" s="12"/>
      <c r="MLT937" s="12"/>
      <c r="MLU937" s="12"/>
      <c r="MLV937" s="12"/>
      <c r="MLW937" s="12"/>
      <c r="MLX937" s="12"/>
      <c r="MLY937" s="12"/>
      <c r="MLZ937" s="12"/>
      <c r="MMA937" s="12"/>
      <c r="MMB937" s="12"/>
      <c r="MMC937" s="12"/>
      <c r="MMD937" s="12"/>
      <c r="MME937" s="12"/>
      <c r="MMF937" s="12"/>
      <c r="MMG937" s="12"/>
      <c r="MMH937" s="12"/>
      <c r="MMI937" s="12"/>
      <c r="MMJ937" s="12"/>
      <c r="MMK937" s="12"/>
      <c r="MML937" s="12"/>
      <c r="MMM937" s="12"/>
      <c r="MMN937" s="12"/>
      <c r="MMO937" s="12"/>
      <c r="MMP937" s="12"/>
      <c r="MMQ937" s="12"/>
      <c r="MMR937" s="12"/>
      <c r="MMS937" s="12"/>
      <c r="MMT937" s="12"/>
      <c r="MMU937" s="12"/>
      <c r="MMV937" s="12"/>
      <c r="MMW937" s="12"/>
      <c r="MMX937" s="12"/>
      <c r="MMY937" s="12"/>
      <c r="MMZ937" s="12"/>
      <c r="MNA937" s="12"/>
      <c r="MNB937" s="12"/>
      <c r="MNC937" s="12"/>
      <c r="MND937" s="12"/>
      <c r="MNE937" s="12"/>
      <c r="MNF937" s="12"/>
      <c r="MNG937" s="12"/>
      <c r="MNH937" s="12"/>
      <c r="MNI937" s="12"/>
      <c r="MNJ937" s="12"/>
      <c r="MNK937" s="12"/>
      <c r="MNL937" s="12"/>
      <c r="MNM937" s="12"/>
      <c r="MNN937" s="12"/>
      <c r="MNO937" s="12"/>
      <c r="MNP937" s="12"/>
      <c r="MNQ937" s="12"/>
      <c r="MNR937" s="12"/>
      <c r="MNS937" s="12"/>
      <c r="MNT937" s="12"/>
      <c r="MNU937" s="12"/>
      <c r="MNV937" s="12"/>
      <c r="MNW937" s="12"/>
      <c r="MNX937" s="12"/>
      <c r="MNY937" s="12"/>
      <c r="MNZ937" s="12"/>
      <c r="MOA937" s="12"/>
      <c r="MOB937" s="12"/>
      <c r="MOC937" s="12"/>
      <c r="MOD937" s="12"/>
      <c r="MOE937" s="12"/>
      <c r="MOF937" s="12"/>
      <c r="MOG937" s="12"/>
      <c r="MOH937" s="12"/>
      <c r="MOI937" s="12"/>
      <c r="MOJ937" s="12"/>
      <c r="MOK937" s="12"/>
      <c r="MOL937" s="12"/>
      <c r="MOM937" s="12"/>
      <c r="MON937" s="12"/>
      <c r="MOO937" s="12"/>
      <c r="MOP937" s="12"/>
      <c r="MOQ937" s="12"/>
      <c r="MOR937" s="12"/>
      <c r="MOS937" s="12"/>
      <c r="MOT937" s="12"/>
      <c r="MOU937" s="12"/>
      <c r="MOV937" s="12"/>
      <c r="MOW937" s="12"/>
      <c r="MOX937" s="12"/>
      <c r="MOY937" s="12"/>
      <c r="MOZ937" s="12"/>
      <c r="MPA937" s="12"/>
      <c r="MPB937" s="12"/>
      <c r="MPC937" s="12"/>
      <c r="MPD937" s="12"/>
      <c r="MPE937" s="12"/>
      <c r="MPF937" s="12"/>
      <c r="MPG937" s="12"/>
      <c r="MPH937" s="12"/>
      <c r="MPI937" s="12"/>
      <c r="MPJ937" s="12"/>
      <c r="MPK937" s="12"/>
      <c r="MPL937" s="12"/>
      <c r="MPM937" s="12"/>
      <c r="MPN937" s="12"/>
      <c r="MPO937" s="12"/>
      <c r="MPP937" s="12"/>
      <c r="MPQ937" s="12"/>
      <c r="MPR937" s="12"/>
      <c r="MPS937" s="12"/>
      <c r="MPT937" s="12"/>
      <c r="MPU937" s="12"/>
      <c r="MPV937" s="12"/>
      <c r="MPW937" s="12"/>
      <c r="MPX937" s="12"/>
      <c r="MPY937" s="12"/>
      <c r="MPZ937" s="12"/>
      <c r="MQA937" s="12"/>
      <c r="MQB937" s="12"/>
      <c r="MQC937" s="12"/>
      <c r="MQD937" s="12"/>
      <c r="MQE937" s="12"/>
      <c r="MQF937" s="12"/>
      <c r="MQG937" s="12"/>
      <c r="MQH937" s="12"/>
      <c r="MQI937" s="12"/>
      <c r="MQJ937" s="12"/>
      <c r="MQK937" s="12"/>
      <c r="MQL937" s="12"/>
      <c r="MQM937" s="12"/>
      <c r="MQN937" s="12"/>
      <c r="MQO937" s="12"/>
      <c r="MQP937" s="12"/>
      <c r="MQQ937" s="12"/>
      <c r="MQR937" s="12"/>
      <c r="MQS937" s="12"/>
      <c r="MQT937" s="12"/>
      <c r="MQU937" s="12"/>
      <c r="MQV937" s="12"/>
      <c r="MQW937" s="12"/>
      <c r="MQX937" s="12"/>
      <c r="MQY937" s="12"/>
      <c r="MQZ937" s="12"/>
      <c r="MRA937" s="12"/>
      <c r="MRB937" s="12"/>
      <c r="MRC937" s="12"/>
      <c r="MRD937" s="12"/>
      <c r="MRE937" s="12"/>
      <c r="MRF937" s="12"/>
      <c r="MRG937" s="12"/>
      <c r="MRH937" s="12"/>
      <c r="MRI937" s="12"/>
      <c r="MRJ937" s="12"/>
      <c r="MRK937" s="12"/>
      <c r="MRL937" s="12"/>
      <c r="MRM937" s="12"/>
      <c r="MRN937" s="12"/>
      <c r="MRO937" s="12"/>
      <c r="MRP937" s="12"/>
      <c r="MRQ937" s="12"/>
      <c r="MRR937" s="12"/>
      <c r="MRS937" s="12"/>
      <c r="MRT937" s="12"/>
      <c r="MRU937" s="12"/>
      <c r="MRV937" s="12"/>
      <c r="MRW937" s="12"/>
      <c r="MRX937" s="12"/>
      <c r="MRY937" s="12"/>
      <c r="MRZ937" s="12"/>
      <c r="MSA937" s="12"/>
      <c r="MSB937" s="12"/>
      <c r="MSC937" s="12"/>
      <c r="MSD937" s="12"/>
      <c r="MSE937" s="12"/>
      <c r="MSF937" s="12"/>
      <c r="MSG937" s="12"/>
      <c r="MSH937" s="12"/>
      <c r="MSI937" s="12"/>
      <c r="MSJ937" s="12"/>
      <c r="MSK937" s="12"/>
      <c r="MSL937" s="12"/>
      <c r="MSM937" s="12"/>
      <c r="MSN937" s="12"/>
      <c r="MSO937" s="12"/>
      <c r="MSP937" s="12"/>
      <c r="MSQ937" s="12"/>
      <c r="MSR937" s="12"/>
      <c r="MSS937" s="12"/>
      <c r="MST937" s="12"/>
      <c r="MSU937" s="12"/>
      <c r="MSV937" s="12"/>
      <c r="MSW937" s="12"/>
      <c r="MSX937" s="12"/>
      <c r="MSY937" s="12"/>
      <c r="MSZ937" s="12"/>
      <c r="MTA937" s="12"/>
      <c r="MTB937" s="12"/>
      <c r="MTC937" s="12"/>
      <c r="MTD937" s="12"/>
      <c r="MTE937" s="12"/>
      <c r="MTF937" s="12"/>
      <c r="MTG937" s="12"/>
      <c r="MTH937" s="12"/>
      <c r="MTI937" s="12"/>
      <c r="MTJ937" s="12"/>
      <c r="MTK937" s="12"/>
      <c r="MTL937" s="12"/>
      <c r="MTM937" s="12"/>
      <c r="MTN937" s="12"/>
      <c r="MTO937" s="12"/>
      <c r="MTP937" s="12"/>
      <c r="MTQ937" s="12"/>
      <c r="MTR937" s="12"/>
      <c r="MTS937" s="12"/>
      <c r="MTT937" s="12"/>
      <c r="MTU937" s="12"/>
      <c r="MTV937" s="12"/>
      <c r="MTW937" s="12"/>
      <c r="MTX937" s="12"/>
      <c r="MTY937" s="12"/>
      <c r="MTZ937" s="12"/>
      <c r="MUA937" s="12"/>
      <c r="MUB937" s="12"/>
      <c r="MUC937" s="12"/>
      <c r="MUD937" s="12"/>
      <c r="MUE937" s="12"/>
      <c r="MUF937" s="12"/>
      <c r="MUG937" s="12"/>
      <c r="MUH937" s="12"/>
      <c r="MUI937" s="12"/>
      <c r="MUJ937" s="12"/>
      <c r="MUK937" s="12"/>
      <c r="MUL937" s="12"/>
      <c r="MUM937" s="12"/>
      <c r="MUN937" s="12"/>
      <c r="MUO937" s="12"/>
      <c r="MUP937" s="12"/>
      <c r="MUQ937" s="12"/>
      <c r="MUR937" s="12"/>
      <c r="MUS937" s="12"/>
      <c r="MUT937" s="12"/>
      <c r="MUU937" s="12"/>
      <c r="MUV937" s="12"/>
      <c r="MUW937" s="12"/>
      <c r="MUX937" s="12"/>
      <c r="MUY937" s="12"/>
      <c r="MUZ937" s="12"/>
      <c r="MVA937" s="12"/>
      <c r="MVB937" s="12"/>
      <c r="MVC937" s="12"/>
      <c r="MVD937" s="12"/>
      <c r="MVE937" s="12"/>
      <c r="MVF937" s="12"/>
      <c r="MVG937" s="12"/>
      <c r="MVH937" s="12"/>
      <c r="MVI937" s="12"/>
      <c r="MVJ937" s="12"/>
      <c r="MVK937" s="12"/>
      <c r="MVL937" s="12"/>
      <c r="MVM937" s="12"/>
      <c r="MVN937" s="12"/>
      <c r="MVO937" s="12"/>
      <c r="MVP937" s="12"/>
      <c r="MVQ937" s="12"/>
      <c r="MVR937" s="12"/>
      <c r="MVS937" s="12"/>
      <c r="MVT937" s="12"/>
      <c r="MVU937" s="12"/>
      <c r="MVV937" s="12"/>
      <c r="MVW937" s="12"/>
      <c r="MVX937" s="12"/>
      <c r="MVY937" s="12"/>
      <c r="MVZ937" s="12"/>
      <c r="MWA937" s="12"/>
      <c r="MWB937" s="12"/>
      <c r="MWC937" s="12"/>
      <c r="MWD937" s="12"/>
      <c r="MWE937" s="12"/>
      <c r="MWF937" s="12"/>
      <c r="MWG937" s="12"/>
      <c r="MWH937" s="12"/>
      <c r="MWI937" s="12"/>
      <c r="MWJ937" s="12"/>
      <c r="MWK937" s="12"/>
      <c r="MWL937" s="12"/>
      <c r="MWM937" s="12"/>
      <c r="MWN937" s="12"/>
      <c r="MWO937" s="12"/>
      <c r="MWP937" s="12"/>
      <c r="MWQ937" s="12"/>
      <c r="MWR937" s="12"/>
      <c r="MWS937" s="12"/>
      <c r="MWT937" s="12"/>
      <c r="MWU937" s="12"/>
      <c r="MWV937" s="12"/>
      <c r="MWW937" s="12"/>
      <c r="MWX937" s="12"/>
      <c r="MWY937" s="12"/>
      <c r="MWZ937" s="12"/>
      <c r="MXA937" s="12"/>
      <c r="MXB937" s="12"/>
      <c r="MXC937" s="12"/>
      <c r="MXD937" s="12"/>
      <c r="MXE937" s="12"/>
      <c r="MXF937" s="12"/>
      <c r="MXG937" s="12"/>
      <c r="MXH937" s="12"/>
      <c r="MXI937" s="12"/>
      <c r="MXJ937" s="12"/>
      <c r="MXK937" s="12"/>
      <c r="MXL937" s="12"/>
      <c r="MXM937" s="12"/>
      <c r="MXN937" s="12"/>
      <c r="MXO937" s="12"/>
      <c r="MXP937" s="12"/>
      <c r="MXQ937" s="12"/>
      <c r="MXR937" s="12"/>
      <c r="MXS937" s="12"/>
      <c r="MXT937" s="12"/>
      <c r="MXU937" s="12"/>
      <c r="MXV937" s="12"/>
      <c r="MXW937" s="12"/>
      <c r="MXX937" s="12"/>
      <c r="MXY937" s="12"/>
      <c r="MXZ937" s="12"/>
      <c r="MYA937" s="12"/>
      <c r="MYB937" s="12"/>
      <c r="MYC937" s="12"/>
      <c r="MYD937" s="12"/>
      <c r="MYE937" s="12"/>
      <c r="MYF937" s="12"/>
      <c r="MYG937" s="12"/>
      <c r="MYH937" s="12"/>
      <c r="MYI937" s="12"/>
      <c r="MYJ937" s="12"/>
      <c r="MYK937" s="12"/>
      <c r="MYL937" s="12"/>
      <c r="MYM937" s="12"/>
      <c r="MYN937" s="12"/>
      <c r="MYO937" s="12"/>
      <c r="MYP937" s="12"/>
      <c r="MYQ937" s="12"/>
      <c r="MYR937" s="12"/>
      <c r="MYS937" s="12"/>
      <c r="MYT937" s="12"/>
      <c r="MYU937" s="12"/>
      <c r="MYV937" s="12"/>
      <c r="MYW937" s="12"/>
      <c r="MYX937" s="12"/>
      <c r="MYY937" s="12"/>
      <c r="MYZ937" s="12"/>
      <c r="MZA937" s="12"/>
      <c r="MZB937" s="12"/>
      <c r="MZC937" s="12"/>
      <c r="MZD937" s="12"/>
      <c r="MZE937" s="12"/>
      <c r="MZF937" s="12"/>
      <c r="MZG937" s="12"/>
      <c r="MZH937" s="12"/>
      <c r="MZI937" s="12"/>
      <c r="MZJ937" s="12"/>
      <c r="MZK937" s="12"/>
      <c r="MZL937" s="12"/>
      <c r="MZM937" s="12"/>
      <c r="MZN937" s="12"/>
      <c r="MZO937" s="12"/>
      <c r="MZP937" s="12"/>
      <c r="MZQ937" s="12"/>
      <c r="MZR937" s="12"/>
      <c r="MZS937" s="12"/>
      <c r="MZT937" s="12"/>
      <c r="MZU937" s="12"/>
      <c r="MZV937" s="12"/>
      <c r="MZW937" s="12"/>
      <c r="MZX937" s="12"/>
      <c r="MZY937" s="12"/>
      <c r="MZZ937" s="12"/>
      <c r="NAA937" s="12"/>
      <c r="NAB937" s="12"/>
      <c r="NAC937" s="12"/>
      <c r="NAD937" s="12"/>
      <c r="NAE937" s="12"/>
      <c r="NAF937" s="12"/>
      <c r="NAG937" s="12"/>
      <c r="NAH937" s="12"/>
      <c r="NAI937" s="12"/>
      <c r="NAJ937" s="12"/>
      <c r="NAK937" s="12"/>
      <c r="NAL937" s="12"/>
      <c r="NAM937" s="12"/>
      <c r="NAN937" s="12"/>
      <c r="NAO937" s="12"/>
      <c r="NAP937" s="12"/>
      <c r="NAQ937" s="12"/>
      <c r="NAR937" s="12"/>
      <c r="NAS937" s="12"/>
      <c r="NAT937" s="12"/>
      <c r="NAU937" s="12"/>
      <c r="NAV937" s="12"/>
      <c r="NAW937" s="12"/>
      <c r="NAX937" s="12"/>
      <c r="NAY937" s="12"/>
      <c r="NAZ937" s="12"/>
      <c r="NBA937" s="12"/>
      <c r="NBB937" s="12"/>
      <c r="NBC937" s="12"/>
      <c r="NBD937" s="12"/>
      <c r="NBE937" s="12"/>
      <c r="NBF937" s="12"/>
      <c r="NBG937" s="12"/>
      <c r="NBH937" s="12"/>
      <c r="NBI937" s="12"/>
      <c r="NBJ937" s="12"/>
      <c r="NBK937" s="12"/>
      <c r="NBL937" s="12"/>
      <c r="NBM937" s="12"/>
      <c r="NBN937" s="12"/>
      <c r="NBO937" s="12"/>
      <c r="NBP937" s="12"/>
      <c r="NBQ937" s="12"/>
      <c r="NBR937" s="12"/>
      <c r="NBS937" s="12"/>
      <c r="NBT937" s="12"/>
      <c r="NBU937" s="12"/>
      <c r="NBV937" s="12"/>
      <c r="NBW937" s="12"/>
      <c r="NBX937" s="12"/>
      <c r="NBY937" s="12"/>
      <c r="NBZ937" s="12"/>
      <c r="NCA937" s="12"/>
      <c r="NCB937" s="12"/>
      <c r="NCC937" s="12"/>
      <c r="NCD937" s="12"/>
      <c r="NCE937" s="12"/>
      <c r="NCF937" s="12"/>
      <c r="NCG937" s="12"/>
      <c r="NCH937" s="12"/>
      <c r="NCI937" s="12"/>
      <c r="NCJ937" s="12"/>
      <c r="NCK937" s="12"/>
      <c r="NCL937" s="12"/>
      <c r="NCM937" s="12"/>
      <c r="NCN937" s="12"/>
      <c r="NCO937" s="12"/>
      <c r="NCP937" s="12"/>
      <c r="NCQ937" s="12"/>
      <c r="NCR937" s="12"/>
      <c r="NCS937" s="12"/>
      <c r="NCT937" s="12"/>
      <c r="NCU937" s="12"/>
      <c r="NCV937" s="12"/>
      <c r="NCW937" s="12"/>
      <c r="NCX937" s="12"/>
      <c r="NCY937" s="12"/>
      <c r="NCZ937" s="12"/>
      <c r="NDA937" s="12"/>
      <c r="NDB937" s="12"/>
      <c r="NDC937" s="12"/>
      <c r="NDD937" s="12"/>
      <c r="NDE937" s="12"/>
      <c r="NDF937" s="12"/>
      <c r="NDG937" s="12"/>
      <c r="NDH937" s="12"/>
      <c r="NDI937" s="12"/>
      <c r="NDJ937" s="12"/>
      <c r="NDK937" s="12"/>
      <c r="NDL937" s="12"/>
      <c r="NDM937" s="12"/>
      <c r="NDN937" s="12"/>
      <c r="NDO937" s="12"/>
      <c r="NDP937" s="12"/>
      <c r="NDQ937" s="12"/>
      <c r="NDR937" s="12"/>
      <c r="NDS937" s="12"/>
      <c r="NDT937" s="12"/>
      <c r="NDU937" s="12"/>
      <c r="NDV937" s="12"/>
      <c r="NDW937" s="12"/>
      <c r="NDX937" s="12"/>
      <c r="NDY937" s="12"/>
      <c r="NDZ937" s="12"/>
      <c r="NEA937" s="12"/>
      <c r="NEB937" s="12"/>
      <c r="NEC937" s="12"/>
      <c r="NED937" s="12"/>
      <c r="NEE937" s="12"/>
      <c r="NEF937" s="12"/>
      <c r="NEG937" s="12"/>
      <c r="NEH937" s="12"/>
      <c r="NEI937" s="12"/>
      <c r="NEJ937" s="12"/>
      <c r="NEK937" s="12"/>
      <c r="NEL937" s="12"/>
      <c r="NEM937" s="12"/>
      <c r="NEN937" s="12"/>
      <c r="NEO937" s="12"/>
      <c r="NEP937" s="12"/>
      <c r="NEQ937" s="12"/>
      <c r="NER937" s="12"/>
      <c r="NES937" s="12"/>
      <c r="NET937" s="12"/>
      <c r="NEU937" s="12"/>
      <c r="NEV937" s="12"/>
      <c r="NEW937" s="12"/>
      <c r="NEX937" s="12"/>
      <c r="NEY937" s="12"/>
      <c r="NEZ937" s="12"/>
      <c r="NFA937" s="12"/>
      <c r="NFB937" s="12"/>
      <c r="NFC937" s="12"/>
      <c r="NFD937" s="12"/>
      <c r="NFE937" s="12"/>
      <c r="NFF937" s="12"/>
      <c r="NFG937" s="12"/>
      <c r="NFH937" s="12"/>
      <c r="NFI937" s="12"/>
      <c r="NFJ937" s="12"/>
      <c r="NFK937" s="12"/>
      <c r="NFL937" s="12"/>
      <c r="NFM937" s="12"/>
      <c r="NFN937" s="12"/>
      <c r="NFO937" s="12"/>
      <c r="NFP937" s="12"/>
      <c r="NFQ937" s="12"/>
      <c r="NFR937" s="12"/>
      <c r="NFS937" s="12"/>
      <c r="NFT937" s="12"/>
      <c r="NFU937" s="12"/>
      <c r="NFV937" s="12"/>
      <c r="NFW937" s="12"/>
      <c r="NFX937" s="12"/>
      <c r="NFY937" s="12"/>
      <c r="NFZ937" s="12"/>
      <c r="NGA937" s="12"/>
      <c r="NGB937" s="12"/>
      <c r="NGC937" s="12"/>
      <c r="NGD937" s="12"/>
      <c r="NGE937" s="12"/>
      <c r="NGF937" s="12"/>
      <c r="NGG937" s="12"/>
      <c r="NGH937" s="12"/>
      <c r="NGI937" s="12"/>
      <c r="NGJ937" s="12"/>
      <c r="NGK937" s="12"/>
      <c r="NGL937" s="12"/>
      <c r="NGM937" s="12"/>
      <c r="NGN937" s="12"/>
      <c r="NGO937" s="12"/>
      <c r="NGP937" s="12"/>
      <c r="NGQ937" s="12"/>
      <c r="NGR937" s="12"/>
      <c r="NGS937" s="12"/>
      <c r="NGT937" s="12"/>
      <c r="NGU937" s="12"/>
      <c r="NGV937" s="12"/>
      <c r="NGW937" s="12"/>
      <c r="NGX937" s="12"/>
      <c r="NGY937" s="12"/>
      <c r="NGZ937" s="12"/>
      <c r="NHA937" s="12"/>
      <c r="NHB937" s="12"/>
      <c r="NHC937" s="12"/>
      <c r="NHD937" s="12"/>
      <c r="NHE937" s="12"/>
      <c r="NHF937" s="12"/>
      <c r="NHG937" s="12"/>
      <c r="NHH937" s="12"/>
      <c r="NHI937" s="12"/>
      <c r="NHJ937" s="12"/>
      <c r="NHK937" s="12"/>
      <c r="NHL937" s="12"/>
      <c r="NHM937" s="12"/>
      <c r="NHN937" s="12"/>
      <c r="NHO937" s="12"/>
      <c r="NHP937" s="12"/>
      <c r="NHQ937" s="12"/>
      <c r="NHR937" s="12"/>
      <c r="NHS937" s="12"/>
      <c r="NHT937" s="12"/>
      <c r="NHU937" s="12"/>
      <c r="NHV937" s="12"/>
      <c r="NHW937" s="12"/>
      <c r="NHX937" s="12"/>
      <c r="NHY937" s="12"/>
      <c r="NHZ937" s="12"/>
      <c r="NIA937" s="12"/>
      <c r="NIB937" s="12"/>
      <c r="NIC937" s="12"/>
      <c r="NID937" s="12"/>
      <c r="NIE937" s="12"/>
      <c r="NIF937" s="12"/>
      <c r="NIG937" s="12"/>
      <c r="NIH937" s="12"/>
      <c r="NII937" s="12"/>
      <c r="NIJ937" s="12"/>
      <c r="NIK937" s="12"/>
      <c r="NIL937" s="12"/>
      <c r="NIM937" s="12"/>
      <c r="NIN937" s="12"/>
      <c r="NIO937" s="12"/>
      <c r="NIP937" s="12"/>
      <c r="NIQ937" s="12"/>
      <c r="NIR937" s="12"/>
      <c r="NIS937" s="12"/>
      <c r="NIT937" s="12"/>
      <c r="NIU937" s="12"/>
      <c r="NIV937" s="12"/>
      <c r="NIW937" s="12"/>
      <c r="NIX937" s="12"/>
      <c r="NIY937" s="12"/>
      <c r="NIZ937" s="12"/>
      <c r="NJA937" s="12"/>
      <c r="NJB937" s="12"/>
      <c r="NJC937" s="12"/>
      <c r="NJD937" s="12"/>
      <c r="NJE937" s="12"/>
      <c r="NJF937" s="12"/>
      <c r="NJG937" s="12"/>
      <c r="NJH937" s="12"/>
      <c r="NJI937" s="12"/>
      <c r="NJJ937" s="12"/>
      <c r="NJK937" s="12"/>
      <c r="NJL937" s="12"/>
      <c r="NJM937" s="12"/>
      <c r="NJN937" s="12"/>
      <c r="NJO937" s="12"/>
      <c r="NJP937" s="12"/>
      <c r="NJQ937" s="12"/>
      <c r="NJR937" s="12"/>
      <c r="NJS937" s="12"/>
      <c r="NJT937" s="12"/>
      <c r="NJU937" s="12"/>
      <c r="NJV937" s="12"/>
      <c r="NJW937" s="12"/>
      <c r="NJX937" s="12"/>
      <c r="NJY937" s="12"/>
      <c r="NJZ937" s="12"/>
      <c r="NKA937" s="12"/>
      <c r="NKB937" s="12"/>
      <c r="NKC937" s="12"/>
      <c r="NKD937" s="12"/>
      <c r="NKE937" s="12"/>
      <c r="NKF937" s="12"/>
      <c r="NKG937" s="12"/>
      <c r="NKH937" s="12"/>
      <c r="NKI937" s="12"/>
      <c r="NKJ937" s="12"/>
      <c r="NKK937" s="12"/>
      <c r="NKL937" s="12"/>
      <c r="NKM937" s="12"/>
      <c r="NKN937" s="12"/>
      <c r="NKO937" s="12"/>
      <c r="NKP937" s="12"/>
      <c r="NKQ937" s="12"/>
      <c r="NKR937" s="12"/>
      <c r="NKS937" s="12"/>
      <c r="NKT937" s="12"/>
      <c r="NKU937" s="12"/>
      <c r="NKV937" s="12"/>
      <c r="NKW937" s="12"/>
      <c r="NKX937" s="12"/>
      <c r="NKY937" s="12"/>
      <c r="NKZ937" s="12"/>
      <c r="NLA937" s="12"/>
      <c r="NLB937" s="12"/>
      <c r="NLC937" s="12"/>
      <c r="NLD937" s="12"/>
      <c r="NLE937" s="12"/>
      <c r="NLF937" s="12"/>
      <c r="NLG937" s="12"/>
      <c r="NLH937" s="12"/>
      <c r="NLI937" s="12"/>
      <c r="NLJ937" s="12"/>
      <c r="NLK937" s="12"/>
      <c r="NLL937" s="12"/>
      <c r="NLM937" s="12"/>
      <c r="NLN937" s="12"/>
      <c r="NLO937" s="12"/>
      <c r="NLP937" s="12"/>
      <c r="NLQ937" s="12"/>
      <c r="NLR937" s="12"/>
      <c r="NLS937" s="12"/>
      <c r="NLT937" s="12"/>
      <c r="NLU937" s="12"/>
      <c r="NLV937" s="12"/>
      <c r="NLW937" s="12"/>
      <c r="NLX937" s="12"/>
      <c r="NLY937" s="12"/>
      <c r="NLZ937" s="12"/>
      <c r="NMA937" s="12"/>
      <c r="NMB937" s="12"/>
      <c r="NMC937" s="12"/>
      <c r="NMD937" s="12"/>
      <c r="NME937" s="12"/>
      <c r="NMF937" s="12"/>
      <c r="NMG937" s="12"/>
      <c r="NMH937" s="12"/>
      <c r="NMI937" s="12"/>
      <c r="NMJ937" s="12"/>
      <c r="NMK937" s="12"/>
      <c r="NML937" s="12"/>
      <c r="NMM937" s="12"/>
      <c r="NMN937" s="12"/>
      <c r="NMO937" s="12"/>
      <c r="NMP937" s="12"/>
      <c r="NMQ937" s="12"/>
      <c r="NMR937" s="12"/>
      <c r="NMS937" s="12"/>
      <c r="NMT937" s="12"/>
      <c r="NMU937" s="12"/>
      <c r="NMV937" s="12"/>
      <c r="NMW937" s="12"/>
      <c r="NMX937" s="12"/>
      <c r="NMY937" s="12"/>
      <c r="NMZ937" s="12"/>
      <c r="NNA937" s="12"/>
      <c r="NNB937" s="12"/>
      <c r="NNC937" s="12"/>
      <c r="NND937" s="12"/>
      <c r="NNE937" s="12"/>
      <c r="NNF937" s="12"/>
      <c r="NNG937" s="12"/>
      <c r="NNH937" s="12"/>
      <c r="NNI937" s="12"/>
      <c r="NNJ937" s="12"/>
      <c r="NNK937" s="12"/>
      <c r="NNL937" s="12"/>
      <c r="NNM937" s="12"/>
      <c r="NNN937" s="12"/>
      <c r="NNO937" s="12"/>
      <c r="NNP937" s="12"/>
      <c r="NNQ937" s="12"/>
      <c r="NNR937" s="12"/>
      <c r="NNS937" s="12"/>
      <c r="NNT937" s="12"/>
      <c r="NNU937" s="12"/>
      <c r="NNV937" s="12"/>
      <c r="NNW937" s="12"/>
      <c r="NNX937" s="12"/>
      <c r="NNY937" s="12"/>
      <c r="NNZ937" s="12"/>
      <c r="NOA937" s="12"/>
      <c r="NOB937" s="12"/>
      <c r="NOC937" s="12"/>
      <c r="NOD937" s="12"/>
      <c r="NOE937" s="12"/>
      <c r="NOF937" s="12"/>
      <c r="NOG937" s="12"/>
      <c r="NOH937" s="12"/>
      <c r="NOI937" s="12"/>
      <c r="NOJ937" s="12"/>
      <c r="NOK937" s="12"/>
      <c r="NOL937" s="12"/>
      <c r="NOM937" s="12"/>
      <c r="NON937" s="12"/>
      <c r="NOO937" s="12"/>
      <c r="NOP937" s="12"/>
      <c r="NOQ937" s="12"/>
      <c r="NOR937" s="12"/>
      <c r="NOS937" s="12"/>
      <c r="NOT937" s="12"/>
      <c r="NOU937" s="12"/>
      <c r="NOV937" s="12"/>
      <c r="NOW937" s="12"/>
      <c r="NOX937" s="12"/>
      <c r="NOY937" s="12"/>
      <c r="NOZ937" s="12"/>
      <c r="NPA937" s="12"/>
      <c r="NPB937" s="12"/>
      <c r="NPC937" s="12"/>
      <c r="NPD937" s="12"/>
      <c r="NPE937" s="12"/>
      <c r="NPF937" s="12"/>
      <c r="NPG937" s="12"/>
      <c r="NPH937" s="12"/>
      <c r="NPI937" s="12"/>
      <c r="NPJ937" s="12"/>
      <c r="NPK937" s="12"/>
      <c r="NPL937" s="12"/>
      <c r="NPM937" s="12"/>
      <c r="NPN937" s="12"/>
      <c r="NPO937" s="12"/>
      <c r="NPP937" s="12"/>
      <c r="NPQ937" s="12"/>
      <c r="NPR937" s="12"/>
      <c r="NPS937" s="12"/>
      <c r="NPT937" s="12"/>
      <c r="NPU937" s="12"/>
      <c r="NPV937" s="12"/>
      <c r="NPW937" s="12"/>
      <c r="NPX937" s="12"/>
      <c r="NPY937" s="12"/>
      <c r="NPZ937" s="12"/>
      <c r="NQA937" s="12"/>
      <c r="NQB937" s="12"/>
      <c r="NQC937" s="12"/>
      <c r="NQD937" s="12"/>
      <c r="NQE937" s="12"/>
      <c r="NQF937" s="12"/>
      <c r="NQG937" s="12"/>
      <c r="NQH937" s="12"/>
      <c r="NQI937" s="12"/>
      <c r="NQJ937" s="12"/>
      <c r="NQK937" s="12"/>
      <c r="NQL937" s="12"/>
      <c r="NQM937" s="12"/>
      <c r="NQN937" s="12"/>
      <c r="NQO937" s="12"/>
      <c r="NQP937" s="12"/>
      <c r="NQQ937" s="12"/>
      <c r="NQR937" s="12"/>
      <c r="NQS937" s="12"/>
      <c r="NQT937" s="12"/>
      <c r="NQU937" s="12"/>
      <c r="NQV937" s="12"/>
      <c r="NQW937" s="12"/>
      <c r="NQX937" s="12"/>
      <c r="NQY937" s="12"/>
      <c r="NQZ937" s="12"/>
      <c r="NRA937" s="12"/>
      <c r="NRB937" s="12"/>
      <c r="NRC937" s="12"/>
      <c r="NRD937" s="12"/>
      <c r="NRE937" s="12"/>
      <c r="NRF937" s="12"/>
      <c r="NRG937" s="12"/>
      <c r="NRH937" s="12"/>
      <c r="NRI937" s="12"/>
      <c r="NRJ937" s="12"/>
      <c r="NRK937" s="12"/>
      <c r="NRL937" s="12"/>
      <c r="NRM937" s="12"/>
      <c r="NRN937" s="12"/>
      <c r="NRO937" s="12"/>
      <c r="NRP937" s="12"/>
      <c r="NRQ937" s="12"/>
      <c r="NRR937" s="12"/>
      <c r="NRS937" s="12"/>
      <c r="NRT937" s="12"/>
      <c r="NRU937" s="12"/>
      <c r="NRV937" s="12"/>
      <c r="NRW937" s="12"/>
      <c r="NRX937" s="12"/>
      <c r="NRY937" s="12"/>
      <c r="NRZ937" s="12"/>
      <c r="NSA937" s="12"/>
      <c r="NSB937" s="12"/>
      <c r="NSC937" s="12"/>
      <c r="NSD937" s="12"/>
      <c r="NSE937" s="12"/>
      <c r="NSF937" s="12"/>
      <c r="NSG937" s="12"/>
      <c r="NSH937" s="12"/>
      <c r="NSI937" s="12"/>
      <c r="NSJ937" s="12"/>
      <c r="NSK937" s="12"/>
      <c r="NSL937" s="12"/>
      <c r="NSM937" s="12"/>
      <c r="NSN937" s="12"/>
      <c r="NSO937" s="12"/>
      <c r="NSP937" s="12"/>
      <c r="NSQ937" s="12"/>
      <c r="NSR937" s="12"/>
      <c r="NSS937" s="12"/>
      <c r="NST937" s="12"/>
      <c r="NSU937" s="12"/>
      <c r="NSV937" s="12"/>
      <c r="NSW937" s="12"/>
      <c r="NSX937" s="12"/>
      <c r="NSY937" s="12"/>
      <c r="NSZ937" s="12"/>
      <c r="NTA937" s="12"/>
      <c r="NTB937" s="12"/>
      <c r="NTC937" s="12"/>
      <c r="NTD937" s="12"/>
      <c r="NTE937" s="12"/>
      <c r="NTF937" s="12"/>
      <c r="NTG937" s="12"/>
      <c r="NTH937" s="12"/>
      <c r="NTI937" s="12"/>
      <c r="NTJ937" s="12"/>
      <c r="NTK937" s="12"/>
      <c r="NTL937" s="12"/>
      <c r="NTM937" s="12"/>
      <c r="NTN937" s="12"/>
      <c r="NTO937" s="12"/>
      <c r="NTP937" s="12"/>
      <c r="NTQ937" s="12"/>
      <c r="NTR937" s="12"/>
      <c r="NTS937" s="12"/>
      <c r="NTT937" s="12"/>
      <c r="NTU937" s="12"/>
      <c r="NTV937" s="12"/>
      <c r="NTW937" s="12"/>
      <c r="NTX937" s="12"/>
      <c r="NTY937" s="12"/>
      <c r="NTZ937" s="12"/>
      <c r="NUA937" s="12"/>
      <c r="NUB937" s="12"/>
      <c r="NUC937" s="12"/>
      <c r="NUD937" s="12"/>
      <c r="NUE937" s="12"/>
      <c r="NUF937" s="12"/>
      <c r="NUG937" s="12"/>
      <c r="NUH937" s="12"/>
      <c r="NUI937" s="12"/>
      <c r="NUJ937" s="12"/>
      <c r="NUK937" s="12"/>
      <c r="NUL937" s="12"/>
      <c r="NUM937" s="12"/>
      <c r="NUN937" s="12"/>
      <c r="NUO937" s="12"/>
      <c r="NUP937" s="12"/>
      <c r="NUQ937" s="12"/>
      <c r="NUR937" s="12"/>
      <c r="NUS937" s="12"/>
      <c r="NUT937" s="12"/>
      <c r="NUU937" s="12"/>
      <c r="NUV937" s="12"/>
      <c r="NUW937" s="12"/>
      <c r="NUX937" s="12"/>
      <c r="NUY937" s="12"/>
      <c r="NUZ937" s="12"/>
      <c r="NVA937" s="12"/>
      <c r="NVB937" s="12"/>
      <c r="NVC937" s="12"/>
      <c r="NVD937" s="12"/>
      <c r="NVE937" s="12"/>
      <c r="NVF937" s="12"/>
      <c r="NVG937" s="12"/>
      <c r="NVH937" s="12"/>
      <c r="NVI937" s="12"/>
      <c r="NVJ937" s="12"/>
      <c r="NVK937" s="12"/>
      <c r="NVL937" s="12"/>
      <c r="NVM937" s="12"/>
      <c r="NVN937" s="12"/>
      <c r="NVO937" s="12"/>
      <c r="NVP937" s="12"/>
      <c r="NVQ937" s="12"/>
      <c r="NVR937" s="12"/>
      <c r="NVS937" s="12"/>
      <c r="NVT937" s="12"/>
      <c r="NVU937" s="12"/>
      <c r="NVV937" s="12"/>
      <c r="NVW937" s="12"/>
      <c r="NVX937" s="12"/>
      <c r="NVY937" s="12"/>
      <c r="NVZ937" s="12"/>
      <c r="NWA937" s="12"/>
      <c r="NWB937" s="12"/>
      <c r="NWC937" s="12"/>
      <c r="NWD937" s="12"/>
      <c r="NWE937" s="12"/>
      <c r="NWF937" s="12"/>
      <c r="NWG937" s="12"/>
      <c r="NWH937" s="12"/>
      <c r="NWI937" s="12"/>
      <c r="NWJ937" s="12"/>
      <c r="NWK937" s="12"/>
      <c r="NWL937" s="12"/>
      <c r="NWM937" s="12"/>
      <c r="NWN937" s="12"/>
      <c r="NWO937" s="12"/>
      <c r="NWP937" s="12"/>
      <c r="NWQ937" s="12"/>
      <c r="NWR937" s="12"/>
      <c r="NWS937" s="12"/>
      <c r="NWT937" s="12"/>
      <c r="NWU937" s="12"/>
      <c r="NWV937" s="12"/>
      <c r="NWW937" s="12"/>
      <c r="NWX937" s="12"/>
      <c r="NWY937" s="12"/>
      <c r="NWZ937" s="12"/>
      <c r="NXA937" s="12"/>
      <c r="NXB937" s="12"/>
      <c r="NXC937" s="12"/>
      <c r="NXD937" s="12"/>
      <c r="NXE937" s="12"/>
      <c r="NXF937" s="12"/>
      <c r="NXG937" s="12"/>
      <c r="NXH937" s="12"/>
      <c r="NXI937" s="12"/>
      <c r="NXJ937" s="12"/>
      <c r="NXK937" s="12"/>
      <c r="NXL937" s="12"/>
      <c r="NXM937" s="12"/>
      <c r="NXN937" s="12"/>
      <c r="NXO937" s="12"/>
      <c r="NXP937" s="12"/>
      <c r="NXQ937" s="12"/>
      <c r="NXR937" s="12"/>
      <c r="NXS937" s="12"/>
      <c r="NXT937" s="12"/>
      <c r="NXU937" s="12"/>
      <c r="NXV937" s="12"/>
      <c r="NXW937" s="12"/>
      <c r="NXX937" s="12"/>
      <c r="NXY937" s="12"/>
      <c r="NXZ937" s="12"/>
      <c r="NYA937" s="12"/>
      <c r="NYB937" s="12"/>
      <c r="NYC937" s="12"/>
      <c r="NYD937" s="12"/>
      <c r="NYE937" s="12"/>
      <c r="NYF937" s="12"/>
      <c r="NYG937" s="12"/>
      <c r="NYH937" s="12"/>
      <c r="NYI937" s="12"/>
      <c r="NYJ937" s="12"/>
      <c r="NYK937" s="12"/>
      <c r="NYL937" s="12"/>
      <c r="NYM937" s="12"/>
      <c r="NYN937" s="12"/>
      <c r="NYO937" s="12"/>
      <c r="NYP937" s="12"/>
      <c r="NYQ937" s="12"/>
      <c r="NYR937" s="12"/>
      <c r="NYS937" s="12"/>
      <c r="NYT937" s="12"/>
      <c r="NYU937" s="12"/>
      <c r="NYV937" s="12"/>
      <c r="NYW937" s="12"/>
      <c r="NYX937" s="12"/>
      <c r="NYY937" s="12"/>
      <c r="NYZ937" s="12"/>
      <c r="NZA937" s="12"/>
      <c r="NZB937" s="12"/>
      <c r="NZC937" s="12"/>
      <c r="NZD937" s="12"/>
      <c r="NZE937" s="12"/>
      <c r="NZF937" s="12"/>
      <c r="NZG937" s="12"/>
      <c r="NZH937" s="12"/>
      <c r="NZI937" s="12"/>
      <c r="NZJ937" s="12"/>
      <c r="NZK937" s="12"/>
      <c r="NZL937" s="12"/>
      <c r="NZM937" s="12"/>
      <c r="NZN937" s="12"/>
      <c r="NZO937" s="12"/>
      <c r="NZP937" s="12"/>
      <c r="NZQ937" s="12"/>
      <c r="NZR937" s="12"/>
      <c r="NZS937" s="12"/>
      <c r="NZT937" s="12"/>
      <c r="NZU937" s="12"/>
      <c r="NZV937" s="12"/>
      <c r="NZW937" s="12"/>
      <c r="NZX937" s="12"/>
      <c r="NZY937" s="12"/>
      <c r="NZZ937" s="12"/>
      <c r="OAA937" s="12"/>
      <c r="OAB937" s="12"/>
      <c r="OAC937" s="12"/>
      <c r="OAD937" s="12"/>
      <c r="OAE937" s="12"/>
      <c r="OAF937" s="12"/>
      <c r="OAG937" s="12"/>
      <c r="OAH937" s="12"/>
      <c r="OAI937" s="12"/>
      <c r="OAJ937" s="12"/>
      <c r="OAK937" s="12"/>
      <c r="OAL937" s="12"/>
      <c r="OAM937" s="12"/>
      <c r="OAN937" s="12"/>
      <c r="OAO937" s="12"/>
      <c r="OAP937" s="12"/>
      <c r="OAQ937" s="12"/>
      <c r="OAR937" s="12"/>
      <c r="OAS937" s="12"/>
      <c r="OAT937" s="12"/>
      <c r="OAU937" s="12"/>
      <c r="OAV937" s="12"/>
      <c r="OAW937" s="12"/>
      <c r="OAX937" s="12"/>
      <c r="OAY937" s="12"/>
      <c r="OAZ937" s="12"/>
      <c r="OBA937" s="12"/>
      <c r="OBB937" s="12"/>
      <c r="OBC937" s="12"/>
      <c r="OBD937" s="12"/>
      <c r="OBE937" s="12"/>
      <c r="OBF937" s="12"/>
      <c r="OBG937" s="12"/>
      <c r="OBH937" s="12"/>
      <c r="OBI937" s="12"/>
      <c r="OBJ937" s="12"/>
      <c r="OBK937" s="12"/>
      <c r="OBL937" s="12"/>
      <c r="OBM937" s="12"/>
      <c r="OBN937" s="12"/>
      <c r="OBO937" s="12"/>
      <c r="OBP937" s="12"/>
      <c r="OBQ937" s="12"/>
      <c r="OBR937" s="12"/>
      <c r="OBS937" s="12"/>
      <c r="OBT937" s="12"/>
      <c r="OBU937" s="12"/>
      <c r="OBV937" s="12"/>
      <c r="OBW937" s="12"/>
      <c r="OBX937" s="12"/>
      <c r="OBY937" s="12"/>
      <c r="OBZ937" s="12"/>
      <c r="OCA937" s="12"/>
      <c r="OCB937" s="12"/>
      <c r="OCC937" s="12"/>
      <c r="OCD937" s="12"/>
      <c r="OCE937" s="12"/>
      <c r="OCF937" s="12"/>
      <c r="OCG937" s="12"/>
      <c r="OCH937" s="12"/>
      <c r="OCI937" s="12"/>
      <c r="OCJ937" s="12"/>
      <c r="OCK937" s="12"/>
      <c r="OCL937" s="12"/>
      <c r="OCM937" s="12"/>
      <c r="OCN937" s="12"/>
      <c r="OCO937" s="12"/>
      <c r="OCP937" s="12"/>
      <c r="OCQ937" s="12"/>
      <c r="OCR937" s="12"/>
      <c r="OCS937" s="12"/>
      <c r="OCT937" s="12"/>
      <c r="OCU937" s="12"/>
      <c r="OCV937" s="12"/>
      <c r="OCW937" s="12"/>
      <c r="OCX937" s="12"/>
      <c r="OCY937" s="12"/>
      <c r="OCZ937" s="12"/>
      <c r="ODA937" s="12"/>
      <c r="ODB937" s="12"/>
      <c r="ODC937" s="12"/>
      <c r="ODD937" s="12"/>
      <c r="ODE937" s="12"/>
      <c r="ODF937" s="12"/>
      <c r="ODG937" s="12"/>
      <c r="ODH937" s="12"/>
      <c r="ODI937" s="12"/>
      <c r="ODJ937" s="12"/>
      <c r="ODK937" s="12"/>
      <c r="ODL937" s="12"/>
      <c r="ODM937" s="12"/>
      <c r="ODN937" s="12"/>
      <c r="ODO937" s="12"/>
      <c r="ODP937" s="12"/>
      <c r="ODQ937" s="12"/>
      <c r="ODR937" s="12"/>
      <c r="ODS937" s="12"/>
      <c r="ODT937" s="12"/>
      <c r="ODU937" s="12"/>
      <c r="ODV937" s="12"/>
      <c r="ODW937" s="12"/>
      <c r="ODX937" s="12"/>
      <c r="ODY937" s="12"/>
      <c r="ODZ937" s="12"/>
      <c r="OEA937" s="12"/>
      <c r="OEB937" s="12"/>
      <c r="OEC937" s="12"/>
      <c r="OED937" s="12"/>
      <c r="OEE937" s="12"/>
      <c r="OEF937" s="12"/>
      <c r="OEG937" s="12"/>
      <c r="OEH937" s="12"/>
      <c r="OEI937" s="12"/>
      <c r="OEJ937" s="12"/>
      <c r="OEK937" s="12"/>
      <c r="OEL937" s="12"/>
      <c r="OEM937" s="12"/>
      <c r="OEN937" s="12"/>
      <c r="OEO937" s="12"/>
      <c r="OEP937" s="12"/>
      <c r="OEQ937" s="12"/>
      <c r="OER937" s="12"/>
      <c r="OES937" s="12"/>
      <c r="OET937" s="12"/>
      <c r="OEU937" s="12"/>
      <c r="OEV937" s="12"/>
      <c r="OEW937" s="12"/>
      <c r="OEX937" s="12"/>
      <c r="OEY937" s="12"/>
      <c r="OEZ937" s="12"/>
      <c r="OFA937" s="12"/>
      <c r="OFB937" s="12"/>
      <c r="OFC937" s="12"/>
      <c r="OFD937" s="12"/>
      <c r="OFE937" s="12"/>
      <c r="OFF937" s="12"/>
      <c r="OFG937" s="12"/>
      <c r="OFH937" s="12"/>
      <c r="OFI937" s="12"/>
      <c r="OFJ937" s="12"/>
      <c r="OFK937" s="12"/>
      <c r="OFL937" s="12"/>
      <c r="OFM937" s="12"/>
      <c r="OFN937" s="12"/>
      <c r="OFO937" s="12"/>
      <c r="OFP937" s="12"/>
      <c r="OFQ937" s="12"/>
      <c r="OFR937" s="12"/>
      <c r="OFS937" s="12"/>
      <c r="OFT937" s="12"/>
      <c r="OFU937" s="12"/>
      <c r="OFV937" s="12"/>
      <c r="OFW937" s="12"/>
      <c r="OFX937" s="12"/>
      <c r="OFY937" s="12"/>
      <c r="OFZ937" s="12"/>
      <c r="OGA937" s="12"/>
      <c r="OGB937" s="12"/>
      <c r="OGC937" s="12"/>
      <c r="OGD937" s="12"/>
      <c r="OGE937" s="12"/>
      <c r="OGF937" s="12"/>
      <c r="OGG937" s="12"/>
      <c r="OGH937" s="12"/>
      <c r="OGI937" s="12"/>
      <c r="OGJ937" s="12"/>
      <c r="OGK937" s="12"/>
      <c r="OGL937" s="12"/>
      <c r="OGM937" s="12"/>
      <c r="OGN937" s="12"/>
      <c r="OGO937" s="12"/>
      <c r="OGP937" s="12"/>
      <c r="OGQ937" s="12"/>
      <c r="OGR937" s="12"/>
      <c r="OGS937" s="12"/>
      <c r="OGT937" s="12"/>
      <c r="OGU937" s="12"/>
      <c r="OGV937" s="12"/>
      <c r="OGW937" s="12"/>
      <c r="OGX937" s="12"/>
      <c r="OGY937" s="12"/>
      <c r="OGZ937" s="12"/>
      <c r="OHA937" s="12"/>
      <c r="OHB937" s="12"/>
      <c r="OHC937" s="12"/>
      <c r="OHD937" s="12"/>
      <c r="OHE937" s="12"/>
      <c r="OHF937" s="12"/>
      <c r="OHG937" s="12"/>
      <c r="OHH937" s="12"/>
      <c r="OHI937" s="12"/>
      <c r="OHJ937" s="12"/>
      <c r="OHK937" s="12"/>
      <c r="OHL937" s="12"/>
      <c r="OHM937" s="12"/>
      <c r="OHN937" s="12"/>
      <c r="OHO937" s="12"/>
      <c r="OHP937" s="12"/>
      <c r="OHQ937" s="12"/>
      <c r="OHR937" s="12"/>
      <c r="OHS937" s="12"/>
      <c r="OHT937" s="12"/>
      <c r="OHU937" s="12"/>
      <c r="OHV937" s="12"/>
      <c r="OHW937" s="12"/>
      <c r="OHX937" s="12"/>
      <c r="OHY937" s="12"/>
      <c r="OHZ937" s="12"/>
      <c r="OIA937" s="12"/>
      <c r="OIB937" s="12"/>
      <c r="OIC937" s="12"/>
      <c r="OID937" s="12"/>
      <c r="OIE937" s="12"/>
      <c r="OIF937" s="12"/>
      <c r="OIG937" s="12"/>
      <c r="OIH937" s="12"/>
      <c r="OII937" s="12"/>
      <c r="OIJ937" s="12"/>
      <c r="OIK937" s="12"/>
      <c r="OIL937" s="12"/>
      <c r="OIM937" s="12"/>
      <c r="OIN937" s="12"/>
      <c r="OIO937" s="12"/>
      <c r="OIP937" s="12"/>
      <c r="OIQ937" s="12"/>
      <c r="OIR937" s="12"/>
      <c r="OIS937" s="12"/>
      <c r="OIT937" s="12"/>
      <c r="OIU937" s="12"/>
      <c r="OIV937" s="12"/>
      <c r="OIW937" s="12"/>
      <c r="OIX937" s="12"/>
      <c r="OIY937" s="12"/>
      <c r="OIZ937" s="12"/>
      <c r="OJA937" s="12"/>
      <c r="OJB937" s="12"/>
      <c r="OJC937" s="12"/>
      <c r="OJD937" s="12"/>
      <c r="OJE937" s="12"/>
      <c r="OJF937" s="12"/>
      <c r="OJG937" s="12"/>
      <c r="OJH937" s="12"/>
      <c r="OJI937" s="12"/>
      <c r="OJJ937" s="12"/>
      <c r="OJK937" s="12"/>
      <c r="OJL937" s="12"/>
      <c r="OJM937" s="12"/>
      <c r="OJN937" s="12"/>
      <c r="OJO937" s="12"/>
      <c r="OJP937" s="12"/>
      <c r="OJQ937" s="12"/>
      <c r="OJR937" s="12"/>
      <c r="OJS937" s="12"/>
      <c r="OJT937" s="12"/>
      <c r="OJU937" s="12"/>
      <c r="OJV937" s="12"/>
      <c r="OJW937" s="12"/>
      <c r="OJX937" s="12"/>
      <c r="OJY937" s="12"/>
      <c r="OJZ937" s="12"/>
      <c r="OKA937" s="12"/>
      <c r="OKB937" s="12"/>
      <c r="OKC937" s="12"/>
      <c r="OKD937" s="12"/>
      <c r="OKE937" s="12"/>
      <c r="OKF937" s="12"/>
      <c r="OKG937" s="12"/>
      <c r="OKH937" s="12"/>
      <c r="OKI937" s="12"/>
      <c r="OKJ937" s="12"/>
      <c r="OKK937" s="12"/>
      <c r="OKL937" s="12"/>
      <c r="OKM937" s="12"/>
      <c r="OKN937" s="12"/>
      <c r="OKO937" s="12"/>
      <c r="OKP937" s="12"/>
      <c r="OKQ937" s="12"/>
      <c r="OKR937" s="12"/>
      <c r="OKS937" s="12"/>
      <c r="OKT937" s="12"/>
      <c r="OKU937" s="12"/>
      <c r="OKV937" s="12"/>
      <c r="OKW937" s="12"/>
      <c r="OKX937" s="12"/>
      <c r="OKY937" s="12"/>
      <c r="OKZ937" s="12"/>
      <c r="OLA937" s="12"/>
      <c r="OLB937" s="12"/>
      <c r="OLC937" s="12"/>
      <c r="OLD937" s="12"/>
      <c r="OLE937" s="12"/>
      <c r="OLF937" s="12"/>
      <c r="OLG937" s="12"/>
      <c r="OLH937" s="12"/>
      <c r="OLI937" s="12"/>
      <c r="OLJ937" s="12"/>
      <c r="OLK937" s="12"/>
      <c r="OLL937" s="12"/>
      <c r="OLM937" s="12"/>
      <c r="OLN937" s="12"/>
      <c r="OLO937" s="12"/>
      <c r="OLP937" s="12"/>
      <c r="OLQ937" s="12"/>
      <c r="OLR937" s="12"/>
      <c r="OLS937" s="12"/>
      <c r="OLT937" s="12"/>
      <c r="OLU937" s="12"/>
      <c r="OLV937" s="12"/>
      <c r="OLW937" s="12"/>
      <c r="OLX937" s="12"/>
      <c r="OLY937" s="12"/>
      <c r="OLZ937" s="12"/>
      <c r="OMA937" s="12"/>
      <c r="OMB937" s="12"/>
      <c r="OMC937" s="12"/>
      <c r="OMD937" s="12"/>
      <c r="OME937" s="12"/>
      <c r="OMF937" s="12"/>
      <c r="OMG937" s="12"/>
      <c r="OMH937" s="12"/>
      <c r="OMI937" s="12"/>
      <c r="OMJ937" s="12"/>
      <c r="OMK937" s="12"/>
      <c r="OML937" s="12"/>
      <c r="OMM937" s="12"/>
      <c r="OMN937" s="12"/>
      <c r="OMO937" s="12"/>
      <c r="OMP937" s="12"/>
      <c r="OMQ937" s="12"/>
      <c r="OMR937" s="12"/>
      <c r="OMS937" s="12"/>
      <c r="OMT937" s="12"/>
      <c r="OMU937" s="12"/>
      <c r="OMV937" s="12"/>
      <c r="OMW937" s="12"/>
      <c r="OMX937" s="12"/>
      <c r="OMY937" s="12"/>
      <c r="OMZ937" s="12"/>
      <c r="ONA937" s="12"/>
      <c r="ONB937" s="12"/>
      <c r="ONC937" s="12"/>
      <c r="OND937" s="12"/>
      <c r="ONE937" s="12"/>
      <c r="ONF937" s="12"/>
      <c r="ONG937" s="12"/>
      <c r="ONH937" s="12"/>
      <c r="ONI937" s="12"/>
      <c r="ONJ937" s="12"/>
      <c r="ONK937" s="12"/>
      <c r="ONL937" s="12"/>
      <c r="ONM937" s="12"/>
      <c r="ONN937" s="12"/>
      <c r="ONO937" s="12"/>
      <c r="ONP937" s="12"/>
      <c r="ONQ937" s="12"/>
      <c r="ONR937" s="12"/>
      <c r="ONS937" s="12"/>
      <c r="ONT937" s="12"/>
      <c r="ONU937" s="12"/>
      <c r="ONV937" s="12"/>
      <c r="ONW937" s="12"/>
      <c r="ONX937" s="12"/>
      <c r="ONY937" s="12"/>
      <c r="ONZ937" s="12"/>
      <c r="OOA937" s="12"/>
      <c r="OOB937" s="12"/>
      <c r="OOC937" s="12"/>
      <c r="OOD937" s="12"/>
      <c r="OOE937" s="12"/>
      <c r="OOF937" s="12"/>
      <c r="OOG937" s="12"/>
      <c r="OOH937" s="12"/>
      <c r="OOI937" s="12"/>
      <c r="OOJ937" s="12"/>
      <c r="OOK937" s="12"/>
      <c r="OOL937" s="12"/>
      <c r="OOM937" s="12"/>
      <c r="OON937" s="12"/>
      <c r="OOO937" s="12"/>
      <c r="OOP937" s="12"/>
      <c r="OOQ937" s="12"/>
      <c r="OOR937" s="12"/>
      <c r="OOS937" s="12"/>
      <c r="OOT937" s="12"/>
      <c r="OOU937" s="12"/>
      <c r="OOV937" s="12"/>
      <c r="OOW937" s="12"/>
      <c r="OOX937" s="12"/>
      <c r="OOY937" s="12"/>
      <c r="OOZ937" s="12"/>
      <c r="OPA937" s="12"/>
      <c r="OPB937" s="12"/>
      <c r="OPC937" s="12"/>
      <c r="OPD937" s="12"/>
      <c r="OPE937" s="12"/>
      <c r="OPF937" s="12"/>
      <c r="OPG937" s="12"/>
      <c r="OPH937" s="12"/>
      <c r="OPI937" s="12"/>
      <c r="OPJ937" s="12"/>
      <c r="OPK937" s="12"/>
      <c r="OPL937" s="12"/>
      <c r="OPM937" s="12"/>
      <c r="OPN937" s="12"/>
      <c r="OPO937" s="12"/>
      <c r="OPP937" s="12"/>
      <c r="OPQ937" s="12"/>
      <c r="OPR937" s="12"/>
      <c r="OPS937" s="12"/>
      <c r="OPT937" s="12"/>
      <c r="OPU937" s="12"/>
      <c r="OPV937" s="12"/>
      <c r="OPW937" s="12"/>
      <c r="OPX937" s="12"/>
      <c r="OPY937" s="12"/>
      <c r="OPZ937" s="12"/>
      <c r="OQA937" s="12"/>
      <c r="OQB937" s="12"/>
      <c r="OQC937" s="12"/>
      <c r="OQD937" s="12"/>
      <c r="OQE937" s="12"/>
      <c r="OQF937" s="12"/>
      <c r="OQG937" s="12"/>
      <c r="OQH937" s="12"/>
      <c r="OQI937" s="12"/>
      <c r="OQJ937" s="12"/>
      <c r="OQK937" s="12"/>
      <c r="OQL937" s="12"/>
      <c r="OQM937" s="12"/>
      <c r="OQN937" s="12"/>
      <c r="OQO937" s="12"/>
      <c r="OQP937" s="12"/>
      <c r="OQQ937" s="12"/>
      <c r="OQR937" s="12"/>
      <c r="OQS937" s="12"/>
      <c r="OQT937" s="12"/>
      <c r="OQU937" s="12"/>
      <c r="OQV937" s="12"/>
      <c r="OQW937" s="12"/>
      <c r="OQX937" s="12"/>
      <c r="OQY937" s="12"/>
      <c r="OQZ937" s="12"/>
      <c r="ORA937" s="12"/>
      <c r="ORB937" s="12"/>
      <c r="ORC937" s="12"/>
      <c r="ORD937" s="12"/>
      <c r="ORE937" s="12"/>
      <c r="ORF937" s="12"/>
      <c r="ORG937" s="12"/>
      <c r="ORH937" s="12"/>
      <c r="ORI937" s="12"/>
      <c r="ORJ937" s="12"/>
      <c r="ORK937" s="12"/>
      <c r="ORL937" s="12"/>
      <c r="ORM937" s="12"/>
      <c r="ORN937" s="12"/>
      <c r="ORO937" s="12"/>
      <c r="ORP937" s="12"/>
      <c r="ORQ937" s="12"/>
      <c r="ORR937" s="12"/>
      <c r="ORS937" s="12"/>
      <c r="ORT937" s="12"/>
      <c r="ORU937" s="12"/>
      <c r="ORV937" s="12"/>
      <c r="ORW937" s="12"/>
      <c r="ORX937" s="12"/>
      <c r="ORY937" s="12"/>
      <c r="ORZ937" s="12"/>
      <c r="OSA937" s="12"/>
      <c r="OSB937" s="12"/>
      <c r="OSC937" s="12"/>
      <c r="OSD937" s="12"/>
      <c r="OSE937" s="12"/>
      <c r="OSF937" s="12"/>
      <c r="OSG937" s="12"/>
      <c r="OSH937" s="12"/>
      <c r="OSI937" s="12"/>
      <c r="OSJ937" s="12"/>
      <c r="OSK937" s="12"/>
      <c r="OSL937" s="12"/>
      <c r="OSM937" s="12"/>
      <c r="OSN937" s="12"/>
      <c r="OSO937" s="12"/>
      <c r="OSP937" s="12"/>
      <c r="OSQ937" s="12"/>
      <c r="OSR937" s="12"/>
      <c r="OSS937" s="12"/>
      <c r="OST937" s="12"/>
      <c r="OSU937" s="12"/>
      <c r="OSV937" s="12"/>
      <c r="OSW937" s="12"/>
      <c r="OSX937" s="12"/>
      <c r="OSY937" s="12"/>
      <c r="OSZ937" s="12"/>
      <c r="OTA937" s="12"/>
      <c r="OTB937" s="12"/>
      <c r="OTC937" s="12"/>
      <c r="OTD937" s="12"/>
      <c r="OTE937" s="12"/>
      <c r="OTF937" s="12"/>
      <c r="OTG937" s="12"/>
      <c r="OTH937" s="12"/>
      <c r="OTI937" s="12"/>
      <c r="OTJ937" s="12"/>
      <c r="OTK937" s="12"/>
      <c r="OTL937" s="12"/>
      <c r="OTM937" s="12"/>
      <c r="OTN937" s="12"/>
      <c r="OTO937" s="12"/>
      <c r="OTP937" s="12"/>
      <c r="OTQ937" s="12"/>
      <c r="OTR937" s="12"/>
      <c r="OTS937" s="12"/>
      <c r="OTT937" s="12"/>
      <c r="OTU937" s="12"/>
      <c r="OTV937" s="12"/>
      <c r="OTW937" s="12"/>
      <c r="OTX937" s="12"/>
      <c r="OTY937" s="12"/>
      <c r="OTZ937" s="12"/>
      <c r="OUA937" s="12"/>
      <c r="OUB937" s="12"/>
      <c r="OUC937" s="12"/>
      <c r="OUD937" s="12"/>
      <c r="OUE937" s="12"/>
      <c r="OUF937" s="12"/>
      <c r="OUG937" s="12"/>
      <c r="OUH937" s="12"/>
      <c r="OUI937" s="12"/>
      <c r="OUJ937" s="12"/>
      <c r="OUK937" s="12"/>
      <c r="OUL937" s="12"/>
      <c r="OUM937" s="12"/>
      <c r="OUN937" s="12"/>
      <c r="OUO937" s="12"/>
      <c r="OUP937" s="12"/>
      <c r="OUQ937" s="12"/>
      <c r="OUR937" s="12"/>
      <c r="OUS937" s="12"/>
      <c r="OUT937" s="12"/>
      <c r="OUU937" s="12"/>
      <c r="OUV937" s="12"/>
      <c r="OUW937" s="12"/>
      <c r="OUX937" s="12"/>
      <c r="OUY937" s="12"/>
      <c r="OUZ937" s="12"/>
      <c r="OVA937" s="12"/>
      <c r="OVB937" s="12"/>
      <c r="OVC937" s="12"/>
      <c r="OVD937" s="12"/>
      <c r="OVE937" s="12"/>
      <c r="OVF937" s="12"/>
      <c r="OVG937" s="12"/>
      <c r="OVH937" s="12"/>
      <c r="OVI937" s="12"/>
      <c r="OVJ937" s="12"/>
      <c r="OVK937" s="12"/>
      <c r="OVL937" s="12"/>
      <c r="OVM937" s="12"/>
      <c r="OVN937" s="12"/>
      <c r="OVO937" s="12"/>
      <c r="OVP937" s="12"/>
      <c r="OVQ937" s="12"/>
      <c r="OVR937" s="12"/>
      <c r="OVS937" s="12"/>
      <c r="OVT937" s="12"/>
      <c r="OVU937" s="12"/>
      <c r="OVV937" s="12"/>
      <c r="OVW937" s="12"/>
      <c r="OVX937" s="12"/>
      <c r="OVY937" s="12"/>
      <c r="OVZ937" s="12"/>
      <c r="OWA937" s="12"/>
      <c r="OWB937" s="12"/>
      <c r="OWC937" s="12"/>
      <c r="OWD937" s="12"/>
      <c r="OWE937" s="12"/>
      <c r="OWF937" s="12"/>
      <c r="OWG937" s="12"/>
      <c r="OWH937" s="12"/>
      <c r="OWI937" s="12"/>
      <c r="OWJ937" s="12"/>
      <c r="OWK937" s="12"/>
      <c r="OWL937" s="12"/>
      <c r="OWM937" s="12"/>
      <c r="OWN937" s="12"/>
      <c r="OWO937" s="12"/>
      <c r="OWP937" s="12"/>
      <c r="OWQ937" s="12"/>
      <c r="OWR937" s="12"/>
      <c r="OWS937" s="12"/>
      <c r="OWT937" s="12"/>
      <c r="OWU937" s="12"/>
      <c r="OWV937" s="12"/>
      <c r="OWW937" s="12"/>
      <c r="OWX937" s="12"/>
      <c r="OWY937" s="12"/>
      <c r="OWZ937" s="12"/>
      <c r="OXA937" s="12"/>
      <c r="OXB937" s="12"/>
      <c r="OXC937" s="12"/>
      <c r="OXD937" s="12"/>
      <c r="OXE937" s="12"/>
      <c r="OXF937" s="12"/>
      <c r="OXG937" s="12"/>
      <c r="OXH937" s="12"/>
      <c r="OXI937" s="12"/>
      <c r="OXJ937" s="12"/>
      <c r="OXK937" s="12"/>
      <c r="OXL937" s="12"/>
      <c r="OXM937" s="12"/>
      <c r="OXN937" s="12"/>
      <c r="OXO937" s="12"/>
      <c r="OXP937" s="12"/>
      <c r="OXQ937" s="12"/>
      <c r="OXR937" s="12"/>
      <c r="OXS937" s="12"/>
      <c r="OXT937" s="12"/>
      <c r="OXU937" s="12"/>
      <c r="OXV937" s="12"/>
      <c r="OXW937" s="12"/>
      <c r="OXX937" s="12"/>
      <c r="OXY937" s="12"/>
      <c r="OXZ937" s="12"/>
      <c r="OYA937" s="12"/>
      <c r="OYB937" s="12"/>
      <c r="OYC937" s="12"/>
      <c r="OYD937" s="12"/>
      <c r="OYE937" s="12"/>
      <c r="OYF937" s="12"/>
      <c r="OYG937" s="12"/>
      <c r="OYH937" s="12"/>
      <c r="OYI937" s="12"/>
      <c r="OYJ937" s="12"/>
      <c r="OYK937" s="12"/>
      <c r="OYL937" s="12"/>
      <c r="OYM937" s="12"/>
      <c r="OYN937" s="12"/>
      <c r="OYO937" s="12"/>
      <c r="OYP937" s="12"/>
      <c r="OYQ937" s="12"/>
      <c r="OYR937" s="12"/>
      <c r="OYS937" s="12"/>
      <c r="OYT937" s="12"/>
      <c r="OYU937" s="12"/>
      <c r="OYV937" s="12"/>
      <c r="OYW937" s="12"/>
      <c r="OYX937" s="12"/>
      <c r="OYY937" s="12"/>
      <c r="OYZ937" s="12"/>
      <c r="OZA937" s="12"/>
      <c r="OZB937" s="12"/>
      <c r="OZC937" s="12"/>
      <c r="OZD937" s="12"/>
      <c r="OZE937" s="12"/>
      <c r="OZF937" s="12"/>
      <c r="OZG937" s="12"/>
      <c r="OZH937" s="12"/>
      <c r="OZI937" s="12"/>
      <c r="OZJ937" s="12"/>
      <c r="OZK937" s="12"/>
      <c r="OZL937" s="12"/>
      <c r="OZM937" s="12"/>
      <c r="OZN937" s="12"/>
      <c r="OZO937" s="12"/>
      <c r="OZP937" s="12"/>
      <c r="OZQ937" s="12"/>
      <c r="OZR937" s="12"/>
      <c r="OZS937" s="12"/>
      <c r="OZT937" s="12"/>
      <c r="OZU937" s="12"/>
      <c r="OZV937" s="12"/>
      <c r="OZW937" s="12"/>
      <c r="OZX937" s="12"/>
      <c r="OZY937" s="12"/>
      <c r="OZZ937" s="12"/>
      <c r="PAA937" s="12"/>
      <c r="PAB937" s="12"/>
      <c r="PAC937" s="12"/>
      <c r="PAD937" s="12"/>
      <c r="PAE937" s="12"/>
      <c r="PAF937" s="12"/>
      <c r="PAG937" s="12"/>
      <c r="PAH937" s="12"/>
      <c r="PAI937" s="12"/>
      <c r="PAJ937" s="12"/>
      <c r="PAK937" s="12"/>
      <c r="PAL937" s="12"/>
      <c r="PAM937" s="12"/>
      <c r="PAN937" s="12"/>
      <c r="PAO937" s="12"/>
      <c r="PAP937" s="12"/>
      <c r="PAQ937" s="12"/>
      <c r="PAR937" s="12"/>
      <c r="PAS937" s="12"/>
      <c r="PAT937" s="12"/>
      <c r="PAU937" s="12"/>
      <c r="PAV937" s="12"/>
      <c r="PAW937" s="12"/>
      <c r="PAX937" s="12"/>
      <c r="PAY937" s="12"/>
      <c r="PAZ937" s="12"/>
      <c r="PBA937" s="12"/>
      <c r="PBB937" s="12"/>
      <c r="PBC937" s="12"/>
      <c r="PBD937" s="12"/>
      <c r="PBE937" s="12"/>
      <c r="PBF937" s="12"/>
      <c r="PBG937" s="12"/>
      <c r="PBH937" s="12"/>
      <c r="PBI937" s="12"/>
      <c r="PBJ937" s="12"/>
      <c r="PBK937" s="12"/>
      <c r="PBL937" s="12"/>
      <c r="PBM937" s="12"/>
      <c r="PBN937" s="12"/>
      <c r="PBO937" s="12"/>
      <c r="PBP937" s="12"/>
      <c r="PBQ937" s="12"/>
      <c r="PBR937" s="12"/>
      <c r="PBS937" s="12"/>
      <c r="PBT937" s="12"/>
      <c r="PBU937" s="12"/>
      <c r="PBV937" s="12"/>
      <c r="PBW937" s="12"/>
      <c r="PBX937" s="12"/>
      <c r="PBY937" s="12"/>
      <c r="PBZ937" s="12"/>
      <c r="PCA937" s="12"/>
      <c r="PCB937" s="12"/>
      <c r="PCC937" s="12"/>
      <c r="PCD937" s="12"/>
      <c r="PCE937" s="12"/>
      <c r="PCF937" s="12"/>
      <c r="PCG937" s="12"/>
      <c r="PCH937" s="12"/>
      <c r="PCI937" s="12"/>
      <c r="PCJ937" s="12"/>
      <c r="PCK937" s="12"/>
      <c r="PCL937" s="12"/>
      <c r="PCM937" s="12"/>
      <c r="PCN937" s="12"/>
      <c r="PCO937" s="12"/>
      <c r="PCP937" s="12"/>
      <c r="PCQ937" s="12"/>
      <c r="PCR937" s="12"/>
      <c r="PCS937" s="12"/>
      <c r="PCT937" s="12"/>
      <c r="PCU937" s="12"/>
      <c r="PCV937" s="12"/>
      <c r="PCW937" s="12"/>
      <c r="PCX937" s="12"/>
      <c r="PCY937" s="12"/>
      <c r="PCZ937" s="12"/>
      <c r="PDA937" s="12"/>
      <c r="PDB937" s="12"/>
      <c r="PDC937" s="12"/>
      <c r="PDD937" s="12"/>
      <c r="PDE937" s="12"/>
      <c r="PDF937" s="12"/>
      <c r="PDG937" s="12"/>
      <c r="PDH937" s="12"/>
      <c r="PDI937" s="12"/>
      <c r="PDJ937" s="12"/>
      <c r="PDK937" s="12"/>
      <c r="PDL937" s="12"/>
      <c r="PDM937" s="12"/>
      <c r="PDN937" s="12"/>
      <c r="PDO937" s="12"/>
      <c r="PDP937" s="12"/>
      <c r="PDQ937" s="12"/>
      <c r="PDR937" s="12"/>
      <c r="PDS937" s="12"/>
      <c r="PDT937" s="12"/>
      <c r="PDU937" s="12"/>
      <c r="PDV937" s="12"/>
      <c r="PDW937" s="12"/>
      <c r="PDX937" s="12"/>
      <c r="PDY937" s="12"/>
      <c r="PDZ937" s="12"/>
      <c r="PEA937" s="12"/>
      <c r="PEB937" s="12"/>
      <c r="PEC937" s="12"/>
      <c r="PED937" s="12"/>
      <c r="PEE937" s="12"/>
      <c r="PEF937" s="12"/>
      <c r="PEG937" s="12"/>
      <c r="PEH937" s="12"/>
      <c r="PEI937" s="12"/>
      <c r="PEJ937" s="12"/>
      <c r="PEK937" s="12"/>
      <c r="PEL937" s="12"/>
      <c r="PEM937" s="12"/>
      <c r="PEN937" s="12"/>
      <c r="PEO937" s="12"/>
      <c r="PEP937" s="12"/>
      <c r="PEQ937" s="12"/>
      <c r="PER937" s="12"/>
      <c r="PES937" s="12"/>
      <c r="PET937" s="12"/>
      <c r="PEU937" s="12"/>
      <c r="PEV937" s="12"/>
      <c r="PEW937" s="12"/>
      <c r="PEX937" s="12"/>
      <c r="PEY937" s="12"/>
      <c r="PEZ937" s="12"/>
      <c r="PFA937" s="12"/>
      <c r="PFB937" s="12"/>
      <c r="PFC937" s="12"/>
      <c r="PFD937" s="12"/>
      <c r="PFE937" s="12"/>
      <c r="PFF937" s="12"/>
      <c r="PFG937" s="12"/>
      <c r="PFH937" s="12"/>
      <c r="PFI937" s="12"/>
      <c r="PFJ937" s="12"/>
      <c r="PFK937" s="12"/>
      <c r="PFL937" s="12"/>
      <c r="PFM937" s="12"/>
      <c r="PFN937" s="12"/>
      <c r="PFO937" s="12"/>
      <c r="PFP937" s="12"/>
      <c r="PFQ937" s="12"/>
      <c r="PFR937" s="12"/>
      <c r="PFS937" s="12"/>
      <c r="PFT937" s="12"/>
      <c r="PFU937" s="12"/>
      <c r="PFV937" s="12"/>
      <c r="PFW937" s="12"/>
      <c r="PFX937" s="12"/>
      <c r="PFY937" s="12"/>
      <c r="PFZ937" s="12"/>
      <c r="PGA937" s="12"/>
      <c r="PGB937" s="12"/>
      <c r="PGC937" s="12"/>
      <c r="PGD937" s="12"/>
      <c r="PGE937" s="12"/>
      <c r="PGF937" s="12"/>
      <c r="PGG937" s="12"/>
      <c r="PGH937" s="12"/>
      <c r="PGI937" s="12"/>
      <c r="PGJ937" s="12"/>
      <c r="PGK937" s="12"/>
      <c r="PGL937" s="12"/>
      <c r="PGM937" s="12"/>
      <c r="PGN937" s="12"/>
      <c r="PGO937" s="12"/>
      <c r="PGP937" s="12"/>
      <c r="PGQ937" s="12"/>
      <c r="PGR937" s="12"/>
      <c r="PGS937" s="12"/>
      <c r="PGT937" s="12"/>
      <c r="PGU937" s="12"/>
      <c r="PGV937" s="12"/>
      <c r="PGW937" s="12"/>
      <c r="PGX937" s="12"/>
      <c r="PGY937" s="12"/>
      <c r="PGZ937" s="12"/>
      <c r="PHA937" s="12"/>
      <c r="PHB937" s="12"/>
      <c r="PHC937" s="12"/>
      <c r="PHD937" s="12"/>
      <c r="PHE937" s="12"/>
      <c r="PHF937" s="12"/>
      <c r="PHG937" s="12"/>
      <c r="PHH937" s="12"/>
      <c r="PHI937" s="12"/>
      <c r="PHJ937" s="12"/>
      <c r="PHK937" s="12"/>
      <c r="PHL937" s="12"/>
      <c r="PHM937" s="12"/>
      <c r="PHN937" s="12"/>
      <c r="PHO937" s="12"/>
      <c r="PHP937" s="12"/>
      <c r="PHQ937" s="12"/>
      <c r="PHR937" s="12"/>
      <c r="PHS937" s="12"/>
      <c r="PHT937" s="12"/>
      <c r="PHU937" s="12"/>
      <c r="PHV937" s="12"/>
      <c r="PHW937" s="12"/>
      <c r="PHX937" s="12"/>
      <c r="PHY937" s="12"/>
      <c r="PHZ937" s="12"/>
      <c r="PIA937" s="12"/>
      <c r="PIB937" s="12"/>
      <c r="PIC937" s="12"/>
      <c r="PID937" s="12"/>
      <c r="PIE937" s="12"/>
      <c r="PIF937" s="12"/>
      <c r="PIG937" s="12"/>
      <c r="PIH937" s="12"/>
      <c r="PII937" s="12"/>
      <c r="PIJ937" s="12"/>
      <c r="PIK937" s="12"/>
      <c r="PIL937" s="12"/>
      <c r="PIM937" s="12"/>
      <c r="PIN937" s="12"/>
      <c r="PIO937" s="12"/>
      <c r="PIP937" s="12"/>
      <c r="PIQ937" s="12"/>
      <c r="PIR937" s="12"/>
      <c r="PIS937" s="12"/>
      <c r="PIT937" s="12"/>
      <c r="PIU937" s="12"/>
      <c r="PIV937" s="12"/>
      <c r="PIW937" s="12"/>
      <c r="PIX937" s="12"/>
      <c r="PIY937" s="12"/>
      <c r="PIZ937" s="12"/>
      <c r="PJA937" s="12"/>
      <c r="PJB937" s="12"/>
      <c r="PJC937" s="12"/>
      <c r="PJD937" s="12"/>
      <c r="PJE937" s="12"/>
      <c r="PJF937" s="12"/>
      <c r="PJG937" s="12"/>
      <c r="PJH937" s="12"/>
      <c r="PJI937" s="12"/>
      <c r="PJJ937" s="12"/>
      <c r="PJK937" s="12"/>
      <c r="PJL937" s="12"/>
      <c r="PJM937" s="12"/>
      <c r="PJN937" s="12"/>
      <c r="PJO937" s="12"/>
      <c r="PJP937" s="12"/>
      <c r="PJQ937" s="12"/>
      <c r="PJR937" s="12"/>
      <c r="PJS937" s="12"/>
      <c r="PJT937" s="12"/>
      <c r="PJU937" s="12"/>
      <c r="PJV937" s="12"/>
      <c r="PJW937" s="12"/>
      <c r="PJX937" s="12"/>
      <c r="PJY937" s="12"/>
      <c r="PJZ937" s="12"/>
      <c r="PKA937" s="12"/>
      <c r="PKB937" s="12"/>
      <c r="PKC937" s="12"/>
      <c r="PKD937" s="12"/>
      <c r="PKE937" s="12"/>
      <c r="PKF937" s="12"/>
      <c r="PKG937" s="12"/>
      <c r="PKH937" s="12"/>
      <c r="PKI937" s="12"/>
      <c r="PKJ937" s="12"/>
      <c r="PKK937" s="12"/>
      <c r="PKL937" s="12"/>
      <c r="PKM937" s="12"/>
      <c r="PKN937" s="12"/>
      <c r="PKO937" s="12"/>
      <c r="PKP937" s="12"/>
      <c r="PKQ937" s="12"/>
      <c r="PKR937" s="12"/>
      <c r="PKS937" s="12"/>
      <c r="PKT937" s="12"/>
      <c r="PKU937" s="12"/>
      <c r="PKV937" s="12"/>
      <c r="PKW937" s="12"/>
      <c r="PKX937" s="12"/>
      <c r="PKY937" s="12"/>
      <c r="PKZ937" s="12"/>
      <c r="PLA937" s="12"/>
      <c r="PLB937" s="12"/>
      <c r="PLC937" s="12"/>
      <c r="PLD937" s="12"/>
      <c r="PLE937" s="12"/>
      <c r="PLF937" s="12"/>
      <c r="PLG937" s="12"/>
      <c r="PLH937" s="12"/>
      <c r="PLI937" s="12"/>
      <c r="PLJ937" s="12"/>
      <c r="PLK937" s="12"/>
      <c r="PLL937" s="12"/>
      <c r="PLM937" s="12"/>
      <c r="PLN937" s="12"/>
      <c r="PLO937" s="12"/>
      <c r="PLP937" s="12"/>
      <c r="PLQ937" s="12"/>
      <c r="PLR937" s="12"/>
      <c r="PLS937" s="12"/>
      <c r="PLT937" s="12"/>
      <c r="PLU937" s="12"/>
      <c r="PLV937" s="12"/>
      <c r="PLW937" s="12"/>
      <c r="PLX937" s="12"/>
      <c r="PLY937" s="12"/>
      <c r="PLZ937" s="12"/>
      <c r="PMA937" s="12"/>
      <c r="PMB937" s="12"/>
      <c r="PMC937" s="12"/>
      <c r="PMD937" s="12"/>
      <c r="PME937" s="12"/>
      <c r="PMF937" s="12"/>
      <c r="PMG937" s="12"/>
      <c r="PMH937" s="12"/>
      <c r="PMI937" s="12"/>
      <c r="PMJ937" s="12"/>
      <c r="PMK937" s="12"/>
      <c r="PML937" s="12"/>
      <c r="PMM937" s="12"/>
      <c r="PMN937" s="12"/>
      <c r="PMO937" s="12"/>
      <c r="PMP937" s="12"/>
      <c r="PMQ937" s="12"/>
      <c r="PMR937" s="12"/>
      <c r="PMS937" s="12"/>
      <c r="PMT937" s="12"/>
      <c r="PMU937" s="12"/>
      <c r="PMV937" s="12"/>
      <c r="PMW937" s="12"/>
      <c r="PMX937" s="12"/>
      <c r="PMY937" s="12"/>
      <c r="PMZ937" s="12"/>
      <c r="PNA937" s="12"/>
      <c r="PNB937" s="12"/>
      <c r="PNC937" s="12"/>
      <c r="PND937" s="12"/>
      <c r="PNE937" s="12"/>
      <c r="PNF937" s="12"/>
      <c r="PNG937" s="12"/>
      <c r="PNH937" s="12"/>
      <c r="PNI937" s="12"/>
      <c r="PNJ937" s="12"/>
      <c r="PNK937" s="12"/>
      <c r="PNL937" s="12"/>
      <c r="PNM937" s="12"/>
      <c r="PNN937" s="12"/>
      <c r="PNO937" s="12"/>
      <c r="PNP937" s="12"/>
      <c r="PNQ937" s="12"/>
      <c r="PNR937" s="12"/>
      <c r="PNS937" s="12"/>
      <c r="PNT937" s="12"/>
      <c r="PNU937" s="12"/>
      <c r="PNV937" s="12"/>
      <c r="PNW937" s="12"/>
      <c r="PNX937" s="12"/>
      <c r="PNY937" s="12"/>
      <c r="PNZ937" s="12"/>
      <c r="POA937" s="12"/>
      <c r="POB937" s="12"/>
      <c r="POC937" s="12"/>
      <c r="POD937" s="12"/>
      <c r="POE937" s="12"/>
      <c r="POF937" s="12"/>
      <c r="POG937" s="12"/>
      <c r="POH937" s="12"/>
      <c r="POI937" s="12"/>
      <c r="POJ937" s="12"/>
      <c r="POK937" s="12"/>
      <c r="POL937" s="12"/>
      <c r="POM937" s="12"/>
      <c r="PON937" s="12"/>
      <c r="POO937" s="12"/>
      <c r="POP937" s="12"/>
      <c r="POQ937" s="12"/>
      <c r="POR937" s="12"/>
      <c r="POS937" s="12"/>
      <c r="POT937" s="12"/>
      <c r="POU937" s="12"/>
      <c r="POV937" s="12"/>
      <c r="POW937" s="12"/>
      <c r="POX937" s="12"/>
      <c r="POY937" s="12"/>
      <c r="POZ937" s="12"/>
      <c r="PPA937" s="12"/>
      <c r="PPB937" s="12"/>
      <c r="PPC937" s="12"/>
      <c r="PPD937" s="12"/>
      <c r="PPE937" s="12"/>
      <c r="PPF937" s="12"/>
      <c r="PPG937" s="12"/>
      <c r="PPH937" s="12"/>
      <c r="PPI937" s="12"/>
      <c r="PPJ937" s="12"/>
      <c r="PPK937" s="12"/>
      <c r="PPL937" s="12"/>
      <c r="PPM937" s="12"/>
      <c r="PPN937" s="12"/>
      <c r="PPO937" s="12"/>
      <c r="PPP937" s="12"/>
      <c r="PPQ937" s="12"/>
      <c r="PPR937" s="12"/>
      <c r="PPS937" s="12"/>
      <c r="PPT937" s="12"/>
      <c r="PPU937" s="12"/>
      <c r="PPV937" s="12"/>
      <c r="PPW937" s="12"/>
      <c r="PPX937" s="12"/>
      <c r="PPY937" s="12"/>
      <c r="PPZ937" s="12"/>
      <c r="PQA937" s="12"/>
      <c r="PQB937" s="12"/>
      <c r="PQC937" s="12"/>
      <c r="PQD937" s="12"/>
      <c r="PQE937" s="12"/>
      <c r="PQF937" s="12"/>
      <c r="PQG937" s="12"/>
      <c r="PQH937" s="12"/>
      <c r="PQI937" s="12"/>
      <c r="PQJ937" s="12"/>
      <c r="PQK937" s="12"/>
      <c r="PQL937" s="12"/>
      <c r="PQM937" s="12"/>
      <c r="PQN937" s="12"/>
      <c r="PQO937" s="12"/>
      <c r="PQP937" s="12"/>
      <c r="PQQ937" s="12"/>
      <c r="PQR937" s="12"/>
      <c r="PQS937" s="12"/>
      <c r="PQT937" s="12"/>
      <c r="PQU937" s="12"/>
      <c r="PQV937" s="12"/>
      <c r="PQW937" s="12"/>
      <c r="PQX937" s="12"/>
      <c r="PQY937" s="12"/>
      <c r="PQZ937" s="12"/>
      <c r="PRA937" s="12"/>
      <c r="PRB937" s="12"/>
      <c r="PRC937" s="12"/>
      <c r="PRD937" s="12"/>
      <c r="PRE937" s="12"/>
      <c r="PRF937" s="12"/>
      <c r="PRG937" s="12"/>
      <c r="PRH937" s="12"/>
      <c r="PRI937" s="12"/>
      <c r="PRJ937" s="12"/>
      <c r="PRK937" s="12"/>
      <c r="PRL937" s="12"/>
      <c r="PRM937" s="12"/>
      <c r="PRN937" s="12"/>
      <c r="PRO937" s="12"/>
      <c r="PRP937" s="12"/>
      <c r="PRQ937" s="12"/>
      <c r="PRR937" s="12"/>
      <c r="PRS937" s="12"/>
      <c r="PRT937" s="12"/>
      <c r="PRU937" s="12"/>
      <c r="PRV937" s="12"/>
      <c r="PRW937" s="12"/>
      <c r="PRX937" s="12"/>
      <c r="PRY937" s="12"/>
      <c r="PRZ937" s="12"/>
      <c r="PSA937" s="12"/>
      <c r="PSB937" s="12"/>
      <c r="PSC937" s="12"/>
      <c r="PSD937" s="12"/>
      <c r="PSE937" s="12"/>
      <c r="PSF937" s="12"/>
      <c r="PSG937" s="12"/>
      <c r="PSH937" s="12"/>
      <c r="PSI937" s="12"/>
      <c r="PSJ937" s="12"/>
      <c r="PSK937" s="12"/>
      <c r="PSL937" s="12"/>
      <c r="PSM937" s="12"/>
      <c r="PSN937" s="12"/>
      <c r="PSO937" s="12"/>
      <c r="PSP937" s="12"/>
      <c r="PSQ937" s="12"/>
      <c r="PSR937" s="12"/>
      <c r="PSS937" s="12"/>
      <c r="PST937" s="12"/>
      <c r="PSU937" s="12"/>
      <c r="PSV937" s="12"/>
      <c r="PSW937" s="12"/>
      <c r="PSX937" s="12"/>
      <c r="PSY937" s="12"/>
      <c r="PSZ937" s="12"/>
      <c r="PTA937" s="12"/>
      <c r="PTB937" s="12"/>
      <c r="PTC937" s="12"/>
      <c r="PTD937" s="12"/>
      <c r="PTE937" s="12"/>
      <c r="PTF937" s="12"/>
      <c r="PTG937" s="12"/>
      <c r="PTH937" s="12"/>
      <c r="PTI937" s="12"/>
      <c r="PTJ937" s="12"/>
      <c r="PTK937" s="12"/>
      <c r="PTL937" s="12"/>
      <c r="PTM937" s="12"/>
      <c r="PTN937" s="12"/>
      <c r="PTO937" s="12"/>
      <c r="PTP937" s="12"/>
      <c r="PTQ937" s="12"/>
      <c r="PTR937" s="12"/>
      <c r="PTS937" s="12"/>
      <c r="PTT937" s="12"/>
      <c r="PTU937" s="12"/>
      <c r="PTV937" s="12"/>
      <c r="PTW937" s="12"/>
      <c r="PTX937" s="12"/>
      <c r="PTY937" s="12"/>
      <c r="PTZ937" s="12"/>
      <c r="PUA937" s="12"/>
      <c r="PUB937" s="12"/>
      <c r="PUC937" s="12"/>
      <c r="PUD937" s="12"/>
      <c r="PUE937" s="12"/>
      <c r="PUF937" s="12"/>
      <c r="PUG937" s="12"/>
      <c r="PUH937" s="12"/>
      <c r="PUI937" s="12"/>
      <c r="PUJ937" s="12"/>
      <c r="PUK937" s="12"/>
      <c r="PUL937" s="12"/>
      <c r="PUM937" s="12"/>
      <c r="PUN937" s="12"/>
      <c r="PUO937" s="12"/>
      <c r="PUP937" s="12"/>
      <c r="PUQ937" s="12"/>
      <c r="PUR937" s="12"/>
      <c r="PUS937" s="12"/>
      <c r="PUT937" s="12"/>
      <c r="PUU937" s="12"/>
      <c r="PUV937" s="12"/>
      <c r="PUW937" s="12"/>
      <c r="PUX937" s="12"/>
      <c r="PUY937" s="12"/>
      <c r="PUZ937" s="12"/>
      <c r="PVA937" s="12"/>
      <c r="PVB937" s="12"/>
      <c r="PVC937" s="12"/>
      <c r="PVD937" s="12"/>
      <c r="PVE937" s="12"/>
      <c r="PVF937" s="12"/>
      <c r="PVG937" s="12"/>
      <c r="PVH937" s="12"/>
      <c r="PVI937" s="12"/>
      <c r="PVJ937" s="12"/>
      <c r="PVK937" s="12"/>
      <c r="PVL937" s="12"/>
      <c r="PVM937" s="12"/>
      <c r="PVN937" s="12"/>
      <c r="PVO937" s="12"/>
      <c r="PVP937" s="12"/>
      <c r="PVQ937" s="12"/>
      <c r="PVR937" s="12"/>
      <c r="PVS937" s="12"/>
      <c r="PVT937" s="12"/>
      <c r="PVU937" s="12"/>
      <c r="PVV937" s="12"/>
      <c r="PVW937" s="12"/>
      <c r="PVX937" s="12"/>
      <c r="PVY937" s="12"/>
      <c r="PVZ937" s="12"/>
      <c r="PWA937" s="12"/>
      <c r="PWB937" s="12"/>
      <c r="PWC937" s="12"/>
      <c r="PWD937" s="12"/>
      <c r="PWE937" s="12"/>
      <c r="PWF937" s="12"/>
      <c r="PWG937" s="12"/>
      <c r="PWH937" s="12"/>
      <c r="PWI937" s="12"/>
      <c r="PWJ937" s="12"/>
      <c r="PWK937" s="12"/>
      <c r="PWL937" s="12"/>
      <c r="PWM937" s="12"/>
      <c r="PWN937" s="12"/>
      <c r="PWO937" s="12"/>
      <c r="PWP937" s="12"/>
      <c r="PWQ937" s="12"/>
      <c r="PWR937" s="12"/>
      <c r="PWS937" s="12"/>
      <c r="PWT937" s="12"/>
      <c r="PWU937" s="12"/>
      <c r="PWV937" s="12"/>
      <c r="PWW937" s="12"/>
      <c r="PWX937" s="12"/>
      <c r="PWY937" s="12"/>
      <c r="PWZ937" s="12"/>
      <c r="PXA937" s="12"/>
      <c r="PXB937" s="12"/>
      <c r="PXC937" s="12"/>
      <c r="PXD937" s="12"/>
      <c r="PXE937" s="12"/>
      <c r="PXF937" s="12"/>
      <c r="PXG937" s="12"/>
      <c r="PXH937" s="12"/>
      <c r="PXI937" s="12"/>
      <c r="PXJ937" s="12"/>
      <c r="PXK937" s="12"/>
      <c r="PXL937" s="12"/>
      <c r="PXM937" s="12"/>
      <c r="PXN937" s="12"/>
      <c r="PXO937" s="12"/>
      <c r="PXP937" s="12"/>
      <c r="PXQ937" s="12"/>
      <c r="PXR937" s="12"/>
      <c r="PXS937" s="12"/>
      <c r="PXT937" s="12"/>
      <c r="PXU937" s="12"/>
      <c r="PXV937" s="12"/>
      <c r="PXW937" s="12"/>
      <c r="PXX937" s="12"/>
      <c r="PXY937" s="12"/>
      <c r="PXZ937" s="12"/>
      <c r="PYA937" s="12"/>
      <c r="PYB937" s="12"/>
      <c r="PYC937" s="12"/>
      <c r="PYD937" s="12"/>
      <c r="PYE937" s="12"/>
      <c r="PYF937" s="12"/>
      <c r="PYG937" s="12"/>
      <c r="PYH937" s="12"/>
      <c r="PYI937" s="12"/>
      <c r="PYJ937" s="12"/>
      <c r="PYK937" s="12"/>
      <c r="PYL937" s="12"/>
      <c r="PYM937" s="12"/>
      <c r="PYN937" s="12"/>
      <c r="PYO937" s="12"/>
      <c r="PYP937" s="12"/>
      <c r="PYQ937" s="12"/>
      <c r="PYR937" s="12"/>
      <c r="PYS937" s="12"/>
      <c r="PYT937" s="12"/>
      <c r="PYU937" s="12"/>
      <c r="PYV937" s="12"/>
      <c r="PYW937" s="12"/>
      <c r="PYX937" s="12"/>
      <c r="PYY937" s="12"/>
      <c r="PYZ937" s="12"/>
      <c r="PZA937" s="12"/>
      <c r="PZB937" s="12"/>
      <c r="PZC937" s="12"/>
      <c r="PZD937" s="12"/>
      <c r="PZE937" s="12"/>
      <c r="PZF937" s="12"/>
      <c r="PZG937" s="12"/>
      <c r="PZH937" s="12"/>
      <c r="PZI937" s="12"/>
      <c r="PZJ937" s="12"/>
      <c r="PZK937" s="12"/>
      <c r="PZL937" s="12"/>
      <c r="PZM937" s="12"/>
      <c r="PZN937" s="12"/>
      <c r="PZO937" s="12"/>
      <c r="PZP937" s="12"/>
      <c r="PZQ937" s="12"/>
      <c r="PZR937" s="12"/>
      <c r="PZS937" s="12"/>
      <c r="PZT937" s="12"/>
      <c r="PZU937" s="12"/>
      <c r="PZV937" s="12"/>
      <c r="PZW937" s="12"/>
      <c r="PZX937" s="12"/>
      <c r="PZY937" s="12"/>
      <c r="PZZ937" s="12"/>
      <c r="QAA937" s="12"/>
      <c r="QAB937" s="12"/>
      <c r="QAC937" s="12"/>
      <c r="QAD937" s="12"/>
      <c r="QAE937" s="12"/>
      <c r="QAF937" s="12"/>
      <c r="QAG937" s="12"/>
      <c r="QAH937" s="12"/>
      <c r="QAI937" s="12"/>
      <c r="QAJ937" s="12"/>
      <c r="QAK937" s="12"/>
      <c r="QAL937" s="12"/>
      <c r="QAM937" s="12"/>
      <c r="QAN937" s="12"/>
      <c r="QAO937" s="12"/>
      <c r="QAP937" s="12"/>
      <c r="QAQ937" s="12"/>
      <c r="QAR937" s="12"/>
      <c r="QAS937" s="12"/>
      <c r="QAT937" s="12"/>
      <c r="QAU937" s="12"/>
      <c r="QAV937" s="12"/>
      <c r="QAW937" s="12"/>
      <c r="QAX937" s="12"/>
      <c r="QAY937" s="12"/>
      <c r="QAZ937" s="12"/>
      <c r="QBA937" s="12"/>
      <c r="QBB937" s="12"/>
      <c r="QBC937" s="12"/>
      <c r="QBD937" s="12"/>
      <c r="QBE937" s="12"/>
      <c r="QBF937" s="12"/>
      <c r="QBG937" s="12"/>
      <c r="QBH937" s="12"/>
      <c r="QBI937" s="12"/>
      <c r="QBJ937" s="12"/>
      <c r="QBK937" s="12"/>
      <c r="QBL937" s="12"/>
      <c r="QBM937" s="12"/>
      <c r="QBN937" s="12"/>
      <c r="QBO937" s="12"/>
      <c r="QBP937" s="12"/>
      <c r="QBQ937" s="12"/>
      <c r="QBR937" s="12"/>
      <c r="QBS937" s="12"/>
      <c r="QBT937" s="12"/>
      <c r="QBU937" s="12"/>
      <c r="QBV937" s="12"/>
      <c r="QBW937" s="12"/>
      <c r="QBX937" s="12"/>
      <c r="QBY937" s="12"/>
      <c r="QBZ937" s="12"/>
      <c r="QCA937" s="12"/>
      <c r="QCB937" s="12"/>
      <c r="QCC937" s="12"/>
      <c r="QCD937" s="12"/>
      <c r="QCE937" s="12"/>
      <c r="QCF937" s="12"/>
      <c r="QCG937" s="12"/>
      <c r="QCH937" s="12"/>
      <c r="QCI937" s="12"/>
      <c r="QCJ937" s="12"/>
      <c r="QCK937" s="12"/>
      <c r="QCL937" s="12"/>
      <c r="QCM937" s="12"/>
      <c r="QCN937" s="12"/>
      <c r="QCO937" s="12"/>
      <c r="QCP937" s="12"/>
      <c r="QCQ937" s="12"/>
      <c r="QCR937" s="12"/>
      <c r="QCS937" s="12"/>
      <c r="QCT937" s="12"/>
      <c r="QCU937" s="12"/>
      <c r="QCV937" s="12"/>
      <c r="QCW937" s="12"/>
      <c r="QCX937" s="12"/>
      <c r="QCY937" s="12"/>
      <c r="QCZ937" s="12"/>
      <c r="QDA937" s="12"/>
      <c r="QDB937" s="12"/>
      <c r="QDC937" s="12"/>
      <c r="QDD937" s="12"/>
      <c r="QDE937" s="12"/>
      <c r="QDF937" s="12"/>
      <c r="QDG937" s="12"/>
      <c r="QDH937" s="12"/>
      <c r="QDI937" s="12"/>
      <c r="QDJ937" s="12"/>
      <c r="QDK937" s="12"/>
      <c r="QDL937" s="12"/>
      <c r="QDM937" s="12"/>
      <c r="QDN937" s="12"/>
      <c r="QDO937" s="12"/>
      <c r="QDP937" s="12"/>
      <c r="QDQ937" s="12"/>
      <c r="QDR937" s="12"/>
      <c r="QDS937" s="12"/>
      <c r="QDT937" s="12"/>
      <c r="QDU937" s="12"/>
      <c r="QDV937" s="12"/>
      <c r="QDW937" s="12"/>
      <c r="QDX937" s="12"/>
      <c r="QDY937" s="12"/>
      <c r="QDZ937" s="12"/>
      <c r="QEA937" s="12"/>
      <c r="QEB937" s="12"/>
      <c r="QEC937" s="12"/>
      <c r="QED937" s="12"/>
      <c r="QEE937" s="12"/>
      <c r="QEF937" s="12"/>
      <c r="QEG937" s="12"/>
      <c r="QEH937" s="12"/>
      <c r="QEI937" s="12"/>
      <c r="QEJ937" s="12"/>
      <c r="QEK937" s="12"/>
      <c r="QEL937" s="12"/>
      <c r="QEM937" s="12"/>
      <c r="QEN937" s="12"/>
      <c r="QEO937" s="12"/>
      <c r="QEP937" s="12"/>
      <c r="QEQ937" s="12"/>
      <c r="QER937" s="12"/>
      <c r="QES937" s="12"/>
      <c r="QET937" s="12"/>
      <c r="QEU937" s="12"/>
      <c r="QEV937" s="12"/>
      <c r="QEW937" s="12"/>
      <c r="QEX937" s="12"/>
      <c r="QEY937" s="12"/>
      <c r="QEZ937" s="12"/>
      <c r="QFA937" s="12"/>
      <c r="QFB937" s="12"/>
      <c r="QFC937" s="12"/>
      <c r="QFD937" s="12"/>
      <c r="QFE937" s="12"/>
      <c r="QFF937" s="12"/>
      <c r="QFG937" s="12"/>
      <c r="QFH937" s="12"/>
      <c r="QFI937" s="12"/>
      <c r="QFJ937" s="12"/>
      <c r="QFK937" s="12"/>
      <c r="QFL937" s="12"/>
      <c r="QFM937" s="12"/>
      <c r="QFN937" s="12"/>
      <c r="QFO937" s="12"/>
      <c r="QFP937" s="12"/>
      <c r="QFQ937" s="12"/>
      <c r="QFR937" s="12"/>
      <c r="QFS937" s="12"/>
      <c r="QFT937" s="12"/>
      <c r="QFU937" s="12"/>
      <c r="QFV937" s="12"/>
      <c r="QFW937" s="12"/>
      <c r="QFX937" s="12"/>
      <c r="QFY937" s="12"/>
      <c r="QFZ937" s="12"/>
      <c r="QGA937" s="12"/>
      <c r="QGB937" s="12"/>
      <c r="QGC937" s="12"/>
      <c r="QGD937" s="12"/>
      <c r="QGE937" s="12"/>
      <c r="QGF937" s="12"/>
      <c r="QGG937" s="12"/>
      <c r="QGH937" s="12"/>
      <c r="QGI937" s="12"/>
      <c r="QGJ937" s="12"/>
      <c r="QGK937" s="12"/>
      <c r="QGL937" s="12"/>
      <c r="QGM937" s="12"/>
      <c r="QGN937" s="12"/>
      <c r="QGO937" s="12"/>
      <c r="QGP937" s="12"/>
      <c r="QGQ937" s="12"/>
      <c r="QGR937" s="12"/>
      <c r="QGS937" s="12"/>
      <c r="QGT937" s="12"/>
      <c r="QGU937" s="12"/>
      <c r="QGV937" s="12"/>
      <c r="QGW937" s="12"/>
      <c r="QGX937" s="12"/>
      <c r="QGY937" s="12"/>
      <c r="QGZ937" s="12"/>
      <c r="QHA937" s="12"/>
      <c r="QHB937" s="12"/>
      <c r="QHC937" s="12"/>
      <c r="QHD937" s="12"/>
      <c r="QHE937" s="12"/>
      <c r="QHF937" s="12"/>
      <c r="QHG937" s="12"/>
      <c r="QHH937" s="12"/>
      <c r="QHI937" s="12"/>
      <c r="QHJ937" s="12"/>
      <c r="QHK937" s="12"/>
      <c r="QHL937" s="12"/>
      <c r="QHM937" s="12"/>
      <c r="QHN937" s="12"/>
      <c r="QHO937" s="12"/>
      <c r="QHP937" s="12"/>
      <c r="QHQ937" s="12"/>
      <c r="QHR937" s="12"/>
      <c r="QHS937" s="12"/>
      <c r="QHT937" s="12"/>
      <c r="QHU937" s="12"/>
      <c r="QHV937" s="12"/>
      <c r="QHW937" s="12"/>
      <c r="QHX937" s="12"/>
      <c r="QHY937" s="12"/>
      <c r="QHZ937" s="12"/>
      <c r="QIA937" s="12"/>
      <c r="QIB937" s="12"/>
      <c r="QIC937" s="12"/>
      <c r="QID937" s="12"/>
      <c r="QIE937" s="12"/>
      <c r="QIF937" s="12"/>
      <c r="QIG937" s="12"/>
      <c r="QIH937" s="12"/>
      <c r="QII937" s="12"/>
      <c r="QIJ937" s="12"/>
      <c r="QIK937" s="12"/>
      <c r="QIL937" s="12"/>
      <c r="QIM937" s="12"/>
      <c r="QIN937" s="12"/>
      <c r="QIO937" s="12"/>
      <c r="QIP937" s="12"/>
      <c r="QIQ937" s="12"/>
      <c r="QIR937" s="12"/>
      <c r="QIS937" s="12"/>
      <c r="QIT937" s="12"/>
      <c r="QIU937" s="12"/>
      <c r="QIV937" s="12"/>
      <c r="QIW937" s="12"/>
      <c r="QIX937" s="12"/>
      <c r="QIY937" s="12"/>
      <c r="QIZ937" s="12"/>
      <c r="QJA937" s="12"/>
      <c r="QJB937" s="12"/>
      <c r="QJC937" s="12"/>
      <c r="QJD937" s="12"/>
      <c r="QJE937" s="12"/>
      <c r="QJF937" s="12"/>
      <c r="QJG937" s="12"/>
      <c r="QJH937" s="12"/>
      <c r="QJI937" s="12"/>
      <c r="QJJ937" s="12"/>
      <c r="QJK937" s="12"/>
      <c r="QJL937" s="12"/>
      <c r="QJM937" s="12"/>
      <c r="QJN937" s="12"/>
      <c r="QJO937" s="12"/>
      <c r="QJP937" s="12"/>
      <c r="QJQ937" s="12"/>
      <c r="QJR937" s="12"/>
      <c r="QJS937" s="12"/>
      <c r="QJT937" s="12"/>
      <c r="QJU937" s="12"/>
      <c r="QJV937" s="12"/>
      <c r="QJW937" s="12"/>
      <c r="QJX937" s="12"/>
      <c r="QJY937" s="12"/>
      <c r="QJZ937" s="12"/>
      <c r="QKA937" s="12"/>
      <c r="QKB937" s="12"/>
      <c r="QKC937" s="12"/>
      <c r="QKD937" s="12"/>
      <c r="QKE937" s="12"/>
      <c r="QKF937" s="12"/>
      <c r="QKG937" s="12"/>
      <c r="QKH937" s="12"/>
      <c r="QKI937" s="12"/>
      <c r="QKJ937" s="12"/>
      <c r="QKK937" s="12"/>
      <c r="QKL937" s="12"/>
      <c r="QKM937" s="12"/>
      <c r="QKN937" s="12"/>
      <c r="QKO937" s="12"/>
      <c r="QKP937" s="12"/>
      <c r="QKQ937" s="12"/>
      <c r="QKR937" s="12"/>
      <c r="QKS937" s="12"/>
      <c r="QKT937" s="12"/>
      <c r="QKU937" s="12"/>
      <c r="QKV937" s="12"/>
      <c r="QKW937" s="12"/>
      <c r="QKX937" s="12"/>
      <c r="QKY937" s="12"/>
      <c r="QKZ937" s="12"/>
      <c r="QLA937" s="12"/>
      <c r="QLB937" s="12"/>
      <c r="QLC937" s="12"/>
      <c r="QLD937" s="12"/>
      <c r="QLE937" s="12"/>
      <c r="QLF937" s="12"/>
      <c r="QLG937" s="12"/>
      <c r="QLH937" s="12"/>
      <c r="QLI937" s="12"/>
      <c r="QLJ937" s="12"/>
      <c r="QLK937" s="12"/>
      <c r="QLL937" s="12"/>
      <c r="QLM937" s="12"/>
      <c r="QLN937" s="12"/>
      <c r="QLO937" s="12"/>
      <c r="QLP937" s="12"/>
      <c r="QLQ937" s="12"/>
      <c r="QLR937" s="12"/>
      <c r="QLS937" s="12"/>
      <c r="QLT937" s="12"/>
      <c r="QLU937" s="12"/>
      <c r="QLV937" s="12"/>
      <c r="QLW937" s="12"/>
      <c r="QLX937" s="12"/>
      <c r="QLY937" s="12"/>
      <c r="QLZ937" s="12"/>
      <c r="QMA937" s="12"/>
      <c r="QMB937" s="12"/>
      <c r="QMC937" s="12"/>
      <c r="QMD937" s="12"/>
      <c r="QME937" s="12"/>
      <c r="QMF937" s="12"/>
      <c r="QMG937" s="12"/>
      <c r="QMH937" s="12"/>
      <c r="QMI937" s="12"/>
      <c r="QMJ937" s="12"/>
      <c r="QMK937" s="12"/>
      <c r="QML937" s="12"/>
      <c r="QMM937" s="12"/>
      <c r="QMN937" s="12"/>
      <c r="QMO937" s="12"/>
      <c r="QMP937" s="12"/>
      <c r="QMQ937" s="12"/>
      <c r="QMR937" s="12"/>
      <c r="QMS937" s="12"/>
      <c r="QMT937" s="12"/>
      <c r="QMU937" s="12"/>
      <c r="QMV937" s="12"/>
      <c r="QMW937" s="12"/>
      <c r="QMX937" s="12"/>
      <c r="QMY937" s="12"/>
      <c r="QMZ937" s="12"/>
      <c r="QNA937" s="12"/>
      <c r="QNB937" s="12"/>
      <c r="QNC937" s="12"/>
      <c r="QND937" s="12"/>
      <c r="QNE937" s="12"/>
      <c r="QNF937" s="12"/>
      <c r="QNG937" s="12"/>
      <c r="QNH937" s="12"/>
      <c r="QNI937" s="12"/>
      <c r="QNJ937" s="12"/>
      <c r="QNK937" s="12"/>
      <c r="QNL937" s="12"/>
      <c r="QNM937" s="12"/>
      <c r="QNN937" s="12"/>
      <c r="QNO937" s="12"/>
      <c r="QNP937" s="12"/>
      <c r="QNQ937" s="12"/>
      <c r="QNR937" s="12"/>
      <c r="QNS937" s="12"/>
      <c r="QNT937" s="12"/>
      <c r="QNU937" s="12"/>
      <c r="QNV937" s="12"/>
      <c r="QNW937" s="12"/>
      <c r="QNX937" s="12"/>
      <c r="QNY937" s="12"/>
      <c r="QNZ937" s="12"/>
      <c r="QOA937" s="12"/>
      <c r="QOB937" s="12"/>
      <c r="QOC937" s="12"/>
      <c r="QOD937" s="12"/>
      <c r="QOE937" s="12"/>
      <c r="QOF937" s="12"/>
      <c r="QOG937" s="12"/>
      <c r="QOH937" s="12"/>
      <c r="QOI937" s="12"/>
      <c r="QOJ937" s="12"/>
      <c r="QOK937" s="12"/>
      <c r="QOL937" s="12"/>
      <c r="QOM937" s="12"/>
      <c r="QON937" s="12"/>
      <c r="QOO937" s="12"/>
      <c r="QOP937" s="12"/>
      <c r="QOQ937" s="12"/>
      <c r="QOR937" s="12"/>
      <c r="QOS937" s="12"/>
      <c r="QOT937" s="12"/>
      <c r="QOU937" s="12"/>
      <c r="QOV937" s="12"/>
      <c r="QOW937" s="12"/>
      <c r="QOX937" s="12"/>
      <c r="QOY937" s="12"/>
      <c r="QOZ937" s="12"/>
      <c r="QPA937" s="12"/>
      <c r="QPB937" s="12"/>
      <c r="QPC937" s="12"/>
      <c r="QPD937" s="12"/>
      <c r="QPE937" s="12"/>
      <c r="QPF937" s="12"/>
      <c r="QPG937" s="12"/>
      <c r="QPH937" s="12"/>
      <c r="QPI937" s="12"/>
      <c r="QPJ937" s="12"/>
      <c r="QPK937" s="12"/>
      <c r="QPL937" s="12"/>
      <c r="QPM937" s="12"/>
      <c r="QPN937" s="12"/>
      <c r="QPO937" s="12"/>
      <c r="QPP937" s="12"/>
      <c r="QPQ937" s="12"/>
      <c r="QPR937" s="12"/>
      <c r="QPS937" s="12"/>
      <c r="QPT937" s="12"/>
      <c r="QPU937" s="12"/>
      <c r="QPV937" s="12"/>
      <c r="QPW937" s="12"/>
      <c r="QPX937" s="12"/>
      <c r="QPY937" s="12"/>
      <c r="QPZ937" s="12"/>
      <c r="QQA937" s="12"/>
      <c r="QQB937" s="12"/>
      <c r="QQC937" s="12"/>
      <c r="QQD937" s="12"/>
      <c r="QQE937" s="12"/>
      <c r="QQF937" s="12"/>
      <c r="QQG937" s="12"/>
      <c r="QQH937" s="12"/>
      <c r="QQI937" s="12"/>
      <c r="QQJ937" s="12"/>
      <c r="QQK937" s="12"/>
      <c r="QQL937" s="12"/>
      <c r="QQM937" s="12"/>
      <c r="QQN937" s="12"/>
      <c r="QQO937" s="12"/>
      <c r="QQP937" s="12"/>
      <c r="QQQ937" s="12"/>
      <c r="QQR937" s="12"/>
      <c r="QQS937" s="12"/>
      <c r="QQT937" s="12"/>
      <c r="QQU937" s="12"/>
      <c r="QQV937" s="12"/>
      <c r="QQW937" s="12"/>
      <c r="QQX937" s="12"/>
      <c r="QQY937" s="12"/>
      <c r="QQZ937" s="12"/>
      <c r="QRA937" s="12"/>
      <c r="QRB937" s="12"/>
      <c r="QRC937" s="12"/>
      <c r="QRD937" s="12"/>
      <c r="QRE937" s="12"/>
      <c r="QRF937" s="12"/>
      <c r="QRG937" s="12"/>
      <c r="QRH937" s="12"/>
      <c r="QRI937" s="12"/>
      <c r="QRJ937" s="12"/>
      <c r="QRK937" s="12"/>
      <c r="QRL937" s="12"/>
      <c r="QRM937" s="12"/>
      <c r="QRN937" s="12"/>
      <c r="QRO937" s="12"/>
      <c r="QRP937" s="12"/>
      <c r="QRQ937" s="12"/>
      <c r="QRR937" s="12"/>
      <c r="QRS937" s="12"/>
      <c r="QRT937" s="12"/>
      <c r="QRU937" s="12"/>
      <c r="QRV937" s="12"/>
      <c r="QRW937" s="12"/>
      <c r="QRX937" s="12"/>
      <c r="QRY937" s="12"/>
      <c r="QRZ937" s="12"/>
      <c r="QSA937" s="12"/>
      <c r="QSB937" s="12"/>
      <c r="QSC937" s="12"/>
      <c r="QSD937" s="12"/>
      <c r="QSE937" s="12"/>
      <c r="QSF937" s="12"/>
      <c r="QSG937" s="12"/>
      <c r="QSH937" s="12"/>
      <c r="QSI937" s="12"/>
      <c r="QSJ937" s="12"/>
      <c r="QSK937" s="12"/>
      <c r="QSL937" s="12"/>
      <c r="QSM937" s="12"/>
      <c r="QSN937" s="12"/>
      <c r="QSO937" s="12"/>
      <c r="QSP937" s="12"/>
      <c r="QSQ937" s="12"/>
      <c r="QSR937" s="12"/>
      <c r="QSS937" s="12"/>
      <c r="QST937" s="12"/>
      <c r="QSU937" s="12"/>
      <c r="QSV937" s="12"/>
      <c r="QSW937" s="12"/>
      <c r="QSX937" s="12"/>
      <c r="QSY937" s="12"/>
      <c r="QSZ937" s="12"/>
      <c r="QTA937" s="12"/>
      <c r="QTB937" s="12"/>
      <c r="QTC937" s="12"/>
      <c r="QTD937" s="12"/>
      <c r="QTE937" s="12"/>
      <c r="QTF937" s="12"/>
      <c r="QTG937" s="12"/>
      <c r="QTH937" s="12"/>
      <c r="QTI937" s="12"/>
      <c r="QTJ937" s="12"/>
      <c r="QTK937" s="12"/>
      <c r="QTL937" s="12"/>
      <c r="QTM937" s="12"/>
      <c r="QTN937" s="12"/>
      <c r="QTO937" s="12"/>
      <c r="QTP937" s="12"/>
      <c r="QTQ937" s="12"/>
      <c r="QTR937" s="12"/>
      <c r="QTS937" s="12"/>
      <c r="QTT937" s="12"/>
      <c r="QTU937" s="12"/>
      <c r="QTV937" s="12"/>
      <c r="QTW937" s="12"/>
      <c r="QTX937" s="12"/>
      <c r="QTY937" s="12"/>
      <c r="QTZ937" s="12"/>
      <c r="QUA937" s="12"/>
      <c r="QUB937" s="12"/>
      <c r="QUC937" s="12"/>
      <c r="QUD937" s="12"/>
      <c r="QUE937" s="12"/>
      <c r="QUF937" s="12"/>
      <c r="QUG937" s="12"/>
      <c r="QUH937" s="12"/>
      <c r="QUI937" s="12"/>
      <c r="QUJ937" s="12"/>
      <c r="QUK937" s="12"/>
      <c r="QUL937" s="12"/>
      <c r="QUM937" s="12"/>
      <c r="QUN937" s="12"/>
      <c r="QUO937" s="12"/>
      <c r="QUP937" s="12"/>
      <c r="QUQ937" s="12"/>
      <c r="QUR937" s="12"/>
      <c r="QUS937" s="12"/>
      <c r="QUT937" s="12"/>
      <c r="QUU937" s="12"/>
      <c r="QUV937" s="12"/>
      <c r="QUW937" s="12"/>
      <c r="QUX937" s="12"/>
      <c r="QUY937" s="12"/>
      <c r="QUZ937" s="12"/>
      <c r="QVA937" s="12"/>
      <c r="QVB937" s="12"/>
      <c r="QVC937" s="12"/>
      <c r="QVD937" s="12"/>
      <c r="QVE937" s="12"/>
      <c r="QVF937" s="12"/>
      <c r="QVG937" s="12"/>
      <c r="QVH937" s="12"/>
      <c r="QVI937" s="12"/>
      <c r="QVJ937" s="12"/>
      <c r="QVK937" s="12"/>
      <c r="QVL937" s="12"/>
      <c r="QVM937" s="12"/>
      <c r="QVN937" s="12"/>
      <c r="QVO937" s="12"/>
      <c r="QVP937" s="12"/>
      <c r="QVQ937" s="12"/>
      <c r="QVR937" s="12"/>
      <c r="QVS937" s="12"/>
      <c r="QVT937" s="12"/>
      <c r="QVU937" s="12"/>
      <c r="QVV937" s="12"/>
      <c r="QVW937" s="12"/>
      <c r="QVX937" s="12"/>
      <c r="QVY937" s="12"/>
      <c r="QVZ937" s="12"/>
      <c r="QWA937" s="12"/>
      <c r="QWB937" s="12"/>
      <c r="QWC937" s="12"/>
      <c r="QWD937" s="12"/>
      <c r="QWE937" s="12"/>
      <c r="QWF937" s="12"/>
      <c r="QWG937" s="12"/>
      <c r="QWH937" s="12"/>
      <c r="QWI937" s="12"/>
      <c r="QWJ937" s="12"/>
      <c r="QWK937" s="12"/>
      <c r="QWL937" s="12"/>
      <c r="QWM937" s="12"/>
      <c r="QWN937" s="12"/>
      <c r="QWO937" s="12"/>
      <c r="QWP937" s="12"/>
      <c r="QWQ937" s="12"/>
      <c r="QWR937" s="12"/>
      <c r="QWS937" s="12"/>
      <c r="QWT937" s="12"/>
      <c r="QWU937" s="12"/>
      <c r="QWV937" s="12"/>
      <c r="QWW937" s="12"/>
      <c r="QWX937" s="12"/>
      <c r="QWY937" s="12"/>
      <c r="QWZ937" s="12"/>
      <c r="QXA937" s="12"/>
      <c r="QXB937" s="12"/>
      <c r="QXC937" s="12"/>
      <c r="QXD937" s="12"/>
      <c r="QXE937" s="12"/>
      <c r="QXF937" s="12"/>
      <c r="QXG937" s="12"/>
      <c r="QXH937" s="12"/>
      <c r="QXI937" s="12"/>
      <c r="QXJ937" s="12"/>
      <c r="QXK937" s="12"/>
      <c r="QXL937" s="12"/>
      <c r="QXM937" s="12"/>
      <c r="QXN937" s="12"/>
      <c r="QXO937" s="12"/>
      <c r="QXP937" s="12"/>
      <c r="QXQ937" s="12"/>
      <c r="QXR937" s="12"/>
      <c r="QXS937" s="12"/>
      <c r="QXT937" s="12"/>
      <c r="QXU937" s="12"/>
      <c r="QXV937" s="12"/>
      <c r="QXW937" s="12"/>
      <c r="QXX937" s="12"/>
      <c r="QXY937" s="12"/>
      <c r="QXZ937" s="12"/>
      <c r="QYA937" s="12"/>
      <c r="QYB937" s="12"/>
      <c r="QYC937" s="12"/>
      <c r="QYD937" s="12"/>
      <c r="QYE937" s="12"/>
      <c r="QYF937" s="12"/>
      <c r="QYG937" s="12"/>
      <c r="QYH937" s="12"/>
      <c r="QYI937" s="12"/>
      <c r="QYJ937" s="12"/>
      <c r="QYK937" s="12"/>
      <c r="QYL937" s="12"/>
      <c r="QYM937" s="12"/>
      <c r="QYN937" s="12"/>
      <c r="QYO937" s="12"/>
      <c r="QYP937" s="12"/>
      <c r="QYQ937" s="12"/>
      <c r="QYR937" s="12"/>
      <c r="QYS937" s="12"/>
      <c r="QYT937" s="12"/>
      <c r="QYU937" s="12"/>
      <c r="QYV937" s="12"/>
      <c r="QYW937" s="12"/>
      <c r="QYX937" s="12"/>
      <c r="QYY937" s="12"/>
      <c r="QYZ937" s="12"/>
      <c r="QZA937" s="12"/>
      <c r="QZB937" s="12"/>
      <c r="QZC937" s="12"/>
      <c r="QZD937" s="12"/>
      <c r="QZE937" s="12"/>
      <c r="QZF937" s="12"/>
      <c r="QZG937" s="12"/>
      <c r="QZH937" s="12"/>
      <c r="QZI937" s="12"/>
      <c r="QZJ937" s="12"/>
      <c r="QZK937" s="12"/>
      <c r="QZL937" s="12"/>
      <c r="QZM937" s="12"/>
      <c r="QZN937" s="12"/>
      <c r="QZO937" s="12"/>
      <c r="QZP937" s="12"/>
      <c r="QZQ937" s="12"/>
      <c r="QZR937" s="12"/>
      <c r="QZS937" s="12"/>
      <c r="QZT937" s="12"/>
      <c r="QZU937" s="12"/>
      <c r="QZV937" s="12"/>
      <c r="QZW937" s="12"/>
      <c r="QZX937" s="12"/>
      <c r="QZY937" s="12"/>
      <c r="QZZ937" s="12"/>
      <c r="RAA937" s="12"/>
      <c r="RAB937" s="12"/>
      <c r="RAC937" s="12"/>
      <c r="RAD937" s="12"/>
      <c r="RAE937" s="12"/>
      <c r="RAF937" s="12"/>
      <c r="RAG937" s="12"/>
      <c r="RAH937" s="12"/>
      <c r="RAI937" s="12"/>
      <c r="RAJ937" s="12"/>
      <c r="RAK937" s="12"/>
      <c r="RAL937" s="12"/>
      <c r="RAM937" s="12"/>
      <c r="RAN937" s="12"/>
      <c r="RAO937" s="12"/>
      <c r="RAP937" s="12"/>
      <c r="RAQ937" s="12"/>
      <c r="RAR937" s="12"/>
      <c r="RAS937" s="12"/>
      <c r="RAT937" s="12"/>
      <c r="RAU937" s="12"/>
      <c r="RAV937" s="12"/>
      <c r="RAW937" s="12"/>
      <c r="RAX937" s="12"/>
      <c r="RAY937" s="12"/>
      <c r="RAZ937" s="12"/>
      <c r="RBA937" s="12"/>
      <c r="RBB937" s="12"/>
      <c r="RBC937" s="12"/>
      <c r="RBD937" s="12"/>
      <c r="RBE937" s="12"/>
      <c r="RBF937" s="12"/>
      <c r="RBG937" s="12"/>
      <c r="RBH937" s="12"/>
      <c r="RBI937" s="12"/>
      <c r="RBJ937" s="12"/>
      <c r="RBK937" s="12"/>
      <c r="RBL937" s="12"/>
      <c r="RBM937" s="12"/>
      <c r="RBN937" s="12"/>
      <c r="RBO937" s="12"/>
      <c r="RBP937" s="12"/>
      <c r="RBQ937" s="12"/>
      <c r="RBR937" s="12"/>
      <c r="RBS937" s="12"/>
      <c r="RBT937" s="12"/>
      <c r="RBU937" s="12"/>
      <c r="RBV937" s="12"/>
      <c r="RBW937" s="12"/>
      <c r="RBX937" s="12"/>
      <c r="RBY937" s="12"/>
      <c r="RBZ937" s="12"/>
      <c r="RCA937" s="12"/>
      <c r="RCB937" s="12"/>
      <c r="RCC937" s="12"/>
      <c r="RCD937" s="12"/>
      <c r="RCE937" s="12"/>
      <c r="RCF937" s="12"/>
      <c r="RCG937" s="12"/>
      <c r="RCH937" s="12"/>
      <c r="RCI937" s="12"/>
      <c r="RCJ937" s="12"/>
      <c r="RCK937" s="12"/>
      <c r="RCL937" s="12"/>
      <c r="RCM937" s="12"/>
      <c r="RCN937" s="12"/>
      <c r="RCO937" s="12"/>
      <c r="RCP937" s="12"/>
      <c r="RCQ937" s="12"/>
      <c r="RCR937" s="12"/>
      <c r="RCS937" s="12"/>
      <c r="RCT937" s="12"/>
      <c r="RCU937" s="12"/>
      <c r="RCV937" s="12"/>
      <c r="RCW937" s="12"/>
      <c r="RCX937" s="12"/>
      <c r="RCY937" s="12"/>
      <c r="RCZ937" s="12"/>
      <c r="RDA937" s="12"/>
      <c r="RDB937" s="12"/>
      <c r="RDC937" s="12"/>
      <c r="RDD937" s="12"/>
      <c r="RDE937" s="12"/>
      <c r="RDF937" s="12"/>
      <c r="RDG937" s="12"/>
      <c r="RDH937" s="12"/>
      <c r="RDI937" s="12"/>
      <c r="RDJ937" s="12"/>
      <c r="RDK937" s="12"/>
      <c r="RDL937" s="12"/>
      <c r="RDM937" s="12"/>
      <c r="RDN937" s="12"/>
      <c r="RDO937" s="12"/>
      <c r="RDP937" s="12"/>
      <c r="RDQ937" s="12"/>
      <c r="RDR937" s="12"/>
      <c r="RDS937" s="12"/>
      <c r="RDT937" s="12"/>
      <c r="RDU937" s="12"/>
      <c r="RDV937" s="12"/>
      <c r="RDW937" s="12"/>
      <c r="RDX937" s="12"/>
      <c r="RDY937" s="12"/>
      <c r="RDZ937" s="12"/>
      <c r="REA937" s="12"/>
      <c r="REB937" s="12"/>
      <c r="REC937" s="12"/>
      <c r="RED937" s="12"/>
      <c r="REE937" s="12"/>
      <c r="REF937" s="12"/>
      <c r="REG937" s="12"/>
      <c r="REH937" s="12"/>
      <c r="REI937" s="12"/>
      <c r="REJ937" s="12"/>
      <c r="REK937" s="12"/>
      <c r="REL937" s="12"/>
      <c r="REM937" s="12"/>
      <c r="REN937" s="12"/>
      <c r="REO937" s="12"/>
      <c r="REP937" s="12"/>
      <c r="REQ937" s="12"/>
      <c r="RER937" s="12"/>
      <c r="RES937" s="12"/>
      <c r="RET937" s="12"/>
      <c r="REU937" s="12"/>
      <c r="REV937" s="12"/>
      <c r="REW937" s="12"/>
      <c r="REX937" s="12"/>
      <c r="REY937" s="12"/>
      <c r="REZ937" s="12"/>
      <c r="RFA937" s="12"/>
      <c r="RFB937" s="12"/>
      <c r="RFC937" s="12"/>
      <c r="RFD937" s="12"/>
      <c r="RFE937" s="12"/>
      <c r="RFF937" s="12"/>
      <c r="RFG937" s="12"/>
      <c r="RFH937" s="12"/>
      <c r="RFI937" s="12"/>
      <c r="RFJ937" s="12"/>
      <c r="RFK937" s="12"/>
      <c r="RFL937" s="12"/>
      <c r="RFM937" s="12"/>
      <c r="RFN937" s="12"/>
      <c r="RFO937" s="12"/>
      <c r="RFP937" s="12"/>
      <c r="RFQ937" s="12"/>
      <c r="RFR937" s="12"/>
      <c r="RFS937" s="12"/>
      <c r="RFT937" s="12"/>
      <c r="RFU937" s="12"/>
      <c r="RFV937" s="12"/>
      <c r="RFW937" s="12"/>
      <c r="RFX937" s="12"/>
      <c r="RFY937" s="12"/>
      <c r="RFZ937" s="12"/>
      <c r="RGA937" s="12"/>
      <c r="RGB937" s="12"/>
      <c r="RGC937" s="12"/>
      <c r="RGD937" s="12"/>
      <c r="RGE937" s="12"/>
      <c r="RGF937" s="12"/>
      <c r="RGG937" s="12"/>
      <c r="RGH937" s="12"/>
      <c r="RGI937" s="12"/>
      <c r="RGJ937" s="12"/>
      <c r="RGK937" s="12"/>
      <c r="RGL937" s="12"/>
      <c r="RGM937" s="12"/>
      <c r="RGN937" s="12"/>
      <c r="RGO937" s="12"/>
      <c r="RGP937" s="12"/>
      <c r="RGQ937" s="12"/>
      <c r="RGR937" s="12"/>
      <c r="RGS937" s="12"/>
      <c r="RGT937" s="12"/>
      <c r="RGU937" s="12"/>
      <c r="RGV937" s="12"/>
      <c r="RGW937" s="12"/>
      <c r="RGX937" s="12"/>
      <c r="RGY937" s="12"/>
      <c r="RGZ937" s="12"/>
      <c r="RHA937" s="12"/>
      <c r="RHB937" s="12"/>
      <c r="RHC937" s="12"/>
      <c r="RHD937" s="12"/>
      <c r="RHE937" s="12"/>
      <c r="RHF937" s="12"/>
      <c r="RHG937" s="12"/>
      <c r="RHH937" s="12"/>
      <c r="RHI937" s="12"/>
      <c r="RHJ937" s="12"/>
      <c r="RHK937" s="12"/>
      <c r="RHL937" s="12"/>
      <c r="RHM937" s="12"/>
      <c r="RHN937" s="12"/>
      <c r="RHO937" s="12"/>
      <c r="RHP937" s="12"/>
      <c r="RHQ937" s="12"/>
      <c r="RHR937" s="12"/>
      <c r="RHS937" s="12"/>
      <c r="RHT937" s="12"/>
      <c r="RHU937" s="12"/>
      <c r="RHV937" s="12"/>
      <c r="RHW937" s="12"/>
      <c r="RHX937" s="12"/>
      <c r="RHY937" s="12"/>
      <c r="RHZ937" s="12"/>
      <c r="RIA937" s="12"/>
      <c r="RIB937" s="12"/>
      <c r="RIC937" s="12"/>
      <c r="RID937" s="12"/>
      <c r="RIE937" s="12"/>
      <c r="RIF937" s="12"/>
      <c r="RIG937" s="12"/>
      <c r="RIH937" s="12"/>
      <c r="RII937" s="12"/>
      <c r="RIJ937" s="12"/>
      <c r="RIK937" s="12"/>
      <c r="RIL937" s="12"/>
      <c r="RIM937" s="12"/>
      <c r="RIN937" s="12"/>
      <c r="RIO937" s="12"/>
      <c r="RIP937" s="12"/>
      <c r="RIQ937" s="12"/>
      <c r="RIR937" s="12"/>
      <c r="RIS937" s="12"/>
      <c r="RIT937" s="12"/>
      <c r="RIU937" s="12"/>
      <c r="RIV937" s="12"/>
      <c r="RIW937" s="12"/>
      <c r="RIX937" s="12"/>
      <c r="RIY937" s="12"/>
      <c r="RIZ937" s="12"/>
      <c r="RJA937" s="12"/>
      <c r="RJB937" s="12"/>
      <c r="RJC937" s="12"/>
      <c r="RJD937" s="12"/>
      <c r="RJE937" s="12"/>
      <c r="RJF937" s="12"/>
      <c r="RJG937" s="12"/>
      <c r="RJH937" s="12"/>
      <c r="RJI937" s="12"/>
      <c r="RJJ937" s="12"/>
      <c r="RJK937" s="12"/>
      <c r="RJL937" s="12"/>
      <c r="RJM937" s="12"/>
      <c r="RJN937" s="12"/>
      <c r="RJO937" s="12"/>
      <c r="RJP937" s="12"/>
      <c r="RJQ937" s="12"/>
      <c r="RJR937" s="12"/>
      <c r="RJS937" s="12"/>
      <c r="RJT937" s="12"/>
      <c r="RJU937" s="12"/>
      <c r="RJV937" s="12"/>
      <c r="RJW937" s="12"/>
      <c r="RJX937" s="12"/>
      <c r="RJY937" s="12"/>
      <c r="RJZ937" s="12"/>
      <c r="RKA937" s="12"/>
      <c r="RKB937" s="12"/>
      <c r="RKC937" s="12"/>
      <c r="RKD937" s="12"/>
      <c r="RKE937" s="12"/>
      <c r="RKF937" s="12"/>
      <c r="RKG937" s="12"/>
      <c r="RKH937" s="12"/>
      <c r="RKI937" s="12"/>
      <c r="RKJ937" s="12"/>
      <c r="RKK937" s="12"/>
      <c r="RKL937" s="12"/>
      <c r="RKM937" s="12"/>
      <c r="RKN937" s="12"/>
      <c r="RKO937" s="12"/>
      <c r="RKP937" s="12"/>
      <c r="RKQ937" s="12"/>
      <c r="RKR937" s="12"/>
      <c r="RKS937" s="12"/>
      <c r="RKT937" s="12"/>
      <c r="RKU937" s="12"/>
      <c r="RKV937" s="12"/>
      <c r="RKW937" s="12"/>
      <c r="RKX937" s="12"/>
      <c r="RKY937" s="12"/>
      <c r="RKZ937" s="12"/>
      <c r="RLA937" s="12"/>
      <c r="RLB937" s="12"/>
      <c r="RLC937" s="12"/>
      <c r="RLD937" s="12"/>
      <c r="RLE937" s="12"/>
      <c r="RLF937" s="12"/>
      <c r="RLG937" s="12"/>
      <c r="RLH937" s="12"/>
      <c r="RLI937" s="12"/>
      <c r="RLJ937" s="12"/>
      <c r="RLK937" s="12"/>
      <c r="RLL937" s="12"/>
      <c r="RLM937" s="12"/>
      <c r="RLN937" s="12"/>
      <c r="RLO937" s="12"/>
      <c r="RLP937" s="12"/>
      <c r="RLQ937" s="12"/>
      <c r="RLR937" s="12"/>
      <c r="RLS937" s="12"/>
      <c r="RLT937" s="12"/>
      <c r="RLU937" s="12"/>
      <c r="RLV937" s="12"/>
      <c r="RLW937" s="12"/>
      <c r="RLX937" s="12"/>
      <c r="RLY937" s="12"/>
      <c r="RLZ937" s="12"/>
      <c r="RMA937" s="12"/>
      <c r="RMB937" s="12"/>
      <c r="RMC937" s="12"/>
      <c r="RMD937" s="12"/>
      <c r="RME937" s="12"/>
      <c r="RMF937" s="12"/>
      <c r="RMG937" s="12"/>
      <c r="RMH937" s="12"/>
      <c r="RMI937" s="12"/>
      <c r="RMJ937" s="12"/>
      <c r="RMK937" s="12"/>
      <c r="RML937" s="12"/>
      <c r="RMM937" s="12"/>
      <c r="RMN937" s="12"/>
      <c r="RMO937" s="12"/>
      <c r="RMP937" s="12"/>
      <c r="RMQ937" s="12"/>
      <c r="RMR937" s="12"/>
      <c r="RMS937" s="12"/>
      <c r="RMT937" s="12"/>
      <c r="RMU937" s="12"/>
      <c r="RMV937" s="12"/>
      <c r="RMW937" s="12"/>
      <c r="RMX937" s="12"/>
      <c r="RMY937" s="12"/>
      <c r="RMZ937" s="12"/>
      <c r="RNA937" s="12"/>
      <c r="RNB937" s="12"/>
      <c r="RNC937" s="12"/>
      <c r="RND937" s="12"/>
      <c r="RNE937" s="12"/>
      <c r="RNF937" s="12"/>
      <c r="RNG937" s="12"/>
      <c r="RNH937" s="12"/>
      <c r="RNI937" s="12"/>
      <c r="RNJ937" s="12"/>
      <c r="RNK937" s="12"/>
      <c r="RNL937" s="12"/>
      <c r="RNM937" s="12"/>
      <c r="RNN937" s="12"/>
      <c r="RNO937" s="12"/>
      <c r="RNP937" s="12"/>
      <c r="RNQ937" s="12"/>
      <c r="RNR937" s="12"/>
      <c r="RNS937" s="12"/>
      <c r="RNT937" s="12"/>
      <c r="RNU937" s="12"/>
      <c r="RNV937" s="12"/>
      <c r="RNW937" s="12"/>
      <c r="RNX937" s="12"/>
      <c r="RNY937" s="12"/>
      <c r="RNZ937" s="12"/>
      <c r="ROA937" s="12"/>
      <c r="ROB937" s="12"/>
      <c r="ROC937" s="12"/>
      <c r="ROD937" s="12"/>
      <c r="ROE937" s="12"/>
      <c r="ROF937" s="12"/>
      <c r="ROG937" s="12"/>
      <c r="ROH937" s="12"/>
      <c r="ROI937" s="12"/>
      <c r="ROJ937" s="12"/>
      <c r="ROK937" s="12"/>
      <c r="ROL937" s="12"/>
      <c r="ROM937" s="12"/>
      <c r="RON937" s="12"/>
      <c r="ROO937" s="12"/>
      <c r="ROP937" s="12"/>
      <c r="ROQ937" s="12"/>
      <c r="ROR937" s="12"/>
      <c r="ROS937" s="12"/>
      <c r="ROT937" s="12"/>
      <c r="ROU937" s="12"/>
      <c r="ROV937" s="12"/>
      <c r="ROW937" s="12"/>
      <c r="ROX937" s="12"/>
      <c r="ROY937" s="12"/>
      <c r="ROZ937" s="12"/>
      <c r="RPA937" s="12"/>
      <c r="RPB937" s="12"/>
      <c r="RPC937" s="12"/>
      <c r="RPD937" s="12"/>
      <c r="RPE937" s="12"/>
      <c r="RPF937" s="12"/>
      <c r="RPG937" s="12"/>
      <c r="RPH937" s="12"/>
      <c r="RPI937" s="12"/>
      <c r="RPJ937" s="12"/>
      <c r="RPK937" s="12"/>
      <c r="RPL937" s="12"/>
      <c r="RPM937" s="12"/>
      <c r="RPN937" s="12"/>
      <c r="RPO937" s="12"/>
      <c r="RPP937" s="12"/>
      <c r="RPQ937" s="12"/>
      <c r="RPR937" s="12"/>
      <c r="RPS937" s="12"/>
      <c r="RPT937" s="12"/>
      <c r="RPU937" s="12"/>
      <c r="RPV937" s="12"/>
      <c r="RPW937" s="12"/>
      <c r="RPX937" s="12"/>
      <c r="RPY937" s="12"/>
      <c r="RPZ937" s="12"/>
      <c r="RQA937" s="12"/>
      <c r="RQB937" s="12"/>
      <c r="RQC937" s="12"/>
      <c r="RQD937" s="12"/>
      <c r="RQE937" s="12"/>
      <c r="RQF937" s="12"/>
      <c r="RQG937" s="12"/>
      <c r="RQH937" s="12"/>
      <c r="RQI937" s="12"/>
      <c r="RQJ937" s="12"/>
      <c r="RQK937" s="12"/>
      <c r="RQL937" s="12"/>
      <c r="RQM937" s="12"/>
      <c r="RQN937" s="12"/>
      <c r="RQO937" s="12"/>
      <c r="RQP937" s="12"/>
      <c r="RQQ937" s="12"/>
      <c r="RQR937" s="12"/>
      <c r="RQS937" s="12"/>
      <c r="RQT937" s="12"/>
      <c r="RQU937" s="12"/>
      <c r="RQV937" s="12"/>
      <c r="RQW937" s="12"/>
      <c r="RQX937" s="12"/>
      <c r="RQY937" s="12"/>
      <c r="RQZ937" s="12"/>
      <c r="RRA937" s="12"/>
      <c r="RRB937" s="12"/>
      <c r="RRC937" s="12"/>
      <c r="RRD937" s="12"/>
      <c r="RRE937" s="12"/>
      <c r="RRF937" s="12"/>
      <c r="RRG937" s="12"/>
      <c r="RRH937" s="12"/>
      <c r="RRI937" s="12"/>
      <c r="RRJ937" s="12"/>
      <c r="RRK937" s="12"/>
      <c r="RRL937" s="12"/>
      <c r="RRM937" s="12"/>
      <c r="RRN937" s="12"/>
      <c r="RRO937" s="12"/>
      <c r="RRP937" s="12"/>
      <c r="RRQ937" s="12"/>
      <c r="RRR937" s="12"/>
      <c r="RRS937" s="12"/>
      <c r="RRT937" s="12"/>
      <c r="RRU937" s="12"/>
      <c r="RRV937" s="12"/>
      <c r="RRW937" s="12"/>
      <c r="RRX937" s="12"/>
      <c r="RRY937" s="12"/>
      <c r="RRZ937" s="12"/>
      <c r="RSA937" s="12"/>
      <c r="RSB937" s="12"/>
      <c r="RSC937" s="12"/>
      <c r="RSD937" s="12"/>
      <c r="RSE937" s="12"/>
      <c r="RSF937" s="12"/>
      <c r="RSG937" s="12"/>
      <c r="RSH937" s="12"/>
      <c r="RSI937" s="12"/>
      <c r="RSJ937" s="12"/>
      <c r="RSK937" s="12"/>
      <c r="RSL937" s="12"/>
      <c r="RSM937" s="12"/>
      <c r="RSN937" s="12"/>
      <c r="RSO937" s="12"/>
      <c r="RSP937" s="12"/>
      <c r="RSQ937" s="12"/>
      <c r="RSR937" s="12"/>
      <c r="RSS937" s="12"/>
      <c r="RST937" s="12"/>
      <c r="RSU937" s="12"/>
      <c r="RSV937" s="12"/>
      <c r="RSW937" s="12"/>
      <c r="RSX937" s="12"/>
      <c r="RSY937" s="12"/>
      <c r="RSZ937" s="12"/>
      <c r="RTA937" s="12"/>
      <c r="RTB937" s="12"/>
      <c r="RTC937" s="12"/>
      <c r="RTD937" s="12"/>
      <c r="RTE937" s="12"/>
      <c r="RTF937" s="12"/>
      <c r="RTG937" s="12"/>
      <c r="RTH937" s="12"/>
      <c r="RTI937" s="12"/>
      <c r="RTJ937" s="12"/>
      <c r="RTK937" s="12"/>
      <c r="RTL937" s="12"/>
      <c r="RTM937" s="12"/>
      <c r="RTN937" s="12"/>
      <c r="RTO937" s="12"/>
      <c r="RTP937" s="12"/>
      <c r="RTQ937" s="12"/>
      <c r="RTR937" s="12"/>
      <c r="RTS937" s="12"/>
      <c r="RTT937" s="12"/>
      <c r="RTU937" s="12"/>
      <c r="RTV937" s="12"/>
      <c r="RTW937" s="12"/>
      <c r="RTX937" s="12"/>
      <c r="RTY937" s="12"/>
      <c r="RTZ937" s="12"/>
      <c r="RUA937" s="12"/>
      <c r="RUB937" s="12"/>
      <c r="RUC937" s="12"/>
      <c r="RUD937" s="12"/>
      <c r="RUE937" s="12"/>
      <c r="RUF937" s="12"/>
      <c r="RUG937" s="12"/>
      <c r="RUH937" s="12"/>
      <c r="RUI937" s="12"/>
      <c r="RUJ937" s="12"/>
      <c r="RUK937" s="12"/>
      <c r="RUL937" s="12"/>
      <c r="RUM937" s="12"/>
      <c r="RUN937" s="12"/>
      <c r="RUO937" s="12"/>
      <c r="RUP937" s="12"/>
      <c r="RUQ937" s="12"/>
      <c r="RUR937" s="12"/>
      <c r="RUS937" s="12"/>
      <c r="RUT937" s="12"/>
      <c r="RUU937" s="12"/>
      <c r="RUV937" s="12"/>
      <c r="RUW937" s="12"/>
      <c r="RUX937" s="12"/>
      <c r="RUY937" s="12"/>
      <c r="RUZ937" s="12"/>
      <c r="RVA937" s="12"/>
      <c r="RVB937" s="12"/>
      <c r="RVC937" s="12"/>
      <c r="RVD937" s="12"/>
      <c r="RVE937" s="12"/>
      <c r="RVF937" s="12"/>
      <c r="RVG937" s="12"/>
      <c r="RVH937" s="12"/>
      <c r="RVI937" s="12"/>
      <c r="RVJ937" s="12"/>
      <c r="RVK937" s="12"/>
      <c r="RVL937" s="12"/>
      <c r="RVM937" s="12"/>
      <c r="RVN937" s="12"/>
      <c r="RVO937" s="12"/>
      <c r="RVP937" s="12"/>
      <c r="RVQ937" s="12"/>
      <c r="RVR937" s="12"/>
      <c r="RVS937" s="12"/>
      <c r="RVT937" s="12"/>
      <c r="RVU937" s="12"/>
      <c r="RVV937" s="12"/>
      <c r="RVW937" s="12"/>
      <c r="RVX937" s="12"/>
      <c r="RVY937" s="12"/>
      <c r="RVZ937" s="12"/>
      <c r="RWA937" s="12"/>
      <c r="RWB937" s="12"/>
      <c r="RWC937" s="12"/>
      <c r="RWD937" s="12"/>
      <c r="RWE937" s="12"/>
      <c r="RWF937" s="12"/>
      <c r="RWG937" s="12"/>
      <c r="RWH937" s="12"/>
      <c r="RWI937" s="12"/>
      <c r="RWJ937" s="12"/>
      <c r="RWK937" s="12"/>
      <c r="RWL937" s="12"/>
      <c r="RWM937" s="12"/>
      <c r="RWN937" s="12"/>
      <c r="RWO937" s="12"/>
      <c r="RWP937" s="12"/>
      <c r="RWQ937" s="12"/>
      <c r="RWR937" s="12"/>
      <c r="RWS937" s="12"/>
      <c r="RWT937" s="12"/>
      <c r="RWU937" s="12"/>
      <c r="RWV937" s="12"/>
      <c r="RWW937" s="12"/>
      <c r="RWX937" s="12"/>
      <c r="RWY937" s="12"/>
      <c r="RWZ937" s="12"/>
      <c r="RXA937" s="12"/>
      <c r="RXB937" s="12"/>
      <c r="RXC937" s="12"/>
      <c r="RXD937" s="12"/>
      <c r="RXE937" s="12"/>
      <c r="RXF937" s="12"/>
      <c r="RXG937" s="12"/>
      <c r="RXH937" s="12"/>
      <c r="RXI937" s="12"/>
      <c r="RXJ937" s="12"/>
      <c r="RXK937" s="12"/>
      <c r="RXL937" s="12"/>
      <c r="RXM937" s="12"/>
      <c r="RXN937" s="12"/>
      <c r="RXO937" s="12"/>
      <c r="RXP937" s="12"/>
      <c r="RXQ937" s="12"/>
      <c r="RXR937" s="12"/>
      <c r="RXS937" s="12"/>
      <c r="RXT937" s="12"/>
      <c r="RXU937" s="12"/>
      <c r="RXV937" s="12"/>
      <c r="RXW937" s="12"/>
      <c r="RXX937" s="12"/>
      <c r="RXY937" s="12"/>
      <c r="RXZ937" s="12"/>
      <c r="RYA937" s="12"/>
      <c r="RYB937" s="12"/>
      <c r="RYC937" s="12"/>
      <c r="RYD937" s="12"/>
      <c r="RYE937" s="12"/>
      <c r="RYF937" s="12"/>
      <c r="RYG937" s="12"/>
      <c r="RYH937" s="12"/>
      <c r="RYI937" s="12"/>
      <c r="RYJ937" s="12"/>
      <c r="RYK937" s="12"/>
      <c r="RYL937" s="12"/>
      <c r="RYM937" s="12"/>
      <c r="RYN937" s="12"/>
      <c r="RYO937" s="12"/>
      <c r="RYP937" s="12"/>
      <c r="RYQ937" s="12"/>
      <c r="RYR937" s="12"/>
      <c r="RYS937" s="12"/>
      <c r="RYT937" s="12"/>
      <c r="RYU937" s="12"/>
      <c r="RYV937" s="12"/>
      <c r="RYW937" s="12"/>
      <c r="RYX937" s="12"/>
      <c r="RYY937" s="12"/>
      <c r="RYZ937" s="12"/>
      <c r="RZA937" s="12"/>
      <c r="RZB937" s="12"/>
      <c r="RZC937" s="12"/>
      <c r="RZD937" s="12"/>
      <c r="RZE937" s="12"/>
      <c r="RZF937" s="12"/>
      <c r="RZG937" s="12"/>
      <c r="RZH937" s="12"/>
      <c r="RZI937" s="12"/>
      <c r="RZJ937" s="12"/>
      <c r="RZK937" s="12"/>
      <c r="RZL937" s="12"/>
      <c r="RZM937" s="12"/>
      <c r="RZN937" s="12"/>
      <c r="RZO937" s="12"/>
      <c r="RZP937" s="12"/>
      <c r="RZQ937" s="12"/>
      <c r="RZR937" s="12"/>
      <c r="RZS937" s="12"/>
      <c r="RZT937" s="12"/>
      <c r="RZU937" s="12"/>
      <c r="RZV937" s="12"/>
      <c r="RZW937" s="12"/>
      <c r="RZX937" s="12"/>
      <c r="RZY937" s="12"/>
      <c r="RZZ937" s="12"/>
      <c r="SAA937" s="12"/>
      <c r="SAB937" s="12"/>
      <c r="SAC937" s="12"/>
      <c r="SAD937" s="12"/>
      <c r="SAE937" s="12"/>
      <c r="SAF937" s="12"/>
      <c r="SAG937" s="12"/>
      <c r="SAH937" s="12"/>
      <c r="SAI937" s="12"/>
      <c r="SAJ937" s="12"/>
      <c r="SAK937" s="12"/>
      <c r="SAL937" s="12"/>
      <c r="SAM937" s="12"/>
      <c r="SAN937" s="12"/>
      <c r="SAO937" s="12"/>
      <c r="SAP937" s="12"/>
      <c r="SAQ937" s="12"/>
      <c r="SAR937" s="12"/>
      <c r="SAS937" s="12"/>
      <c r="SAT937" s="12"/>
      <c r="SAU937" s="12"/>
      <c r="SAV937" s="12"/>
      <c r="SAW937" s="12"/>
      <c r="SAX937" s="12"/>
      <c r="SAY937" s="12"/>
      <c r="SAZ937" s="12"/>
      <c r="SBA937" s="12"/>
      <c r="SBB937" s="12"/>
      <c r="SBC937" s="12"/>
      <c r="SBD937" s="12"/>
      <c r="SBE937" s="12"/>
      <c r="SBF937" s="12"/>
      <c r="SBG937" s="12"/>
      <c r="SBH937" s="12"/>
      <c r="SBI937" s="12"/>
      <c r="SBJ937" s="12"/>
      <c r="SBK937" s="12"/>
      <c r="SBL937" s="12"/>
      <c r="SBM937" s="12"/>
      <c r="SBN937" s="12"/>
      <c r="SBO937" s="12"/>
      <c r="SBP937" s="12"/>
      <c r="SBQ937" s="12"/>
      <c r="SBR937" s="12"/>
      <c r="SBS937" s="12"/>
      <c r="SBT937" s="12"/>
      <c r="SBU937" s="12"/>
      <c r="SBV937" s="12"/>
      <c r="SBW937" s="12"/>
      <c r="SBX937" s="12"/>
      <c r="SBY937" s="12"/>
      <c r="SBZ937" s="12"/>
      <c r="SCA937" s="12"/>
      <c r="SCB937" s="12"/>
      <c r="SCC937" s="12"/>
      <c r="SCD937" s="12"/>
      <c r="SCE937" s="12"/>
      <c r="SCF937" s="12"/>
      <c r="SCG937" s="12"/>
      <c r="SCH937" s="12"/>
      <c r="SCI937" s="12"/>
      <c r="SCJ937" s="12"/>
      <c r="SCK937" s="12"/>
      <c r="SCL937" s="12"/>
      <c r="SCM937" s="12"/>
      <c r="SCN937" s="12"/>
      <c r="SCO937" s="12"/>
      <c r="SCP937" s="12"/>
      <c r="SCQ937" s="12"/>
      <c r="SCR937" s="12"/>
      <c r="SCS937" s="12"/>
      <c r="SCT937" s="12"/>
      <c r="SCU937" s="12"/>
      <c r="SCV937" s="12"/>
      <c r="SCW937" s="12"/>
      <c r="SCX937" s="12"/>
      <c r="SCY937" s="12"/>
      <c r="SCZ937" s="12"/>
      <c r="SDA937" s="12"/>
      <c r="SDB937" s="12"/>
      <c r="SDC937" s="12"/>
      <c r="SDD937" s="12"/>
      <c r="SDE937" s="12"/>
      <c r="SDF937" s="12"/>
      <c r="SDG937" s="12"/>
      <c r="SDH937" s="12"/>
      <c r="SDI937" s="12"/>
      <c r="SDJ937" s="12"/>
      <c r="SDK937" s="12"/>
      <c r="SDL937" s="12"/>
      <c r="SDM937" s="12"/>
      <c r="SDN937" s="12"/>
      <c r="SDO937" s="12"/>
      <c r="SDP937" s="12"/>
      <c r="SDQ937" s="12"/>
      <c r="SDR937" s="12"/>
      <c r="SDS937" s="12"/>
      <c r="SDT937" s="12"/>
      <c r="SDU937" s="12"/>
      <c r="SDV937" s="12"/>
      <c r="SDW937" s="12"/>
      <c r="SDX937" s="12"/>
      <c r="SDY937" s="12"/>
      <c r="SDZ937" s="12"/>
      <c r="SEA937" s="12"/>
      <c r="SEB937" s="12"/>
      <c r="SEC937" s="12"/>
      <c r="SED937" s="12"/>
      <c r="SEE937" s="12"/>
      <c r="SEF937" s="12"/>
      <c r="SEG937" s="12"/>
      <c r="SEH937" s="12"/>
      <c r="SEI937" s="12"/>
      <c r="SEJ937" s="12"/>
      <c r="SEK937" s="12"/>
      <c r="SEL937" s="12"/>
      <c r="SEM937" s="12"/>
      <c r="SEN937" s="12"/>
      <c r="SEO937" s="12"/>
      <c r="SEP937" s="12"/>
      <c r="SEQ937" s="12"/>
      <c r="SER937" s="12"/>
      <c r="SES937" s="12"/>
      <c r="SET937" s="12"/>
      <c r="SEU937" s="12"/>
      <c r="SEV937" s="12"/>
      <c r="SEW937" s="12"/>
      <c r="SEX937" s="12"/>
      <c r="SEY937" s="12"/>
      <c r="SEZ937" s="12"/>
      <c r="SFA937" s="12"/>
      <c r="SFB937" s="12"/>
      <c r="SFC937" s="12"/>
      <c r="SFD937" s="12"/>
      <c r="SFE937" s="12"/>
      <c r="SFF937" s="12"/>
      <c r="SFG937" s="12"/>
      <c r="SFH937" s="12"/>
      <c r="SFI937" s="12"/>
      <c r="SFJ937" s="12"/>
      <c r="SFK937" s="12"/>
      <c r="SFL937" s="12"/>
      <c r="SFM937" s="12"/>
      <c r="SFN937" s="12"/>
      <c r="SFO937" s="12"/>
      <c r="SFP937" s="12"/>
      <c r="SFQ937" s="12"/>
      <c r="SFR937" s="12"/>
      <c r="SFS937" s="12"/>
      <c r="SFT937" s="12"/>
      <c r="SFU937" s="12"/>
      <c r="SFV937" s="12"/>
      <c r="SFW937" s="12"/>
      <c r="SFX937" s="12"/>
      <c r="SFY937" s="12"/>
      <c r="SFZ937" s="12"/>
      <c r="SGA937" s="12"/>
      <c r="SGB937" s="12"/>
      <c r="SGC937" s="12"/>
      <c r="SGD937" s="12"/>
      <c r="SGE937" s="12"/>
      <c r="SGF937" s="12"/>
      <c r="SGG937" s="12"/>
      <c r="SGH937" s="12"/>
      <c r="SGI937" s="12"/>
      <c r="SGJ937" s="12"/>
      <c r="SGK937" s="12"/>
      <c r="SGL937" s="12"/>
      <c r="SGM937" s="12"/>
      <c r="SGN937" s="12"/>
      <c r="SGO937" s="12"/>
      <c r="SGP937" s="12"/>
      <c r="SGQ937" s="12"/>
      <c r="SGR937" s="12"/>
      <c r="SGS937" s="12"/>
      <c r="SGT937" s="12"/>
      <c r="SGU937" s="12"/>
      <c r="SGV937" s="12"/>
      <c r="SGW937" s="12"/>
      <c r="SGX937" s="12"/>
      <c r="SGY937" s="12"/>
      <c r="SGZ937" s="12"/>
      <c r="SHA937" s="12"/>
      <c r="SHB937" s="12"/>
      <c r="SHC937" s="12"/>
      <c r="SHD937" s="12"/>
      <c r="SHE937" s="12"/>
      <c r="SHF937" s="12"/>
      <c r="SHG937" s="12"/>
      <c r="SHH937" s="12"/>
      <c r="SHI937" s="12"/>
      <c r="SHJ937" s="12"/>
      <c r="SHK937" s="12"/>
      <c r="SHL937" s="12"/>
      <c r="SHM937" s="12"/>
      <c r="SHN937" s="12"/>
      <c r="SHO937" s="12"/>
      <c r="SHP937" s="12"/>
      <c r="SHQ937" s="12"/>
      <c r="SHR937" s="12"/>
      <c r="SHS937" s="12"/>
      <c r="SHT937" s="12"/>
      <c r="SHU937" s="12"/>
      <c r="SHV937" s="12"/>
      <c r="SHW937" s="12"/>
      <c r="SHX937" s="12"/>
      <c r="SHY937" s="12"/>
      <c r="SHZ937" s="12"/>
      <c r="SIA937" s="12"/>
      <c r="SIB937" s="12"/>
      <c r="SIC937" s="12"/>
      <c r="SID937" s="12"/>
      <c r="SIE937" s="12"/>
      <c r="SIF937" s="12"/>
      <c r="SIG937" s="12"/>
      <c r="SIH937" s="12"/>
      <c r="SII937" s="12"/>
      <c r="SIJ937" s="12"/>
      <c r="SIK937" s="12"/>
      <c r="SIL937" s="12"/>
      <c r="SIM937" s="12"/>
      <c r="SIN937" s="12"/>
      <c r="SIO937" s="12"/>
      <c r="SIP937" s="12"/>
      <c r="SIQ937" s="12"/>
      <c r="SIR937" s="12"/>
      <c r="SIS937" s="12"/>
      <c r="SIT937" s="12"/>
      <c r="SIU937" s="12"/>
      <c r="SIV937" s="12"/>
      <c r="SIW937" s="12"/>
      <c r="SIX937" s="12"/>
      <c r="SIY937" s="12"/>
      <c r="SIZ937" s="12"/>
      <c r="SJA937" s="12"/>
      <c r="SJB937" s="12"/>
      <c r="SJC937" s="12"/>
      <c r="SJD937" s="12"/>
      <c r="SJE937" s="12"/>
      <c r="SJF937" s="12"/>
      <c r="SJG937" s="12"/>
      <c r="SJH937" s="12"/>
      <c r="SJI937" s="12"/>
      <c r="SJJ937" s="12"/>
      <c r="SJK937" s="12"/>
      <c r="SJL937" s="12"/>
      <c r="SJM937" s="12"/>
      <c r="SJN937" s="12"/>
      <c r="SJO937" s="12"/>
      <c r="SJP937" s="12"/>
      <c r="SJQ937" s="12"/>
      <c r="SJR937" s="12"/>
      <c r="SJS937" s="12"/>
      <c r="SJT937" s="12"/>
      <c r="SJU937" s="12"/>
      <c r="SJV937" s="12"/>
      <c r="SJW937" s="12"/>
      <c r="SJX937" s="12"/>
      <c r="SJY937" s="12"/>
      <c r="SJZ937" s="12"/>
      <c r="SKA937" s="12"/>
      <c r="SKB937" s="12"/>
      <c r="SKC937" s="12"/>
      <c r="SKD937" s="12"/>
      <c r="SKE937" s="12"/>
      <c r="SKF937" s="12"/>
      <c r="SKG937" s="12"/>
      <c r="SKH937" s="12"/>
      <c r="SKI937" s="12"/>
      <c r="SKJ937" s="12"/>
      <c r="SKK937" s="12"/>
      <c r="SKL937" s="12"/>
      <c r="SKM937" s="12"/>
      <c r="SKN937" s="12"/>
      <c r="SKO937" s="12"/>
      <c r="SKP937" s="12"/>
      <c r="SKQ937" s="12"/>
      <c r="SKR937" s="12"/>
      <c r="SKS937" s="12"/>
      <c r="SKT937" s="12"/>
      <c r="SKU937" s="12"/>
      <c r="SKV937" s="12"/>
      <c r="SKW937" s="12"/>
      <c r="SKX937" s="12"/>
      <c r="SKY937" s="12"/>
      <c r="SKZ937" s="12"/>
      <c r="SLA937" s="12"/>
      <c r="SLB937" s="12"/>
      <c r="SLC937" s="12"/>
      <c r="SLD937" s="12"/>
      <c r="SLE937" s="12"/>
      <c r="SLF937" s="12"/>
      <c r="SLG937" s="12"/>
      <c r="SLH937" s="12"/>
      <c r="SLI937" s="12"/>
      <c r="SLJ937" s="12"/>
      <c r="SLK937" s="12"/>
      <c r="SLL937" s="12"/>
      <c r="SLM937" s="12"/>
      <c r="SLN937" s="12"/>
      <c r="SLO937" s="12"/>
      <c r="SLP937" s="12"/>
      <c r="SLQ937" s="12"/>
      <c r="SLR937" s="12"/>
      <c r="SLS937" s="12"/>
      <c r="SLT937" s="12"/>
      <c r="SLU937" s="12"/>
      <c r="SLV937" s="12"/>
      <c r="SLW937" s="12"/>
      <c r="SLX937" s="12"/>
      <c r="SLY937" s="12"/>
      <c r="SLZ937" s="12"/>
      <c r="SMA937" s="12"/>
      <c r="SMB937" s="12"/>
      <c r="SMC937" s="12"/>
      <c r="SMD937" s="12"/>
      <c r="SME937" s="12"/>
      <c r="SMF937" s="12"/>
      <c r="SMG937" s="12"/>
      <c r="SMH937" s="12"/>
      <c r="SMI937" s="12"/>
      <c r="SMJ937" s="12"/>
      <c r="SMK937" s="12"/>
      <c r="SML937" s="12"/>
      <c r="SMM937" s="12"/>
      <c r="SMN937" s="12"/>
      <c r="SMO937" s="12"/>
      <c r="SMP937" s="12"/>
      <c r="SMQ937" s="12"/>
      <c r="SMR937" s="12"/>
      <c r="SMS937" s="12"/>
      <c r="SMT937" s="12"/>
      <c r="SMU937" s="12"/>
      <c r="SMV937" s="12"/>
      <c r="SMW937" s="12"/>
      <c r="SMX937" s="12"/>
      <c r="SMY937" s="12"/>
      <c r="SMZ937" s="12"/>
      <c r="SNA937" s="12"/>
      <c r="SNB937" s="12"/>
      <c r="SNC937" s="12"/>
      <c r="SND937" s="12"/>
      <c r="SNE937" s="12"/>
      <c r="SNF937" s="12"/>
      <c r="SNG937" s="12"/>
      <c r="SNH937" s="12"/>
      <c r="SNI937" s="12"/>
      <c r="SNJ937" s="12"/>
      <c r="SNK937" s="12"/>
      <c r="SNL937" s="12"/>
      <c r="SNM937" s="12"/>
      <c r="SNN937" s="12"/>
      <c r="SNO937" s="12"/>
      <c r="SNP937" s="12"/>
      <c r="SNQ937" s="12"/>
      <c r="SNR937" s="12"/>
      <c r="SNS937" s="12"/>
      <c r="SNT937" s="12"/>
      <c r="SNU937" s="12"/>
      <c r="SNV937" s="12"/>
      <c r="SNW937" s="12"/>
      <c r="SNX937" s="12"/>
      <c r="SNY937" s="12"/>
      <c r="SNZ937" s="12"/>
      <c r="SOA937" s="12"/>
      <c r="SOB937" s="12"/>
      <c r="SOC937" s="12"/>
      <c r="SOD937" s="12"/>
      <c r="SOE937" s="12"/>
      <c r="SOF937" s="12"/>
      <c r="SOG937" s="12"/>
      <c r="SOH937" s="12"/>
      <c r="SOI937" s="12"/>
      <c r="SOJ937" s="12"/>
      <c r="SOK937" s="12"/>
      <c r="SOL937" s="12"/>
      <c r="SOM937" s="12"/>
      <c r="SON937" s="12"/>
      <c r="SOO937" s="12"/>
      <c r="SOP937" s="12"/>
      <c r="SOQ937" s="12"/>
      <c r="SOR937" s="12"/>
      <c r="SOS937" s="12"/>
      <c r="SOT937" s="12"/>
      <c r="SOU937" s="12"/>
      <c r="SOV937" s="12"/>
      <c r="SOW937" s="12"/>
      <c r="SOX937" s="12"/>
      <c r="SOY937" s="12"/>
      <c r="SOZ937" s="12"/>
      <c r="SPA937" s="12"/>
      <c r="SPB937" s="12"/>
      <c r="SPC937" s="12"/>
      <c r="SPD937" s="12"/>
      <c r="SPE937" s="12"/>
      <c r="SPF937" s="12"/>
      <c r="SPG937" s="12"/>
      <c r="SPH937" s="12"/>
      <c r="SPI937" s="12"/>
      <c r="SPJ937" s="12"/>
      <c r="SPK937" s="12"/>
      <c r="SPL937" s="12"/>
      <c r="SPM937" s="12"/>
      <c r="SPN937" s="12"/>
      <c r="SPO937" s="12"/>
      <c r="SPP937" s="12"/>
      <c r="SPQ937" s="12"/>
      <c r="SPR937" s="12"/>
      <c r="SPS937" s="12"/>
      <c r="SPT937" s="12"/>
      <c r="SPU937" s="12"/>
      <c r="SPV937" s="12"/>
      <c r="SPW937" s="12"/>
      <c r="SPX937" s="12"/>
      <c r="SPY937" s="12"/>
      <c r="SPZ937" s="12"/>
      <c r="SQA937" s="12"/>
      <c r="SQB937" s="12"/>
      <c r="SQC937" s="12"/>
      <c r="SQD937" s="12"/>
      <c r="SQE937" s="12"/>
      <c r="SQF937" s="12"/>
      <c r="SQG937" s="12"/>
      <c r="SQH937" s="12"/>
      <c r="SQI937" s="12"/>
      <c r="SQJ937" s="12"/>
      <c r="SQK937" s="12"/>
      <c r="SQL937" s="12"/>
      <c r="SQM937" s="12"/>
      <c r="SQN937" s="12"/>
      <c r="SQO937" s="12"/>
      <c r="SQP937" s="12"/>
      <c r="SQQ937" s="12"/>
      <c r="SQR937" s="12"/>
      <c r="SQS937" s="12"/>
      <c r="SQT937" s="12"/>
      <c r="SQU937" s="12"/>
      <c r="SQV937" s="12"/>
      <c r="SQW937" s="12"/>
      <c r="SQX937" s="12"/>
      <c r="SQY937" s="12"/>
      <c r="SQZ937" s="12"/>
      <c r="SRA937" s="12"/>
      <c r="SRB937" s="12"/>
      <c r="SRC937" s="12"/>
      <c r="SRD937" s="12"/>
      <c r="SRE937" s="12"/>
      <c r="SRF937" s="12"/>
      <c r="SRG937" s="12"/>
      <c r="SRH937" s="12"/>
      <c r="SRI937" s="12"/>
      <c r="SRJ937" s="12"/>
      <c r="SRK937" s="12"/>
      <c r="SRL937" s="12"/>
      <c r="SRM937" s="12"/>
      <c r="SRN937" s="12"/>
      <c r="SRO937" s="12"/>
      <c r="SRP937" s="12"/>
      <c r="SRQ937" s="12"/>
      <c r="SRR937" s="12"/>
      <c r="SRS937" s="12"/>
      <c r="SRT937" s="12"/>
      <c r="SRU937" s="12"/>
      <c r="SRV937" s="12"/>
      <c r="SRW937" s="12"/>
      <c r="SRX937" s="12"/>
      <c r="SRY937" s="12"/>
      <c r="SRZ937" s="12"/>
      <c r="SSA937" s="12"/>
      <c r="SSB937" s="12"/>
      <c r="SSC937" s="12"/>
      <c r="SSD937" s="12"/>
      <c r="SSE937" s="12"/>
      <c r="SSF937" s="12"/>
      <c r="SSG937" s="12"/>
      <c r="SSH937" s="12"/>
      <c r="SSI937" s="12"/>
      <c r="SSJ937" s="12"/>
      <c r="SSK937" s="12"/>
      <c r="SSL937" s="12"/>
      <c r="SSM937" s="12"/>
      <c r="SSN937" s="12"/>
      <c r="SSO937" s="12"/>
      <c r="SSP937" s="12"/>
      <c r="SSQ937" s="12"/>
      <c r="SSR937" s="12"/>
      <c r="SSS937" s="12"/>
      <c r="SST937" s="12"/>
      <c r="SSU937" s="12"/>
      <c r="SSV937" s="12"/>
      <c r="SSW937" s="12"/>
      <c r="SSX937" s="12"/>
      <c r="SSY937" s="12"/>
      <c r="SSZ937" s="12"/>
      <c r="STA937" s="12"/>
      <c r="STB937" s="12"/>
      <c r="STC937" s="12"/>
      <c r="STD937" s="12"/>
      <c r="STE937" s="12"/>
      <c r="STF937" s="12"/>
      <c r="STG937" s="12"/>
      <c r="STH937" s="12"/>
      <c r="STI937" s="12"/>
      <c r="STJ937" s="12"/>
      <c r="STK937" s="12"/>
      <c r="STL937" s="12"/>
      <c r="STM937" s="12"/>
      <c r="STN937" s="12"/>
      <c r="STO937" s="12"/>
      <c r="STP937" s="12"/>
      <c r="STQ937" s="12"/>
      <c r="STR937" s="12"/>
      <c r="STS937" s="12"/>
      <c r="STT937" s="12"/>
      <c r="STU937" s="12"/>
      <c r="STV937" s="12"/>
      <c r="STW937" s="12"/>
      <c r="STX937" s="12"/>
      <c r="STY937" s="12"/>
      <c r="STZ937" s="12"/>
      <c r="SUA937" s="12"/>
      <c r="SUB937" s="12"/>
      <c r="SUC937" s="12"/>
      <c r="SUD937" s="12"/>
      <c r="SUE937" s="12"/>
      <c r="SUF937" s="12"/>
      <c r="SUG937" s="12"/>
      <c r="SUH937" s="12"/>
      <c r="SUI937" s="12"/>
      <c r="SUJ937" s="12"/>
      <c r="SUK937" s="12"/>
      <c r="SUL937" s="12"/>
      <c r="SUM937" s="12"/>
      <c r="SUN937" s="12"/>
      <c r="SUO937" s="12"/>
      <c r="SUP937" s="12"/>
      <c r="SUQ937" s="12"/>
      <c r="SUR937" s="12"/>
      <c r="SUS937" s="12"/>
      <c r="SUT937" s="12"/>
      <c r="SUU937" s="12"/>
      <c r="SUV937" s="12"/>
      <c r="SUW937" s="12"/>
      <c r="SUX937" s="12"/>
      <c r="SUY937" s="12"/>
      <c r="SUZ937" s="12"/>
      <c r="SVA937" s="12"/>
      <c r="SVB937" s="12"/>
      <c r="SVC937" s="12"/>
      <c r="SVD937" s="12"/>
      <c r="SVE937" s="12"/>
      <c r="SVF937" s="12"/>
      <c r="SVG937" s="12"/>
      <c r="SVH937" s="12"/>
      <c r="SVI937" s="12"/>
      <c r="SVJ937" s="12"/>
      <c r="SVK937" s="12"/>
      <c r="SVL937" s="12"/>
      <c r="SVM937" s="12"/>
      <c r="SVN937" s="12"/>
      <c r="SVO937" s="12"/>
      <c r="SVP937" s="12"/>
      <c r="SVQ937" s="12"/>
      <c r="SVR937" s="12"/>
      <c r="SVS937" s="12"/>
      <c r="SVT937" s="12"/>
      <c r="SVU937" s="12"/>
      <c r="SVV937" s="12"/>
      <c r="SVW937" s="12"/>
      <c r="SVX937" s="12"/>
      <c r="SVY937" s="12"/>
      <c r="SVZ937" s="12"/>
      <c r="SWA937" s="12"/>
      <c r="SWB937" s="12"/>
      <c r="SWC937" s="12"/>
      <c r="SWD937" s="12"/>
      <c r="SWE937" s="12"/>
      <c r="SWF937" s="12"/>
      <c r="SWG937" s="12"/>
      <c r="SWH937" s="12"/>
      <c r="SWI937" s="12"/>
      <c r="SWJ937" s="12"/>
      <c r="SWK937" s="12"/>
      <c r="SWL937" s="12"/>
      <c r="SWM937" s="12"/>
      <c r="SWN937" s="12"/>
      <c r="SWO937" s="12"/>
      <c r="SWP937" s="12"/>
      <c r="SWQ937" s="12"/>
      <c r="SWR937" s="12"/>
      <c r="SWS937" s="12"/>
      <c r="SWT937" s="12"/>
      <c r="SWU937" s="12"/>
      <c r="SWV937" s="12"/>
      <c r="SWW937" s="12"/>
      <c r="SWX937" s="12"/>
      <c r="SWY937" s="12"/>
      <c r="SWZ937" s="12"/>
      <c r="SXA937" s="12"/>
      <c r="SXB937" s="12"/>
      <c r="SXC937" s="12"/>
      <c r="SXD937" s="12"/>
      <c r="SXE937" s="12"/>
      <c r="SXF937" s="12"/>
      <c r="SXG937" s="12"/>
      <c r="SXH937" s="12"/>
      <c r="SXI937" s="12"/>
      <c r="SXJ937" s="12"/>
      <c r="SXK937" s="12"/>
      <c r="SXL937" s="12"/>
      <c r="SXM937" s="12"/>
      <c r="SXN937" s="12"/>
      <c r="SXO937" s="12"/>
      <c r="SXP937" s="12"/>
      <c r="SXQ937" s="12"/>
      <c r="SXR937" s="12"/>
      <c r="SXS937" s="12"/>
      <c r="SXT937" s="12"/>
      <c r="SXU937" s="12"/>
      <c r="SXV937" s="12"/>
      <c r="SXW937" s="12"/>
      <c r="SXX937" s="12"/>
      <c r="SXY937" s="12"/>
      <c r="SXZ937" s="12"/>
      <c r="SYA937" s="12"/>
      <c r="SYB937" s="12"/>
      <c r="SYC937" s="12"/>
      <c r="SYD937" s="12"/>
      <c r="SYE937" s="12"/>
      <c r="SYF937" s="12"/>
      <c r="SYG937" s="12"/>
      <c r="SYH937" s="12"/>
      <c r="SYI937" s="12"/>
      <c r="SYJ937" s="12"/>
      <c r="SYK937" s="12"/>
      <c r="SYL937" s="12"/>
      <c r="SYM937" s="12"/>
      <c r="SYN937" s="12"/>
      <c r="SYO937" s="12"/>
      <c r="SYP937" s="12"/>
      <c r="SYQ937" s="12"/>
      <c r="SYR937" s="12"/>
      <c r="SYS937" s="12"/>
      <c r="SYT937" s="12"/>
      <c r="SYU937" s="12"/>
      <c r="SYV937" s="12"/>
      <c r="SYW937" s="12"/>
      <c r="SYX937" s="12"/>
      <c r="SYY937" s="12"/>
      <c r="SYZ937" s="12"/>
      <c r="SZA937" s="12"/>
      <c r="SZB937" s="12"/>
      <c r="SZC937" s="12"/>
      <c r="SZD937" s="12"/>
      <c r="SZE937" s="12"/>
      <c r="SZF937" s="12"/>
      <c r="SZG937" s="12"/>
      <c r="SZH937" s="12"/>
      <c r="SZI937" s="12"/>
      <c r="SZJ937" s="12"/>
      <c r="SZK937" s="12"/>
      <c r="SZL937" s="12"/>
      <c r="SZM937" s="12"/>
      <c r="SZN937" s="12"/>
      <c r="SZO937" s="12"/>
      <c r="SZP937" s="12"/>
      <c r="SZQ937" s="12"/>
      <c r="SZR937" s="12"/>
      <c r="SZS937" s="12"/>
      <c r="SZT937" s="12"/>
      <c r="SZU937" s="12"/>
      <c r="SZV937" s="12"/>
      <c r="SZW937" s="12"/>
      <c r="SZX937" s="12"/>
      <c r="SZY937" s="12"/>
      <c r="SZZ937" s="12"/>
      <c r="TAA937" s="12"/>
      <c r="TAB937" s="12"/>
      <c r="TAC937" s="12"/>
      <c r="TAD937" s="12"/>
      <c r="TAE937" s="12"/>
      <c r="TAF937" s="12"/>
      <c r="TAG937" s="12"/>
      <c r="TAH937" s="12"/>
      <c r="TAI937" s="12"/>
      <c r="TAJ937" s="12"/>
      <c r="TAK937" s="12"/>
      <c r="TAL937" s="12"/>
      <c r="TAM937" s="12"/>
      <c r="TAN937" s="12"/>
      <c r="TAO937" s="12"/>
      <c r="TAP937" s="12"/>
      <c r="TAQ937" s="12"/>
      <c r="TAR937" s="12"/>
      <c r="TAS937" s="12"/>
      <c r="TAT937" s="12"/>
      <c r="TAU937" s="12"/>
      <c r="TAV937" s="12"/>
      <c r="TAW937" s="12"/>
      <c r="TAX937" s="12"/>
      <c r="TAY937" s="12"/>
      <c r="TAZ937" s="12"/>
      <c r="TBA937" s="12"/>
      <c r="TBB937" s="12"/>
      <c r="TBC937" s="12"/>
      <c r="TBD937" s="12"/>
      <c r="TBE937" s="12"/>
      <c r="TBF937" s="12"/>
      <c r="TBG937" s="12"/>
      <c r="TBH937" s="12"/>
      <c r="TBI937" s="12"/>
      <c r="TBJ937" s="12"/>
      <c r="TBK937" s="12"/>
      <c r="TBL937" s="12"/>
      <c r="TBM937" s="12"/>
      <c r="TBN937" s="12"/>
      <c r="TBO937" s="12"/>
      <c r="TBP937" s="12"/>
      <c r="TBQ937" s="12"/>
      <c r="TBR937" s="12"/>
      <c r="TBS937" s="12"/>
      <c r="TBT937" s="12"/>
      <c r="TBU937" s="12"/>
      <c r="TBV937" s="12"/>
      <c r="TBW937" s="12"/>
      <c r="TBX937" s="12"/>
      <c r="TBY937" s="12"/>
      <c r="TBZ937" s="12"/>
      <c r="TCA937" s="12"/>
      <c r="TCB937" s="12"/>
      <c r="TCC937" s="12"/>
      <c r="TCD937" s="12"/>
      <c r="TCE937" s="12"/>
      <c r="TCF937" s="12"/>
      <c r="TCG937" s="12"/>
      <c r="TCH937" s="12"/>
      <c r="TCI937" s="12"/>
      <c r="TCJ937" s="12"/>
      <c r="TCK937" s="12"/>
      <c r="TCL937" s="12"/>
      <c r="TCM937" s="12"/>
      <c r="TCN937" s="12"/>
      <c r="TCO937" s="12"/>
      <c r="TCP937" s="12"/>
      <c r="TCQ937" s="12"/>
      <c r="TCR937" s="12"/>
      <c r="TCS937" s="12"/>
      <c r="TCT937" s="12"/>
      <c r="TCU937" s="12"/>
      <c r="TCV937" s="12"/>
      <c r="TCW937" s="12"/>
      <c r="TCX937" s="12"/>
      <c r="TCY937" s="12"/>
      <c r="TCZ937" s="12"/>
      <c r="TDA937" s="12"/>
      <c r="TDB937" s="12"/>
      <c r="TDC937" s="12"/>
      <c r="TDD937" s="12"/>
      <c r="TDE937" s="12"/>
      <c r="TDF937" s="12"/>
      <c r="TDG937" s="12"/>
      <c r="TDH937" s="12"/>
      <c r="TDI937" s="12"/>
      <c r="TDJ937" s="12"/>
      <c r="TDK937" s="12"/>
      <c r="TDL937" s="12"/>
      <c r="TDM937" s="12"/>
      <c r="TDN937" s="12"/>
      <c r="TDO937" s="12"/>
      <c r="TDP937" s="12"/>
      <c r="TDQ937" s="12"/>
      <c r="TDR937" s="12"/>
      <c r="TDS937" s="12"/>
      <c r="TDT937" s="12"/>
      <c r="TDU937" s="12"/>
      <c r="TDV937" s="12"/>
      <c r="TDW937" s="12"/>
      <c r="TDX937" s="12"/>
      <c r="TDY937" s="12"/>
      <c r="TDZ937" s="12"/>
      <c r="TEA937" s="12"/>
      <c r="TEB937" s="12"/>
      <c r="TEC937" s="12"/>
      <c r="TED937" s="12"/>
      <c r="TEE937" s="12"/>
      <c r="TEF937" s="12"/>
      <c r="TEG937" s="12"/>
      <c r="TEH937" s="12"/>
      <c r="TEI937" s="12"/>
      <c r="TEJ937" s="12"/>
      <c r="TEK937" s="12"/>
      <c r="TEL937" s="12"/>
      <c r="TEM937" s="12"/>
      <c r="TEN937" s="12"/>
      <c r="TEO937" s="12"/>
      <c r="TEP937" s="12"/>
      <c r="TEQ937" s="12"/>
      <c r="TER937" s="12"/>
      <c r="TES937" s="12"/>
      <c r="TET937" s="12"/>
      <c r="TEU937" s="12"/>
      <c r="TEV937" s="12"/>
      <c r="TEW937" s="12"/>
      <c r="TEX937" s="12"/>
      <c r="TEY937" s="12"/>
      <c r="TEZ937" s="12"/>
      <c r="TFA937" s="12"/>
      <c r="TFB937" s="12"/>
      <c r="TFC937" s="12"/>
      <c r="TFD937" s="12"/>
      <c r="TFE937" s="12"/>
      <c r="TFF937" s="12"/>
      <c r="TFG937" s="12"/>
      <c r="TFH937" s="12"/>
      <c r="TFI937" s="12"/>
      <c r="TFJ937" s="12"/>
      <c r="TFK937" s="12"/>
      <c r="TFL937" s="12"/>
      <c r="TFM937" s="12"/>
      <c r="TFN937" s="12"/>
      <c r="TFO937" s="12"/>
      <c r="TFP937" s="12"/>
      <c r="TFQ937" s="12"/>
      <c r="TFR937" s="12"/>
      <c r="TFS937" s="12"/>
      <c r="TFT937" s="12"/>
      <c r="TFU937" s="12"/>
      <c r="TFV937" s="12"/>
      <c r="TFW937" s="12"/>
      <c r="TFX937" s="12"/>
      <c r="TFY937" s="12"/>
      <c r="TFZ937" s="12"/>
      <c r="TGA937" s="12"/>
      <c r="TGB937" s="12"/>
      <c r="TGC937" s="12"/>
      <c r="TGD937" s="12"/>
      <c r="TGE937" s="12"/>
      <c r="TGF937" s="12"/>
      <c r="TGG937" s="12"/>
      <c r="TGH937" s="12"/>
      <c r="TGI937" s="12"/>
      <c r="TGJ937" s="12"/>
      <c r="TGK937" s="12"/>
      <c r="TGL937" s="12"/>
      <c r="TGM937" s="12"/>
      <c r="TGN937" s="12"/>
      <c r="TGO937" s="12"/>
      <c r="TGP937" s="12"/>
      <c r="TGQ937" s="12"/>
      <c r="TGR937" s="12"/>
      <c r="TGS937" s="12"/>
      <c r="TGT937" s="12"/>
      <c r="TGU937" s="12"/>
      <c r="TGV937" s="12"/>
      <c r="TGW937" s="12"/>
      <c r="TGX937" s="12"/>
      <c r="TGY937" s="12"/>
      <c r="TGZ937" s="12"/>
      <c r="THA937" s="12"/>
      <c r="THB937" s="12"/>
      <c r="THC937" s="12"/>
      <c r="THD937" s="12"/>
      <c r="THE937" s="12"/>
      <c r="THF937" s="12"/>
      <c r="THG937" s="12"/>
      <c r="THH937" s="12"/>
      <c r="THI937" s="12"/>
      <c r="THJ937" s="12"/>
      <c r="THK937" s="12"/>
      <c r="THL937" s="12"/>
      <c r="THM937" s="12"/>
      <c r="THN937" s="12"/>
      <c r="THO937" s="12"/>
      <c r="THP937" s="12"/>
      <c r="THQ937" s="12"/>
      <c r="THR937" s="12"/>
      <c r="THS937" s="12"/>
      <c r="THT937" s="12"/>
      <c r="THU937" s="12"/>
      <c r="THV937" s="12"/>
      <c r="THW937" s="12"/>
      <c r="THX937" s="12"/>
      <c r="THY937" s="12"/>
      <c r="THZ937" s="12"/>
      <c r="TIA937" s="12"/>
      <c r="TIB937" s="12"/>
      <c r="TIC937" s="12"/>
      <c r="TID937" s="12"/>
      <c r="TIE937" s="12"/>
      <c r="TIF937" s="12"/>
      <c r="TIG937" s="12"/>
      <c r="TIH937" s="12"/>
      <c r="TII937" s="12"/>
      <c r="TIJ937" s="12"/>
      <c r="TIK937" s="12"/>
      <c r="TIL937" s="12"/>
      <c r="TIM937" s="12"/>
      <c r="TIN937" s="12"/>
      <c r="TIO937" s="12"/>
      <c r="TIP937" s="12"/>
      <c r="TIQ937" s="12"/>
      <c r="TIR937" s="12"/>
      <c r="TIS937" s="12"/>
      <c r="TIT937" s="12"/>
      <c r="TIU937" s="12"/>
      <c r="TIV937" s="12"/>
      <c r="TIW937" s="12"/>
      <c r="TIX937" s="12"/>
      <c r="TIY937" s="12"/>
      <c r="TIZ937" s="12"/>
      <c r="TJA937" s="12"/>
      <c r="TJB937" s="12"/>
      <c r="TJC937" s="12"/>
      <c r="TJD937" s="12"/>
      <c r="TJE937" s="12"/>
      <c r="TJF937" s="12"/>
      <c r="TJG937" s="12"/>
      <c r="TJH937" s="12"/>
      <c r="TJI937" s="12"/>
      <c r="TJJ937" s="12"/>
      <c r="TJK937" s="12"/>
      <c r="TJL937" s="12"/>
      <c r="TJM937" s="12"/>
      <c r="TJN937" s="12"/>
      <c r="TJO937" s="12"/>
      <c r="TJP937" s="12"/>
      <c r="TJQ937" s="12"/>
      <c r="TJR937" s="12"/>
      <c r="TJS937" s="12"/>
      <c r="TJT937" s="12"/>
      <c r="TJU937" s="12"/>
      <c r="TJV937" s="12"/>
      <c r="TJW937" s="12"/>
      <c r="TJX937" s="12"/>
      <c r="TJY937" s="12"/>
      <c r="TJZ937" s="12"/>
      <c r="TKA937" s="12"/>
      <c r="TKB937" s="12"/>
      <c r="TKC937" s="12"/>
      <c r="TKD937" s="12"/>
      <c r="TKE937" s="12"/>
      <c r="TKF937" s="12"/>
      <c r="TKG937" s="12"/>
      <c r="TKH937" s="12"/>
      <c r="TKI937" s="12"/>
      <c r="TKJ937" s="12"/>
      <c r="TKK937" s="12"/>
      <c r="TKL937" s="12"/>
      <c r="TKM937" s="12"/>
      <c r="TKN937" s="12"/>
      <c r="TKO937" s="12"/>
      <c r="TKP937" s="12"/>
      <c r="TKQ937" s="12"/>
      <c r="TKR937" s="12"/>
      <c r="TKS937" s="12"/>
      <c r="TKT937" s="12"/>
      <c r="TKU937" s="12"/>
      <c r="TKV937" s="12"/>
      <c r="TKW937" s="12"/>
      <c r="TKX937" s="12"/>
      <c r="TKY937" s="12"/>
      <c r="TKZ937" s="12"/>
      <c r="TLA937" s="12"/>
      <c r="TLB937" s="12"/>
      <c r="TLC937" s="12"/>
      <c r="TLD937" s="12"/>
      <c r="TLE937" s="12"/>
      <c r="TLF937" s="12"/>
      <c r="TLG937" s="12"/>
      <c r="TLH937" s="12"/>
      <c r="TLI937" s="12"/>
      <c r="TLJ937" s="12"/>
      <c r="TLK937" s="12"/>
      <c r="TLL937" s="12"/>
      <c r="TLM937" s="12"/>
      <c r="TLN937" s="12"/>
      <c r="TLO937" s="12"/>
      <c r="TLP937" s="12"/>
      <c r="TLQ937" s="12"/>
      <c r="TLR937" s="12"/>
      <c r="TLS937" s="12"/>
      <c r="TLT937" s="12"/>
      <c r="TLU937" s="12"/>
      <c r="TLV937" s="12"/>
      <c r="TLW937" s="12"/>
      <c r="TLX937" s="12"/>
      <c r="TLY937" s="12"/>
      <c r="TLZ937" s="12"/>
      <c r="TMA937" s="12"/>
      <c r="TMB937" s="12"/>
      <c r="TMC937" s="12"/>
      <c r="TMD937" s="12"/>
      <c r="TME937" s="12"/>
      <c r="TMF937" s="12"/>
      <c r="TMG937" s="12"/>
      <c r="TMH937" s="12"/>
      <c r="TMI937" s="12"/>
      <c r="TMJ937" s="12"/>
      <c r="TMK937" s="12"/>
      <c r="TML937" s="12"/>
      <c r="TMM937" s="12"/>
      <c r="TMN937" s="12"/>
      <c r="TMO937" s="12"/>
      <c r="TMP937" s="12"/>
      <c r="TMQ937" s="12"/>
      <c r="TMR937" s="12"/>
      <c r="TMS937" s="12"/>
      <c r="TMT937" s="12"/>
      <c r="TMU937" s="12"/>
      <c r="TMV937" s="12"/>
      <c r="TMW937" s="12"/>
      <c r="TMX937" s="12"/>
      <c r="TMY937" s="12"/>
      <c r="TMZ937" s="12"/>
      <c r="TNA937" s="12"/>
      <c r="TNB937" s="12"/>
      <c r="TNC937" s="12"/>
      <c r="TND937" s="12"/>
      <c r="TNE937" s="12"/>
      <c r="TNF937" s="12"/>
      <c r="TNG937" s="12"/>
      <c r="TNH937" s="12"/>
      <c r="TNI937" s="12"/>
      <c r="TNJ937" s="12"/>
      <c r="TNK937" s="12"/>
      <c r="TNL937" s="12"/>
      <c r="TNM937" s="12"/>
      <c r="TNN937" s="12"/>
      <c r="TNO937" s="12"/>
      <c r="TNP937" s="12"/>
      <c r="TNQ937" s="12"/>
      <c r="TNR937" s="12"/>
      <c r="TNS937" s="12"/>
      <c r="TNT937" s="12"/>
      <c r="TNU937" s="12"/>
      <c r="TNV937" s="12"/>
      <c r="TNW937" s="12"/>
      <c r="TNX937" s="12"/>
      <c r="TNY937" s="12"/>
      <c r="TNZ937" s="12"/>
      <c r="TOA937" s="12"/>
      <c r="TOB937" s="12"/>
      <c r="TOC937" s="12"/>
      <c r="TOD937" s="12"/>
      <c r="TOE937" s="12"/>
      <c r="TOF937" s="12"/>
      <c r="TOG937" s="12"/>
      <c r="TOH937" s="12"/>
      <c r="TOI937" s="12"/>
      <c r="TOJ937" s="12"/>
      <c r="TOK937" s="12"/>
      <c r="TOL937" s="12"/>
      <c r="TOM937" s="12"/>
      <c r="TON937" s="12"/>
      <c r="TOO937" s="12"/>
      <c r="TOP937" s="12"/>
      <c r="TOQ937" s="12"/>
      <c r="TOR937" s="12"/>
      <c r="TOS937" s="12"/>
      <c r="TOT937" s="12"/>
      <c r="TOU937" s="12"/>
      <c r="TOV937" s="12"/>
      <c r="TOW937" s="12"/>
      <c r="TOX937" s="12"/>
      <c r="TOY937" s="12"/>
      <c r="TOZ937" s="12"/>
      <c r="TPA937" s="12"/>
      <c r="TPB937" s="12"/>
      <c r="TPC937" s="12"/>
      <c r="TPD937" s="12"/>
      <c r="TPE937" s="12"/>
      <c r="TPF937" s="12"/>
      <c r="TPG937" s="12"/>
      <c r="TPH937" s="12"/>
      <c r="TPI937" s="12"/>
      <c r="TPJ937" s="12"/>
      <c r="TPK937" s="12"/>
      <c r="TPL937" s="12"/>
      <c r="TPM937" s="12"/>
      <c r="TPN937" s="12"/>
      <c r="TPO937" s="12"/>
      <c r="TPP937" s="12"/>
      <c r="TPQ937" s="12"/>
      <c r="TPR937" s="12"/>
      <c r="TPS937" s="12"/>
      <c r="TPT937" s="12"/>
      <c r="TPU937" s="12"/>
      <c r="TPV937" s="12"/>
      <c r="TPW937" s="12"/>
      <c r="TPX937" s="12"/>
      <c r="TPY937" s="12"/>
      <c r="TPZ937" s="12"/>
      <c r="TQA937" s="12"/>
      <c r="TQB937" s="12"/>
      <c r="TQC937" s="12"/>
      <c r="TQD937" s="12"/>
      <c r="TQE937" s="12"/>
      <c r="TQF937" s="12"/>
      <c r="TQG937" s="12"/>
      <c r="TQH937" s="12"/>
      <c r="TQI937" s="12"/>
      <c r="TQJ937" s="12"/>
      <c r="TQK937" s="12"/>
      <c r="TQL937" s="12"/>
      <c r="TQM937" s="12"/>
      <c r="TQN937" s="12"/>
      <c r="TQO937" s="12"/>
      <c r="TQP937" s="12"/>
      <c r="TQQ937" s="12"/>
      <c r="TQR937" s="12"/>
      <c r="TQS937" s="12"/>
      <c r="TQT937" s="12"/>
      <c r="TQU937" s="12"/>
      <c r="TQV937" s="12"/>
      <c r="TQW937" s="12"/>
      <c r="TQX937" s="12"/>
      <c r="TQY937" s="12"/>
      <c r="TQZ937" s="12"/>
      <c r="TRA937" s="12"/>
      <c r="TRB937" s="12"/>
      <c r="TRC937" s="12"/>
      <c r="TRD937" s="12"/>
      <c r="TRE937" s="12"/>
      <c r="TRF937" s="12"/>
      <c r="TRG937" s="12"/>
      <c r="TRH937" s="12"/>
      <c r="TRI937" s="12"/>
      <c r="TRJ937" s="12"/>
      <c r="TRK937" s="12"/>
      <c r="TRL937" s="12"/>
      <c r="TRM937" s="12"/>
      <c r="TRN937" s="12"/>
      <c r="TRO937" s="12"/>
      <c r="TRP937" s="12"/>
      <c r="TRQ937" s="12"/>
      <c r="TRR937" s="12"/>
      <c r="TRS937" s="12"/>
      <c r="TRT937" s="12"/>
      <c r="TRU937" s="12"/>
      <c r="TRV937" s="12"/>
      <c r="TRW937" s="12"/>
      <c r="TRX937" s="12"/>
      <c r="TRY937" s="12"/>
      <c r="TRZ937" s="12"/>
      <c r="TSA937" s="12"/>
      <c r="TSB937" s="12"/>
      <c r="TSC937" s="12"/>
      <c r="TSD937" s="12"/>
      <c r="TSE937" s="12"/>
      <c r="TSF937" s="12"/>
      <c r="TSG937" s="12"/>
      <c r="TSH937" s="12"/>
      <c r="TSI937" s="12"/>
      <c r="TSJ937" s="12"/>
      <c r="TSK937" s="12"/>
      <c r="TSL937" s="12"/>
      <c r="TSM937" s="12"/>
      <c r="TSN937" s="12"/>
      <c r="TSO937" s="12"/>
      <c r="TSP937" s="12"/>
      <c r="TSQ937" s="12"/>
      <c r="TSR937" s="12"/>
      <c r="TSS937" s="12"/>
      <c r="TST937" s="12"/>
      <c r="TSU937" s="12"/>
      <c r="TSV937" s="12"/>
      <c r="TSW937" s="12"/>
      <c r="TSX937" s="12"/>
      <c r="TSY937" s="12"/>
      <c r="TSZ937" s="12"/>
      <c r="TTA937" s="12"/>
      <c r="TTB937" s="12"/>
      <c r="TTC937" s="12"/>
      <c r="TTD937" s="12"/>
      <c r="TTE937" s="12"/>
      <c r="TTF937" s="12"/>
      <c r="TTG937" s="12"/>
      <c r="TTH937" s="12"/>
      <c r="TTI937" s="12"/>
      <c r="TTJ937" s="12"/>
      <c r="TTK937" s="12"/>
      <c r="TTL937" s="12"/>
      <c r="TTM937" s="12"/>
      <c r="TTN937" s="12"/>
      <c r="TTO937" s="12"/>
      <c r="TTP937" s="12"/>
      <c r="TTQ937" s="12"/>
      <c r="TTR937" s="12"/>
      <c r="TTS937" s="12"/>
      <c r="TTT937" s="12"/>
      <c r="TTU937" s="12"/>
      <c r="TTV937" s="12"/>
      <c r="TTW937" s="12"/>
      <c r="TTX937" s="12"/>
      <c r="TTY937" s="12"/>
      <c r="TTZ937" s="12"/>
      <c r="TUA937" s="12"/>
      <c r="TUB937" s="12"/>
      <c r="TUC937" s="12"/>
      <c r="TUD937" s="12"/>
      <c r="TUE937" s="12"/>
      <c r="TUF937" s="12"/>
      <c r="TUG937" s="12"/>
      <c r="TUH937" s="12"/>
      <c r="TUI937" s="12"/>
      <c r="TUJ937" s="12"/>
      <c r="TUK937" s="12"/>
      <c r="TUL937" s="12"/>
      <c r="TUM937" s="12"/>
      <c r="TUN937" s="12"/>
      <c r="TUO937" s="12"/>
      <c r="TUP937" s="12"/>
      <c r="TUQ937" s="12"/>
      <c r="TUR937" s="12"/>
      <c r="TUS937" s="12"/>
      <c r="TUT937" s="12"/>
      <c r="TUU937" s="12"/>
      <c r="TUV937" s="12"/>
      <c r="TUW937" s="12"/>
      <c r="TUX937" s="12"/>
      <c r="TUY937" s="12"/>
      <c r="TUZ937" s="12"/>
      <c r="TVA937" s="12"/>
      <c r="TVB937" s="12"/>
      <c r="TVC937" s="12"/>
      <c r="TVD937" s="12"/>
      <c r="TVE937" s="12"/>
      <c r="TVF937" s="12"/>
      <c r="TVG937" s="12"/>
      <c r="TVH937" s="12"/>
      <c r="TVI937" s="12"/>
      <c r="TVJ937" s="12"/>
      <c r="TVK937" s="12"/>
      <c r="TVL937" s="12"/>
      <c r="TVM937" s="12"/>
      <c r="TVN937" s="12"/>
      <c r="TVO937" s="12"/>
      <c r="TVP937" s="12"/>
      <c r="TVQ937" s="12"/>
      <c r="TVR937" s="12"/>
      <c r="TVS937" s="12"/>
      <c r="TVT937" s="12"/>
      <c r="TVU937" s="12"/>
      <c r="TVV937" s="12"/>
      <c r="TVW937" s="12"/>
      <c r="TVX937" s="12"/>
      <c r="TVY937" s="12"/>
      <c r="TVZ937" s="12"/>
      <c r="TWA937" s="12"/>
      <c r="TWB937" s="12"/>
      <c r="TWC937" s="12"/>
      <c r="TWD937" s="12"/>
      <c r="TWE937" s="12"/>
      <c r="TWF937" s="12"/>
      <c r="TWG937" s="12"/>
      <c r="TWH937" s="12"/>
      <c r="TWI937" s="12"/>
      <c r="TWJ937" s="12"/>
      <c r="TWK937" s="12"/>
      <c r="TWL937" s="12"/>
      <c r="TWM937" s="12"/>
      <c r="TWN937" s="12"/>
      <c r="TWO937" s="12"/>
      <c r="TWP937" s="12"/>
      <c r="TWQ937" s="12"/>
      <c r="TWR937" s="12"/>
      <c r="TWS937" s="12"/>
      <c r="TWT937" s="12"/>
      <c r="TWU937" s="12"/>
      <c r="TWV937" s="12"/>
      <c r="TWW937" s="12"/>
      <c r="TWX937" s="12"/>
      <c r="TWY937" s="12"/>
      <c r="TWZ937" s="12"/>
      <c r="TXA937" s="12"/>
      <c r="TXB937" s="12"/>
      <c r="TXC937" s="12"/>
      <c r="TXD937" s="12"/>
      <c r="TXE937" s="12"/>
      <c r="TXF937" s="12"/>
      <c r="TXG937" s="12"/>
      <c r="TXH937" s="12"/>
      <c r="TXI937" s="12"/>
      <c r="TXJ937" s="12"/>
      <c r="TXK937" s="12"/>
      <c r="TXL937" s="12"/>
      <c r="TXM937" s="12"/>
      <c r="TXN937" s="12"/>
      <c r="TXO937" s="12"/>
      <c r="TXP937" s="12"/>
      <c r="TXQ937" s="12"/>
      <c r="TXR937" s="12"/>
      <c r="TXS937" s="12"/>
      <c r="TXT937" s="12"/>
      <c r="TXU937" s="12"/>
      <c r="TXV937" s="12"/>
      <c r="TXW937" s="12"/>
      <c r="TXX937" s="12"/>
      <c r="TXY937" s="12"/>
      <c r="TXZ937" s="12"/>
      <c r="TYA937" s="12"/>
      <c r="TYB937" s="12"/>
      <c r="TYC937" s="12"/>
      <c r="TYD937" s="12"/>
      <c r="TYE937" s="12"/>
      <c r="TYF937" s="12"/>
      <c r="TYG937" s="12"/>
      <c r="TYH937" s="12"/>
      <c r="TYI937" s="12"/>
      <c r="TYJ937" s="12"/>
      <c r="TYK937" s="12"/>
      <c r="TYL937" s="12"/>
      <c r="TYM937" s="12"/>
      <c r="TYN937" s="12"/>
      <c r="TYO937" s="12"/>
      <c r="TYP937" s="12"/>
      <c r="TYQ937" s="12"/>
      <c r="TYR937" s="12"/>
      <c r="TYS937" s="12"/>
      <c r="TYT937" s="12"/>
      <c r="TYU937" s="12"/>
      <c r="TYV937" s="12"/>
      <c r="TYW937" s="12"/>
      <c r="TYX937" s="12"/>
      <c r="TYY937" s="12"/>
      <c r="TYZ937" s="12"/>
      <c r="TZA937" s="12"/>
      <c r="TZB937" s="12"/>
      <c r="TZC937" s="12"/>
      <c r="TZD937" s="12"/>
      <c r="TZE937" s="12"/>
      <c r="TZF937" s="12"/>
      <c r="TZG937" s="12"/>
      <c r="TZH937" s="12"/>
      <c r="TZI937" s="12"/>
      <c r="TZJ937" s="12"/>
      <c r="TZK937" s="12"/>
      <c r="TZL937" s="12"/>
      <c r="TZM937" s="12"/>
      <c r="TZN937" s="12"/>
      <c r="TZO937" s="12"/>
      <c r="TZP937" s="12"/>
      <c r="TZQ937" s="12"/>
      <c r="TZR937" s="12"/>
      <c r="TZS937" s="12"/>
      <c r="TZT937" s="12"/>
      <c r="TZU937" s="12"/>
      <c r="TZV937" s="12"/>
      <c r="TZW937" s="12"/>
      <c r="TZX937" s="12"/>
      <c r="TZY937" s="12"/>
      <c r="TZZ937" s="12"/>
      <c r="UAA937" s="12"/>
      <c r="UAB937" s="12"/>
      <c r="UAC937" s="12"/>
      <c r="UAD937" s="12"/>
      <c r="UAE937" s="12"/>
      <c r="UAF937" s="12"/>
      <c r="UAG937" s="12"/>
      <c r="UAH937" s="12"/>
      <c r="UAI937" s="12"/>
      <c r="UAJ937" s="12"/>
      <c r="UAK937" s="12"/>
      <c r="UAL937" s="12"/>
      <c r="UAM937" s="12"/>
      <c r="UAN937" s="12"/>
      <c r="UAO937" s="12"/>
      <c r="UAP937" s="12"/>
      <c r="UAQ937" s="12"/>
      <c r="UAR937" s="12"/>
      <c r="UAS937" s="12"/>
      <c r="UAT937" s="12"/>
      <c r="UAU937" s="12"/>
      <c r="UAV937" s="12"/>
      <c r="UAW937" s="12"/>
      <c r="UAX937" s="12"/>
      <c r="UAY937" s="12"/>
      <c r="UAZ937" s="12"/>
      <c r="UBA937" s="12"/>
      <c r="UBB937" s="12"/>
      <c r="UBC937" s="12"/>
      <c r="UBD937" s="12"/>
      <c r="UBE937" s="12"/>
      <c r="UBF937" s="12"/>
      <c r="UBG937" s="12"/>
      <c r="UBH937" s="12"/>
      <c r="UBI937" s="12"/>
      <c r="UBJ937" s="12"/>
      <c r="UBK937" s="12"/>
      <c r="UBL937" s="12"/>
      <c r="UBM937" s="12"/>
      <c r="UBN937" s="12"/>
      <c r="UBO937" s="12"/>
      <c r="UBP937" s="12"/>
      <c r="UBQ937" s="12"/>
      <c r="UBR937" s="12"/>
      <c r="UBS937" s="12"/>
      <c r="UBT937" s="12"/>
      <c r="UBU937" s="12"/>
      <c r="UBV937" s="12"/>
      <c r="UBW937" s="12"/>
      <c r="UBX937" s="12"/>
      <c r="UBY937" s="12"/>
      <c r="UBZ937" s="12"/>
      <c r="UCA937" s="12"/>
      <c r="UCB937" s="12"/>
      <c r="UCC937" s="12"/>
      <c r="UCD937" s="12"/>
      <c r="UCE937" s="12"/>
      <c r="UCF937" s="12"/>
      <c r="UCG937" s="12"/>
      <c r="UCH937" s="12"/>
      <c r="UCI937" s="12"/>
      <c r="UCJ937" s="12"/>
      <c r="UCK937" s="12"/>
      <c r="UCL937" s="12"/>
      <c r="UCM937" s="12"/>
      <c r="UCN937" s="12"/>
      <c r="UCO937" s="12"/>
      <c r="UCP937" s="12"/>
      <c r="UCQ937" s="12"/>
      <c r="UCR937" s="12"/>
      <c r="UCS937" s="12"/>
      <c r="UCT937" s="12"/>
      <c r="UCU937" s="12"/>
      <c r="UCV937" s="12"/>
      <c r="UCW937" s="12"/>
      <c r="UCX937" s="12"/>
      <c r="UCY937" s="12"/>
      <c r="UCZ937" s="12"/>
      <c r="UDA937" s="12"/>
      <c r="UDB937" s="12"/>
      <c r="UDC937" s="12"/>
      <c r="UDD937" s="12"/>
      <c r="UDE937" s="12"/>
      <c r="UDF937" s="12"/>
      <c r="UDG937" s="12"/>
      <c r="UDH937" s="12"/>
      <c r="UDI937" s="12"/>
      <c r="UDJ937" s="12"/>
      <c r="UDK937" s="12"/>
      <c r="UDL937" s="12"/>
      <c r="UDM937" s="12"/>
      <c r="UDN937" s="12"/>
      <c r="UDO937" s="12"/>
      <c r="UDP937" s="12"/>
      <c r="UDQ937" s="12"/>
      <c r="UDR937" s="12"/>
      <c r="UDS937" s="12"/>
      <c r="UDT937" s="12"/>
      <c r="UDU937" s="12"/>
      <c r="UDV937" s="12"/>
      <c r="UDW937" s="12"/>
      <c r="UDX937" s="12"/>
      <c r="UDY937" s="12"/>
      <c r="UDZ937" s="12"/>
      <c r="UEA937" s="12"/>
      <c r="UEB937" s="12"/>
      <c r="UEC937" s="12"/>
      <c r="UED937" s="12"/>
      <c r="UEE937" s="12"/>
      <c r="UEF937" s="12"/>
      <c r="UEG937" s="12"/>
      <c r="UEH937" s="12"/>
      <c r="UEI937" s="12"/>
      <c r="UEJ937" s="12"/>
      <c r="UEK937" s="12"/>
      <c r="UEL937" s="12"/>
      <c r="UEM937" s="12"/>
      <c r="UEN937" s="12"/>
      <c r="UEO937" s="12"/>
      <c r="UEP937" s="12"/>
      <c r="UEQ937" s="12"/>
      <c r="UER937" s="12"/>
      <c r="UES937" s="12"/>
      <c r="UET937" s="12"/>
      <c r="UEU937" s="12"/>
      <c r="UEV937" s="12"/>
      <c r="UEW937" s="12"/>
      <c r="UEX937" s="12"/>
      <c r="UEY937" s="12"/>
      <c r="UEZ937" s="12"/>
      <c r="UFA937" s="12"/>
      <c r="UFB937" s="12"/>
      <c r="UFC937" s="12"/>
      <c r="UFD937" s="12"/>
      <c r="UFE937" s="12"/>
      <c r="UFF937" s="12"/>
      <c r="UFG937" s="12"/>
      <c r="UFH937" s="12"/>
      <c r="UFI937" s="12"/>
      <c r="UFJ937" s="12"/>
      <c r="UFK937" s="12"/>
      <c r="UFL937" s="12"/>
      <c r="UFM937" s="12"/>
      <c r="UFN937" s="12"/>
      <c r="UFO937" s="12"/>
      <c r="UFP937" s="12"/>
      <c r="UFQ937" s="12"/>
      <c r="UFR937" s="12"/>
      <c r="UFS937" s="12"/>
      <c r="UFT937" s="12"/>
      <c r="UFU937" s="12"/>
      <c r="UFV937" s="12"/>
      <c r="UFW937" s="12"/>
      <c r="UFX937" s="12"/>
      <c r="UFY937" s="12"/>
      <c r="UFZ937" s="12"/>
      <c r="UGA937" s="12"/>
      <c r="UGB937" s="12"/>
      <c r="UGC937" s="12"/>
      <c r="UGD937" s="12"/>
      <c r="UGE937" s="12"/>
      <c r="UGF937" s="12"/>
      <c r="UGG937" s="12"/>
      <c r="UGH937" s="12"/>
      <c r="UGI937" s="12"/>
      <c r="UGJ937" s="12"/>
      <c r="UGK937" s="12"/>
      <c r="UGL937" s="12"/>
      <c r="UGM937" s="12"/>
      <c r="UGN937" s="12"/>
      <c r="UGO937" s="12"/>
      <c r="UGP937" s="12"/>
      <c r="UGQ937" s="12"/>
      <c r="UGR937" s="12"/>
      <c r="UGS937" s="12"/>
      <c r="UGT937" s="12"/>
      <c r="UGU937" s="12"/>
      <c r="UGV937" s="12"/>
      <c r="UGW937" s="12"/>
      <c r="UGX937" s="12"/>
      <c r="UGY937" s="12"/>
      <c r="UGZ937" s="12"/>
      <c r="UHA937" s="12"/>
      <c r="UHB937" s="12"/>
      <c r="UHC937" s="12"/>
      <c r="UHD937" s="12"/>
      <c r="UHE937" s="12"/>
      <c r="UHF937" s="12"/>
      <c r="UHG937" s="12"/>
      <c r="UHH937" s="12"/>
      <c r="UHI937" s="12"/>
      <c r="UHJ937" s="12"/>
      <c r="UHK937" s="12"/>
      <c r="UHL937" s="12"/>
      <c r="UHM937" s="12"/>
      <c r="UHN937" s="12"/>
      <c r="UHO937" s="12"/>
      <c r="UHP937" s="12"/>
      <c r="UHQ937" s="12"/>
      <c r="UHR937" s="12"/>
      <c r="UHS937" s="12"/>
      <c r="UHT937" s="12"/>
      <c r="UHU937" s="12"/>
      <c r="UHV937" s="12"/>
      <c r="UHW937" s="12"/>
      <c r="UHX937" s="12"/>
      <c r="UHY937" s="12"/>
      <c r="UHZ937" s="12"/>
      <c r="UIA937" s="12"/>
      <c r="UIB937" s="12"/>
      <c r="UIC937" s="12"/>
      <c r="UID937" s="12"/>
      <c r="UIE937" s="12"/>
      <c r="UIF937" s="12"/>
      <c r="UIG937" s="12"/>
      <c r="UIH937" s="12"/>
      <c r="UII937" s="12"/>
      <c r="UIJ937" s="12"/>
      <c r="UIK937" s="12"/>
      <c r="UIL937" s="12"/>
      <c r="UIM937" s="12"/>
      <c r="UIN937" s="12"/>
      <c r="UIO937" s="12"/>
      <c r="UIP937" s="12"/>
      <c r="UIQ937" s="12"/>
      <c r="UIR937" s="12"/>
      <c r="UIS937" s="12"/>
      <c r="UIT937" s="12"/>
      <c r="UIU937" s="12"/>
      <c r="UIV937" s="12"/>
      <c r="UIW937" s="12"/>
      <c r="UIX937" s="12"/>
      <c r="UIY937" s="12"/>
      <c r="UIZ937" s="12"/>
      <c r="UJA937" s="12"/>
      <c r="UJB937" s="12"/>
      <c r="UJC937" s="12"/>
      <c r="UJD937" s="12"/>
      <c r="UJE937" s="12"/>
      <c r="UJF937" s="12"/>
      <c r="UJG937" s="12"/>
      <c r="UJH937" s="12"/>
      <c r="UJI937" s="12"/>
      <c r="UJJ937" s="12"/>
      <c r="UJK937" s="12"/>
      <c r="UJL937" s="12"/>
      <c r="UJM937" s="12"/>
      <c r="UJN937" s="12"/>
      <c r="UJO937" s="12"/>
      <c r="UJP937" s="12"/>
      <c r="UJQ937" s="12"/>
      <c r="UJR937" s="12"/>
      <c r="UJS937" s="12"/>
      <c r="UJT937" s="12"/>
      <c r="UJU937" s="12"/>
      <c r="UJV937" s="12"/>
      <c r="UJW937" s="12"/>
      <c r="UJX937" s="12"/>
      <c r="UJY937" s="12"/>
      <c r="UJZ937" s="12"/>
      <c r="UKA937" s="12"/>
      <c r="UKB937" s="12"/>
      <c r="UKC937" s="12"/>
      <c r="UKD937" s="12"/>
      <c r="UKE937" s="12"/>
      <c r="UKF937" s="12"/>
      <c r="UKG937" s="12"/>
      <c r="UKH937" s="12"/>
      <c r="UKI937" s="12"/>
      <c r="UKJ937" s="12"/>
      <c r="UKK937" s="12"/>
      <c r="UKL937" s="12"/>
      <c r="UKM937" s="12"/>
      <c r="UKN937" s="12"/>
      <c r="UKO937" s="12"/>
      <c r="UKP937" s="12"/>
      <c r="UKQ937" s="12"/>
      <c r="UKR937" s="12"/>
      <c r="UKS937" s="12"/>
      <c r="UKT937" s="12"/>
      <c r="UKU937" s="12"/>
      <c r="UKV937" s="12"/>
      <c r="UKW937" s="12"/>
      <c r="UKX937" s="12"/>
      <c r="UKY937" s="12"/>
      <c r="UKZ937" s="12"/>
      <c r="ULA937" s="12"/>
      <c r="ULB937" s="12"/>
      <c r="ULC937" s="12"/>
      <c r="ULD937" s="12"/>
      <c r="ULE937" s="12"/>
      <c r="ULF937" s="12"/>
      <c r="ULG937" s="12"/>
      <c r="ULH937" s="12"/>
      <c r="ULI937" s="12"/>
      <c r="ULJ937" s="12"/>
      <c r="ULK937" s="12"/>
      <c r="ULL937" s="12"/>
      <c r="ULM937" s="12"/>
      <c r="ULN937" s="12"/>
      <c r="ULO937" s="12"/>
      <c r="ULP937" s="12"/>
      <c r="ULQ937" s="12"/>
      <c r="ULR937" s="12"/>
      <c r="ULS937" s="12"/>
      <c r="ULT937" s="12"/>
      <c r="ULU937" s="12"/>
      <c r="ULV937" s="12"/>
      <c r="ULW937" s="12"/>
      <c r="ULX937" s="12"/>
      <c r="ULY937" s="12"/>
      <c r="ULZ937" s="12"/>
      <c r="UMA937" s="12"/>
      <c r="UMB937" s="12"/>
      <c r="UMC937" s="12"/>
      <c r="UMD937" s="12"/>
      <c r="UME937" s="12"/>
      <c r="UMF937" s="12"/>
      <c r="UMG937" s="12"/>
      <c r="UMH937" s="12"/>
      <c r="UMI937" s="12"/>
      <c r="UMJ937" s="12"/>
      <c r="UMK937" s="12"/>
      <c r="UML937" s="12"/>
      <c r="UMM937" s="12"/>
      <c r="UMN937" s="12"/>
      <c r="UMO937" s="12"/>
      <c r="UMP937" s="12"/>
      <c r="UMQ937" s="12"/>
      <c r="UMR937" s="12"/>
      <c r="UMS937" s="12"/>
      <c r="UMT937" s="12"/>
      <c r="UMU937" s="12"/>
      <c r="UMV937" s="12"/>
      <c r="UMW937" s="12"/>
      <c r="UMX937" s="12"/>
      <c r="UMY937" s="12"/>
      <c r="UMZ937" s="12"/>
      <c r="UNA937" s="12"/>
      <c r="UNB937" s="12"/>
      <c r="UNC937" s="12"/>
      <c r="UND937" s="12"/>
      <c r="UNE937" s="12"/>
      <c r="UNF937" s="12"/>
      <c r="UNG937" s="12"/>
      <c r="UNH937" s="12"/>
      <c r="UNI937" s="12"/>
      <c r="UNJ937" s="12"/>
      <c r="UNK937" s="12"/>
      <c r="UNL937" s="12"/>
      <c r="UNM937" s="12"/>
      <c r="UNN937" s="12"/>
      <c r="UNO937" s="12"/>
      <c r="UNP937" s="12"/>
      <c r="UNQ937" s="12"/>
      <c r="UNR937" s="12"/>
      <c r="UNS937" s="12"/>
      <c r="UNT937" s="12"/>
      <c r="UNU937" s="12"/>
      <c r="UNV937" s="12"/>
      <c r="UNW937" s="12"/>
      <c r="UNX937" s="12"/>
      <c r="UNY937" s="12"/>
      <c r="UNZ937" s="12"/>
      <c r="UOA937" s="12"/>
      <c r="UOB937" s="12"/>
      <c r="UOC937" s="12"/>
      <c r="UOD937" s="12"/>
      <c r="UOE937" s="12"/>
      <c r="UOF937" s="12"/>
      <c r="UOG937" s="12"/>
      <c r="UOH937" s="12"/>
      <c r="UOI937" s="12"/>
      <c r="UOJ937" s="12"/>
      <c r="UOK937" s="12"/>
      <c r="UOL937" s="12"/>
      <c r="UOM937" s="12"/>
      <c r="UON937" s="12"/>
      <c r="UOO937" s="12"/>
      <c r="UOP937" s="12"/>
      <c r="UOQ937" s="12"/>
      <c r="UOR937" s="12"/>
      <c r="UOS937" s="12"/>
      <c r="UOT937" s="12"/>
      <c r="UOU937" s="12"/>
      <c r="UOV937" s="12"/>
      <c r="UOW937" s="12"/>
      <c r="UOX937" s="12"/>
      <c r="UOY937" s="12"/>
      <c r="UOZ937" s="12"/>
      <c r="UPA937" s="12"/>
      <c r="UPB937" s="12"/>
      <c r="UPC937" s="12"/>
      <c r="UPD937" s="12"/>
      <c r="UPE937" s="12"/>
      <c r="UPF937" s="12"/>
      <c r="UPG937" s="12"/>
      <c r="UPH937" s="12"/>
      <c r="UPI937" s="12"/>
      <c r="UPJ937" s="12"/>
      <c r="UPK937" s="12"/>
      <c r="UPL937" s="12"/>
      <c r="UPM937" s="12"/>
      <c r="UPN937" s="12"/>
      <c r="UPO937" s="12"/>
      <c r="UPP937" s="12"/>
      <c r="UPQ937" s="12"/>
      <c r="UPR937" s="12"/>
      <c r="UPS937" s="12"/>
      <c r="UPT937" s="12"/>
      <c r="UPU937" s="12"/>
      <c r="UPV937" s="12"/>
      <c r="UPW937" s="12"/>
      <c r="UPX937" s="12"/>
      <c r="UPY937" s="12"/>
      <c r="UPZ937" s="12"/>
      <c r="UQA937" s="12"/>
      <c r="UQB937" s="12"/>
      <c r="UQC937" s="12"/>
      <c r="UQD937" s="12"/>
      <c r="UQE937" s="12"/>
      <c r="UQF937" s="12"/>
      <c r="UQG937" s="12"/>
      <c r="UQH937" s="12"/>
      <c r="UQI937" s="12"/>
      <c r="UQJ937" s="12"/>
      <c r="UQK937" s="12"/>
      <c r="UQL937" s="12"/>
      <c r="UQM937" s="12"/>
      <c r="UQN937" s="12"/>
      <c r="UQO937" s="12"/>
      <c r="UQP937" s="12"/>
      <c r="UQQ937" s="12"/>
      <c r="UQR937" s="12"/>
      <c r="UQS937" s="12"/>
      <c r="UQT937" s="12"/>
      <c r="UQU937" s="12"/>
      <c r="UQV937" s="12"/>
      <c r="UQW937" s="12"/>
      <c r="UQX937" s="12"/>
      <c r="UQY937" s="12"/>
      <c r="UQZ937" s="12"/>
      <c r="URA937" s="12"/>
      <c r="URB937" s="12"/>
      <c r="URC937" s="12"/>
      <c r="URD937" s="12"/>
      <c r="URE937" s="12"/>
      <c r="URF937" s="12"/>
      <c r="URG937" s="12"/>
      <c r="URH937" s="12"/>
      <c r="URI937" s="12"/>
      <c r="URJ937" s="12"/>
      <c r="URK937" s="12"/>
      <c r="URL937" s="12"/>
      <c r="URM937" s="12"/>
      <c r="URN937" s="12"/>
      <c r="URO937" s="12"/>
      <c r="URP937" s="12"/>
      <c r="URQ937" s="12"/>
      <c r="URR937" s="12"/>
      <c r="URS937" s="12"/>
      <c r="URT937" s="12"/>
      <c r="URU937" s="12"/>
      <c r="URV937" s="12"/>
      <c r="URW937" s="12"/>
      <c r="URX937" s="12"/>
      <c r="URY937" s="12"/>
      <c r="URZ937" s="12"/>
      <c r="USA937" s="12"/>
      <c r="USB937" s="12"/>
      <c r="USC937" s="12"/>
      <c r="USD937" s="12"/>
      <c r="USE937" s="12"/>
      <c r="USF937" s="12"/>
      <c r="USG937" s="12"/>
      <c r="USH937" s="12"/>
      <c r="USI937" s="12"/>
      <c r="USJ937" s="12"/>
      <c r="USK937" s="12"/>
      <c r="USL937" s="12"/>
      <c r="USM937" s="12"/>
      <c r="USN937" s="12"/>
      <c r="USO937" s="12"/>
      <c r="USP937" s="12"/>
      <c r="USQ937" s="12"/>
      <c r="USR937" s="12"/>
      <c r="USS937" s="12"/>
      <c r="UST937" s="12"/>
      <c r="USU937" s="12"/>
      <c r="USV937" s="12"/>
      <c r="USW937" s="12"/>
      <c r="USX937" s="12"/>
      <c r="USY937" s="12"/>
      <c r="USZ937" s="12"/>
      <c r="UTA937" s="12"/>
      <c r="UTB937" s="12"/>
      <c r="UTC937" s="12"/>
      <c r="UTD937" s="12"/>
      <c r="UTE937" s="12"/>
      <c r="UTF937" s="12"/>
      <c r="UTG937" s="12"/>
      <c r="UTH937" s="12"/>
      <c r="UTI937" s="12"/>
      <c r="UTJ937" s="12"/>
      <c r="UTK937" s="12"/>
      <c r="UTL937" s="12"/>
      <c r="UTM937" s="12"/>
      <c r="UTN937" s="12"/>
      <c r="UTO937" s="12"/>
      <c r="UTP937" s="12"/>
      <c r="UTQ937" s="12"/>
      <c r="UTR937" s="12"/>
      <c r="UTS937" s="12"/>
      <c r="UTT937" s="12"/>
      <c r="UTU937" s="12"/>
      <c r="UTV937" s="12"/>
      <c r="UTW937" s="12"/>
      <c r="UTX937" s="12"/>
      <c r="UTY937" s="12"/>
      <c r="UTZ937" s="12"/>
      <c r="UUA937" s="12"/>
      <c r="UUB937" s="12"/>
      <c r="UUC937" s="12"/>
      <c r="UUD937" s="12"/>
      <c r="UUE937" s="12"/>
      <c r="UUF937" s="12"/>
      <c r="UUG937" s="12"/>
      <c r="UUH937" s="12"/>
      <c r="UUI937" s="12"/>
      <c r="UUJ937" s="12"/>
      <c r="UUK937" s="12"/>
      <c r="UUL937" s="12"/>
      <c r="UUM937" s="12"/>
      <c r="UUN937" s="12"/>
      <c r="UUO937" s="12"/>
      <c r="UUP937" s="12"/>
      <c r="UUQ937" s="12"/>
      <c r="UUR937" s="12"/>
      <c r="UUS937" s="12"/>
      <c r="UUT937" s="12"/>
      <c r="UUU937" s="12"/>
      <c r="UUV937" s="12"/>
      <c r="UUW937" s="12"/>
      <c r="UUX937" s="12"/>
      <c r="UUY937" s="12"/>
      <c r="UUZ937" s="12"/>
      <c r="UVA937" s="12"/>
      <c r="UVB937" s="12"/>
      <c r="UVC937" s="12"/>
      <c r="UVD937" s="12"/>
      <c r="UVE937" s="12"/>
      <c r="UVF937" s="12"/>
      <c r="UVG937" s="12"/>
      <c r="UVH937" s="12"/>
      <c r="UVI937" s="12"/>
      <c r="UVJ937" s="12"/>
      <c r="UVK937" s="12"/>
      <c r="UVL937" s="12"/>
      <c r="UVM937" s="12"/>
      <c r="UVN937" s="12"/>
      <c r="UVO937" s="12"/>
      <c r="UVP937" s="12"/>
      <c r="UVQ937" s="12"/>
      <c r="UVR937" s="12"/>
      <c r="UVS937" s="12"/>
      <c r="UVT937" s="12"/>
      <c r="UVU937" s="12"/>
      <c r="UVV937" s="12"/>
      <c r="UVW937" s="12"/>
      <c r="UVX937" s="12"/>
      <c r="UVY937" s="12"/>
      <c r="UVZ937" s="12"/>
      <c r="UWA937" s="12"/>
      <c r="UWB937" s="12"/>
      <c r="UWC937" s="12"/>
      <c r="UWD937" s="12"/>
      <c r="UWE937" s="12"/>
      <c r="UWF937" s="12"/>
      <c r="UWG937" s="12"/>
      <c r="UWH937" s="12"/>
      <c r="UWI937" s="12"/>
      <c r="UWJ937" s="12"/>
      <c r="UWK937" s="12"/>
      <c r="UWL937" s="12"/>
      <c r="UWM937" s="12"/>
      <c r="UWN937" s="12"/>
      <c r="UWO937" s="12"/>
      <c r="UWP937" s="12"/>
      <c r="UWQ937" s="12"/>
      <c r="UWR937" s="12"/>
      <c r="UWS937" s="12"/>
      <c r="UWT937" s="12"/>
      <c r="UWU937" s="12"/>
      <c r="UWV937" s="12"/>
      <c r="UWW937" s="12"/>
      <c r="UWX937" s="12"/>
      <c r="UWY937" s="12"/>
      <c r="UWZ937" s="12"/>
      <c r="UXA937" s="12"/>
      <c r="UXB937" s="12"/>
      <c r="UXC937" s="12"/>
      <c r="UXD937" s="12"/>
      <c r="UXE937" s="12"/>
      <c r="UXF937" s="12"/>
      <c r="UXG937" s="12"/>
      <c r="UXH937" s="12"/>
      <c r="UXI937" s="12"/>
      <c r="UXJ937" s="12"/>
      <c r="UXK937" s="12"/>
      <c r="UXL937" s="12"/>
      <c r="UXM937" s="12"/>
      <c r="UXN937" s="12"/>
      <c r="UXO937" s="12"/>
      <c r="UXP937" s="12"/>
      <c r="UXQ937" s="12"/>
      <c r="UXR937" s="12"/>
      <c r="UXS937" s="12"/>
      <c r="UXT937" s="12"/>
      <c r="UXU937" s="12"/>
      <c r="UXV937" s="12"/>
      <c r="UXW937" s="12"/>
      <c r="UXX937" s="12"/>
      <c r="UXY937" s="12"/>
      <c r="UXZ937" s="12"/>
      <c r="UYA937" s="12"/>
      <c r="UYB937" s="12"/>
      <c r="UYC937" s="12"/>
      <c r="UYD937" s="12"/>
      <c r="UYE937" s="12"/>
      <c r="UYF937" s="12"/>
      <c r="UYG937" s="12"/>
      <c r="UYH937" s="12"/>
      <c r="UYI937" s="12"/>
      <c r="UYJ937" s="12"/>
      <c r="UYK937" s="12"/>
      <c r="UYL937" s="12"/>
      <c r="UYM937" s="12"/>
      <c r="UYN937" s="12"/>
      <c r="UYO937" s="12"/>
      <c r="UYP937" s="12"/>
      <c r="UYQ937" s="12"/>
      <c r="UYR937" s="12"/>
      <c r="UYS937" s="12"/>
      <c r="UYT937" s="12"/>
      <c r="UYU937" s="12"/>
      <c r="UYV937" s="12"/>
      <c r="UYW937" s="12"/>
      <c r="UYX937" s="12"/>
      <c r="UYY937" s="12"/>
      <c r="UYZ937" s="12"/>
      <c r="UZA937" s="12"/>
      <c r="UZB937" s="12"/>
      <c r="UZC937" s="12"/>
      <c r="UZD937" s="12"/>
      <c r="UZE937" s="12"/>
      <c r="UZF937" s="12"/>
      <c r="UZG937" s="12"/>
      <c r="UZH937" s="12"/>
      <c r="UZI937" s="12"/>
      <c r="UZJ937" s="12"/>
      <c r="UZK937" s="12"/>
      <c r="UZL937" s="12"/>
      <c r="UZM937" s="12"/>
      <c r="UZN937" s="12"/>
      <c r="UZO937" s="12"/>
      <c r="UZP937" s="12"/>
      <c r="UZQ937" s="12"/>
      <c r="UZR937" s="12"/>
      <c r="UZS937" s="12"/>
      <c r="UZT937" s="12"/>
      <c r="UZU937" s="12"/>
      <c r="UZV937" s="12"/>
      <c r="UZW937" s="12"/>
      <c r="UZX937" s="12"/>
      <c r="UZY937" s="12"/>
      <c r="UZZ937" s="12"/>
      <c r="VAA937" s="12"/>
      <c r="VAB937" s="12"/>
      <c r="VAC937" s="12"/>
      <c r="VAD937" s="12"/>
      <c r="VAE937" s="12"/>
      <c r="VAF937" s="12"/>
      <c r="VAG937" s="12"/>
      <c r="VAH937" s="12"/>
      <c r="VAI937" s="12"/>
      <c r="VAJ937" s="12"/>
      <c r="VAK937" s="12"/>
      <c r="VAL937" s="12"/>
      <c r="VAM937" s="12"/>
      <c r="VAN937" s="12"/>
      <c r="VAO937" s="12"/>
      <c r="VAP937" s="12"/>
      <c r="VAQ937" s="12"/>
      <c r="VAR937" s="12"/>
      <c r="VAS937" s="12"/>
      <c r="VAT937" s="12"/>
      <c r="VAU937" s="12"/>
      <c r="VAV937" s="12"/>
      <c r="VAW937" s="12"/>
      <c r="VAX937" s="12"/>
      <c r="VAY937" s="12"/>
      <c r="VAZ937" s="12"/>
      <c r="VBA937" s="12"/>
      <c r="VBB937" s="12"/>
      <c r="VBC937" s="12"/>
      <c r="VBD937" s="12"/>
      <c r="VBE937" s="12"/>
      <c r="VBF937" s="12"/>
      <c r="VBG937" s="12"/>
      <c r="VBH937" s="12"/>
      <c r="VBI937" s="12"/>
      <c r="VBJ937" s="12"/>
      <c r="VBK937" s="12"/>
      <c r="VBL937" s="12"/>
      <c r="VBM937" s="12"/>
      <c r="VBN937" s="12"/>
      <c r="VBO937" s="12"/>
      <c r="VBP937" s="12"/>
      <c r="VBQ937" s="12"/>
      <c r="VBR937" s="12"/>
      <c r="VBS937" s="12"/>
      <c r="VBT937" s="12"/>
      <c r="VBU937" s="12"/>
      <c r="VBV937" s="12"/>
      <c r="VBW937" s="12"/>
      <c r="VBX937" s="12"/>
      <c r="VBY937" s="12"/>
      <c r="VBZ937" s="12"/>
      <c r="VCA937" s="12"/>
      <c r="VCB937" s="12"/>
      <c r="VCC937" s="12"/>
      <c r="VCD937" s="12"/>
      <c r="VCE937" s="12"/>
      <c r="VCF937" s="12"/>
      <c r="VCG937" s="12"/>
      <c r="VCH937" s="12"/>
      <c r="VCI937" s="12"/>
      <c r="VCJ937" s="12"/>
      <c r="VCK937" s="12"/>
      <c r="VCL937" s="12"/>
      <c r="VCM937" s="12"/>
      <c r="VCN937" s="12"/>
      <c r="VCO937" s="12"/>
      <c r="VCP937" s="12"/>
      <c r="VCQ937" s="12"/>
      <c r="VCR937" s="12"/>
      <c r="VCS937" s="12"/>
      <c r="VCT937" s="12"/>
      <c r="VCU937" s="12"/>
      <c r="VCV937" s="12"/>
      <c r="VCW937" s="12"/>
      <c r="VCX937" s="12"/>
      <c r="VCY937" s="12"/>
      <c r="VCZ937" s="12"/>
      <c r="VDA937" s="12"/>
      <c r="VDB937" s="12"/>
      <c r="VDC937" s="12"/>
      <c r="VDD937" s="12"/>
      <c r="VDE937" s="12"/>
      <c r="VDF937" s="12"/>
      <c r="VDG937" s="12"/>
      <c r="VDH937" s="12"/>
      <c r="VDI937" s="12"/>
      <c r="VDJ937" s="12"/>
      <c r="VDK937" s="12"/>
      <c r="VDL937" s="12"/>
      <c r="VDM937" s="12"/>
      <c r="VDN937" s="12"/>
      <c r="VDO937" s="12"/>
      <c r="VDP937" s="12"/>
      <c r="VDQ937" s="12"/>
      <c r="VDR937" s="12"/>
      <c r="VDS937" s="12"/>
      <c r="VDT937" s="12"/>
      <c r="VDU937" s="12"/>
      <c r="VDV937" s="12"/>
      <c r="VDW937" s="12"/>
      <c r="VDX937" s="12"/>
      <c r="VDY937" s="12"/>
      <c r="VDZ937" s="12"/>
      <c r="VEA937" s="12"/>
      <c r="VEB937" s="12"/>
      <c r="VEC937" s="12"/>
      <c r="VED937" s="12"/>
      <c r="VEE937" s="12"/>
      <c r="VEF937" s="12"/>
      <c r="VEG937" s="12"/>
      <c r="VEH937" s="12"/>
      <c r="VEI937" s="12"/>
      <c r="VEJ937" s="12"/>
      <c r="VEK937" s="12"/>
      <c r="VEL937" s="12"/>
      <c r="VEM937" s="12"/>
      <c r="VEN937" s="12"/>
      <c r="VEO937" s="12"/>
      <c r="VEP937" s="12"/>
      <c r="VEQ937" s="12"/>
      <c r="VER937" s="12"/>
      <c r="VES937" s="12"/>
      <c r="VET937" s="12"/>
      <c r="VEU937" s="12"/>
      <c r="VEV937" s="12"/>
      <c r="VEW937" s="12"/>
      <c r="VEX937" s="12"/>
      <c r="VEY937" s="12"/>
      <c r="VEZ937" s="12"/>
      <c r="VFA937" s="12"/>
      <c r="VFB937" s="12"/>
      <c r="VFC937" s="12"/>
      <c r="VFD937" s="12"/>
      <c r="VFE937" s="12"/>
      <c r="VFF937" s="12"/>
      <c r="VFG937" s="12"/>
      <c r="VFH937" s="12"/>
      <c r="VFI937" s="12"/>
      <c r="VFJ937" s="12"/>
      <c r="VFK937" s="12"/>
      <c r="VFL937" s="12"/>
      <c r="VFM937" s="12"/>
      <c r="VFN937" s="12"/>
      <c r="VFO937" s="12"/>
      <c r="VFP937" s="12"/>
      <c r="VFQ937" s="12"/>
      <c r="VFR937" s="12"/>
      <c r="VFS937" s="12"/>
      <c r="VFT937" s="12"/>
      <c r="VFU937" s="12"/>
      <c r="VFV937" s="12"/>
      <c r="VFW937" s="12"/>
      <c r="VFX937" s="12"/>
      <c r="VFY937" s="12"/>
      <c r="VFZ937" s="12"/>
      <c r="VGA937" s="12"/>
      <c r="VGB937" s="12"/>
      <c r="VGC937" s="12"/>
      <c r="VGD937" s="12"/>
      <c r="VGE937" s="12"/>
      <c r="VGF937" s="12"/>
      <c r="VGG937" s="12"/>
      <c r="VGH937" s="12"/>
      <c r="VGI937" s="12"/>
      <c r="VGJ937" s="12"/>
      <c r="VGK937" s="12"/>
      <c r="VGL937" s="12"/>
      <c r="VGM937" s="12"/>
      <c r="VGN937" s="12"/>
      <c r="VGO937" s="12"/>
      <c r="VGP937" s="12"/>
      <c r="VGQ937" s="12"/>
      <c r="VGR937" s="12"/>
      <c r="VGS937" s="12"/>
      <c r="VGT937" s="12"/>
      <c r="VGU937" s="12"/>
      <c r="VGV937" s="12"/>
      <c r="VGW937" s="12"/>
      <c r="VGX937" s="12"/>
      <c r="VGY937" s="12"/>
      <c r="VGZ937" s="12"/>
      <c r="VHA937" s="12"/>
      <c r="VHB937" s="12"/>
      <c r="VHC937" s="12"/>
      <c r="VHD937" s="12"/>
      <c r="VHE937" s="12"/>
      <c r="VHF937" s="12"/>
      <c r="VHG937" s="12"/>
      <c r="VHH937" s="12"/>
      <c r="VHI937" s="12"/>
      <c r="VHJ937" s="12"/>
      <c r="VHK937" s="12"/>
      <c r="VHL937" s="12"/>
      <c r="VHM937" s="12"/>
      <c r="VHN937" s="12"/>
      <c r="VHO937" s="12"/>
      <c r="VHP937" s="12"/>
      <c r="VHQ937" s="12"/>
      <c r="VHR937" s="12"/>
      <c r="VHS937" s="12"/>
      <c r="VHT937" s="12"/>
      <c r="VHU937" s="12"/>
      <c r="VHV937" s="12"/>
      <c r="VHW937" s="12"/>
      <c r="VHX937" s="12"/>
      <c r="VHY937" s="12"/>
      <c r="VHZ937" s="12"/>
      <c r="VIA937" s="12"/>
      <c r="VIB937" s="12"/>
      <c r="VIC937" s="12"/>
      <c r="VID937" s="12"/>
      <c r="VIE937" s="12"/>
      <c r="VIF937" s="12"/>
      <c r="VIG937" s="12"/>
      <c r="VIH937" s="12"/>
      <c r="VII937" s="12"/>
      <c r="VIJ937" s="12"/>
      <c r="VIK937" s="12"/>
      <c r="VIL937" s="12"/>
      <c r="VIM937" s="12"/>
      <c r="VIN937" s="12"/>
      <c r="VIO937" s="12"/>
      <c r="VIP937" s="12"/>
      <c r="VIQ937" s="12"/>
      <c r="VIR937" s="12"/>
      <c r="VIS937" s="12"/>
      <c r="VIT937" s="12"/>
      <c r="VIU937" s="12"/>
      <c r="VIV937" s="12"/>
      <c r="VIW937" s="12"/>
      <c r="VIX937" s="12"/>
      <c r="VIY937" s="12"/>
      <c r="VIZ937" s="12"/>
      <c r="VJA937" s="12"/>
      <c r="VJB937" s="12"/>
      <c r="VJC937" s="12"/>
      <c r="VJD937" s="12"/>
      <c r="VJE937" s="12"/>
      <c r="VJF937" s="12"/>
      <c r="VJG937" s="12"/>
      <c r="VJH937" s="12"/>
      <c r="VJI937" s="12"/>
      <c r="VJJ937" s="12"/>
      <c r="VJK937" s="12"/>
      <c r="VJL937" s="12"/>
      <c r="VJM937" s="12"/>
      <c r="VJN937" s="12"/>
      <c r="VJO937" s="12"/>
      <c r="VJP937" s="12"/>
      <c r="VJQ937" s="12"/>
      <c r="VJR937" s="12"/>
      <c r="VJS937" s="12"/>
      <c r="VJT937" s="12"/>
      <c r="VJU937" s="12"/>
      <c r="VJV937" s="12"/>
      <c r="VJW937" s="12"/>
      <c r="VJX937" s="12"/>
      <c r="VJY937" s="12"/>
      <c r="VJZ937" s="12"/>
      <c r="VKA937" s="12"/>
      <c r="VKB937" s="12"/>
      <c r="VKC937" s="12"/>
      <c r="VKD937" s="12"/>
      <c r="VKE937" s="12"/>
      <c r="VKF937" s="12"/>
      <c r="VKG937" s="12"/>
      <c r="VKH937" s="12"/>
      <c r="VKI937" s="12"/>
      <c r="VKJ937" s="12"/>
      <c r="VKK937" s="12"/>
      <c r="VKL937" s="12"/>
      <c r="VKM937" s="12"/>
      <c r="VKN937" s="12"/>
      <c r="VKO937" s="12"/>
      <c r="VKP937" s="12"/>
      <c r="VKQ937" s="12"/>
      <c r="VKR937" s="12"/>
      <c r="VKS937" s="12"/>
      <c r="VKT937" s="12"/>
      <c r="VKU937" s="12"/>
      <c r="VKV937" s="12"/>
      <c r="VKW937" s="12"/>
      <c r="VKX937" s="12"/>
      <c r="VKY937" s="12"/>
      <c r="VKZ937" s="12"/>
      <c r="VLA937" s="12"/>
      <c r="VLB937" s="12"/>
      <c r="VLC937" s="12"/>
      <c r="VLD937" s="12"/>
      <c r="VLE937" s="12"/>
      <c r="VLF937" s="12"/>
      <c r="VLG937" s="12"/>
      <c r="VLH937" s="12"/>
      <c r="VLI937" s="12"/>
      <c r="VLJ937" s="12"/>
      <c r="VLK937" s="12"/>
      <c r="VLL937" s="12"/>
      <c r="VLM937" s="12"/>
      <c r="VLN937" s="12"/>
      <c r="VLO937" s="12"/>
      <c r="VLP937" s="12"/>
      <c r="VLQ937" s="12"/>
      <c r="VLR937" s="12"/>
      <c r="VLS937" s="12"/>
      <c r="VLT937" s="12"/>
      <c r="VLU937" s="12"/>
      <c r="VLV937" s="12"/>
      <c r="VLW937" s="12"/>
      <c r="VLX937" s="12"/>
      <c r="VLY937" s="12"/>
      <c r="VLZ937" s="12"/>
      <c r="VMA937" s="12"/>
      <c r="VMB937" s="12"/>
      <c r="VMC937" s="12"/>
      <c r="VMD937" s="12"/>
      <c r="VME937" s="12"/>
      <c r="VMF937" s="12"/>
      <c r="VMG937" s="12"/>
      <c r="VMH937" s="12"/>
      <c r="VMI937" s="12"/>
      <c r="VMJ937" s="12"/>
      <c r="VMK937" s="12"/>
      <c r="VML937" s="12"/>
      <c r="VMM937" s="12"/>
      <c r="VMN937" s="12"/>
      <c r="VMO937" s="12"/>
      <c r="VMP937" s="12"/>
      <c r="VMQ937" s="12"/>
      <c r="VMR937" s="12"/>
      <c r="VMS937" s="12"/>
      <c r="VMT937" s="12"/>
      <c r="VMU937" s="12"/>
      <c r="VMV937" s="12"/>
      <c r="VMW937" s="12"/>
      <c r="VMX937" s="12"/>
      <c r="VMY937" s="12"/>
      <c r="VMZ937" s="12"/>
      <c r="VNA937" s="12"/>
      <c r="VNB937" s="12"/>
      <c r="VNC937" s="12"/>
      <c r="VND937" s="12"/>
      <c r="VNE937" s="12"/>
      <c r="VNF937" s="12"/>
      <c r="VNG937" s="12"/>
      <c r="VNH937" s="12"/>
      <c r="VNI937" s="12"/>
      <c r="VNJ937" s="12"/>
      <c r="VNK937" s="12"/>
      <c r="VNL937" s="12"/>
      <c r="VNM937" s="12"/>
      <c r="VNN937" s="12"/>
      <c r="VNO937" s="12"/>
      <c r="VNP937" s="12"/>
      <c r="VNQ937" s="12"/>
      <c r="VNR937" s="12"/>
      <c r="VNS937" s="12"/>
      <c r="VNT937" s="12"/>
      <c r="VNU937" s="12"/>
      <c r="VNV937" s="12"/>
      <c r="VNW937" s="12"/>
      <c r="VNX937" s="12"/>
      <c r="VNY937" s="12"/>
      <c r="VNZ937" s="12"/>
      <c r="VOA937" s="12"/>
      <c r="VOB937" s="12"/>
      <c r="VOC937" s="12"/>
      <c r="VOD937" s="12"/>
      <c r="VOE937" s="12"/>
      <c r="VOF937" s="12"/>
      <c r="VOG937" s="12"/>
      <c r="VOH937" s="12"/>
      <c r="VOI937" s="12"/>
      <c r="VOJ937" s="12"/>
      <c r="VOK937" s="12"/>
      <c r="VOL937" s="12"/>
      <c r="VOM937" s="12"/>
      <c r="VON937" s="12"/>
      <c r="VOO937" s="12"/>
      <c r="VOP937" s="12"/>
      <c r="VOQ937" s="12"/>
      <c r="VOR937" s="12"/>
      <c r="VOS937" s="12"/>
      <c r="VOT937" s="12"/>
      <c r="VOU937" s="12"/>
      <c r="VOV937" s="12"/>
      <c r="VOW937" s="12"/>
      <c r="VOX937" s="12"/>
      <c r="VOY937" s="12"/>
      <c r="VOZ937" s="12"/>
      <c r="VPA937" s="12"/>
      <c r="VPB937" s="12"/>
      <c r="VPC937" s="12"/>
      <c r="VPD937" s="12"/>
      <c r="VPE937" s="12"/>
      <c r="VPF937" s="12"/>
      <c r="VPG937" s="12"/>
      <c r="VPH937" s="12"/>
      <c r="VPI937" s="12"/>
      <c r="VPJ937" s="12"/>
      <c r="VPK937" s="12"/>
      <c r="VPL937" s="12"/>
      <c r="VPM937" s="12"/>
      <c r="VPN937" s="12"/>
      <c r="VPO937" s="12"/>
      <c r="VPP937" s="12"/>
      <c r="VPQ937" s="12"/>
      <c r="VPR937" s="12"/>
      <c r="VPS937" s="12"/>
      <c r="VPT937" s="12"/>
      <c r="VPU937" s="12"/>
      <c r="VPV937" s="12"/>
      <c r="VPW937" s="12"/>
      <c r="VPX937" s="12"/>
      <c r="VPY937" s="12"/>
      <c r="VPZ937" s="12"/>
      <c r="VQA937" s="12"/>
      <c r="VQB937" s="12"/>
      <c r="VQC937" s="12"/>
      <c r="VQD937" s="12"/>
      <c r="VQE937" s="12"/>
      <c r="VQF937" s="12"/>
      <c r="VQG937" s="12"/>
      <c r="VQH937" s="12"/>
      <c r="VQI937" s="12"/>
      <c r="VQJ937" s="12"/>
      <c r="VQK937" s="12"/>
      <c r="VQL937" s="12"/>
      <c r="VQM937" s="12"/>
      <c r="VQN937" s="12"/>
      <c r="VQO937" s="12"/>
      <c r="VQP937" s="12"/>
      <c r="VQQ937" s="12"/>
      <c r="VQR937" s="12"/>
      <c r="VQS937" s="12"/>
      <c r="VQT937" s="12"/>
      <c r="VQU937" s="12"/>
      <c r="VQV937" s="12"/>
      <c r="VQW937" s="12"/>
      <c r="VQX937" s="12"/>
      <c r="VQY937" s="12"/>
      <c r="VQZ937" s="12"/>
      <c r="VRA937" s="12"/>
      <c r="VRB937" s="12"/>
      <c r="VRC937" s="12"/>
      <c r="VRD937" s="12"/>
      <c r="VRE937" s="12"/>
      <c r="VRF937" s="12"/>
      <c r="VRG937" s="12"/>
      <c r="VRH937" s="12"/>
      <c r="VRI937" s="12"/>
      <c r="VRJ937" s="12"/>
      <c r="VRK937" s="12"/>
      <c r="VRL937" s="12"/>
      <c r="VRM937" s="12"/>
      <c r="VRN937" s="12"/>
      <c r="VRO937" s="12"/>
      <c r="VRP937" s="12"/>
      <c r="VRQ937" s="12"/>
      <c r="VRR937" s="12"/>
      <c r="VRS937" s="12"/>
      <c r="VRT937" s="12"/>
      <c r="VRU937" s="12"/>
      <c r="VRV937" s="12"/>
      <c r="VRW937" s="12"/>
      <c r="VRX937" s="12"/>
      <c r="VRY937" s="12"/>
      <c r="VRZ937" s="12"/>
      <c r="VSA937" s="12"/>
      <c r="VSB937" s="12"/>
      <c r="VSC937" s="12"/>
      <c r="VSD937" s="12"/>
      <c r="VSE937" s="12"/>
      <c r="VSF937" s="12"/>
      <c r="VSG937" s="12"/>
      <c r="VSH937" s="12"/>
      <c r="VSI937" s="12"/>
      <c r="VSJ937" s="12"/>
      <c r="VSK937" s="12"/>
      <c r="VSL937" s="12"/>
      <c r="VSM937" s="12"/>
      <c r="VSN937" s="12"/>
      <c r="VSO937" s="12"/>
      <c r="VSP937" s="12"/>
      <c r="VSQ937" s="12"/>
      <c r="VSR937" s="12"/>
      <c r="VSS937" s="12"/>
      <c r="VST937" s="12"/>
      <c r="VSU937" s="12"/>
      <c r="VSV937" s="12"/>
      <c r="VSW937" s="12"/>
      <c r="VSX937" s="12"/>
      <c r="VSY937" s="12"/>
      <c r="VSZ937" s="12"/>
      <c r="VTA937" s="12"/>
      <c r="VTB937" s="12"/>
      <c r="VTC937" s="12"/>
      <c r="VTD937" s="12"/>
      <c r="VTE937" s="12"/>
      <c r="VTF937" s="12"/>
      <c r="VTG937" s="12"/>
      <c r="VTH937" s="12"/>
      <c r="VTI937" s="12"/>
      <c r="VTJ937" s="12"/>
      <c r="VTK937" s="12"/>
      <c r="VTL937" s="12"/>
      <c r="VTM937" s="12"/>
      <c r="VTN937" s="12"/>
      <c r="VTO937" s="12"/>
      <c r="VTP937" s="12"/>
      <c r="VTQ937" s="12"/>
      <c r="VTR937" s="12"/>
      <c r="VTS937" s="12"/>
      <c r="VTT937" s="12"/>
      <c r="VTU937" s="12"/>
      <c r="VTV937" s="12"/>
      <c r="VTW937" s="12"/>
      <c r="VTX937" s="12"/>
      <c r="VTY937" s="12"/>
      <c r="VTZ937" s="12"/>
      <c r="VUA937" s="12"/>
      <c r="VUB937" s="12"/>
      <c r="VUC937" s="12"/>
      <c r="VUD937" s="12"/>
      <c r="VUE937" s="12"/>
      <c r="VUF937" s="12"/>
      <c r="VUG937" s="12"/>
      <c r="VUH937" s="12"/>
      <c r="VUI937" s="12"/>
      <c r="VUJ937" s="12"/>
      <c r="VUK937" s="12"/>
      <c r="VUL937" s="12"/>
      <c r="VUM937" s="12"/>
      <c r="VUN937" s="12"/>
      <c r="VUO937" s="12"/>
      <c r="VUP937" s="12"/>
      <c r="VUQ937" s="12"/>
      <c r="VUR937" s="12"/>
      <c r="VUS937" s="12"/>
      <c r="VUT937" s="12"/>
      <c r="VUU937" s="12"/>
      <c r="VUV937" s="12"/>
      <c r="VUW937" s="12"/>
      <c r="VUX937" s="12"/>
      <c r="VUY937" s="12"/>
      <c r="VUZ937" s="12"/>
      <c r="VVA937" s="12"/>
      <c r="VVB937" s="12"/>
      <c r="VVC937" s="12"/>
      <c r="VVD937" s="12"/>
      <c r="VVE937" s="12"/>
      <c r="VVF937" s="12"/>
      <c r="VVG937" s="12"/>
      <c r="VVH937" s="12"/>
      <c r="VVI937" s="12"/>
      <c r="VVJ937" s="12"/>
      <c r="VVK937" s="12"/>
      <c r="VVL937" s="12"/>
      <c r="VVM937" s="12"/>
      <c r="VVN937" s="12"/>
      <c r="VVO937" s="12"/>
      <c r="VVP937" s="12"/>
      <c r="VVQ937" s="12"/>
      <c r="VVR937" s="12"/>
      <c r="VVS937" s="12"/>
      <c r="VVT937" s="12"/>
      <c r="VVU937" s="12"/>
      <c r="VVV937" s="12"/>
      <c r="VVW937" s="12"/>
      <c r="VVX937" s="12"/>
      <c r="VVY937" s="12"/>
      <c r="VVZ937" s="12"/>
      <c r="VWA937" s="12"/>
      <c r="VWB937" s="12"/>
      <c r="VWC937" s="12"/>
      <c r="VWD937" s="12"/>
      <c r="VWE937" s="12"/>
      <c r="VWF937" s="12"/>
      <c r="VWG937" s="12"/>
      <c r="VWH937" s="12"/>
      <c r="VWI937" s="12"/>
      <c r="VWJ937" s="12"/>
      <c r="VWK937" s="12"/>
      <c r="VWL937" s="12"/>
      <c r="VWM937" s="12"/>
      <c r="VWN937" s="12"/>
      <c r="VWO937" s="12"/>
      <c r="VWP937" s="12"/>
      <c r="VWQ937" s="12"/>
      <c r="VWR937" s="12"/>
      <c r="VWS937" s="12"/>
      <c r="VWT937" s="12"/>
      <c r="VWU937" s="12"/>
      <c r="VWV937" s="12"/>
      <c r="VWW937" s="12"/>
      <c r="VWX937" s="12"/>
      <c r="VWY937" s="12"/>
      <c r="VWZ937" s="12"/>
      <c r="VXA937" s="12"/>
      <c r="VXB937" s="12"/>
      <c r="VXC937" s="12"/>
      <c r="VXD937" s="12"/>
      <c r="VXE937" s="12"/>
      <c r="VXF937" s="12"/>
      <c r="VXG937" s="12"/>
      <c r="VXH937" s="12"/>
      <c r="VXI937" s="12"/>
      <c r="VXJ937" s="12"/>
      <c r="VXK937" s="12"/>
      <c r="VXL937" s="12"/>
      <c r="VXM937" s="12"/>
      <c r="VXN937" s="12"/>
      <c r="VXO937" s="12"/>
      <c r="VXP937" s="12"/>
      <c r="VXQ937" s="12"/>
      <c r="VXR937" s="12"/>
      <c r="VXS937" s="12"/>
      <c r="VXT937" s="12"/>
      <c r="VXU937" s="12"/>
      <c r="VXV937" s="12"/>
      <c r="VXW937" s="12"/>
      <c r="VXX937" s="12"/>
      <c r="VXY937" s="12"/>
      <c r="VXZ937" s="12"/>
      <c r="VYA937" s="12"/>
      <c r="VYB937" s="12"/>
      <c r="VYC937" s="12"/>
      <c r="VYD937" s="12"/>
      <c r="VYE937" s="12"/>
      <c r="VYF937" s="12"/>
      <c r="VYG937" s="12"/>
      <c r="VYH937" s="12"/>
      <c r="VYI937" s="12"/>
      <c r="VYJ937" s="12"/>
      <c r="VYK937" s="12"/>
      <c r="VYL937" s="12"/>
      <c r="VYM937" s="12"/>
      <c r="VYN937" s="12"/>
      <c r="VYO937" s="12"/>
      <c r="VYP937" s="12"/>
      <c r="VYQ937" s="12"/>
      <c r="VYR937" s="12"/>
      <c r="VYS937" s="12"/>
      <c r="VYT937" s="12"/>
      <c r="VYU937" s="12"/>
      <c r="VYV937" s="12"/>
      <c r="VYW937" s="12"/>
      <c r="VYX937" s="12"/>
      <c r="VYY937" s="12"/>
      <c r="VYZ937" s="12"/>
      <c r="VZA937" s="12"/>
      <c r="VZB937" s="12"/>
      <c r="VZC937" s="12"/>
      <c r="VZD937" s="12"/>
      <c r="VZE937" s="12"/>
      <c r="VZF937" s="12"/>
      <c r="VZG937" s="12"/>
      <c r="VZH937" s="12"/>
      <c r="VZI937" s="12"/>
      <c r="VZJ937" s="12"/>
      <c r="VZK937" s="12"/>
      <c r="VZL937" s="12"/>
      <c r="VZM937" s="12"/>
      <c r="VZN937" s="12"/>
      <c r="VZO937" s="12"/>
      <c r="VZP937" s="12"/>
      <c r="VZQ937" s="12"/>
      <c r="VZR937" s="12"/>
      <c r="VZS937" s="12"/>
      <c r="VZT937" s="12"/>
      <c r="VZU937" s="12"/>
      <c r="VZV937" s="12"/>
      <c r="VZW937" s="12"/>
      <c r="VZX937" s="12"/>
      <c r="VZY937" s="12"/>
      <c r="VZZ937" s="12"/>
      <c r="WAA937" s="12"/>
      <c r="WAB937" s="12"/>
      <c r="WAC937" s="12"/>
      <c r="WAD937" s="12"/>
      <c r="WAE937" s="12"/>
      <c r="WAF937" s="12"/>
      <c r="WAG937" s="12"/>
      <c r="WAH937" s="12"/>
      <c r="WAI937" s="12"/>
      <c r="WAJ937" s="12"/>
      <c r="WAK937" s="12"/>
      <c r="WAL937" s="12"/>
      <c r="WAM937" s="12"/>
      <c r="WAN937" s="12"/>
      <c r="WAO937" s="12"/>
      <c r="WAP937" s="12"/>
      <c r="WAQ937" s="12"/>
      <c r="WAR937" s="12"/>
      <c r="WAS937" s="12"/>
      <c r="WAT937" s="12"/>
      <c r="WAU937" s="12"/>
      <c r="WAV937" s="12"/>
      <c r="WAW937" s="12"/>
      <c r="WAX937" s="12"/>
      <c r="WAY937" s="12"/>
      <c r="WAZ937" s="12"/>
      <c r="WBA937" s="12"/>
      <c r="WBB937" s="12"/>
      <c r="WBC937" s="12"/>
      <c r="WBD937" s="12"/>
      <c r="WBE937" s="12"/>
      <c r="WBF937" s="12"/>
      <c r="WBG937" s="12"/>
      <c r="WBH937" s="12"/>
      <c r="WBI937" s="12"/>
      <c r="WBJ937" s="12"/>
      <c r="WBK937" s="12"/>
      <c r="WBL937" s="12"/>
      <c r="WBM937" s="12"/>
      <c r="WBN937" s="12"/>
      <c r="WBO937" s="12"/>
      <c r="WBP937" s="12"/>
      <c r="WBQ937" s="12"/>
      <c r="WBR937" s="12"/>
      <c r="WBS937" s="12"/>
      <c r="WBT937" s="12"/>
      <c r="WBU937" s="12"/>
      <c r="WBV937" s="12"/>
      <c r="WBW937" s="12"/>
      <c r="WBX937" s="12"/>
      <c r="WBY937" s="12"/>
      <c r="WBZ937" s="12"/>
      <c r="WCA937" s="12"/>
      <c r="WCB937" s="12"/>
      <c r="WCC937" s="12"/>
      <c r="WCD937" s="12"/>
      <c r="WCE937" s="12"/>
      <c r="WCF937" s="12"/>
      <c r="WCG937" s="12"/>
      <c r="WCH937" s="12"/>
      <c r="WCI937" s="12"/>
      <c r="WCJ937" s="12"/>
      <c r="WCK937" s="12"/>
      <c r="WCL937" s="12"/>
      <c r="WCM937" s="12"/>
      <c r="WCN937" s="12"/>
      <c r="WCO937" s="12"/>
      <c r="WCP937" s="12"/>
      <c r="WCQ937" s="12"/>
      <c r="WCR937" s="12"/>
      <c r="WCS937" s="12"/>
      <c r="WCT937" s="12"/>
      <c r="WCU937" s="12"/>
      <c r="WCV937" s="12"/>
      <c r="WCW937" s="12"/>
      <c r="WCX937" s="12"/>
      <c r="WCY937" s="12"/>
      <c r="WCZ937" s="12"/>
      <c r="WDA937" s="12"/>
      <c r="WDB937" s="12"/>
      <c r="WDC937" s="12"/>
      <c r="WDD937" s="12"/>
      <c r="WDE937" s="12"/>
      <c r="WDF937" s="12"/>
      <c r="WDG937" s="12"/>
      <c r="WDH937" s="12"/>
      <c r="WDI937" s="12"/>
      <c r="WDJ937" s="12"/>
      <c r="WDK937" s="12"/>
      <c r="WDL937" s="12"/>
      <c r="WDM937" s="12"/>
      <c r="WDN937" s="12"/>
      <c r="WDO937" s="12"/>
      <c r="WDP937" s="12"/>
      <c r="WDQ937" s="12"/>
      <c r="WDR937" s="12"/>
      <c r="WDS937" s="12"/>
      <c r="WDT937" s="12"/>
      <c r="WDU937" s="12"/>
      <c r="WDV937" s="12"/>
      <c r="WDW937" s="12"/>
      <c r="WDX937" s="12"/>
      <c r="WDY937" s="12"/>
      <c r="WDZ937" s="12"/>
      <c r="WEA937" s="12"/>
      <c r="WEB937" s="12"/>
      <c r="WEC937" s="12"/>
      <c r="WED937" s="12"/>
      <c r="WEE937" s="12"/>
      <c r="WEF937" s="12"/>
      <c r="WEG937" s="12"/>
      <c r="WEH937" s="12"/>
      <c r="WEI937" s="12"/>
      <c r="WEJ937" s="12"/>
      <c r="WEK937" s="12"/>
      <c r="WEL937" s="12"/>
      <c r="WEM937" s="12"/>
      <c r="WEN937" s="12"/>
      <c r="WEO937" s="12"/>
      <c r="WEP937" s="12"/>
      <c r="WEQ937" s="12"/>
      <c r="WER937" s="12"/>
      <c r="WES937" s="12"/>
      <c r="WET937" s="12"/>
      <c r="WEU937" s="12"/>
      <c r="WEV937" s="12"/>
      <c r="WEW937" s="12"/>
      <c r="WEX937" s="12"/>
      <c r="WEY937" s="12"/>
      <c r="WEZ937" s="12"/>
      <c r="WFA937" s="12"/>
      <c r="WFB937" s="12"/>
      <c r="WFC937" s="12"/>
      <c r="WFD937" s="12"/>
      <c r="WFE937" s="12"/>
      <c r="WFF937" s="12"/>
      <c r="WFG937" s="12"/>
      <c r="WFH937" s="12"/>
      <c r="WFI937" s="12"/>
      <c r="WFJ937" s="12"/>
      <c r="WFK937" s="12"/>
      <c r="WFL937" s="12"/>
      <c r="WFM937" s="12"/>
      <c r="WFN937" s="12"/>
      <c r="WFO937" s="12"/>
      <c r="WFP937" s="12"/>
      <c r="WFQ937" s="12"/>
      <c r="WFR937" s="12"/>
      <c r="WFS937" s="12"/>
      <c r="WFT937" s="12"/>
      <c r="WFU937" s="12"/>
      <c r="WFV937" s="12"/>
      <c r="WFW937" s="12"/>
      <c r="WFX937" s="12"/>
      <c r="WFY937" s="12"/>
      <c r="WFZ937" s="12"/>
      <c r="WGA937" s="12"/>
      <c r="WGB937" s="12"/>
      <c r="WGC937" s="12"/>
      <c r="WGD937" s="12"/>
      <c r="WGE937" s="12"/>
      <c r="WGF937" s="12"/>
      <c r="WGG937" s="12"/>
      <c r="WGH937" s="12"/>
      <c r="WGI937" s="12"/>
      <c r="WGJ937" s="12"/>
      <c r="WGK937" s="12"/>
      <c r="WGL937" s="12"/>
      <c r="WGM937" s="12"/>
      <c r="WGN937" s="12"/>
      <c r="WGO937" s="12"/>
      <c r="WGP937" s="12"/>
      <c r="WGQ937" s="12"/>
      <c r="WGR937" s="12"/>
      <c r="WGS937" s="12"/>
      <c r="WGT937" s="12"/>
      <c r="WGU937" s="12"/>
      <c r="WGV937" s="12"/>
      <c r="WGW937" s="12"/>
      <c r="WGX937" s="12"/>
      <c r="WGY937" s="12"/>
      <c r="WGZ937" s="12"/>
      <c r="WHA937" s="12"/>
      <c r="WHB937" s="12"/>
      <c r="WHC937" s="12"/>
      <c r="WHD937" s="12"/>
      <c r="WHE937" s="12"/>
      <c r="WHF937" s="12"/>
      <c r="WHG937" s="12"/>
      <c r="WHH937" s="12"/>
      <c r="WHI937" s="12"/>
      <c r="WHJ937" s="12"/>
      <c r="WHK937" s="12"/>
      <c r="WHL937" s="12"/>
      <c r="WHM937" s="12"/>
      <c r="WHN937" s="12"/>
      <c r="WHO937" s="12"/>
      <c r="WHP937" s="12"/>
      <c r="WHQ937" s="12"/>
      <c r="WHR937" s="12"/>
      <c r="WHS937" s="12"/>
      <c r="WHT937" s="12"/>
      <c r="WHU937" s="12"/>
      <c r="WHV937" s="12"/>
      <c r="WHW937" s="12"/>
      <c r="WHX937" s="12"/>
      <c r="WHY937" s="12"/>
      <c r="WHZ937" s="12"/>
      <c r="WIA937" s="12"/>
      <c r="WIB937" s="12"/>
      <c r="WIC937" s="12"/>
      <c r="WID937" s="12"/>
      <c r="WIE937" s="12"/>
      <c r="WIF937" s="12"/>
      <c r="WIG937" s="12"/>
      <c r="WIH937" s="12"/>
      <c r="WII937" s="12"/>
      <c r="WIJ937" s="12"/>
      <c r="WIK937" s="12"/>
      <c r="WIL937" s="12"/>
      <c r="WIM937" s="12"/>
      <c r="WIN937" s="12"/>
      <c r="WIO937" s="12"/>
      <c r="WIP937" s="12"/>
      <c r="WIQ937" s="12"/>
      <c r="WIR937" s="12"/>
      <c r="WIS937" s="12"/>
      <c r="WIT937" s="12"/>
      <c r="WIU937" s="12"/>
      <c r="WIV937" s="12"/>
      <c r="WIW937" s="12"/>
      <c r="WIX937" s="12"/>
      <c r="WIY937" s="12"/>
      <c r="WIZ937" s="12"/>
      <c r="WJA937" s="12"/>
      <c r="WJB937" s="12"/>
      <c r="WJC937" s="12"/>
      <c r="WJD937" s="12"/>
      <c r="WJE937" s="12"/>
      <c r="WJF937" s="12"/>
      <c r="WJG937" s="12"/>
      <c r="WJH937" s="12"/>
      <c r="WJI937" s="12"/>
      <c r="WJJ937" s="12"/>
      <c r="WJK937" s="12"/>
      <c r="WJL937" s="12"/>
      <c r="WJM937" s="12"/>
      <c r="WJN937" s="12"/>
      <c r="WJO937" s="12"/>
      <c r="WJP937" s="12"/>
      <c r="WJQ937" s="12"/>
      <c r="WJR937" s="12"/>
      <c r="WJS937" s="12"/>
      <c r="WJT937" s="12"/>
      <c r="WJU937" s="12"/>
      <c r="WJV937" s="12"/>
      <c r="WJW937" s="12"/>
      <c r="WJX937" s="12"/>
      <c r="WJY937" s="12"/>
      <c r="WJZ937" s="12"/>
      <c r="WKA937" s="12"/>
      <c r="WKB937" s="12"/>
      <c r="WKC937" s="12"/>
      <c r="WKD937" s="12"/>
      <c r="WKE937" s="12"/>
      <c r="WKF937" s="12"/>
      <c r="WKG937" s="12"/>
      <c r="WKH937" s="12"/>
      <c r="WKI937" s="12"/>
      <c r="WKJ937" s="12"/>
      <c r="WKK937" s="12"/>
      <c r="WKL937" s="12"/>
      <c r="WKM937" s="12"/>
      <c r="WKN937" s="12"/>
      <c r="WKO937" s="12"/>
      <c r="WKP937" s="12"/>
      <c r="WKQ937" s="12"/>
      <c r="WKR937" s="12"/>
      <c r="WKS937" s="12"/>
      <c r="WKT937" s="12"/>
      <c r="WKU937" s="12"/>
      <c r="WKV937" s="12"/>
      <c r="WKW937" s="12"/>
      <c r="WKX937" s="12"/>
      <c r="WKY937" s="12"/>
      <c r="WKZ937" s="12"/>
      <c r="WLA937" s="12"/>
      <c r="WLB937" s="12"/>
      <c r="WLC937" s="12"/>
      <c r="WLD937" s="12"/>
      <c r="WLE937" s="12"/>
      <c r="WLF937" s="12"/>
      <c r="WLG937" s="12"/>
      <c r="WLH937" s="12"/>
      <c r="WLI937" s="12"/>
      <c r="WLJ937" s="12"/>
      <c r="WLK937" s="12"/>
      <c r="WLL937" s="12"/>
      <c r="WLM937" s="12"/>
      <c r="WLN937" s="12"/>
      <c r="WLO937" s="12"/>
      <c r="WLP937" s="12"/>
      <c r="WLQ937" s="12"/>
      <c r="WLR937" s="12"/>
      <c r="WLS937" s="12"/>
      <c r="WLT937" s="12"/>
      <c r="WLU937" s="12"/>
      <c r="WLV937" s="12"/>
      <c r="WLW937" s="12"/>
      <c r="WLX937" s="12"/>
      <c r="WLY937" s="12"/>
      <c r="WLZ937" s="12"/>
      <c r="WMA937" s="12"/>
      <c r="WMB937" s="12"/>
      <c r="WMC937" s="12"/>
      <c r="WMD937" s="12"/>
      <c r="WME937" s="12"/>
      <c r="WMF937" s="12"/>
      <c r="WMG937" s="12"/>
      <c r="WMH937" s="12"/>
      <c r="WMI937" s="12"/>
      <c r="WMJ937" s="12"/>
      <c r="WMK937" s="12"/>
      <c r="WML937" s="12"/>
      <c r="WMM937" s="12"/>
      <c r="WMN937" s="12"/>
      <c r="WMO937" s="12"/>
      <c r="WMP937" s="12"/>
      <c r="WMQ937" s="12"/>
      <c r="WMR937" s="12"/>
      <c r="WMS937" s="12"/>
      <c r="WMT937" s="12"/>
      <c r="WMU937" s="12"/>
      <c r="WMV937" s="12"/>
      <c r="WMW937" s="12"/>
      <c r="WMX937" s="12"/>
      <c r="WMY937" s="12"/>
      <c r="WMZ937" s="12"/>
      <c r="WNA937" s="12"/>
      <c r="WNB937" s="12"/>
      <c r="WNC937" s="12"/>
      <c r="WND937" s="12"/>
      <c r="WNE937" s="12"/>
      <c r="WNF937" s="12"/>
      <c r="WNG937" s="12"/>
      <c r="WNH937" s="12"/>
      <c r="WNI937" s="12"/>
      <c r="WNJ937" s="12"/>
      <c r="WNK937" s="12"/>
      <c r="WNL937" s="12"/>
      <c r="WNM937" s="12"/>
      <c r="WNN937" s="12"/>
      <c r="WNO937" s="12"/>
      <c r="WNP937" s="12"/>
      <c r="WNQ937" s="12"/>
      <c r="WNR937" s="12"/>
      <c r="WNS937" s="12"/>
      <c r="WNT937" s="12"/>
      <c r="WNU937" s="12"/>
      <c r="WNV937" s="12"/>
      <c r="WNW937" s="12"/>
      <c r="WNX937" s="12"/>
      <c r="WNY937" s="12"/>
      <c r="WNZ937" s="12"/>
      <c r="WOA937" s="12"/>
      <c r="WOB937" s="12"/>
      <c r="WOC937" s="12"/>
      <c r="WOD937" s="12"/>
      <c r="WOE937" s="12"/>
      <c r="WOF937" s="12"/>
      <c r="WOG937" s="12"/>
      <c r="WOH937" s="12"/>
      <c r="WOI937" s="12"/>
      <c r="WOJ937" s="12"/>
      <c r="WOK937" s="12"/>
      <c r="WOL937" s="12"/>
      <c r="WOM937" s="12"/>
      <c r="WON937" s="12"/>
      <c r="WOO937" s="12"/>
      <c r="WOP937" s="12"/>
      <c r="WOQ937" s="12"/>
      <c r="WOR937" s="12"/>
      <c r="WOS937" s="12"/>
      <c r="WOT937" s="12"/>
      <c r="WOU937" s="12"/>
      <c r="WOV937" s="12"/>
      <c r="WOW937" s="12"/>
      <c r="WOX937" s="12"/>
      <c r="WOY937" s="12"/>
      <c r="WOZ937" s="12"/>
      <c r="WPA937" s="12"/>
      <c r="WPB937" s="12"/>
      <c r="WPC937" s="12"/>
      <c r="WPD937" s="12"/>
      <c r="WPE937" s="12"/>
      <c r="WPF937" s="12"/>
      <c r="WPG937" s="12"/>
      <c r="WPH937" s="12"/>
      <c r="WPI937" s="12"/>
      <c r="WPJ937" s="12"/>
      <c r="WPK937" s="12"/>
      <c r="WPL937" s="12"/>
      <c r="WPM937" s="12"/>
      <c r="WPN937" s="12"/>
      <c r="WPO937" s="12"/>
      <c r="WPP937" s="12"/>
      <c r="WPQ937" s="12"/>
      <c r="WPR937" s="12"/>
      <c r="WPS937" s="12"/>
      <c r="WPT937" s="12"/>
      <c r="WPU937" s="12"/>
      <c r="WPV937" s="12"/>
      <c r="WPW937" s="12"/>
      <c r="WPX937" s="12"/>
      <c r="WPY937" s="12"/>
      <c r="WPZ937" s="12"/>
      <c r="WQA937" s="12"/>
      <c r="WQB937" s="12"/>
      <c r="WQC937" s="12"/>
      <c r="WQD937" s="12"/>
      <c r="WQE937" s="12"/>
      <c r="WQF937" s="12"/>
      <c r="WQG937" s="12"/>
      <c r="WQH937" s="12"/>
      <c r="WQI937" s="12"/>
      <c r="WQJ937" s="12"/>
      <c r="WQK937" s="12"/>
      <c r="WQL937" s="12"/>
      <c r="WQM937" s="12"/>
      <c r="WQN937" s="12"/>
      <c r="WQO937" s="12"/>
      <c r="WQP937" s="12"/>
      <c r="WQQ937" s="12"/>
      <c r="WQR937" s="12"/>
      <c r="WQS937" s="12"/>
      <c r="WQT937" s="12"/>
      <c r="WQU937" s="12"/>
      <c r="WQV937" s="12"/>
      <c r="WQW937" s="12"/>
      <c r="WQX937" s="12"/>
      <c r="WQY937" s="12"/>
      <c r="WQZ937" s="12"/>
      <c r="WRA937" s="12"/>
      <c r="WRB937" s="12"/>
      <c r="WRC937" s="12"/>
      <c r="WRD937" s="12"/>
      <c r="WRE937" s="12"/>
      <c r="WRF937" s="12"/>
      <c r="WRG937" s="12"/>
      <c r="WRH937" s="12"/>
      <c r="WRI937" s="12"/>
      <c r="WRJ937" s="12"/>
      <c r="WRK937" s="12"/>
      <c r="WRL937" s="12"/>
      <c r="WRM937" s="12"/>
      <c r="WRN937" s="12"/>
      <c r="WRO937" s="12"/>
      <c r="WRP937" s="12"/>
      <c r="WRQ937" s="12"/>
      <c r="WRR937" s="12"/>
      <c r="WRS937" s="12"/>
      <c r="WRT937" s="12"/>
      <c r="WRU937" s="12"/>
      <c r="WRV937" s="12"/>
      <c r="WRW937" s="12"/>
      <c r="WRX937" s="12"/>
      <c r="WRY937" s="12"/>
      <c r="WRZ937" s="12"/>
      <c r="WSA937" s="12"/>
      <c r="WSB937" s="12"/>
      <c r="WSC937" s="12"/>
      <c r="WSD937" s="12"/>
      <c r="WSE937" s="12"/>
      <c r="WSF937" s="12"/>
      <c r="WSG937" s="12"/>
      <c r="WSH937" s="12"/>
      <c r="WSI937" s="12"/>
      <c r="WSJ937" s="12"/>
      <c r="WSK937" s="12"/>
      <c r="WSL937" s="12"/>
      <c r="WSM937" s="12"/>
      <c r="WSN937" s="12"/>
      <c r="WSO937" s="12"/>
      <c r="WSP937" s="12"/>
      <c r="WSQ937" s="12"/>
      <c r="WSR937" s="12"/>
      <c r="WSS937" s="12"/>
      <c r="WST937" s="12"/>
      <c r="WSU937" s="12"/>
      <c r="WSV937" s="12"/>
      <c r="WSW937" s="12"/>
      <c r="WSX937" s="12"/>
      <c r="WSY937" s="12"/>
      <c r="WSZ937" s="12"/>
      <c r="WTA937" s="12"/>
      <c r="WTB937" s="12"/>
      <c r="WTC937" s="12"/>
      <c r="WTD937" s="12"/>
      <c r="WTE937" s="12"/>
      <c r="WTF937" s="12"/>
      <c r="WTG937" s="12"/>
      <c r="WTH937" s="12"/>
      <c r="WTI937" s="12"/>
      <c r="WTJ937" s="12"/>
      <c r="WTK937" s="12"/>
      <c r="WTL937" s="12"/>
      <c r="WTM937" s="12"/>
      <c r="WTN937" s="12"/>
      <c r="WTO937" s="12"/>
      <c r="WTP937" s="12"/>
      <c r="WTQ937" s="12"/>
      <c r="WTR937" s="12"/>
      <c r="WTS937" s="12"/>
      <c r="WTT937" s="12"/>
      <c r="WTU937" s="12"/>
      <c r="WTV937" s="12"/>
      <c r="WTW937" s="12"/>
      <c r="WTX937" s="12"/>
      <c r="WTY937" s="12"/>
      <c r="WTZ937" s="12"/>
      <c r="WUA937" s="12"/>
      <c r="WUB937" s="12"/>
      <c r="WUC937" s="12"/>
      <c r="WUD937" s="12"/>
      <c r="WUE937" s="12"/>
      <c r="WUF937" s="12"/>
      <c r="WUG937" s="12"/>
      <c r="WUH937" s="12"/>
      <c r="WUI937" s="12"/>
      <c r="WUJ937" s="12"/>
      <c r="WUK937" s="12"/>
      <c r="WUL937" s="12"/>
      <c r="WUM937" s="12"/>
      <c r="WUN937" s="12"/>
      <c r="WUO937" s="12"/>
      <c r="WUP937" s="12"/>
      <c r="WUQ937" s="12"/>
      <c r="WUR937" s="12"/>
      <c r="WUS937" s="12"/>
      <c r="WUT937" s="12"/>
      <c r="WUU937" s="12"/>
      <c r="WUV937" s="12"/>
      <c r="WUW937" s="12"/>
      <c r="WUX937" s="12"/>
      <c r="WUY937" s="12"/>
      <c r="WUZ937" s="12"/>
      <c r="WVA937" s="12"/>
      <c r="WVB937" s="12"/>
      <c r="WVC937" s="12"/>
      <c r="WVD937" s="12"/>
      <c r="WVE937" s="12"/>
      <c r="WVF937" s="12"/>
      <c r="WVG937" s="12"/>
      <c r="WVH937" s="12"/>
      <c r="WVI937" s="12"/>
      <c r="WVJ937" s="12"/>
      <c r="WVK937" s="12"/>
      <c r="WVL937" s="12"/>
      <c r="WVM937" s="12"/>
      <c r="WVN937" s="12"/>
      <c r="WVO937" s="12"/>
      <c r="WVP937" s="12"/>
      <c r="WVQ937" s="12"/>
      <c r="WVR937" s="12"/>
      <c r="WVS937" s="12"/>
      <c r="WVT937" s="12"/>
      <c r="WVU937" s="12"/>
      <c r="WVV937" s="12"/>
      <c r="WVW937" s="12"/>
      <c r="WVX937" s="12"/>
      <c r="WVY937" s="12"/>
      <c r="WVZ937" s="12"/>
      <c r="WWA937" s="12"/>
      <c r="WWB937" s="12"/>
      <c r="WWC937" s="12"/>
      <c r="WWD937" s="12"/>
      <c r="WWE937" s="12"/>
      <c r="WWF937" s="12"/>
      <c r="WWG937" s="12"/>
      <c r="WWH937" s="12"/>
      <c r="WWI937" s="12"/>
      <c r="WWJ937" s="12"/>
      <c r="WWK937" s="12"/>
      <c r="WWL937" s="12"/>
      <c r="WWM937" s="12"/>
      <c r="WWN937" s="12"/>
      <c r="WWO937" s="12"/>
      <c r="WWP937" s="12"/>
      <c r="WWQ937" s="12"/>
      <c r="WWR937" s="12"/>
      <c r="WWS937" s="12"/>
      <c r="WWT937" s="12"/>
      <c r="WWU937" s="12"/>
      <c r="WWV937" s="12"/>
      <c r="WWW937" s="12"/>
      <c r="WWX937" s="12"/>
      <c r="WWY937" s="12"/>
      <c r="WWZ937" s="12"/>
      <c r="WXA937" s="12"/>
      <c r="WXB937" s="12"/>
      <c r="WXC937" s="12"/>
      <c r="WXD937" s="12"/>
      <c r="WXE937" s="12"/>
      <c r="WXF937" s="12"/>
      <c r="WXG937" s="12"/>
      <c r="WXH937" s="12"/>
      <c r="WXI937" s="12"/>
      <c r="WXJ937" s="12"/>
      <c r="WXK937" s="12"/>
      <c r="WXL937" s="12"/>
      <c r="WXM937" s="12"/>
      <c r="WXN937" s="12"/>
      <c r="WXO937" s="12"/>
      <c r="WXP937" s="12"/>
      <c r="WXQ937" s="12"/>
      <c r="WXR937" s="12"/>
      <c r="WXS937" s="12"/>
      <c r="WXT937" s="12"/>
      <c r="WXU937" s="12"/>
      <c r="WXV937" s="12"/>
      <c r="WXW937" s="12"/>
      <c r="WXX937" s="12"/>
      <c r="WXY937" s="12"/>
      <c r="WXZ937" s="12"/>
      <c r="WYA937" s="12"/>
      <c r="WYB937" s="12"/>
      <c r="WYC937" s="12"/>
      <c r="WYD937" s="12"/>
      <c r="WYE937" s="12"/>
      <c r="WYF937" s="12"/>
      <c r="WYG937" s="12"/>
      <c r="WYH937" s="12"/>
      <c r="WYI937" s="12"/>
      <c r="WYJ937" s="12"/>
      <c r="WYK937" s="12"/>
      <c r="WYL937" s="12"/>
      <c r="WYM937" s="12"/>
      <c r="WYN937" s="12"/>
      <c r="WYO937" s="12"/>
      <c r="WYP937" s="12"/>
      <c r="WYQ937" s="12"/>
      <c r="WYR937" s="12"/>
      <c r="WYS937" s="12"/>
      <c r="WYT937" s="12"/>
      <c r="WYU937" s="12"/>
      <c r="WYV937" s="12"/>
      <c r="WYW937" s="12"/>
      <c r="WYX937" s="12"/>
      <c r="WYY937" s="12"/>
      <c r="WYZ937" s="12"/>
      <c r="WZA937" s="12"/>
      <c r="WZB937" s="12"/>
      <c r="WZC937" s="12"/>
      <c r="WZD937" s="12"/>
      <c r="WZE937" s="12"/>
      <c r="WZF937" s="12"/>
      <c r="WZG937" s="12"/>
      <c r="WZH937" s="12"/>
      <c r="WZI937" s="12"/>
      <c r="WZJ937" s="12"/>
      <c r="WZK937" s="12"/>
      <c r="WZL937" s="12"/>
      <c r="WZM937" s="12"/>
      <c r="WZN937" s="12"/>
      <c r="WZO937" s="12"/>
      <c r="WZP937" s="12"/>
      <c r="WZQ937" s="12"/>
      <c r="WZR937" s="12"/>
      <c r="WZS937" s="12"/>
      <c r="WZT937" s="12"/>
      <c r="WZU937" s="12"/>
      <c r="WZV937" s="12"/>
      <c r="WZW937" s="12"/>
      <c r="WZX937" s="12"/>
      <c r="WZY937" s="12"/>
      <c r="WZZ937" s="12"/>
      <c r="XAA937" s="12"/>
      <c r="XAB937" s="12"/>
      <c r="XAC937" s="12"/>
      <c r="XAD937" s="12"/>
      <c r="XAE937" s="12"/>
      <c r="XAF937" s="12"/>
      <c r="XAG937" s="12"/>
      <c r="XAH937" s="12"/>
      <c r="XAI937" s="12"/>
      <c r="XAJ937" s="12"/>
      <c r="XAK937" s="12"/>
      <c r="XAL937" s="12"/>
      <c r="XAM937" s="12"/>
      <c r="XAN937" s="12"/>
      <c r="XAO937" s="12"/>
      <c r="XAP937" s="12"/>
      <c r="XAQ937" s="12"/>
      <c r="XAR937" s="12"/>
      <c r="XAS937" s="12"/>
      <c r="XAT937" s="12"/>
      <c r="XAU937" s="12"/>
      <c r="XAV937" s="12"/>
      <c r="XAW937" s="12"/>
      <c r="XAX937" s="12"/>
      <c r="XAY937" s="12"/>
      <c r="XAZ937" s="12"/>
      <c r="XBA937" s="12"/>
      <c r="XBB937" s="12"/>
      <c r="XBC937" s="12"/>
      <c r="XBD937" s="12"/>
      <c r="XBE937" s="12"/>
      <c r="XBF937" s="12"/>
      <c r="XBG937" s="12"/>
      <c r="XBH937" s="12"/>
      <c r="XBI937" s="12"/>
      <c r="XBJ937" s="12"/>
      <c r="XBK937" s="12"/>
      <c r="XBL937" s="12"/>
      <c r="XBM937" s="12"/>
      <c r="XBN937" s="12"/>
      <c r="XBO937" s="12"/>
      <c r="XBP937" s="12"/>
      <c r="XBQ937" s="12"/>
      <c r="XBR937" s="12"/>
      <c r="XBS937" s="12"/>
      <c r="XBT937" s="12"/>
      <c r="XBU937" s="12"/>
      <c r="XBV937" s="12"/>
      <c r="XBW937" s="12"/>
      <c r="XBX937" s="12"/>
      <c r="XBY937" s="12"/>
      <c r="XBZ937" s="12"/>
      <c r="XCA937" s="12"/>
      <c r="XCB937" s="12"/>
      <c r="XCC937" s="12"/>
      <c r="XCD937" s="12"/>
      <c r="XCE937" s="12"/>
      <c r="XCF937" s="12"/>
      <c r="XCG937" s="12"/>
      <c r="XCH937" s="12"/>
      <c r="XCI937" s="12"/>
      <c r="XCJ937" s="12"/>
      <c r="XCK937" s="12"/>
      <c r="XCL937" s="12"/>
      <c r="XCM937" s="12"/>
      <c r="XCN937" s="12"/>
      <c r="XCO937" s="12"/>
      <c r="XCP937" s="12"/>
      <c r="XCQ937" s="12"/>
      <c r="XCR937" s="12"/>
      <c r="XCS937" s="12"/>
      <c r="XCT937" s="12"/>
      <c r="XCU937" s="12"/>
      <c r="XCV937" s="12"/>
      <c r="XCW937" s="12"/>
      <c r="XCX937" s="12"/>
      <c r="XCY937" s="12"/>
      <c r="XCZ937" s="12"/>
      <c r="XDA937" s="12"/>
      <c r="XDB937" s="12"/>
      <c r="XDC937" s="12"/>
      <c r="XDD937" s="12"/>
      <c r="XDE937" s="12"/>
      <c r="XDF937" s="12"/>
      <c r="XDG937" s="12"/>
      <c r="XDH937" s="12"/>
      <c r="XDI937" s="12"/>
      <c r="XDJ937" s="12"/>
      <c r="XDK937" s="12"/>
      <c r="XDL937" s="12"/>
      <c r="XDM937" s="12"/>
      <c r="XDN937" s="12"/>
      <c r="XDO937" s="12"/>
      <c r="XDP937" s="12"/>
      <c r="XDQ937" s="12"/>
      <c r="XDR937" s="12"/>
      <c r="XDS937" s="12"/>
      <c r="XDT937" s="12"/>
      <c r="XDU937" s="12"/>
      <c r="XDV937" s="12"/>
      <c r="XDW937" s="12"/>
      <c r="XDX937" s="12"/>
      <c r="XDY937" s="12"/>
      <c r="XDZ937" s="12"/>
      <c r="XEA937" s="12"/>
      <c r="XEB937" s="12"/>
      <c r="XEC937" s="12"/>
      <c r="XED937" s="12"/>
      <c r="XEE937" s="12"/>
      <c r="XEF937" s="12"/>
      <c r="XEG937" s="12"/>
      <c r="XEH937" s="12"/>
      <c r="XEI937" s="12"/>
      <c r="XEJ937" s="12"/>
      <c r="XEK937" s="12"/>
      <c r="XEL937" s="12"/>
      <c r="XEM937" s="12"/>
      <c r="XEN937" s="12"/>
    </row>
    <row r="938" spans="1:16368" ht="15.75" x14ac:dyDescent="0.25">
      <c r="A938" s="48" t="s">
        <v>25</v>
      </c>
      <c r="B938" s="223" t="s">
        <v>74</v>
      </c>
      <c r="C938" s="223" t="s">
        <v>60</v>
      </c>
      <c r="D938" s="136" t="s">
        <v>393</v>
      </c>
      <c r="E938" s="34" t="s">
        <v>26</v>
      </c>
      <c r="F938" s="128">
        <f t="shared" si="7"/>
        <v>10</v>
      </c>
    </row>
    <row r="939" spans="1:16368" ht="25.5" customHeight="1" x14ac:dyDescent="0.25">
      <c r="A939" s="48" t="s">
        <v>152</v>
      </c>
      <c r="B939" s="223" t="s">
        <v>74</v>
      </c>
      <c r="C939" s="223" t="s">
        <v>60</v>
      </c>
      <c r="D939" s="136" t="s">
        <v>393</v>
      </c>
      <c r="E939" s="34" t="s">
        <v>159</v>
      </c>
      <c r="F939" s="103">
        <v>10</v>
      </c>
    </row>
    <row r="940" spans="1:16368" ht="31.5" x14ac:dyDescent="0.25">
      <c r="A940" s="44" t="s">
        <v>507</v>
      </c>
      <c r="B940" s="18" t="s">
        <v>74</v>
      </c>
      <c r="C940" s="137" t="s">
        <v>60</v>
      </c>
      <c r="D940" s="18" t="s">
        <v>373</v>
      </c>
      <c r="E940" s="18"/>
      <c r="F940" s="56">
        <f>F941</f>
        <v>15450</v>
      </c>
    </row>
    <row r="941" spans="1:16368" ht="32.25" x14ac:dyDescent="0.3">
      <c r="A941" s="108" t="s">
        <v>374</v>
      </c>
      <c r="B941" s="18" t="s">
        <v>74</v>
      </c>
      <c r="C941" s="18" t="s">
        <v>60</v>
      </c>
      <c r="D941" s="19" t="s">
        <v>375</v>
      </c>
      <c r="E941" s="77"/>
      <c r="F941" s="78">
        <f>F942+F946+F950</f>
        <v>15450</v>
      </c>
    </row>
    <row r="942" spans="1:16368" ht="31.5" x14ac:dyDescent="0.25">
      <c r="A942" s="105" t="s">
        <v>376</v>
      </c>
      <c r="B942" s="22" t="s">
        <v>74</v>
      </c>
      <c r="C942" s="22" t="s">
        <v>60</v>
      </c>
      <c r="D942" s="41" t="s">
        <v>377</v>
      </c>
      <c r="E942" s="41"/>
      <c r="F942" s="24">
        <f>F943</f>
        <v>1300</v>
      </c>
    </row>
    <row r="943" spans="1:16368" ht="31.5" x14ac:dyDescent="0.25">
      <c r="A943" s="220" t="s">
        <v>18</v>
      </c>
      <c r="B943" s="223" t="s">
        <v>74</v>
      </c>
      <c r="C943" s="223" t="s">
        <v>60</v>
      </c>
      <c r="D943" s="215" t="s">
        <v>377</v>
      </c>
      <c r="E943" s="215" t="s">
        <v>20</v>
      </c>
      <c r="F943" s="27">
        <f>F944</f>
        <v>1300</v>
      </c>
    </row>
    <row r="944" spans="1:16368" ht="15.75" x14ac:dyDescent="0.25">
      <c r="A944" s="220" t="s">
        <v>25</v>
      </c>
      <c r="B944" s="123" t="s">
        <v>74</v>
      </c>
      <c r="C944" s="123" t="s">
        <v>60</v>
      </c>
      <c r="D944" s="215" t="s">
        <v>377</v>
      </c>
      <c r="E944" s="215" t="s">
        <v>26</v>
      </c>
      <c r="F944" s="27">
        <f>F945</f>
        <v>1300</v>
      </c>
    </row>
    <row r="945" spans="1:6" ht="15.75" x14ac:dyDescent="0.25">
      <c r="A945" s="83" t="s">
        <v>152</v>
      </c>
      <c r="B945" s="123" t="s">
        <v>74</v>
      </c>
      <c r="C945" s="123" t="s">
        <v>60</v>
      </c>
      <c r="D945" s="215" t="s">
        <v>377</v>
      </c>
      <c r="E945" s="215" t="s">
        <v>159</v>
      </c>
      <c r="F945" s="27">
        <v>1300</v>
      </c>
    </row>
    <row r="946" spans="1:6" ht="47.25" x14ac:dyDescent="0.25">
      <c r="A946" s="105" t="s">
        <v>378</v>
      </c>
      <c r="B946" s="22" t="s">
        <v>74</v>
      </c>
      <c r="C946" s="22" t="s">
        <v>60</v>
      </c>
      <c r="D946" s="41" t="s">
        <v>379</v>
      </c>
      <c r="E946" s="41"/>
      <c r="F946" s="24">
        <f>F947</f>
        <v>1850</v>
      </c>
    </row>
    <row r="947" spans="1:6" ht="31.5" x14ac:dyDescent="0.25">
      <c r="A947" s="220" t="s">
        <v>18</v>
      </c>
      <c r="B947" s="223" t="s">
        <v>74</v>
      </c>
      <c r="C947" s="223" t="s">
        <v>60</v>
      </c>
      <c r="D947" s="215" t="s">
        <v>379</v>
      </c>
      <c r="E947" s="215" t="s">
        <v>20</v>
      </c>
      <c r="F947" s="27">
        <f>F948</f>
        <v>1850</v>
      </c>
    </row>
    <row r="948" spans="1:6" ht="15.75" x14ac:dyDescent="0.25">
      <c r="A948" s="220" t="s">
        <v>25</v>
      </c>
      <c r="B948" s="123" t="s">
        <v>74</v>
      </c>
      <c r="C948" s="123" t="s">
        <v>60</v>
      </c>
      <c r="D948" s="215" t="s">
        <v>379</v>
      </c>
      <c r="E948" s="215" t="s">
        <v>26</v>
      </c>
      <c r="F948" s="27">
        <f>F949</f>
        <v>1850</v>
      </c>
    </row>
    <row r="949" spans="1:6" ht="15.75" x14ac:dyDescent="0.25">
      <c r="A949" s="83" t="s">
        <v>152</v>
      </c>
      <c r="B949" s="123" t="s">
        <v>74</v>
      </c>
      <c r="C949" s="123" t="s">
        <v>60</v>
      </c>
      <c r="D949" s="215" t="s">
        <v>379</v>
      </c>
      <c r="E949" s="215" t="s">
        <v>159</v>
      </c>
      <c r="F949" s="27">
        <f>1950-100</f>
        <v>1850</v>
      </c>
    </row>
    <row r="950" spans="1:6" ht="15.75" x14ac:dyDescent="0.25">
      <c r="A950" s="105" t="s">
        <v>500</v>
      </c>
      <c r="B950" s="22" t="s">
        <v>74</v>
      </c>
      <c r="C950" s="22" t="s">
        <v>60</v>
      </c>
      <c r="D950" s="22" t="s">
        <v>501</v>
      </c>
      <c r="E950" s="22"/>
      <c r="F950" s="55">
        <f>F951</f>
        <v>12300</v>
      </c>
    </row>
    <row r="951" spans="1:6" ht="31.5" x14ac:dyDescent="0.25">
      <c r="A951" s="48" t="s">
        <v>18</v>
      </c>
      <c r="B951" s="223" t="s">
        <v>74</v>
      </c>
      <c r="C951" s="223" t="s">
        <v>60</v>
      </c>
      <c r="D951" s="223" t="s">
        <v>501</v>
      </c>
      <c r="E951" s="223" t="s">
        <v>20</v>
      </c>
      <c r="F951" s="103">
        <f>F952</f>
        <v>12300</v>
      </c>
    </row>
    <row r="952" spans="1:6" ht="15.75" x14ac:dyDescent="0.25">
      <c r="A952" s="48" t="s">
        <v>25</v>
      </c>
      <c r="B952" s="223" t="s">
        <v>74</v>
      </c>
      <c r="C952" s="223" t="s">
        <v>60</v>
      </c>
      <c r="D952" s="223" t="s">
        <v>501</v>
      </c>
      <c r="E952" s="223" t="s">
        <v>26</v>
      </c>
      <c r="F952" s="103">
        <f>F953</f>
        <v>12300</v>
      </c>
    </row>
    <row r="953" spans="1:6" ht="15.75" x14ac:dyDescent="0.25">
      <c r="A953" s="48" t="s">
        <v>152</v>
      </c>
      <c r="B953" s="223" t="s">
        <v>74</v>
      </c>
      <c r="C953" s="223" t="s">
        <v>60</v>
      </c>
      <c r="D953" s="223" t="s">
        <v>501</v>
      </c>
      <c r="E953" s="29" t="s">
        <v>159</v>
      </c>
      <c r="F953" s="103">
        <v>12300</v>
      </c>
    </row>
    <row r="954" spans="1:6" ht="31.5" x14ac:dyDescent="0.25">
      <c r="A954" s="44" t="s">
        <v>867</v>
      </c>
      <c r="B954" s="18" t="s">
        <v>74</v>
      </c>
      <c r="C954" s="18" t="s">
        <v>60</v>
      </c>
      <c r="D954" s="18" t="s">
        <v>231</v>
      </c>
      <c r="E954" s="19"/>
      <c r="F954" s="94">
        <f>F955</f>
        <v>147531.4</v>
      </c>
    </row>
    <row r="955" spans="1:6" ht="15.75" x14ac:dyDescent="0.25">
      <c r="A955" s="192" t="s">
        <v>868</v>
      </c>
      <c r="B955" s="22" t="s">
        <v>74</v>
      </c>
      <c r="C955" s="22" t="s">
        <v>60</v>
      </c>
      <c r="D955" s="18" t="s">
        <v>870</v>
      </c>
      <c r="E955" s="19"/>
      <c r="F955" s="94">
        <f>F956</f>
        <v>147531.4</v>
      </c>
    </row>
    <row r="956" spans="1:6" ht="15.75" x14ac:dyDescent="0.25">
      <c r="A956" s="192" t="s">
        <v>869</v>
      </c>
      <c r="B956" s="223" t="s">
        <v>74</v>
      </c>
      <c r="C956" s="223" t="s">
        <v>60</v>
      </c>
      <c r="D956" s="36" t="s">
        <v>871</v>
      </c>
      <c r="E956" s="216"/>
      <c r="F956" s="32">
        <f>F957</f>
        <v>147531.4</v>
      </c>
    </row>
    <row r="957" spans="1:6" ht="15.75" x14ac:dyDescent="0.25">
      <c r="A957" s="211" t="s">
        <v>769</v>
      </c>
      <c r="B957" s="223" t="s">
        <v>74</v>
      </c>
      <c r="C957" s="223" t="s">
        <v>60</v>
      </c>
      <c r="D957" s="223" t="s">
        <v>871</v>
      </c>
      <c r="E957" s="215" t="s">
        <v>772</v>
      </c>
      <c r="F957" s="27">
        <f>F958</f>
        <v>147531.4</v>
      </c>
    </row>
    <row r="958" spans="1:6" ht="15.75" x14ac:dyDescent="0.25">
      <c r="A958" s="173" t="s">
        <v>770</v>
      </c>
      <c r="B958" s="223" t="s">
        <v>74</v>
      </c>
      <c r="C958" s="223" t="s">
        <v>60</v>
      </c>
      <c r="D958" s="223" t="s">
        <v>871</v>
      </c>
      <c r="E958" s="215" t="s">
        <v>773</v>
      </c>
      <c r="F958" s="27">
        <v>147531.4</v>
      </c>
    </row>
    <row r="959" spans="1:6" ht="37.5" x14ac:dyDescent="0.3">
      <c r="A959" s="95" t="s">
        <v>508</v>
      </c>
      <c r="B959" s="77" t="s">
        <v>74</v>
      </c>
      <c r="C959" s="77" t="s">
        <v>60</v>
      </c>
      <c r="D959" s="77" t="s">
        <v>250</v>
      </c>
      <c r="E959" s="96"/>
      <c r="F959" s="78">
        <f>F960+F973+F985</f>
        <v>16711</v>
      </c>
    </row>
    <row r="960" spans="1:6" ht="31.5" x14ac:dyDescent="0.25">
      <c r="A960" s="17" t="s">
        <v>251</v>
      </c>
      <c r="B960" s="18" t="s">
        <v>74</v>
      </c>
      <c r="C960" s="18" t="s">
        <v>60</v>
      </c>
      <c r="D960" s="46" t="s">
        <v>254</v>
      </c>
      <c r="E960" s="17"/>
      <c r="F960" s="20">
        <f>F961+F965</f>
        <v>7442</v>
      </c>
    </row>
    <row r="961" spans="1:6" ht="31.5" x14ac:dyDescent="0.25">
      <c r="A961" s="28" t="s">
        <v>487</v>
      </c>
      <c r="B961" s="36" t="s">
        <v>74</v>
      </c>
      <c r="C961" s="36" t="s">
        <v>60</v>
      </c>
      <c r="D961" s="216" t="s">
        <v>488</v>
      </c>
      <c r="E961" s="96"/>
      <c r="F961" s="32">
        <f>F962</f>
        <v>5312</v>
      </c>
    </row>
    <row r="962" spans="1:6" ht="15.75" x14ac:dyDescent="0.25">
      <c r="A962" s="212" t="s">
        <v>22</v>
      </c>
      <c r="B962" s="223" t="s">
        <v>74</v>
      </c>
      <c r="C962" s="223" t="s">
        <v>60</v>
      </c>
      <c r="D962" s="215" t="s">
        <v>488</v>
      </c>
      <c r="E962" s="97">
        <v>200</v>
      </c>
      <c r="F962" s="27">
        <f>F963</f>
        <v>5312</v>
      </c>
    </row>
    <row r="963" spans="1:6" ht="31.5" x14ac:dyDescent="0.25">
      <c r="A963" s="212" t="s">
        <v>17</v>
      </c>
      <c r="B963" s="123" t="s">
        <v>74</v>
      </c>
      <c r="C963" s="123" t="s">
        <v>60</v>
      </c>
      <c r="D963" s="215" t="s">
        <v>488</v>
      </c>
      <c r="E963" s="97">
        <v>240</v>
      </c>
      <c r="F963" s="27">
        <f>F964</f>
        <v>5312</v>
      </c>
    </row>
    <row r="964" spans="1:6" ht="31.5" x14ac:dyDescent="0.25">
      <c r="A964" s="211" t="s">
        <v>140</v>
      </c>
      <c r="B964" s="123" t="s">
        <v>74</v>
      </c>
      <c r="C964" s="123" t="s">
        <v>60</v>
      </c>
      <c r="D964" s="215" t="s">
        <v>488</v>
      </c>
      <c r="E964" s="97">
        <v>244</v>
      </c>
      <c r="F964" s="27">
        <f>4000+2370-1058</f>
        <v>5312</v>
      </c>
    </row>
    <row r="965" spans="1:6" ht="47.25" x14ac:dyDescent="0.25">
      <c r="A965" s="28" t="s">
        <v>222</v>
      </c>
      <c r="B965" s="36" t="s">
        <v>74</v>
      </c>
      <c r="C965" s="36" t="s">
        <v>60</v>
      </c>
      <c r="D965" s="216" t="s">
        <v>427</v>
      </c>
      <c r="E965" s="96"/>
      <c r="F965" s="32">
        <f>F966+F970</f>
        <v>2130</v>
      </c>
    </row>
    <row r="966" spans="1:6" ht="47.25" x14ac:dyDescent="0.25">
      <c r="A966" s="212" t="s">
        <v>30</v>
      </c>
      <c r="B966" s="223" t="s">
        <v>74</v>
      </c>
      <c r="C966" s="223" t="s">
        <v>60</v>
      </c>
      <c r="D966" s="223" t="s">
        <v>427</v>
      </c>
      <c r="E966" s="215" t="s">
        <v>31</v>
      </c>
      <c r="F966" s="27">
        <f>F967</f>
        <v>578</v>
      </c>
    </row>
    <row r="967" spans="1:6" ht="15.75" x14ac:dyDescent="0.25">
      <c r="A967" s="212" t="s">
        <v>33</v>
      </c>
      <c r="B967" s="123" t="s">
        <v>74</v>
      </c>
      <c r="C967" s="123" t="s">
        <v>60</v>
      </c>
      <c r="D967" s="223" t="s">
        <v>427</v>
      </c>
      <c r="E967" s="215" t="s">
        <v>32</v>
      </c>
      <c r="F967" s="27">
        <f>SUM(F968:F969)</f>
        <v>578</v>
      </c>
    </row>
    <row r="968" spans="1:6" ht="15.75" x14ac:dyDescent="0.25">
      <c r="A968" s="211" t="s">
        <v>303</v>
      </c>
      <c r="B968" s="123" t="s">
        <v>74</v>
      </c>
      <c r="C968" s="123" t="s">
        <v>60</v>
      </c>
      <c r="D968" s="223" t="s">
        <v>427</v>
      </c>
      <c r="E968" s="215" t="s">
        <v>146</v>
      </c>
      <c r="F968" s="27">
        <v>444</v>
      </c>
    </row>
    <row r="969" spans="1:6" ht="31.5" x14ac:dyDescent="0.25">
      <c r="A969" s="211" t="s">
        <v>238</v>
      </c>
      <c r="B969" s="223" t="s">
        <v>74</v>
      </c>
      <c r="C969" s="223" t="s">
        <v>60</v>
      </c>
      <c r="D969" s="223" t="s">
        <v>427</v>
      </c>
      <c r="E969" s="215" t="s">
        <v>239</v>
      </c>
      <c r="F969" s="27">
        <v>134</v>
      </c>
    </row>
    <row r="970" spans="1:6" ht="15.75" x14ac:dyDescent="0.25">
      <c r="A970" s="212" t="s">
        <v>22</v>
      </c>
      <c r="B970" s="223" t="s">
        <v>74</v>
      </c>
      <c r="C970" s="223" t="s">
        <v>60</v>
      </c>
      <c r="D970" s="215" t="s">
        <v>427</v>
      </c>
      <c r="E970" s="97">
        <v>200</v>
      </c>
      <c r="F970" s="27">
        <f>F971</f>
        <v>1552</v>
      </c>
    </row>
    <row r="971" spans="1:6" ht="31.5" x14ac:dyDescent="0.25">
      <c r="A971" s="212" t="s">
        <v>17</v>
      </c>
      <c r="B971" s="223" t="s">
        <v>74</v>
      </c>
      <c r="C971" s="223" t="s">
        <v>60</v>
      </c>
      <c r="D971" s="215" t="s">
        <v>427</v>
      </c>
      <c r="E971" s="97">
        <v>240</v>
      </c>
      <c r="F971" s="27">
        <f>F972</f>
        <v>1552</v>
      </c>
    </row>
    <row r="972" spans="1:6" ht="31.5" x14ac:dyDescent="0.25">
      <c r="A972" s="211" t="s">
        <v>140</v>
      </c>
      <c r="B972" s="223" t="s">
        <v>74</v>
      </c>
      <c r="C972" s="223" t="s">
        <v>60</v>
      </c>
      <c r="D972" s="215" t="s">
        <v>427</v>
      </c>
      <c r="E972" s="97">
        <v>244</v>
      </c>
      <c r="F972" s="27">
        <f>2130-578</f>
        <v>1552</v>
      </c>
    </row>
    <row r="973" spans="1:6" ht="15.75" x14ac:dyDescent="0.25">
      <c r="A973" s="53" t="s">
        <v>257</v>
      </c>
      <c r="B973" s="18" t="s">
        <v>74</v>
      </c>
      <c r="C973" s="18" t="s">
        <v>60</v>
      </c>
      <c r="D973" s="19" t="s">
        <v>260</v>
      </c>
      <c r="E973" s="46"/>
      <c r="F973" s="20">
        <f>F974</f>
        <v>8114</v>
      </c>
    </row>
    <row r="974" spans="1:6" ht="15.75" x14ac:dyDescent="0.25">
      <c r="A974" s="62" t="s">
        <v>259</v>
      </c>
      <c r="B974" s="36" t="s">
        <v>74</v>
      </c>
      <c r="C974" s="36" t="s">
        <v>60</v>
      </c>
      <c r="D974" s="36" t="s">
        <v>264</v>
      </c>
      <c r="E974" s="36"/>
      <c r="F974" s="32">
        <f>F975+F979+F982</f>
        <v>8114</v>
      </c>
    </row>
    <row r="975" spans="1:6" ht="47.25" x14ac:dyDescent="0.25">
      <c r="A975" s="212" t="s">
        <v>30</v>
      </c>
      <c r="B975" s="223" t="s">
        <v>74</v>
      </c>
      <c r="C975" s="223" t="s">
        <v>60</v>
      </c>
      <c r="D975" s="223" t="s">
        <v>264</v>
      </c>
      <c r="E975" s="215" t="s">
        <v>31</v>
      </c>
      <c r="F975" s="27">
        <f>F976</f>
        <v>3569</v>
      </c>
    </row>
    <row r="976" spans="1:6" ht="15.75" x14ac:dyDescent="0.25">
      <c r="A976" s="212" t="s">
        <v>33</v>
      </c>
      <c r="B976" s="123" t="s">
        <v>74</v>
      </c>
      <c r="C976" s="123" t="s">
        <v>60</v>
      </c>
      <c r="D976" s="223" t="s">
        <v>264</v>
      </c>
      <c r="E976" s="215" t="s">
        <v>32</v>
      </c>
      <c r="F976" s="27">
        <f>SUM(F977:F978)</f>
        <v>3569</v>
      </c>
    </row>
    <row r="977" spans="1:6" ht="15.75" x14ac:dyDescent="0.25">
      <c r="A977" s="211" t="s">
        <v>303</v>
      </c>
      <c r="B977" s="123" t="s">
        <v>74</v>
      </c>
      <c r="C977" s="123" t="s">
        <v>60</v>
      </c>
      <c r="D977" s="223" t="s">
        <v>264</v>
      </c>
      <c r="E977" s="215" t="s">
        <v>146</v>
      </c>
      <c r="F977" s="27">
        <v>2741</v>
      </c>
    </row>
    <row r="978" spans="1:6" ht="31.5" x14ac:dyDescent="0.25">
      <c r="A978" s="211" t="s">
        <v>238</v>
      </c>
      <c r="B978" s="223" t="s">
        <v>74</v>
      </c>
      <c r="C978" s="223" t="s">
        <v>60</v>
      </c>
      <c r="D978" s="223" t="s">
        <v>264</v>
      </c>
      <c r="E978" s="215" t="s">
        <v>239</v>
      </c>
      <c r="F978" s="27">
        <v>828</v>
      </c>
    </row>
    <row r="979" spans="1:6" ht="15.75" x14ac:dyDescent="0.25">
      <c r="A979" s="212" t="s">
        <v>22</v>
      </c>
      <c r="B979" s="223" t="s">
        <v>74</v>
      </c>
      <c r="C979" s="223" t="s">
        <v>60</v>
      </c>
      <c r="D979" s="223" t="s">
        <v>264</v>
      </c>
      <c r="E979" s="215" t="s">
        <v>15</v>
      </c>
      <c r="F979" s="27">
        <f>F980</f>
        <v>4516</v>
      </c>
    </row>
    <row r="980" spans="1:6" ht="31.5" x14ac:dyDescent="0.25">
      <c r="A980" s="212" t="s">
        <v>17</v>
      </c>
      <c r="B980" s="223" t="s">
        <v>74</v>
      </c>
      <c r="C980" s="223" t="s">
        <v>60</v>
      </c>
      <c r="D980" s="223" t="s">
        <v>264</v>
      </c>
      <c r="E980" s="215" t="s">
        <v>16</v>
      </c>
      <c r="F980" s="27">
        <f>F981</f>
        <v>4516</v>
      </c>
    </row>
    <row r="981" spans="1:6" ht="31.5" x14ac:dyDescent="0.25">
      <c r="A981" s="211" t="s">
        <v>140</v>
      </c>
      <c r="B981" s="223" t="s">
        <v>74</v>
      </c>
      <c r="C981" s="223" t="s">
        <v>60</v>
      </c>
      <c r="D981" s="223" t="s">
        <v>264</v>
      </c>
      <c r="E981" s="215" t="s">
        <v>141</v>
      </c>
      <c r="F981" s="27">
        <f>4331+185</f>
        <v>4516</v>
      </c>
    </row>
    <row r="982" spans="1:6" ht="15.75" x14ac:dyDescent="0.25">
      <c r="A982" s="220" t="s">
        <v>13</v>
      </c>
      <c r="B982" s="223" t="s">
        <v>74</v>
      </c>
      <c r="C982" s="223" t="s">
        <v>60</v>
      </c>
      <c r="D982" s="223" t="s">
        <v>264</v>
      </c>
      <c r="E982" s="215" t="s">
        <v>14</v>
      </c>
      <c r="F982" s="27">
        <f>F983</f>
        <v>29</v>
      </c>
    </row>
    <row r="983" spans="1:6" ht="15.75" x14ac:dyDescent="0.25">
      <c r="A983" s="211" t="s">
        <v>35</v>
      </c>
      <c r="B983" s="223" t="s">
        <v>74</v>
      </c>
      <c r="C983" s="223" t="s">
        <v>60</v>
      </c>
      <c r="D983" s="223" t="s">
        <v>264</v>
      </c>
      <c r="E983" s="215" t="s">
        <v>34</v>
      </c>
      <c r="F983" s="27">
        <f>F984</f>
        <v>29</v>
      </c>
    </row>
    <row r="984" spans="1:6" ht="15.75" x14ac:dyDescent="0.25">
      <c r="A984" s="211" t="s">
        <v>148</v>
      </c>
      <c r="B984" s="223" t="s">
        <v>74</v>
      </c>
      <c r="C984" s="223" t="s">
        <v>60</v>
      </c>
      <c r="D984" s="223" t="s">
        <v>264</v>
      </c>
      <c r="E984" s="215" t="s">
        <v>149</v>
      </c>
      <c r="F984" s="27">
        <v>29</v>
      </c>
    </row>
    <row r="985" spans="1:6" ht="16.5" x14ac:dyDescent="0.25">
      <c r="A985" s="53" t="s">
        <v>245</v>
      </c>
      <c r="B985" s="153" t="s">
        <v>74</v>
      </c>
      <c r="C985" s="153" t="s">
        <v>60</v>
      </c>
      <c r="D985" s="19" t="s">
        <v>247</v>
      </c>
      <c r="E985" s="19"/>
      <c r="F985" s="20">
        <f>F986</f>
        <v>1155</v>
      </c>
    </row>
    <row r="986" spans="1:6" ht="15.75" x14ac:dyDescent="0.25">
      <c r="A986" s="101" t="s">
        <v>246</v>
      </c>
      <c r="B986" s="36" t="s">
        <v>74</v>
      </c>
      <c r="C986" s="36" t="s">
        <v>60</v>
      </c>
      <c r="D986" s="216" t="s">
        <v>249</v>
      </c>
      <c r="E986" s="216"/>
      <c r="F986" s="32">
        <f>F987</f>
        <v>1155</v>
      </c>
    </row>
    <row r="987" spans="1:6" ht="31.5" x14ac:dyDescent="0.25">
      <c r="A987" s="25" t="s">
        <v>18</v>
      </c>
      <c r="B987" s="223" t="s">
        <v>74</v>
      </c>
      <c r="C987" s="223" t="s">
        <v>60</v>
      </c>
      <c r="D987" s="215" t="s">
        <v>249</v>
      </c>
      <c r="E987" s="97">
        <v>600</v>
      </c>
      <c r="F987" s="32">
        <f>F988</f>
        <v>1155</v>
      </c>
    </row>
    <row r="988" spans="1:6" ht="15.75" x14ac:dyDescent="0.25">
      <c r="A988" s="25" t="s">
        <v>25</v>
      </c>
      <c r="B988" s="123" t="s">
        <v>74</v>
      </c>
      <c r="C988" s="123" t="s">
        <v>60</v>
      </c>
      <c r="D988" s="215" t="s">
        <v>249</v>
      </c>
      <c r="E988" s="97">
        <v>610</v>
      </c>
      <c r="F988" s="27">
        <f>F989</f>
        <v>1155</v>
      </c>
    </row>
    <row r="989" spans="1:6" ht="15.75" x14ac:dyDescent="0.25">
      <c r="A989" s="211" t="s">
        <v>152</v>
      </c>
      <c r="B989" s="123" t="s">
        <v>74</v>
      </c>
      <c r="C989" s="123" t="s">
        <v>60</v>
      </c>
      <c r="D989" s="215" t="s">
        <v>249</v>
      </c>
      <c r="E989" s="97">
        <v>612</v>
      </c>
      <c r="F989" s="27">
        <v>1155</v>
      </c>
    </row>
    <row r="990" spans="1:6" ht="33" customHeight="1" x14ac:dyDescent="0.3">
      <c r="A990" s="154" t="s">
        <v>804</v>
      </c>
      <c r="B990" s="153" t="s">
        <v>74</v>
      </c>
      <c r="C990" s="153" t="s">
        <v>60</v>
      </c>
      <c r="D990" s="77" t="s">
        <v>440</v>
      </c>
      <c r="E990" s="92"/>
      <c r="F990" s="78">
        <f>F991</f>
        <v>492771.4</v>
      </c>
    </row>
    <row r="991" spans="1:6" ht="43.5" customHeight="1" x14ac:dyDescent="0.25">
      <c r="A991" s="53" t="s">
        <v>805</v>
      </c>
      <c r="B991" s="18" t="s">
        <v>74</v>
      </c>
      <c r="C991" s="18" t="s">
        <v>60</v>
      </c>
      <c r="D991" s="23" t="s">
        <v>807</v>
      </c>
      <c r="E991" s="54"/>
      <c r="F991" s="56">
        <f>F992+F1001</f>
        <v>492771.4</v>
      </c>
    </row>
    <row r="992" spans="1:6" ht="27" customHeight="1" x14ac:dyDescent="0.25">
      <c r="A992" s="53" t="s">
        <v>806</v>
      </c>
      <c r="B992" s="18" t="s">
        <v>74</v>
      </c>
      <c r="C992" s="18" t="s">
        <v>60</v>
      </c>
      <c r="D992" s="23" t="s">
        <v>808</v>
      </c>
      <c r="E992" s="54"/>
      <c r="F992" s="56">
        <f>F997+F993</f>
        <v>1000</v>
      </c>
    </row>
    <row r="993" spans="1:16366" ht="15.75" x14ac:dyDescent="0.25">
      <c r="A993" s="105" t="s">
        <v>872</v>
      </c>
      <c r="B993" s="118" t="s">
        <v>74</v>
      </c>
      <c r="C993" s="118" t="s">
        <v>60</v>
      </c>
      <c r="D993" s="155" t="s">
        <v>873</v>
      </c>
      <c r="E993" s="156"/>
      <c r="F993" s="157">
        <f>F994</f>
        <v>1000</v>
      </c>
    </row>
    <row r="994" spans="1:16366" ht="31.5" x14ac:dyDescent="0.25">
      <c r="A994" s="150" t="s">
        <v>782</v>
      </c>
      <c r="B994" s="123" t="s">
        <v>74</v>
      </c>
      <c r="C994" s="123" t="s">
        <v>60</v>
      </c>
      <c r="D994" s="223" t="s">
        <v>873</v>
      </c>
      <c r="E994" s="34" t="s">
        <v>37</v>
      </c>
      <c r="F994" s="27">
        <f>F995</f>
        <v>1000</v>
      </c>
    </row>
    <row r="995" spans="1:16366" ht="15.75" x14ac:dyDescent="0.25">
      <c r="A995" s="48" t="s">
        <v>36</v>
      </c>
      <c r="B995" s="123" t="s">
        <v>74</v>
      </c>
      <c r="C995" s="123" t="s">
        <v>60</v>
      </c>
      <c r="D995" s="223" t="s">
        <v>873</v>
      </c>
      <c r="E995" s="34">
        <v>410</v>
      </c>
      <c r="F995" s="27">
        <f>F996</f>
        <v>1000</v>
      </c>
    </row>
    <row r="996" spans="1:16366" ht="31.5" x14ac:dyDescent="0.25">
      <c r="A996" s="48" t="s">
        <v>155</v>
      </c>
      <c r="B996" s="123" t="s">
        <v>74</v>
      </c>
      <c r="C996" s="123" t="s">
        <v>60</v>
      </c>
      <c r="D996" s="223" t="s">
        <v>873</v>
      </c>
      <c r="E996" s="34" t="s">
        <v>160</v>
      </c>
      <c r="F996" s="27">
        <v>1000</v>
      </c>
    </row>
    <row r="997" spans="1:16366" ht="15.75" x14ac:dyDescent="0.25">
      <c r="A997" s="105" t="s">
        <v>814</v>
      </c>
      <c r="B997" s="123" t="s">
        <v>74</v>
      </c>
      <c r="C997" s="123" t="s">
        <v>60</v>
      </c>
      <c r="D997" s="223" t="s">
        <v>848</v>
      </c>
      <c r="E997" s="215"/>
      <c r="F997" s="27">
        <f>F998</f>
        <v>0</v>
      </c>
    </row>
    <row r="998" spans="1:16366" ht="31.5" x14ac:dyDescent="0.25">
      <c r="A998" s="150" t="s">
        <v>489</v>
      </c>
      <c r="B998" s="123" t="s">
        <v>74</v>
      </c>
      <c r="C998" s="123" t="s">
        <v>60</v>
      </c>
      <c r="D998" s="223" t="s">
        <v>848</v>
      </c>
      <c r="E998" s="34" t="s">
        <v>37</v>
      </c>
      <c r="F998" s="27">
        <f>F999</f>
        <v>0</v>
      </c>
    </row>
    <row r="999" spans="1:16366" ht="15.75" x14ac:dyDescent="0.25">
      <c r="A999" s="83" t="s">
        <v>36</v>
      </c>
      <c r="B999" s="123" t="s">
        <v>74</v>
      </c>
      <c r="C999" s="123" t="s">
        <v>60</v>
      </c>
      <c r="D999" s="223" t="s">
        <v>848</v>
      </c>
      <c r="E999" s="34">
        <v>410</v>
      </c>
      <c r="F999" s="27">
        <f>F1000</f>
        <v>0</v>
      </c>
    </row>
    <row r="1000" spans="1:16366" ht="31.5" x14ac:dyDescent="0.25">
      <c r="A1000" s="83" t="s">
        <v>155</v>
      </c>
      <c r="B1000" s="123" t="s">
        <v>74</v>
      </c>
      <c r="C1000" s="123" t="s">
        <v>60</v>
      </c>
      <c r="D1000" s="223" t="s">
        <v>848</v>
      </c>
      <c r="E1000" s="34" t="s">
        <v>160</v>
      </c>
      <c r="F1000" s="27">
        <f>147531.4-147531.4</f>
        <v>0</v>
      </c>
    </row>
    <row r="1001" spans="1:16366" ht="63" x14ac:dyDescent="0.25">
      <c r="A1001" s="44" t="s">
        <v>815</v>
      </c>
      <c r="B1001" s="123" t="s">
        <v>74</v>
      </c>
      <c r="C1001" s="123" t="s">
        <v>60</v>
      </c>
      <c r="D1001" s="223" t="s">
        <v>849</v>
      </c>
      <c r="E1001" s="34"/>
      <c r="F1001" s="27">
        <f>F1002</f>
        <v>491771.4</v>
      </c>
    </row>
    <row r="1002" spans="1:16366" ht="15.75" x14ac:dyDescent="0.25">
      <c r="A1002" s="105" t="s">
        <v>816</v>
      </c>
      <c r="B1002" s="123" t="s">
        <v>74</v>
      </c>
      <c r="C1002" s="123" t="s">
        <v>60</v>
      </c>
      <c r="D1002" s="223" t="s">
        <v>850</v>
      </c>
      <c r="E1002" s="215"/>
      <c r="F1002" s="27">
        <f>F1003</f>
        <v>491771.4</v>
      </c>
    </row>
    <row r="1003" spans="1:16366" s="12" customFormat="1" ht="31.5" x14ac:dyDescent="0.25">
      <c r="A1003" s="150" t="s">
        <v>489</v>
      </c>
      <c r="B1003" s="123" t="s">
        <v>74</v>
      </c>
      <c r="C1003" s="123" t="s">
        <v>60</v>
      </c>
      <c r="D1003" s="223" t="s">
        <v>850</v>
      </c>
      <c r="E1003" s="34" t="s">
        <v>37</v>
      </c>
      <c r="F1003" s="27">
        <f>F1004</f>
        <v>491771.4</v>
      </c>
      <c r="G1003" s="66"/>
      <c r="H1003" s="66"/>
      <c r="I1003" s="66"/>
      <c r="J1003" s="66"/>
      <c r="K1003" s="66"/>
      <c r="L1003" s="66"/>
      <c r="M1003" s="66"/>
      <c r="N1003" s="66"/>
      <c r="O1003" s="66"/>
      <c r="P1003" s="66"/>
      <c r="Q1003" s="66"/>
      <c r="R1003" s="66"/>
      <c r="S1003" s="66"/>
      <c r="T1003" s="66"/>
      <c r="U1003" s="66"/>
      <c r="V1003" s="66"/>
      <c r="W1003" s="66"/>
      <c r="X1003" s="66"/>
      <c r="Y1003" s="66"/>
      <c r="Z1003" s="66"/>
      <c r="AA1003" s="66"/>
      <c r="AB1003" s="66"/>
      <c r="AC1003" s="66"/>
      <c r="AD1003" s="66"/>
      <c r="AE1003" s="66"/>
      <c r="AF1003" s="66"/>
      <c r="AG1003" s="66"/>
      <c r="AH1003" s="66"/>
      <c r="AI1003" s="66"/>
      <c r="AJ1003" s="66"/>
      <c r="AK1003" s="66"/>
      <c r="AL1003" s="66"/>
      <c r="AM1003" s="66"/>
      <c r="AN1003" s="66"/>
      <c r="AO1003" s="66"/>
      <c r="AP1003" s="66"/>
      <c r="AQ1003" s="66"/>
      <c r="AR1003" s="66"/>
      <c r="AS1003" s="66"/>
      <c r="AT1003" s="66"/>
      <c r="AU1003" s="66"/>
      <c r="AV1003" s="66"/>
      <c r="AW1003" s="66"/>
      <c r="AX1003" s="66"/>
      <c r="AY1003" s="66"/>
      <c r="AZ1003" s="66"/>
      <c r="BA1003" s="66"/>
      <c r="BB1003" s="66"/>
      <c r="BC1003" s="66"/>
      <c r="BD1003" s="66"/>
      <c r="BE1003" s="66"/>
      <c r="BF1003" s="66"/>
      <c r="BG1003" s="66"/>
      <c r="BH1003" s="66"/>
      <c r="BI1003" s="66"/>
      <c r="BJ1003" s="66"/>
      <c r="BK1003" s="66"/>
      <c r="BL1003" s="66"/>
      <c r="BM1003" s="66"/>
      <c r="BN1003" s="66"/>
      <c r="BO1003" s="66"/>
      <c r="BP1003" s="66"/>
      <c r="BQ1003" s="66"/>
      <c r="BR1003" s="66"/>
      <c r="BS1003" s="66"/>
      <c r="BT1003" s="66"/>
      <c r="BU1003" s="66"/>
      <c r="BV1003" s="66"/>
      <c r="BW1003" s="66"/>
      <c r="BX1003" s="66"/>
      <c r="BY1003" s="66"/>
      <c r="BZ1003" s="66"/>
      <c r="CA1003" s="66"/>
      <c r="CB1003" s="66"/>
      <c r="CC1003" s="66"/>
      <c r="CD1003" s="66"/>
      <c r="CE1003" s="66"/>
      <c r="CF1003" s="66"/>
      <c r="CG1003" s="66"/>
      <c r="CH1003" s="66"/>
      <c r="CI1003" s="66"/>
      <c r="CJ1003" s="66"/>
      <c r="CK1003" s="66"/>
      <c r="CL1003" s="66"/>
      <c r="CM1003" s="66"/>
      <c r="CN1003" s="66"/>
      <c r="CO1003" s="66"/>
      <c r="CP1003" s="66"/>
      <c r="CQ1003" s="66"/>
      <c r="CR1003" s="66"/>
      <c r="CS1003" s="66"/>
      <c r="CT1003" s="66"/>
      <c r="CU1003" s="66"/>
      <c r="CV1003" s="66"/>
      <c r="CW1003" s="66"/>
      <c r="CX1003" s="66"/>
      <c r="CY1003" s="66"/>
      <c r="CZ1003" s="66"/>
      <c r="DA1003" s="66"/>
      <c r="DB1003" s="66"/>
      <c r="DC1003" s="66"/>
      <c r="DD1003" s="66"/>
      <c r="DE1003" s="66"/>
      <c r="DF1003" s="66"/>
      <c r="DG1003" s="66"/>
      <c r="DH1003" s="66"/>
      <c r="DI1003" s="66"/>
      <c r="DJ1003" s="66"/>
      <c r="DK1003" s="66"/>
      <c r="DL1003" s="66"/>
      <c r="DM1003" s="66"/>
      <c r="DN1003" s="66"/>
      <c r="DO1003" s="66"/>
      <c r="DP1003" s="66"/>
      <c r="DQ1003" s="66"/>
      <c r="DR1003" s="66"/>
      <c r="DS1003" s="66"/>
      <c r="DT1003" s="66"/>
      <c r="DU1003" s="66"/>
      <c r="DV1003" s="66"/>
      <c r="DW1003" s="66"/>
      <c r="DX1003" s="66"/>
      <c r="DY1003" s="66"/>
      <c r="DZ1003" s="66"/>
      <c r="EA1003" s="66"/>
      <c r="EB1003" s="66"/>
      <c r="EC1003" s="66"/>
      <c r="ED1003" s="66"/>
      <c r="EE1003" s="66"/>
      <c r="EF1003" s="66"/>
      <c r="EG1003" s="66"/>
      <c r="EH1003" s="66"/>
      <c r="EI1003" s="66"/>
      <c r="EJ1003" s="66"/>
      <c r="EK1003" s="66"/>
      <c r="EL1003" s="66"/>
      <c r="EM1003" s="66"/>
      <c r="EN1003" s="66"/>
      <c r="EO1003" s="66"/>
      <c r="EP1003" s="66"/>
      <c r="EQ1003" s="66"/>
      <c r="ER1003" s="66"/>
      <c r="ES1003" s="66"/>
      <c r="ET1003" s="66"/>
      <c r="EU1003" s="66"/>
      <c r="EV1003" s="66"/>
      <c r="EW1003" s="66"/>
      <c r="EX1003" s="66"/>
      <c r="EY1003" s="66"/>
      <c r="EZ1003" s="66"/>
      <c r="FA1003" s="66"/>
      <c r="FB1003" s="66"/>
      <c r="FC1003" s="66"/>
      <c r="FD1003" s="66"/>
      <c r="FE1003" s="66"/>
      <c r="FF1003" s="66"/>
      <c r="FG1003" s="66"/>
      <c r="FH1003" s="66"/>
      <c r="FI1003" s="66"/>
      <c r="FJ1003" s="66"/>
      <c r="FK1003" s="66"/>
      <c r="FL1003" s="66"/>
      <c r="FM1003" s="66"/>
      <c r="FN1003" s="66"/>
      <c r="FO1003" s="66"/>
      <c r="FP1003" s="66"/>
      <c r="FQ1003" s="66"/>
      <c r="FR1003" s="66"/>
      <c r="FS1003" s="66"/>
      <c r="FT1003" s="66"/>
      <c r="FU1003" s="66"/>
      <c r="FV1003" s="66"/>
      <c r="FW1003" s="66"/>
      <c r="FX1003" s="66"/>
      <c r="FY1003" s="66"/>
      <c r="FZ1003" s="66"/>
      <c r="GA1003" s="66"/>
      <c r="GB1003" s="66"/>
      <c r="GC1003" s="66"/>
      <c r="GD1003" s="66"/>
      <c r="GE1003" s="66"/>
      <c r="GF1003" s="66"/>
      <c r="GG1003" s="66"/>
      <c r="GH1003" s="66"/>
      <c r="GI1003" s="66"/>
      <c r="GJ1003" s="66"/>
      <c r="GK1003" s="66"/>
      <c r="GL1003" s="66"/>
      <c r="GM1003" s="66"/>
      <c r="GN1003" s="66"/>
      <c r="GO1003" s="66"/>
      <c r="GP1003" s="66"/>
      <c r="GQ1003" s="66"/>
      <c r="GR1003" s="66"/>
      <c r="GS1003" s="66"/>
      <c r="GT1003" s="66"/>
      <c r="GU1003" s="66"/>
      <c r="GV1003" s="66"/>
      <c r="GW1003" s="66"/>
      <c r="GX1003" s="66"/>
      <c r="GY1003" s="66"/>
      <c r="GZ1003" s="66"/>
      <c r="HA1003" s="66"/>
      <c r="HB1003" s="66"/>
      <c r="HC1003" s="66"/>
      <c r="HD1003" s="66"/>
      <c r="HE1003" s="66"/>
      <c r="HF1003" s="66"/>
      <c r="HG1003" s="66"/>
      <c r="HH1003" s="66"/>
      <c r="HI1003" s="66"/>
      <c r="HJ1003" s="66"/>
      <c r="HK1003" s="66"/>
      <c r="HL1003" s="66"/>
      <c r="HM1003" s="66"/>
      <c r="HN1003" s="66"/>
      <c r="HO1003" s="66"/>
      <c r="HP1003" s="66"/>
      <c r="HQ1003" s="66"/>
      <c r="HR1003" s="66"/>
      <c r="HS1003" s="66"/>
      <c r="HT1003" s="66"/>
      <c r="HU1003" s="66"/>
      <c r="HV1003" s="66"/>
      <c r="HW1003" s="66"/>
      <c r="HX1003" s="66"/>
      <c r="HY1003" s="66"/>
      <c r="HZ1003" s="66"/>
      <c r="IA1003" s="66"/>
      <c r="IB1003" s="66"/>
      <c r="IC1003" s="66"/>
      <c r="ID1003" s="66"/>
      <c r="IE1003" s="66"/>
      <c r="IF1003" s="66"/>
      <c r="IG1003" s="66"/>
      <c r="IH1003" s="66"/>
      <c r="II1003" s="66"/>
      <c r="IJ1003" s="66"/>
      <c r="IK1003" s="66"/>
      <c r="IL1003" s="66"/>
      <c r="IM1003" s="66"/>
      <c r="IN1003" s="66"/>
      <c r="IO1003" s="66"/>
      <c r="IP1003" s="66"/>
      <c r="IQ1003" s="66"/>
      <c r="IR1003" s="66"/>
      <c r="IS1003" s="66"/>
      <c r="IT1003" s="66"/>
      <c r="IU1003" s="66"/>
      <c r="IV1003" s="66"/>
      <c r="IW1003" s="66"/>
      <c r="IX1003" s="66"/>
      <c r="IY1003" s="66"/>
      <c r="IZ1003" s="66"/>
      <c r="JA1003" s="66"/>
      <c r="JB1003" s="66"/>
      <c r="JC1003" s="66"/>
      <c r="JD1003" s="66"/>
      <c r="JE1003" s="66"/>
      <c r="JF1003" s="66"/>
      <c r="JG1003" s="66"/>
      <c r="JH1003" s="66"/>
      <c r="JI1003" s="66"/>
      <c r="JJ1003" s="66"/>
      <c r="JK1003" s="66"/>
      <c r="JL1003" s="66"/>
      <c r="JM1003" s="66"/>
      <c r="JN1003" s="66"/>
      <c r="JO1003" s="66"/>
      <c r="JP1003" s="66"/>
      <c r="JQ1003" s="66"/>
      <c r="JR1003" s="66"/>
      <c r="JS1003" s="66"/>
      <c r="JT1003" s="66"/>
      <c r="JU1003" s="66"/>
      <c r="JV1003" s="66"/>
      <c r="JW1003" s="66"/>
      <c r="JX1003" s="66"/>
      <c r="JY1003" s="66"/>
      <c r="JZ1003" s="66"/>
      <c r="KA1003" s="66"/>
      <c r="KB1003" s="66"/>
      <c r="KC1003" s="66"/>
      <c r="KD1003" s="66"/>
      <c r="KE1003" s="66"/>
      <c r="KF1003" s="66"/>
      <c r="KG1003" s="66"/>
      <c r="KH1003" s="66"/>
      <c r="KI1003" s="66"/>
      <c r="KJ1003" s="66"/>
      <c r="KK1003" s="66"/>
      <c r="KL1003" s="66"/>
      <c r="KM1003" s="66"/>
      <c r="KN1003" s="66"/>
      <c r="KO1003" s="66"/>
      <c r="KP1003" s="66"/>
      <c r="KQ1003" s="66"/>
      <c r="KR1003" s="66"/>
      <c r="KS1003" s="66"/>
      <c r="KT1003" s="66"/>
      <c r="KU1003" s="66"/>
      <c r="KV1003" s="66"/>
      <c r="KW1003" s="66"/>
      <c r="KX1003" s="66"/>
      <c r="KY1003" s="66"/>
      <c r="KZ1003" s="66"/>
      <c r="LA1003" s="66"/>
      <c r="LB1003" s="66"/>
      <c r="LC1003" s="66"/>
      <c r="LD1003" s="66"/>
      <c r="LE1003" s="66"/>
      <c r="LF1003" s="66"/>
      <c r="LG1003" s="66"/>
      <c r="LH1003" s="66"/>
      <c r="LI1003" s="66"/>
      <c r="LJ1003" s="66"/>
      <c r="LK1003" s="66"/>
      <c r="LL1003" s="66"/>
      <c r="LM1003" s="66"/>
      <c r="LN1003" s="66"/>
      <c r="LO1003" s="66"/>
      <c r="LP1003" s="66"/>
      <c r="LQ1003" s="66"/>
      <c r="LR1003" s="66"/>
      <c r="LS1003" s="66"/>
      <c r="LT1003" s="66"/>
      <c r="LU1003" s="66"/>
      <c r="LV1003" s="66"/>
      <c r="LW1003" s="66"/>
      <c r="LX1003" s="66"/>
      <c r="LY1003" s="66"/>
      <c r="LZ1003" s="66"/>
      <c r="MA1003" s="66"/>
      <c r="MB1003" s="66"/>
      <c r="MC1003" s="66"/>
      <c r="MD1003" s="66"/>
      <c r="ME1003" s="66"/>
      <c r="MF1003" s="66"/>
      <c r="MG1003" s="66"/>
      <c r="MH1003" s="66"/>
      <c r="MI1003" s="66"/>
      <c r="MJ1003" s="66"/>
      <c r="MK1003" s="66"/>
      <c r="ML1003" s="66"/>
      <c r="MM1003" s="66"/>
      <c r="MN1003" s="66"/>
      <c r="MO1003" s="66"/>
      <c r="MP1003" s="66"/>
      <c r="MQ1003" s="66"/>
      <c r="MR1003" s="66"/>
      <c r="MS1003" s="66"/>
      <c r="MT1003" s="66"/>
      <c r="MU1003" s="66"/>
      <c r="MV1003" s="66"/>
      <c r="MW1003" s="66"/>
      <c r="MX1003" s="66"/>
      <c r="MY1003" s="66"/>
      <c r="MZ1003" s="66"/>
      <c r="NA1003" s="66"/>
      <c r="NB1003" s="66"/>
      <c r="NC1003" s="66"/>
      <c r="ND1003" s="66"/>
      <c r="NE1003" s="66"/>
      <c r="NF1003" s="66"/>
      <c r="NG1003" s="66"/>
      <c r="NH1003" s="66"/>
      <c r="NI1003" s="66"/>
      <c r="NJ1003" s="66"/>
      <c r="NK1003" s="66"/>
      <c r="NL1003" s="66"/>
      <c r="NM1003" s="66"/>
      <c r="NN1003" s="66"/>
      <c r="NO1003" s="66"/>
      <c r="NP1003" s="66"/>
      <c r="NQ1003" s="66"/>
      <c r="NR1003" s="66"/>
      <c r="NS1003" s="66"/>
      <c r="NT1003" s="66"/>
      <c r="NU1003" s="66"/>
      <c r="NV1003" s="66"/>
      <c r="NW1003" s="66"/>
      <c r="NX1003" s="66"/>
      <c r="NY1003" s="66"/>
      <c r="NZ1003" s="66"/>
      <c r="OA1003" s="66"/>
      <c r="OB1003" s="66"/>
      <c r="OC1003" s="66"/>
      <c r="OD1003" s="66"/>
      <c r="OE1003" s="66"/>
      <c r="OF1003" s="66"/>
      <c r="OG1003" s="66"/>
      <c r="OH1003" s="66"/>
      <c r="OI1003" s="66"/>
      <c r="OJ1003" s="66"/>
      <c r="OK1003" s="66"/>
      <c r="OL1003" s="66"/>
      <c r="OM1003" s="66"/>
      <c r="ON1003" s="66"/>
      <c r="OO1003" s="66"/>
      <c r="OP1003" s="66"/>
      <c r="OQ1003" s="66"/>
      <c r="OR1003" s="66"/>
      <c r="OS1003" s="66"/>
      <c r="OT1003" s="66"/>
      <c r="OU1003" s="66"/>
      <c r="OV1003" s="66"/>
      <c r="OW1003" s="66"/>
      <c r="OX1003" s="66"/>
      <c r="OY1003" s="66"/>
      <c r="OZ1003" s="66"/>
      <c r="PA1003" s="66"/>
      <c r="PB1003" s="66"/>
      <c r="PC1003" s="66"/>
      <c r="PD1003" s="66"/>
      <c r="PE1003" s="66"/>
      <c r="PF1003" s="66"/>
      <c r="PG1003" s="66"/>
      <c r="PH1003" s="66"/>
      <c r="PI1003" s="66"/>
      <c r="PJ1003" s="66"/>
      <c r="PK1003" s="66"/>
      <c r="PL1003" s="66"/>
      <c r="PM1003" s="66"/>
      <c r="PN1003" s="66"/>
      <c r="PO1003" s="66"/>
      <c r="PP1003" s="66"/>
      <c r="PQ1003" s="66"/>
      <c r="PR1003" s="66"/>
      <c r="PS1003" s="66"/>
      <c r="PT1003" s="66"/>
      <c r="PU1003" s="66"/>
      <c r="PV1003" s="66"/>
      <c r="PW1003" s="66"/>
      <c r="PX1003" s="66"/>
      <c r="PY1003" s="66"/>
      <c r="PZ1003" s="66"/>
      <c r="QA1003" s="66"/>
      <c r="QB1003" s="66"/>
      <c r="QC1003" s="66"/>
      <c r="QD1003" s="66"/>
      <c r="QE1003" s="66"/>
      <c r="QF1003" s="66"/>
      <c r="QG1003" s="66"/>
      <c r="QH1003" s="66"/>
      <c r="QI1003" s="66"/>
      <c r="QJ1003" s="66"/>
      <c r="QK1003" s="66"/>
      <c r="QL1003" s="66"/>
      <c r="QM1003" s="66"/>
      <c r="QN1003" s="66"/>
      <c r="QO1003" s="66"/>
      <c r="QP1003" s="66"/>
      <c r="QQ1003" s="66"/>
      <c r="QR1003" s="66"/>
      <c r="QS1003" s="66"/>
      <c r="QT1003" s="66"/>
      <c r="QU1003" s="66"/>
      <c r="QV1003" s="66"/>
      <c r="QW1003" s="66"/>
      <c r="QX1003" s="66"/>
      <c r="QY1003" s="66"/>
      <c r="QZ1003" s="66"/>
      <c r="RA1003" s="66"/>
      <c r="RB1003" s="66"/>
      <c r="RC1003" s="66"/>
      <c r="RD1003" s="66"/>
      <c r="RE1003" s="66"/>
      <c r="RF1003" s="66"/>
      <c r="RG1003" s="66"/>
      <c r="RH1003" s="66"/>
      <c r="RI1003" s="66"/>
      <c r="RJ1003" s="66"/>
      <c r="RK1003" s="66"/>
      <c r="RL1003" s="66"/>
      <c r="RM1003" s="66"/>
      <c r="RN1003" s="66"/>
      <c r="RO1003" s="66"/>
      <c r="RP1003" s="66"/>
      <c r="RQ1003" s="66"/>
      <c r="RR1003" s="66"/>
      <c r="RS1003" s="66"/>
      <c r="RT1003" s="66"/>
      <c r="RU1003" s="66"/>
      <c r="RV1003" s="66"/>
      <c r="RW1003" s="66"/>
      <c r="RX1003" s="66"/>
      <c r="RY1003" s="66"/>
      <c r="RZ1003" s="66"/>
      <c r="SA1003" s="66"/>
      <c r="SB1003" s="66"/>
      <c r="SC1003" s="66"/>
      <c r="SD1003" s="66"/>
      <c r="SE1003" s="66"/>
      <c r="SF1003" s="66"/>
      <c r="SG1003" s="66"/>
      <c r="SH1003" s="66"/>
      <c r="SI1003" s="66"/>
      <c r="SJ1003" s="66"/>
      <c r="SK1003" s="66"/>
      <c r="SL1003" s="66"/>
      <c r="SM1003" s="66"/>
      <c r="SN1003" s="66"/>
      <c r="SO1003" s="66"/>
      <c r="SP1003" s="66"/>
      <c r="SQ1003" s="66"/>
      <c r="SR1003" s="66"/>
      <c r="SS1003" s="66"/>
      <c r="ST1003" s="66"/>
      <c r="SU1003" s="66"/>
      <c r="SV1003" s="66"/>
      <c r="SW1003" s="66"/>
      <c r="SX1003" s="66"/>
      <c r="SY1003" s="66"/>
      <c r="SZ1003" s="66"/>
      <c r="TA1003" s="66"/>
      <c r="TB1003" s="66"/>
      <c r="TC1003" s="66"/>
      <c r="TD1003" s="66"/>
      <c r="TE1003" s="66"/>
      <c r="TF1003" s="66"/>
      <c r="TG1003" s="66"/>
      <c r="TH1003" s="66"/>
      <c r="TI1003" s="66"/>
      <c r="TJ1003" s="66"/>
      <c r="TK1003" s="66"/>
      <c r="TL1003" s="66"/>
      <c r="TM1003" s="66"/>
      <c r="TN1003" s="66"/>
      <c r="TO1003" s="66"/>
      <c r="TP1003" s="66"/>
      <c r="TQ1003" s="66"/>
      <c r="TR1003" s="66"/>
      <c r="TS1003" s="66"/>
      <c r="TT1003" s="66"/>
      <c r="TU1003" s="66"/>
      <c r="TV1003" s="66"/>
      <c r="TW1003" s="66"/>
      <c r="TX1003" s="66"/>
      <c r="TY1003" s="66"/>
      <c r="TZ1003" s="66"/>
      <c r="UA1003" s="66"/>
      <c r="UB1003" s="66"/>
      <c r="UC1003" s="66"/>
      <c r="UD1003" s="66"/>
      <c r="UE1003" s="66"/>
      <c r="UF1003" s="66"/>
      <c r="UG1003" s="66"/>
      <c r="UH1003" s="66"/>
      <c r="UI1003" s="66"/>
      <c r="UJ1003" s="66"/>
      <c r="UK1003" s="66"/>
      <c r="UL1003" s="66"/>
      <c r="UM1003" s="66"/>
      <c r="UN1003" s="66"/>
      <c r="UO1003" s="66"/>
      <c r="UP1003" s="66"/>
      <c r="UQ1003" s="66"/>
      <c r="UR1003" s="66"/>
      <c r="US1003" s="66"/>
      <c r="UT1003" s="66"/>
      <c r="UU1003" s="66"/>
      <c r="UV1003" s="66"/>
      <c r="UW1003" s="66"/>
      <c r="UX1003" s="66"/>
      <c r="UY1003" s="66"/>
      <c r="UZ1003" s="66"/>
      <c r="VA1003" s="66"/>
      <c r="VB1003" s="66"/>
      <c r="VC1003" s="66"/>
      <c r="VD1003" s="66"/>
      <c r="VE1003" s="66"/>
      <c r="VF1003" s="66"/>
      <c r="VG1003" s="66"/>
      <c r="VH1003" s="66"/>
      <c r="VI1003" s="66"/>
      <c r="VJ1003" s="66"/>
      <c r="VK1003" s="66"/>
      <c r="VL1003" s="66"/>
      <c r="VM1003" s="66"/>
      <c r="VN1003" s="66"/>
      <c r="VO1003" s="66"/>
      <c r="VP1003" s="66"/>
      <c r="VQ1003" s="66"/>
      <c r="VR1003" s="66"/>
      <c r="VS1003" s="66"/>
      <c r="VT1003" s="66"/>
      <c r="VU1003" s="66"/>
      <c r="VV1003" s="66"/>
      <c r="VW1003" s="66"/>
      <c r="VX1003" s="66"/>
      <c r="VY1003" s="66"/>
      <c r="VZ1003" s="66"/>
      <c r="WA1003" s="66"/>
      <c r="WB1003" s="66"/>
      <c r="WC1003" s="66"/>
      <c r="WD1003" s="66"/>
      <c r="WE1003" s="66"/>
      <c r="WF1003" s="66"/>
      <c r="WG1003" s="66"/>
      <c r="WH1003" s="66"/>
      <c r="WI1003" s="66"/>
      <c r="WJ1003" s="66"/>
      <c r="WK1003" s="66"/>
      <c r="WL1003" s="66"/>
      <c r="WM1003" s="66"/>
      <c r="WN1003" s="66"/>
      <c r="WO1003" s="66"/>
      <c r="WP1003" s="66"/>
      <c r="WQ1003" s="66"/>
      <c r="WR1003" s="66"/>
      <c r="WS1003" s="66"/>
      <c r="WT1003" s="66"/>
      <c r="WU1003" s="66"/>
      <c r="WV1003" s="66"/>
      <c r="WW1003" s="66"/>
      <c r="WX1003" s="66"/>
      <c r="WY1003" s="66"/>
      <c r="WZ1003" s="66"/>
      <c r="XA1003" s="66"/>
      <c r="XB1003" s="66"/>
      <c r="XC1003" s="66"/>
      <c r="XD1003" s="66"/>
      <c r="XE1003" s="66"/>
      <c r="XF1003" s="66"/>
      <c r="XG1003" s="66"/>
      <c r="XH1003" s="66"/>
      <c r="XI1003" s="66"/>
      <c r="XJ1003" s="66"/>
      <c r="XK1003" s="66"/>
      <c r="XL1003" s="66"/>
      <c r="XM1003" s="66"/>
      <c r="XN1003" s="66"/>
      <c r="XO1003" s="66"/>
      <c r="XP1003" s="66"/>
      <c r="XQ1003" s="66"/>
      <c r="XR1003" s="66"/>
      <c r="XS1003" s="66"/>
      <c r="XT1003" s="66"/>
      <c r="XU1003" s="66"/>
      <c r="XV1003" s="66"/>
      <c r="XW1003" s="66"/>
      <c r="XX1003" s="66"/>
      <c r="XY1003" s="66"/>
      <c r="XZ1003" s="66"/>
      <c r="YA1003" s="66"/>
      <c r="YB1003" s="66"/>
      <c r="YC1003" s="66"/>
      <c r="YD1003" s="66"/>
      <c r="YE1003" s="66"/>
      <c r="YF1003" s="66"/>
      <c r="YG1003" s="66"/>
      <c r="YH1003" s="66"/>
      <c r="YI1003" s="66"/>
      <c r="YJ1003" s="66"/>
      <c r="YK1003" s="66"/>
      <c r="YL1003" s="66"/>
      <c r="YM1003" s="66"/>
      <c r="YN1003" s="66"/>
      <c r="YO1003" s="66"/>
      <c r="YP1003" s="66"/>
      <c r="YQ1003" s="66"/>
      <c r="YR1003" s="66"/>
      <c r="YS1003" s="66"/>
      <c r="YT1003" s="66"/>
      <c r="YU1003" s="66"/>
      <c r="YV1003" s="66"/>
      <c r="YW1003" s="66"/>
      <c r="YX1003" s="66"/>
      <c r="YY1003" s="66"/>
      <c r="YZ1003" s="66"/>
      <c r="ZA1003" s="66"/>
      <c r="ZB1003" s="66"/>
      <c r="ZC1003" s="66"/>
      <c r="ZD1003" s="66"/>
      <c r="ZE1003" s="66"/>
      <c r="ZF1003" s="66"/>
      <c r="ZG1003" s="66"/>
      <c r="ZH1003" s="66"/>
      <c r="ZI1003" s="66"/>
      <c r="ZJ1003" s="66"/>
      <c r="ZK1003" s="66"/>
      <c r="ZL1003" s="66"/>
      <c r="ZM1003" s="66"/>
      <c r="ZN1003" s="66"/>
      <c r="ZO1003" s="66"/>
      <c r="ZP1003" s="66"/>
      <c r="ZQ1003" s="66"/>
      <c r="ZR1003" s="66"/>
      <c r="ZS1003" s="66"/>
      <c r="ZT1003" s="66"/>
      <c r="ZU1003" s="66"/>
      <c r="ZV1003" s="66"/>
      <c r="ZW1003" s="66"/>
      <c r="ZX1003" s="66"/>
      <c r="ZY1003" s="66"/>
      <c r="ZZ1003" s="66"/>
      <c r="AAA1003" s="66"/>
      <c r="AAB1003" s="66"/>
      <c r="AAC1003" s="66"/>
      <c r="AAD1003" s="66"/>
      <c r="AAE1003" s="66"/>
      <c r="AAF1003" s="66"/>
      <c r="AAG1003" s="66"/>
      <c r="AAH1003" s="66"/>
      <c r="AAI1003" s="66"/>
      <c r="AAJ1003" s="66"/>
      <c r="AAK1003" s="66"/>
      <c r="AAL1003" s="66"/>
      <c r="AAM1003" s="66"/>
      <c r="AAN1003" s="66"/>
      <c r="AAO1003" s="66"/>
      <c r="AAP1003" s="66"/>
      <c r="AAQ1003" s="66"/>
      <c r="AAR1003" s="66"/>
      <c r="AAS1003" s="66"/>
      <c r="AAT1003" s="66"/>
      <c r="AAU1003" s="66"/>
      <c r="AAV1003" s="66"/>
      <c r="AAW1003" s="66"/>
      <c r="AAX1003" s="66"/>
      <c r="AAY1003" s="66"/>
      <c r="AAZ1003" s="66"/>
      <c r="ABA1003" s="66"/>
      <c r="ABB1003" s="66"/>
      <c r="ABC1003" s="66"/>
      <c r="ABD1003" s="66"/>
      <c r="ABE1003" s="66"/>
      <c r="ABF1003" s="66"/>
      <c r="ABG1003" s="66"/>
      <c r="ABH1003" s="66"/>
      <c r="ABI1003" s="66"/>
      <c r="ABJ1003" s="66"/>
      <c r="ABK1003" s="66"/>
      <c r="ABL1003" s="66"/>
      <c r="ABM1003" s="66"/>
      <c r="ABN1003" s="66"/>
      <c r="ABO1003" s="66"/>
      <c r="ABP1003" s="66"/>
      <c r="ABQ1003" s="66"/>
      <c r="ABR1003" s="66"/>
      <c r="ABS1003" s="66"/>
      <c r="ABT1003" s="66"/>
      <c r="ABU1003" s="66"/>
      <c r="ABV1003" s="66"/>
      <c r="ABW1003" s="66"/>
      <c r="ABX1003" s="66"/>
      <c r="ABY1003" s="66"/>
      <c r="ABZ1003" s="66"/>
      <c r="ACA1003" s="66"/>
      <c r="ACB1003" s="66"/>
      <c r="ACC1003" s="66"/>
      <c r="ACD1003" s="66"/>
      <c r="ACE1003" s="66"/>
      <c r="ACF1003" s="66"/>
      <c r="ACG1003" s="66"/>
      <c r="ACH1003" s="66"/>
      <c r="ACI1003" s="66"/>
      <c r="ACJ1003" s="66"/>
      <c r="ACK1003" s="66"/>
      <c r="ACL1003" s="66"/>
      <c r="ACM1003" s="66"/>
      <c r="ACN1003" s="66"/>
      <c r="ACO1003" s="66"/>
      <c r="ACP1003" s="66"/>
      <c r="ACQ1003" s="66"/>
      <c r="ACR1003" s="66"/>
      <c r="ACS1003" s="66"/>
      <c r="ACT1003" s="66"/>
      <c r="ACU1003" s="66"/>
      <c r="ACV1003" s="66"/>
      <c r="ACW1003" s="66"/>
      <c r="ACX1003" s="66"/>
      <c r="ACY1003" s="66"/>
      <c r="ACZ1003" s="66"/>
      <c r="ADA1003" s="66"/>
      <c r="ADB1003" s="66"/>
      <c r="ADC1003" s="66"/>
      <c r="ADD1003" s="66"/>
      <c r="ADE1003" s="66"/>
      <c r="ADF1003" s="66"/>
      <c r="ADG1003" s="66"/>
      <c r="ADH1003" s="66"/>
      <c r="ADI1003" s="66"/>
      <c r="ADJ1003" s="66"/>
      <c r="ADK1003" s="66"/>
      <c r="ADL1003" s="66"/>
      <c r="ADM1003" s="66"/>
      <c r="ADN1003" s="66"/>
      <c r="ADO1003" s="66"/>
      <c r="ADP1003" s="66"/>
      <c r="ADQ1003" s="66"/>
      <c r="ADR1003" s="66"/>
      <c r="ADS1003" s="66"/>
      <c r="ADT1003" s="66"/>
      <c r="ADU1003" s="66"/>
      <c r="ADV1003" s="66"/>
      <c r="ADW1003" s="66"/>
      <c r="ADX1003" s="66"/>
      <c r="ADY1003" s="66"/>
      <c r="ADZ1003" s="66"/>
      <c r="AEA1003" s="66"/>
      <c r="AEB1003" s="66"/>
      <c r="AEC1003" s="66"/>
      <c r="AED1003" s="66"/>
      <c r="AEE1003" s="66"/>
      <c r="AEF1003" s="66"/>
      <c r="AEG1003" s="66"/>
      <c r="AEH1003" s="66"/>
      <c r="AEI1003" s="66"/>
      <c r="AEJ1003" s="66"/>
      <c r="AEK1003" s="66"/>
      <c r="AEL1003" s="66"/>
      <c r="AEM1003" s="66"/>
      <c r="AEN1003" s="66"/>
      <c r="AEO1003" s="66"/>
      <c r="AEP1003" s="66"/>
      <c r="AEQ1003" s="66"/>
      <c r="AER1003" s="66"/>
      <c r="AES1003" s="66"/>
      <c r="AET1003" s="66"/>
      <c r="AEU1003" s="66"/>
      <c r="AEV1003" s="66"/>
      <c r="AEW1003" s="66"/>
      <c r="AEX1003" s="66"/>
      <c r="AEY1003" s="66"/>
      <c r="AEZ1003" s="66"/>
      <c r="AFA1003" s="66"/>
      <c r="AFB1003" s="66"/>
      <c r="AFC1003" s="66"/>
      <c r="AFD1003" s="66"/>
      <c r="AFE1003" s="66"/>
      <c r="AFF1003" s="66"/>
      <c r="AFG1003" s="66"/>
      <c r="AFH1003" s="66"/>
      <c r="AFI1003" s="66"/>
      <c r="AFJ1003" s="66"/>
      <c r="AFK1003" s="66"/>
      <c r="AFL1003" s="66"/>
      <c r="AFM1003" s="66"/>
      <c r="AFN1003" s="66"/>
      <c r="AFO1003" s="66"/>
      <c r="AFP1003" s="66"/>
      <c r="AFQ1003" s="66"/>
      <c r="AFR1003" s="66"/>
      <c r="AFS1003" s="66"/>
      <c r="AFT1003" s="66"/>
      <c r="AFU1003" s="66"/>
      <c r="AFV1003" s="66"/>
      <c r="AFW1003" s="66"/>
      <c r="AFX1003" s="66"/>
      <c r="AFY1003" s="66"/>
      <c r="AFZ1003" s="66"/>
      <c r="AGA1003" s="66"/>
      <c r="AGB1003" s="66"/>
      <c r="AGC1003" s="66"/>
      <c r="AGD1003" s="66"/>
      <c r="AGE1003" s="66"/>
      <c r="AGF1003" s="66"/>
      <c r="AGG1003" s="66"/>
      <c r="AGH1003" s="66"/>
      <c r="AGI1003" s="66"/>
      <c r="AGJ1003" s="66"/>
      <c r="AGK1003" s="66"/>
      <c r="AGL1003" s="66"/>
      <c r="AGM1003" s="66"/>
      <c r="AGN1003" s="66"/>
      <c r="AGO1003" s="66"/>
      <c r="AGP1003" s="66"/>
      <c r="AGQ1003" s="66"/>
      <c r="AGR1003" s="66"/>
      <c r="AGS1003" s="66"/>
      <c r="AGT1003" s="66"/>
      <c r="AGU1003" s="66"/>
      <c r="AGV1003" s="66"/>
      <c r="AGW1003" s="66"/>
      <c r="AGX1003" s="66"/>
      <c r="AGY1003" s="66"/>
      <c r="AGZ1003" s="66"/>
      <c r="AHA1003" s="66"/>
      <c r="AHB1003" s="66"/>
      <c r="AHC1003" s="66"/>
      <c r="AHD1003" s="66"/>
      <c r="AHE1003" s="66"/>
      <c r="AHF1003" s="66"/>
      <c r="AHG1003" s="66"/>
      <c r="AHH1003" s="66"/>
      <c r="AHI1003" s="66"/>
      <c r="AHJ1003" s="66"/>
      <c r="AHK1003" s="66"/>
      <c r="AHL1003" s="66"/>
      <c r="AHM1003" s="66"/>
      <c r="AHN1003" s="66"/>
      <c r="AHO1003" s="66"/>
      <c r="AHP1003" s="66"/>
      <c r="AHQ1003" s="66"/>
      <c r="AHR1003" s="66"/>
      <c r="AHS1003" s="66"/>
      <c r="AHT1003" s="66"/>
      <c r="AHU1003" s="66"/>
      <c r="AHV1003" s="66"/>
      <c r="AHW1003" s="66"/>
      <c r="AHX1003" s="66"/>
      <c r="AHY1003" s="66"/>
      <c r="AHZ1003" s="66"/>
      <c r="AIA1003" s="66"/>
      <c r="AIB1003" s="66"/>
      <c r="AIC1003" s="66"/>
      <c r="AID1003" s="66"/>
      <c r="AIE1003" s="66"/>
      <c r="AIF1003" s="66"/>
      <c r="AIG1003" s="66"/>
      <c r="AIH1003" s="66"/>
      <c r="AII1003" s="66"/>
      <c r="AIJ1003" s="66"/>
      <c r="AIK1003" s="66"/>
      <c r="AIL1003" s="66"/>
      <c r="AIM1003" s="66"/>
      <c r="AIN1003" s="66"/>
      <c r="AIO1003" s="66"/>
      <c r="AIP1003" s="66"/>
      <c r="AIQ1003" s="66"/>
      <c r="AIR1003" s="66"/>
      <c r="AIS1003" s="66"/>
      <c r="AIT1003" s="66"/>
      <c r="AIU1003" s="66"/>
      <c r="AIV1003" s="66"/>
      <c r="AIW1003" s="66"/>
      <c r="AIX1003" s="66"/>
      <c r="AIY1003" s="66"/>
      <c r="AIZ1003" s="66"/>
      <c r="AJA1003" s="66"/>
      <c r="AJB1003" s="66"/>
      <c r="AJC1003" s="66"/>
      <c r="AJD1003" s="66"/>
      <c r="AJE1003" s="66"/>
      <c r="AJF1003" s="66"/>
      <c r="AJG1003" s="66"/>
      <c r="AJH1003" s="66"/>
      <c r="AJI1003" s="66"/>
      <c r="AJJ1003" s="66"/>
      <c r="AJK1003" s="66"/>
      <c r="AJL1003" s="66"/>
      <c r="AJM1003" s="66"/>
      <c r="AJN1003" s="66"/>
      <c r="AJO1003" s="66"/>
      <c r="AJP1003" s="66"/>
      <c r="AJQ1003" s="66"/>
      <c r="AJR1003" s="66"/>
      <c r="AJS1003" s="66"/>
      <c r="AJT1003" s="66"/>
      <c r="AJU1003" s="66"/>
      <c r="AJV1003" s="66"/>
      <c r="AJW1003" s="66"/>
      <c r="AJX1003" s="66"/>
      <c r="AJY1003" s="66"/>
      <c r="AJZ1003" s="66"/>
      <c r="AKA1003" s="66"/>
      <c r="AKB1003" s="66"/>
      <c r="AKC1003" s="66"/>
      <c r="AKD1003" s="66"/>
      <c r="AKE1003" s="66"/>
      <c r="AKF1003" s="66"/>
      <c r="AKG1003" s="66"/>
      <c r="AKH1003" s="66"/>
      <c r="AKI1003" s="66"/>
      <c r="AKJ1003" s="66"/>
      <c r="AKK1003" s="66"/>
      <c r="AKL1003" s="66"/>
      <c r="AKM1003" s="66"/>
      <c r="AKN1003" s="66"/>
      <c r="AKO1003" s="66"/>
      <c r="AKP1003" s="66"/>
      <c r="AKQ1003" s="66"/>
      <c r="AKR1003" s="66"/>
      <c r="AKS1003" s="66"/>
      <c r="AKT1003" s="66"/>
      <c r="AKU1003" s="66"/>
      <c r="AKV1003" s="66"/>
      <c r="AKW1003" s="66"/>
      <c r="AKX1003" s="66"/>
      <c r="AKY1003" s="66"/>
      <c r="AKZ1003" s="66"/>
      <c r="ALA1003" s="66"/>
      <c r="ALB1003" s="66"/>
      <c r="ALC1003" s="66"/>
      <c r="ALD1003" s="66"/>
      <c r="ALE1003" s="66"/>
      <c r="ALF1003" s="66"/>
      <c r="ALG1003" s="66"/>
      <c r="ALH1003" s="66"/>
      <c r="ALI1003" s="66"/>
      <c r="ALJ1003" s="66"/>
      <c r="ALK1003" s="66"/>
      <c r="ALL1003" s="66"/>
      <c r="ALM1003" s="66"/>
      <c r="ALN1003" s="66"/>
      <c r="ALO1003" s="66"/>
      <c r="ALP1003" s="66"/>
      <c r="ALQ1003" s="66"/>
      <c r="ALR1003" s="66"/>
      <c r="ALS1003" s="66"/>
      <c r="ALT1003" s="66"/>
      <c r="ALU1003" s="66"/>
      <c r="ALV1003" s="66"/>
      <c r="ALW1003" s="66"/>
      <c r="ALX1003" s="66"/>
      <c r="ALY1003" s="66"/>
      <c r="ALZ1003" s="66"/>
      <c r="AMA1003" s="66"/>
      <c r="AMB1003" s="66"/>
      <c r="AMC1003" s="66"/>
      <c r="AMD1003" s="66"/>
      <c r="AME1003" s="66"/>
      <c r="AMF1003" s="66"/>
      <c r="AMG1003" s="66"/>
      <c r="AMH1003" s="66"/>
      <c r="AMI1003" s="66"/>
      <c r="AMJ1003" s="66"/>
      <c r="AMK1003" s="66"/>
      <c r="AML1003" s="66"/>
      <c r="AMM1003" s="66"/>
      <c r="AMN1003" s="66"/>
      <c r="AMO1003" s="66"/>
      <c r="AMP1003" s="66"/>
      <c r="AMQ1003" s="66"/>
      <c r="AMR1003" s="66"/>
      <c r="AMS1003" s="66"/>
      <c r="AMT1003" s="66"/>
      <c r="AMU1003" s="66"/>
      <c r="AMV1003" s="66"/>
      <c r="AMW1003" s="66"/>
      <c r="AMX1003" s="66"/>
      <c r="AMY1003" s="66"/>
      <c r="AMZ1003" s="66"/>
      <c r="ANA1003" s="66"/>
      <c r="ANB1003" s="66"/>
      <c r="ANC1003" s="66"/>
      <c r="AND1003" s="66"/>
      <c r="ANE1003" s="66"/>
      <c r="ANF1003" s="66"/>
      <c r="ANG1003" s="66"/>
      <c r="ANH1003" s="66"/>
      <c r="ANI1003" s="66"/>
      <c r="ANJ1003" s="66"/>
      <c r="ANK1003" s="66"/>
      <c r="ANL1003" s="66"/>
      <c r="ANM1003" s="66"/>
      <c r="ANN1003" s="66"/>
      <c r="ANO1003" s="66"/>
      <c r="ANP1003" s="66"/>
      <c r="ANQ1003" s="66"/>
      <c r="ANR1003" s="66"/>
      <c r="ANS1003" s="66"/>
      <c r="ANT1003" s="66"/>
      <c r="ANU1003" s="66"/>
      <c r="ANV1003" s="66"/>
      <c r="ANW1003" s="66"/>
      <c r="ANX1003" s="66"/>
      <c r="ANY1003" s="66"/>
      <c r="ANZ1003" s="66"/>
      <c r="AOA1003" s="66"/>
      <c r="AOB1003" s="66"/>
      <c r="AOC1003" s="66"/>
      <c r="AOD1003" s="66"/>
      <c r="AOE1003" s="66"/>
      <c r="AOF1003" s="66"/>
      <c r="AOG1003" s="66"/>
      <c r="AOH1003" s="66"/>
      <c r="AOI1003" s="66"/>
      <c r="AOJ1003" s="66"/>
      <c r="AOK1003" s="66"/>
      <c r="AOL1003" s="66"/>
      <c r="AOM1003" s="66"/>
      <c r="AON1003" s="66"/>
      <c r="AOO1003" s="66"/>
      <c r="AOP1003" s="66"/>
      <c r="AOQ1003" s="66"/>
      <c r="AOR1003" s="66"/>
      <c r="AOS1003" s="66"/>
      <c r="AOT1003" s="66"/>
      <c r="AOU1003" s="66"/>
      <c r="AOV1003" s="66"/>
      <c r="AOW1003" s="66"/>
      <c r="AOX1003" s="66"/>
      <c r="AOY1003" s="66"/>
      <c r="AOZ1003" s="66"/>
      <c r="APA1003" s="66"/>
      <c r="APB1003" s="66"/>
      <c r="APC1003" s="66"/>
      <c r="APD1003" s="66"/>
      <c r="APE1003" s="66"/>
      <c r="APF1003" s="66"/>
      <c r="APG1003" s="66"/>
      <c r="APH1003" s="66"/>
      <c r="API1003" s="66"/>
      <c r="APJ1003" s="66"/>
      <c r="APK1003" s="66"/>
      <c r="APL1003" s="66"/>
      <c r="APM1003" s="66"/>
      <c r="APN1003" s="66"/>
      <c r="APO1003" s="66"/>
      <c r="APP1003" s="66"/>
      <c r="APQ1003" s="66"/>
      <c r="APR1003" s="66"/>
      <c r="APS1003" s="66"/>
      <c r="APT1003" s="66"/>
      <c r="APU1003" s="66"/>
      <c r="APV1003" s="66"/>
      <c r="APW1003" s="66"/>
      <c r="APX1003" s="66"/>
      <c r="APY1003" s="66"/>
      <c r="APZ1003" s="66"/>
      <c r="AQA1003" s="66"/>
      <c r="AQB1003" s="66"/>
      <c r="AQC1003" s="66"/>
      <c r="AQD1003" s="66"/>
      <c r="AQE1003" s="66"/>
      <c r="AQF1003" s="66"/>
      <c r="AQG1003" s="66"/>
      <c r="AQH1003" s="66"/>
      <c r="AQI1003" s="66"/>
      <c r="AQJ1003" s="66"/>
      <c r="AQK1003" s="66"/>
      <c r="AQL1003" s="66"/>
      <c r="AQM1003" s="66"/>
      <c r="AQN1003" s="66"/>
      <c r="AQO1003" s="66"/>
      <c r="AQP1003" s="66"/>
      <c r="AQQ1003" s="66"/>
      <c r="AQR1003" s="66"/>
      <c r="AQS1003" s="66"/>
      <c r="AQT1003" s="66"/>
      <c r="AQU1003" s="66"/>
      <c r="AQV1003" s="66"/>
      <c r="AQW1003" s="66"/>
      <c r="AQX1003" s="66"/>
      <c r="AQY1003" s="66"/>
      <c r="AQZ1003" s="66"/>
      <c r="ARA1003" s="66"/>
      <c r="ARB1003" s="66"/>
      <c r="ARC1003" s="66"/>
      <c r="ARD1003" s="66"/>
      <c r="ARE1003" s="66"/>
      <c r="ARF1003" s="66"/>
      <c r="ARG1003" s="66"/>
      <c r="ARH1003" s="66"/>
      <c r="ARI1003" s="66"/>
      <c r="ARJ1003" s="66"/>
      <c r="ARK1003" s="66"/>
      <c r="ARL1003" s="66"/>
      <c r="ARM1003" s="66"/>
      <c r="ARN1003" s="66"/>
      <c r="ARO1003" s="66"/>
      <c r="ARP1003" s="66"/>
      <c r="ARQ1003" s="66"/>
      <c r="ARR1003" s="66"/>
      <c r="ARS1003" s="66"/>
      <c r="ART1003" s="66"/>
      <c r="ARU1003" s="66"/>
      <c r="ARV1003" s="66"/>
      <c r="ARW1003" s="66"/>
      <c r="ARX1003" s="66"/>
      <c r="ARY1003" s="66"/>
      <c r="ARZ1003" s="66"/>
      <c r="ASA1003" s="66"/>
      <c r="ASB1003" s="66"/>
      <c r="ASC1003" s="66"/>
      <c r="ASD1003" s="66"/>
      <c r="ASE1003" s="66"/>
      <c r="ASF1003" s="66"/>
      <c r="ASG1003" s="66"/>
      <c r="ASH1003" s="66"/>
      <c r="ASI1003" s="66"/>
      <c r="ASJ1003" s="66"/>
      <c r="ASK1003" s="66"/>
      <c r="ASL1003" s="66"/>
      <c r="ASM1003" s="66"/>
      <c r="ASN1003" s="66"/>
      <c r="ASO1003" s="66"/>
      <c r="ASP1003" s="66"/>
      <c r="ASQ1003" s="66"/>
      <c r="ASR1003" s="66"/>
      <c r="ASS1003" s="66"/>
      <c r="AST1003" s="66"/>
      <c r="ASU1003" s="66"/>
      <c r="ASV1003" s="66"/>
      <c r="ASW1003" s="66"/>
      <c r="ASX1003" s="66"/>
      <c r="ASY1003" s="66"/>
      <c r="ASZ1003" s="66"/>
      <c r="ATA1003" s="66"/>
      <c r="ATB1003" s="66"/>
      <c r="ATC1003" s="66"/>
      <c r="ATD1003" s="66"/>
      <c r="ATE1003" s="66"/>
      <c r="ATF1003" s="66"/>
      <c r="ATG1003" s="66"/>
      <c r="ATH1003" s="66"/>
      <c r="ATI1003" s="66"/>
      <c r="ATJ1003" s="66"/>
      <c r="ATK1003" s="66"/>
      <c r="ATL1003" s="66"/>
      <c r="ATM1003" s="66"/>
      <c r="ATN1003" s="66"/>
      <c r="ATO1003" s="66"/>
      <c r="ATP1003" s="66"/>
      <c r="ATQ1003" s="66"/>
      <c r="ATR1003" s="66"/>
      <c r="ATS1003" s="66"/>
      <c r="ATT1003" s="66"/>
      <c r="ATU1003" s="66"/>
      <c r="ATV1003" s="66"/>
      <c r="ATW1003" s="66"/>
      <c r="ATX1003" s="66"/>
      <c r="ATY1003" s="66"/>
      <c r="ATZ1003" s="66"/>
      <c r="AUA1003" s="66"/>
      <c r="AUB1003" s="66"/>
      <c r="AUC1003" s="66"/>
      <c r="AUD1003" s="66"/>
      <c r="AUE1003" s="66"/>
      <c r="AUF1003" s="66"/>
      <c r="AUG1003" s="66"/>
      <c r="AUH1003" s="66"/>
      <c r="AUI1003" s="66"/>
      <c r="AUJ1003" s="66"/>
      <c r="AUK1003" s="66"/>
      <c r="AUL1003" s="66"/>
      <c r="AUM1003" s="66"/>
      <c r="AUN1003" s="66"/>
      <c r="AUO1003" s="66"/>
      <c r="AUP1003" s="66"/>
      <c r="AUQ1003" s="66"/>
      <c r="AUR1003" s="66"/>
      <c r="AUS1003" s="66"/>
      <c r="AUT1003" s="66"/>
      <c r="AUU1003" s="66"/>
      <c r="AUV1003" s="66"/>
      <c r="AUW1003" s="66"/>
      <c r="AUX1003" s="66"/>
      <c r="AUY1003" s="66"/>
      <c r="AUZ1003" s="66"/>
      <c r="AVA1003" s="66"/>
      <c r="AVB1003" s="66"/>
      <c r="AVC1003" s="66"/>
      <c r="AVD1003" s="66"/>
      <c r="AVE1003" s="66"/>
      <c r="AVF1003" s="66"/>
      <c r="AVG1003" s="66"/>
      <c r="AVH1003" s="66"/>
      <c r="AVI1003" s="66"/>
      <c r="AVJ1003" s="66"/>
      <c r="AVK1003" s="66"/>
      <c r="AVL1003" s="66"/>
      <c r="AVM1003" s="66"/>
      <c r="AVN1003" s="66"/>
      <c r="AVO1003" s="66"/>
      <c r="AVP1003" s="66"/>
      <c r="AVQ1003" s="66"/>
      <c r="AVR1003" s="66"/>
      <c r="AVS1003" s="66"/>
      <c r="AVT1003" s="66"/>
      <c r="AVU1003" s="66"/>
      <c r="AVV1003" s="66"/>
      <c r="AVW1003" s="66"/>
      <c r="AVX1003" s="66"/>
      <c r="AVY1003" s="66"/>
      <c r="AVZ1003" s="66"/>
      <c r="AWA1003" s="66"/>
      <c r="AWB1003" s="66"/>
      <c r="AWC1003" s="66"/>
      <c r="AWD1003" s="66"/>
      <c r="AWE1003" s="66"/>
      <c r="AWF1003" s="66"/>
      <c r="AWG1003" s="66"/>
      <c r="AWH1003" s="66"/>
      <c r="AWI1003" s="66"/>
      <c r="AWJ1003" s="66"/>
      <c r="AWK1003" s="66"/>
      <c r="AWL1003" s="66"/>
      <c r="AWM1003" s="66"/>
      <c r="AWN1003" s="66"/>
      <c r="AWO1003" s="66"/>
      <c r="AWP1003" s="66"/>
      <c r="AWQ1003" s="66"/>
      <c r="AWR1003" s="66"/>
      <c r="AWS1003" s="66"/>
      <c r="AWT1003" s="66"/>
      <c r="AWU1003" s="66"/>
      <c r="AWV1003" s="66"/>
      <c r="AWW1003" s="66"/>
      <c r="AWX1003" s="66"/>
      <c r="AWY1003" s="66"/>
      <c r="AWZ1003" s="66"/>
      <c r="AXA1003" s="66"/>
      <c r="AXB1003" s="66"/>
      <c r="AXC1003" s="66"/>
      <c r="AXD1003" s="66"/>
      <c r="AXE1003" s="66"/>
      <c r="AXF1003" s="66"/>
      <c r="AXG1003" s="66"/>
      <c r="AXH1003" s="66"/>
      <c r="AXI1003" s="66"/>
      <c r="AXJ1003" s="66"/>
      <c r="AXK1003" s="66"/>
      <c r="AXL1003" s="66"/>
      <c r="AXM1003" s="66"/>
      <c r="AXN1003" s="66"/>
      <c r="AXO1003" s="66"/>
      <c r="AXP1003" s="66"/>
      <c r="AXQ1003" s="66"/>
      <c r="AXR1003" s="66"/>
      <c r="AXS1003" s="66"/>
      <c r="AXT1003" s="66"/>
      <c r="AXU1003" s="66"/>
      <c r="AXV1003" s="66"/>
      <c r="AXW1003" s="66"/>
      <c r="AXX1003" s="66"/>
      <c r="AXY1003" s="66"/>
      <c r="AXZ1003" s="66"/>
      <c r="AYA1003" s="66"/>
      <c r="AYB1003" s="66"/>
      <c r="AYC1003" s="66"/>
      <c r="AYD1003" s="66"/>
      <c r="AYE1003" s="66"/>
      <c r="AYF1003" s="66"/>
      <c r="AYG1003" s="66"/>
      <c r="AYH1003" s="66"/>
      <c r="AYI1003" s="66"/>
      <c r="AYJ1003" s="66"/>
      <c r="AYK1003" s="66"/>
      <c r="AYL1003" s="66"/>
      <c r="AYM1003" s="66"/>
      <c r="AYN1003" s="66"/>
      <c r="AYO1003" s="66"/>
      <c r="AYP1003" s="66"/>
      <c r="AYQ1003" s="66"/>
      <c r="AYR1003" s="66"/>
      <c r="AYS1003" s="66"/>
      <c r="AYT1003" s="66"/>
      <c r="AYU1003" s="66"/>
      <c r="AYV1003" s="66"/>
      <c r="AYW1003" s="66"/>
      <c r="AYX1003" s="66"/>
      <c r="AYY1003" s="66"/>
      <c r="AYZ1003" s="66"/>
      <c r="AZA1003" s="66"/>
      <c r="AZB1003" s="66"/>
      <c r="AZC1003" s="66"/>
      <c r="AZD1003" s="66"/>
      <c r="AZE1003" s="66"/>
      <c r="AZF1003" s="66"/>
      <c r="AZG1003" s="66"/>
      <c r="AZH1003" s="66"/>
      <c r="AZI1003" s="66"/>
      <c r="AZJ1003" s="66"/>
      <c r="AZK1003" s="66"/>
      <c r="AZL1003" s="66"/>
      <c r="AZM1003" s="66"/>
      <c r="AZN1003" s="66"/>
      <c r="AZO1003" s="66"/>
      <c r="AZP1003" s="66"/>
      <c r="AZQ1003" s="66"/>
      <c r="AZR1003" s="66"/>
      <c r="AZS1003" s="66"/>
      <c r="AZT1003" s="66"/>
      <c r="AZU1003" s="66"/>
      <c r="AZV1003" s="66"/>
      <c r="AZW1003" s="66"/>
      <c r="AZX1003" s="66"/>
      <c r="AZY1003" s="66"/>
      <c r="AZZ1003" s="66"/>
      <c r="BAA1003" s="66"/>
      <c r="BAB1003" s="66"/>
      <c r="BAC1003" s="66"/>
      <c r="BAD1003" s="66"/>
      <c r="BAE1003" s="66"/>
      <c r="BAF1003" s="66"/>
      <c r="BAG1003" s="66"/>
      <c r="BAH1003" s="66"/>
      <c r="BAI1003" s="66"/>
      <c r="BAJ1003" s="66"/>
      <c r="BAK1003" s="66"/>
      <c r="BAL1003" s="66"/>
      <c r="BAM1003" s="66"/>
      <c r="BAN1003" s="66"/>
      <c r="BAO1003" s="66"/>
      <c r="BAP1003" s="66"/>
      <c r="BAQ1003" s="66"/>
      <c r="BAR1003" s="66"/>
      <c r="BAS1003" s="66"/>
      <c r="BAT1003" s="66"/>
      <c r="BAU1003" s="66"/>
      <c r="BAV1003" s="66"/>
      <c r="BAW1003" s="66"/>
      <c r="BAX1003" s="66"/>
      <c r="BAY1003" s="66"/>
      <c r="BAZ1003" s="66"/>
      <c r="BBA1003" s="66"/>
      <c r="BBB1003" s="66"/>
      <c r="BBC1003" s="66"/>
      <c r="BBD1003" s="66"/>
      <c r="BBE1003" s="66"/>
      <c r="BBF1003" s="66"/>
      <c r="BBG1003" s="66"/>
      <c r="BBH1003" s="66"/>
      <c r="BBI1003" s="66"/>
      <c r="BBJ1003" s="66"/>
      <c r="BBK1003" s="66"/>
      <c r="BBL1003" s="66"/>
      <c r="BBM1003" s="66"/>
      <c r="BBN1003" s="66"/>
      <c r="BBO1003" s="66"/>
      <c r="BBP1003" s="66"/>
      <c r="BBQ1003" s="66"/>
      <c r="BBR1003" s="66"/>
      <c r="BBS1003" s="66"/>
      <c r="BBT1003" s="66"/>
      <c r="BBU1003" s="66"/>
      <c r="BBV1003" s="66"/>
      <c r="BBW1003" s="66"/>
      <c r="BBX1003" s="66"/>
      <c r="BBY1003" s="66"/>
      <c r="BBZ1003" s="66"/>
      <c r="BCA1003" s="66"/>
      <c r="BCB1003" s="66"/>
      <c r="BCC1003" s="66"/>
      <c r="BCD1003" s="66"/>
      <c r="BCE1003" s="66"/>
      <c r="BCF1003" s="66"/>
      <c r="BCG1003" s="66"/>
      <c r="BCH1003" s="66"/>
      <c r="BCI1003" s="66"/>
      <c r="BCJ1003" s="66"/>
      <c r="BCK1003" s="66"/>
      <c r="BCL1003" s="66"/>
      <c r="BCM1003" s="66"/>
      <c r="BCN1003" s="66"/>
      <c r="BCO1003" s="66"/>
      <c r="BCP1003" s="66"/>
      <c r="BCQ1003" s="66"/>
      <c r="BCR1003" s="66"/>
      <c r="BCS1003" s="66"/>
      <c r="BCT1003" s="66"/>
      <c r="BCU1003" s="66"/>
      <c r="BCV1003" s="66"/>
      <c r="BCW1003" s="66"/>
      <c r="BCX1003" s="66"/>
      <c r="BCY1003" s="66"/>
      <c r="BCZ1003" s="66"/>
      <c r="BDA1003" s="66"/>
      <c r="BDB1003" s="66"/>
      <c r="BDC1003" s="66"/>
      <c r="BDD1003" s="66"/>
      <c r="BDE1003" s="66"/>
      <c r="BDF1003" s="66"/>
      <c r="BDG1003" s="66"/>
      <c r="BDH1003" s="66"/>
      <c r="BDI1003" s="66"/>
      <c r="BDJ1003" s="66"/>
      <c r="BDK1003" s="66"/>
      <c r="BDL1003" s="66"/>
      <c r="BDM1003" s="66"/>
      <c r="BDN1003" s="66"/>
      <c r="BDO1003" s="66"/>
      <c r="BDP1003" s="66"/>
      <c r="BDQ1003" s="66"/>
      <c r="BDR1003" s="66"/>
      <c r="BDS1003" s="66"/>
      <c r="BDT1003" s="66"/>
      <c r="BDU1003" s="66"/>
      <c r="BDV1003" s="66"/>
      <c r="BDW1003" s="66"/>
      <c r="BDX1003" s="66"/>
      <c r="BDY1003" s="66"/>
      <c r="BDZ1003" s="66"/>
      <c r="BEA1003" s="66"/>
      <c r="BEB1003" s="66"/>
      <c r="BEC1003" s="66"/>
      <c r="BED1003" s="66"/>
      <c r="BEE1003" s="66"/>
      <c r="BEF1003" s="66"/>
      <c r="BEG1003" s="66"/>
      <c r="BEH1003" s="66"/>
      <c r="BEI1003" s="66"/>
      <c r="BEJ1003" s="66"/>
      <c r="BEK1003" s="66"/>
      <c r="BEL1003" s="66"/>
      <c r="BEM1003" s="66"/>
      <c r="BEN1003" s="66"/>
      <c r="BEO1003" s="66"/>
      <c r="BEP1003" s="66"/>
      <c r="BEQ1003" s="66"/>
      <c r="BER1003" s="66"/>
      <c r="BES1003" s="66"/>
      <c r="BET1003" s="66"/>
      <c r="BEU1003" s="66"/>
      <c r="BEV1003" s="66"/>
      <c r="BEW1003" s="66"/>
      <c r="BEX1003" s="66"/>
      <c r="BEY1003" s="66"/>
      <c r="BEZ1003" s="66"/>
      <c r="BFA1003" s="66"/>
      <c r="BFB1003" s="66"/>
      <c r="BFC1003" s="66"/>
      <c r="BFD1003" s="66"/>
      <c r="BFE1003" s="66"/>
      <c r="BFF1003" s="66"/>
      <c r="BFG1003" s="66"/>
      <c r="BFH1003" s="66"/>
      <c r="BFI1003" s="66"/>
      <c r="BFJ1003" s="66"/>
      <c r="BFK1003" s="66"/>
      <c r="BFL1003" s="66"/>
      <c r="BFM1003" s="66"/>
      <c r="BFN1003" s="66"/>
      <c r="BFO1003" s="66"/>
      <c r="BFP1003" s="66"/>
      <c r="BFQ1003" s="66"/>
      <c r="BFR1003" s="66"/>
      <c r="BFS1003" s="66"/>
      <c r="BFT1003" s="66"/>
      <c r="BFU1003" s="66"/>
      <c r="BFV1003" s="66"/>
      <c r="BFW1003" s="66"/>
      <c r="BFX1003" s="66"/>
      <c r="BFY1003" s="66"/>
      <c r="BFZ1003" s="66"/>
      <c r="BGA1003" s="66"/>
      <c r="BGB1003" s="66"/>
      <c r="BGC1003" s="66"/>
      <c r="BGD1003" s="66"/>
      <c r="BGE1003" s="66"/>
      <c r="BGF1003" s="66"/>
      <c r="BGG1003" s="66"/>
      <c r="BGH1003" s="66"/>
      <c r="BGI1003" s="66"/>
      <c r="BGJ1003" s="66"/>
      <c r="BGK1003" s="66"/>
      <c r="BGL1003" s="66"/>
      <c r="BGM1003" s="66"/>
      <c r="BGN1003" s="66"/>
      <c r="BGO1003" s="66"/>
      <c r="BGP1003" s="66"/>
      <c r="BGQ1003" s="66"/>
      <c r="BGR1003" s="66"/>
      <c r="BGS1003" s="66"/>
      <c r="BGT1003" s="66"/>
      <c r="BGU1003" s="66"/>
      <c r="BGV1003" s="66"/>
      <c r="BGW1003" s="66"/>
      <c r="BGX1003" s="66"/>
      <c r="BGY1003" s="66"/>
      <c r="BGZ1003" s="66"/>
      <c r="BHA1003" s="66"/>
      <c r="BHB1003" s="66"/>
      <c r="BHC1003" s="66"/>
      <c r="BHD1003" s="66"/>
      <c r="BHE1003" s="66"/>
      <c r="BHF1003" s="66"/>
      <c r="BHG1003" s="66"/>
      <c r="BHH1003" s="66"/>
      <c r="BHI1003" s="66"/>
      <c r="BHJ1003" s="66"/>
      <c r="BHK1003" s="66"/>
      <c r="BHL1003" s="66"/>
      <c r="BHM1003" s="66"/>
      <c r="BHN1003" s="66"/>
      <c r="BHO1003" s="66"/>
      <c r="BHP1003" s="66"/>
      <c r="BHQ1003" s="66"/>
      <c r="BHR1003" s="66"/>
      <c r="BHS1003" s="66"/>
      <c r="BHT1003" s="66"/>
      <c r="BHU1003" s="66"/>
      <c r="BHV1003" s="66"/>
      <c r="BHW1003" s="66"/>
      <c r="BHX1003" s="66"/>
      <c r="BHY1003" s="66"/>
      <c r="BHZ1003" s="66"/>
      <c r="BIA1003" s="66"/>
      <c r="BIB1003" s="66"/>
      <c r="BIC1003" s="66"/>
      <c r="BID1003" s="66"/>
      <c r="BIE1003" s="66"/>
      <c r="BIF1003" s="66"/>
      <c r="BIG1003" s="66"/>
      <c r="BIH1003" s="66"/>
      <c r="BII1003" s="66"/>
      <c r="BIJ1003" s="66"/>
      <c r="BIK1003" s="66"/>
      <c r="BIL1003" s="66"/>
      <c r="BIM1003" s="66"/>
      <c r="BIN1003" s="66"/>
      <c r="BIO1003" s="66"/>
      <c r="BIP1003" s="66"/>
      <c r="BIQ1003" s="66"/>
      <c r="BIR1003" s="66"/>
      <c r="BIS1003" s="66"/>
      <c r="BIT1003" s="66"/>
      <c r="BIU1003" s="66"/>
      <c r="BIV1003" s="66"/>
      <c r="BIW1003" s="66"/>
      <c r="BIX1003" s="66"/>
      <c r="BIY1003" s="66"/>
      <c r="BIZ1003" s="66"/>
      <c r="BJA1003" s="66"/>
      <c r="BJB1003" s="66"/>
      <c r="BJC1003" s="66"/>
      <c r="BJD1003" s="66"/>
      <c r="BJE1003" s="66"/>
      <c r="BJF1003" s="66"/>
      <c r="BJG1003" s="66"/>
      <c r="BJH1003" s="66"/>
      <c r="BJI1003" s="66"/>
      <c r="BJJ1003" s="66"/>
      <c r="BJK1003" s="66"/>
      <c r="BJL1003" s="66"/>
      <c r="BJM1003" s="66"/>
      <c r="BJN1003" s="66"/>
      <c r="BJO1003" s="66"/>
      <c r="BJP1003" s="66"/>
      <c r="BJQ1003" s="66"/>
      <c r="BJR1003" s="66"/>
      <c r="BJS1003" s="66"/>
      <c r="BJT1003" s="66"/>
      <c r="BJU1003" s="66"/>
      <c r="BJV1003" s="66"/>
      <c r="BJW1003" s="66"/>
      <c r="BJX1003" s="66"/>
      <c r="BJY1003" s="66"/>
      <c r="BJZ1003" s="66"/>
      <c r="BKA1003" s="66"/>
      <c r="BKB1003" s="66"/>
      <c r="BKC1003" s="66"/>
      <c r="BKD1003" s="66"/>
      <c r="BKE1003" s="66"/>
      <c r="BKF1003" s="66"/>
      <c r="BKG1003" s="66"/>
      <c r="BKH1003" s="66"/>
      <c r="BKI1003" s="66"/>
      <c r="BKJ1003" s="66"/>
      <c r="BKK1003" s="66"/>
      <c r="BKL1003" s="66"/>
      <c r="BKM1003" s="66"/>
      <c r="BKN1003" s="66"/>
      <c r="BKO1003" s="66"/>
      <c r="BKP1003" s="66"/>
      <c r="BKQ1003" s="66"/>
      <c r="BKR1003" s="66"/>
      <c r="BKS1003" s="66"/>
      <c r="BKT1003" s="66"/>
      <c r="BKU1003" s="66"/>
      <c r="BKV1003" s="66"/>
      <c r="BKW1003" s="66"/>
      <c r="BKX1003" s="66"/>
      <c r="BKY1003" s="66"/>
      <c r="BKZ1003" s="66"/>
      <c r="BLA1003" s="66"/>
      <c r="BLB1003" s="66"/>
      <c r="BLC1003" s="66"/>
      <c r="BLD1003" s="66"/>
      <c r="BLE1003" s="66"/>
      <c r="BLF1003" s="66"/>
      <c r="BLG1003" s="66"/>
      <c r="BLH1003" s="66"/>
      <c r="BLI1003" s="66"/>
      <c r="BLJ1003" s="66"/>
      <c r="BLK1003" s="66"/>
      <c r="BLL1003" s="66"/>
      <c r="BLM1003" s="66"/>
      <c r="BLN1003" s="66"/>
      <c r="BLO1003" s="66"/>
      <c r="BLP1003" s="66"/>
      <c r="BLQ1003" s="66"/>
      <c r="BLR1003" s="66"/>
      <c r="BLS1003" s="66"/>
      <c r="BLT1003" s="66"/>
      <c r="BLU1003" s="66"/>
      <c r="BLV1003" s="66"/>
      <c r="BLW1003" s="66"/>
      <c r="BLX1003" s="66"/>
      <c r="BLY1003" s="66"/>
      <c r="BLZ1003" s="66"/>
      <c r="BMA1003" s="66"/>
      <c r="BMB1003" s="66"/>
      <c r="BMC1003" s="66"/>
      <c r="BMD1003" s="66"/>
      <c r="BME1003" s="66"/>
      <c r="BMF1003" s="66"/>
      <c r="BMG1003" s="66"/>
      <c r="BMH1003" s="66"/>
      <c r="BMI1003" s="66"/>
      <c r="BMJ1003" s="66"/>
      <c r="BMK1003" s="66"/>
      <c r="BML1003" s="66"/>
      <c r="BMM1003" s="66"/>
      <c r="BMN1003" s="66"/>
      <c r="BMO1003" s="66"/>
      <c r="BMP1003" s="66"/>
      <c r="BMQ1003" s="66"/>
      <c r="BMR1003" s="66"/>
      <c r="BMS1003" s="66"/>
      <c r="BMT1003" s="66"/>
      <c r="BMU1003" s="66"/>
      <c r="BMV1003" s="66"/>
      <c r="BMW1003" s="66"/>
      <c r="BMX1003" s="66"/>
      <c r="BMY1003" s="66"/>
      <c r="BMZ1003" s="66"/>
      <c r="BNA1003" s="66"/>
      <c r="BNB1003" s="66"/>
      <c r="BNC1003" s="66"/>
      <c r="BND1003" s="66"/>
      <c r="BNE1003" s="66"/>
      <c r="BNF1003" s="66"/>
      <c r="BNG1003" s="66"/>
      <c r="BNH1003" s="66"/>
      <c r="BNI1003" s="66"/>
      <c r="BNJ1003" s="66"/>
      <c r="BNK1003" s="66"/>
      <c r="BNL1003" s="66"/>
      <c r="BNM1003" s="66"/>
      <c r="BNN1003" s="66"/>
      <c r="BNO1003" s="66"/>
      <c r="BNP1003" s="66"/>
      <c r="BNQ1003" s="66"/>
      <c r="BNR1003" s="66"/>
      <c r="BNS1003" s="66"/>
      <c r="BNT1003" s="66"/>
      <c r="BNU1003" s="66"/>
      <c r="BNV1003" s="66"/>
      <c r="BNW1003" s="66"/>
      <c r="BNX1003" s="66"/>
      <c r="BNY1003" s="66"/>
      <c r="BNZ1003" s="66"/>
      <c r="BOA1003" s="66"/>
      <c r="BOB1003" s="66"/>
      <c r="BOC1003" s="66"/>
      <c r="BOD1003" s="66"/>
      <c r="BOE1003" s="66"/>
      <c r="BOF1003" s="66"/>
      <c r="BOG1003" s="66"/>
      <c r="BOH1003" s="66"/>
      <c r="BOI1003" s="66"/>
      <c r="BOJ1003" s="66"/>
      <c r="BOK1003" s="66"/>
      <c r="BOL1003" s="66"/>
      <c r="BOM1003" s="66"/>
      <c r="BON1003" s="66"/>
      <c r="BOO1003" s="66"/>
      <c r="BOP1003" s="66"/>
      <c r="BOQ1003" s="66"/>
      <c r="BOR1003" s="66"/>
      <c r="BOS1003" s="66"/>
      <c r="BOT1003" s="66"/>
      <c r="BOU1003" s="66"/>
      <c r="BOV1003" s="66"/>
      <c r="BOW1003" s="66"/>
      <c r="BOX1003" s="66"/>
      <c r="BOY1003" s="66"/>
      <c r="BOZ1003" s="66"/>
      <c r="BPA1003" s="66"/>
      <c r="BPB1003" s="66"/>
      <c r="BPC1003" s="66"/>
      <c r="BPD1003" s="66"/>
      <c r="BPE1003" s="66"/>
      <c r="BPF1003" s="66"/>
      <c r="BPG1003" s="66"/>
      <c r="BPH1003" s="66"/>
      <c r="BPI1003" s="66"/>
      <c r="BPJ1003" s="66"/>
      <c r="BPK1003" s="66"/>
      <c r="BPL1003" s="66"/>
      <c r="BPM1003" s="66"/>
      <c r="BPN1003" s="66"/>
      <c r="BPO1003" s="66"/>
      <c r="BPP1003" s="66"/>
      <c r="BPQ1003" s="66"/>
      <c r="BPR1003" s="66"/>
      <c r="BPS1003" s="66"/>
      <c r="BPT1003" s="66"/>
      <c r="BPU1003" s="66"/>
      <c r="BPV1003" s="66"/>
      <c r="BPW1003" s="66"/>
      <c r="BPX1003" s="66"/>
      <c r="BPY1003" s="66"/>
      <c r="BPZ1003" s="66"/>
      <c r="BQA1003" s="66"/>
      <c r="BQB1003" s="66"/>
      <c r="BQC1003" s="66"/>
      <c r="BQD1003" s="66"/>
      <c r="BQE1003" s="66"/>
      <c r="BQF1003" s="66"/>
      <c r="BQG1003" s="66"/>
      <c r="BQH1003" s="66"/>
      <c r="BQI1003" s="66"/>
      <c r="BQJ1003" s="66"/>
      <c r="BQK1003" s="66"/>
      <c r="BQL1003" s="66"/>
      <c r="BQM1003" s="66"/>
      <c r="BQN1003" s="66"/>
      <c r="BQO1003" s="66"/>
      <c r="BQP1003" s="66"/>
      <c r="BQQ1003" s="66"/>
      <c r="BQR1003" s="66"/>
      <c r="BQS1003" s="66"/>
      <c r="BQT1003" s="66"/>
      <c r="BQU1003" s="66"/>
      <c r="BQV1003" s="66"/>
      <c r="BQW1003" s="66"/>
      <c r="BQX1003" s="66"/>
      <c r="BQY1003" s="66"/>
      <c r="BQZ1003" s="66"/>
      <c r="BRA1003" s="66"/>
      <c r="BRB1003" s="66"/>
      <c r="BRC1003" s="66"/>
      <c r="BRD1003" s="66"/>
      <c r="BRE1003" s="66"/>
      <c r="BRF1003" s="66"/>
      <c r="BRG1003" s="66"/>
      <c r="BRH1003" s="66"/>
      <c r="BRI1003" s="66"/>
      <c r="BRJ1003" s="66"/>
      <c r="BRK1003" s="66"/>
      <c r="BRL1003" s="66"/>
      <c r="BRM1003" s="66"/>
      <c r="BRN1003" s="66"/>
      <c r="BRO1003" s="66"/>
      <c r="BRP1003" s="66"/>
      <c r="BRQ1003" s="66"/>
      <c r="BRR1003" s="66"/>
      <c r="BRS1003" s="66"/>
      <c r="BRT1003" s="66"/>
      <c r="BRU1003" s="66"/>
      <c r="BRV1003" s="66"/>
      <c r="BRW1003" s="66"/>
      <c r="BRX1003" s="66"/>
      <c r="BRY1003" s="66"/>
      <c r="BRZ1003" s="66"/>
      <c r="BSA1003" s="66"/>
      <c r="BSB1003" s="66"/>
      <c r="BSC1003" s="66"/>
      <c r="BSD1003" s="66"/>
      <c r="BSE1003" s="66"/>
      <c r="BSF1003" s="66"/>
      <c r="BSG1003" s="66"/>
      <c r="BSH1003" s="66"/>
      <c r="BSI1003" s="66"/>
      <c r="BSJ1003" s="66"/>
      <c r="BSK1003" s="66"/>
      <c r="BSL1003" s="66"/>
      <c r="BSM1003" s="66"/>
      <c r="BSN1003" s="66"/>
      <c r="BSO1003" s="66"/>
      <c r="BSP1003" s="66"/>
      <c r="BSQ1003" s="66"/>
      <c r="BSR1003" s="66"/>
      <c r="BSS1003" s="66"/>
      <c r="BST1003" s="66"/>
      <c r="BSU1003" s="66"/>
      <c r="BSV1003" s="66"/>
      <c r="BSW1003" s="66"/>
      <c r="BSX1003" s="66"/>
      <c r="BSY1003" s="66"/>
      <c r="BSZ1003" s="66"/>
      <c r="BTA1003" s="66"/>
      <c r="BTB1003" s="66"/>
      <c r="BTC1003" s="66"/>
      <c r="BTD1003" s="66"/>
      <c r="BTE1003" s="66"/>
      <c r="BTF1003" s="66"/>
      <c r="BTG1003" s="66"/>
      <c r="BTH1003" s="66"/>
      <c r="BTI1003" s="66"/>
      <c r="BTJ1003" s="66"/>
      <c r="BTK1003" s="66"/>
      <c r="BTL1003" s="66"/>
      <c r="BTM1003" s="66"/>
      <c r="BTN1003" s="66"/>
      <c r="BTO1003" s="66"/>
      <c r="BTP1003" s="66"/>
      <c r="BTQ1003" s="66"/>
      <c r="BTR1003" s="66"/>
      <c r="BTS1003" s="66"/>
      <c r="BTT1003" s="66"/>
      <c r="BTU1003" s="66"/>
      <c r="BTV1003" s="66"/>
      <c r="BTW1003" s="66"/>
      <c r="BTX1003" s="66"/>
      <c r="BTY1003" s="66"/>
      <c r="BTZ1003" s="66"/>
      <c r="BUA1003" s="66"/>
      <c r="BUB1003" s="66"/>
      <c r="BUC1003" s="66"/>
      <c r="BUD1003" s="66"/>
      <c r="BUE1003" s="66"/>
      <c r="BUF1003" s="66"/>
      <c r="BUG1003" s="66"/>
      <c r="BUH1003" s="66"/>
      <c r="BUI1003" s="66"/>
      <c r="BUJ1003" s="66"/>
      <c r="BUK1003" s="66"/>
      <c r="BUL1003" s="66"/>
      <c r="BUM1003" s="66"/>
      <c r="BUN1003" s="66"/>
      <c r="BUO1003" s="66"/>
      <c r="BUP1003" s="66"/>
      <c r="BUQ1003" s="66"/>
      <c r="BUR1003" s="66"/>
      <c r="BUS1003" s="66"/>
      <c r="BUT1003" s="66"/>
      <c r="BUU1003" s="66"/>
      <c r="BUV1003" s="66"/>
      <c r="BUW1003" s="66"/>
      <c r="BUX1003" s="66"/>
      <c r="BUY1003" s="66"/>
      <c r="BUZ1003" s="66"/>
      <c r="BVA1003" s="66"/>
      <c r="BVB1003" s="66"/>
      <c r="BVC1003" s="66"/>
      <c r="BVD1003" s="66"/>
      <c r="BVE1003" s="66"/>
      <c r="BVF1003" s="66"/>
      <c r="BVG1003" s="66"/>
      <c r="BVH1003" s="66"/>
      <c r="BVI1003" s="66"/>
      <c r="BVJ1003" s="66"/>
      <c r="BVK1003" s="66"/>
      <c r="BVL1003" s="66"/>
      <c r="BVM1003" s="66"/>
      <c r="BVN1003" s="66"/>
      <c r="BVO1003" s="66"/>
      <c r="BVP1003" s="66"/>
      <c r="BVQ1003" s="66"/>
      <c r="BVR1003" s="66"/>
      <c r="BVS1003" s="66"/>
      <c r="BVT1003" s="66"/>
      <c r="BVU1003" s="66"/>
      <c r="BVV1003" s="66"/>
      <c r="BVW1003" s="66"/>
      <c r="BVX1003" s="66"/>
      <c r="BVY1003" s="66"/>
      <c r="BVZ1003" s="66"/>
      <c r="BWA1003" s="66"/>
      <c r="BWB1003" s="66"/>
      <c r="BWC1003" s="66"/>
      <c r="BWD1003" s="66"/>
      <c r="BWE1003" s="66"/>
      <c r="BWF1003" s="66"/>
      <c r="BWG1003" s="66"/>
      <c r="BWH1003" s="66"/>
      <c r="BWI1003" s="66"/>
      <c r="BWJ1003" s="66"/>
      <c r="BWK1003" s="66"/>
      <c r="BWL1003" s="66"/>
      <c r="BWM1003" s="66"/>
      <c r="BWN1003" s="66"/>
      <c r="BWO1003" s="66"/>
      <c r="BWP1003" s="66"/>
      <c r="BWQ1003" s="66"/>
      <c r="BWR1003" s="66"/>
      <c r="BWS1003" s="66"/>
      <c r="BWT1003" s="66"/>
      <c r="BWU1003" s="66"/>
      <c r="BWV1003" s="66"/>
      <c r="BWW1003" s="66"/>
      <c r="BWX1003" s="66"/>
      <c r="BWY1003" s="66"/>
      <c r="BWZ1003" s="66"/>
      <c r="BXA1003" s="66"/>
      <c r="BXB1003" s="66"/>
      <c r="BXC1003" s="66"/>
      <c r="BXD1003" s="66"/>
      <c r="BXE1003" s="66"/>
      <c r="BXF1003" s="66"/>
      <c r="BXG1003" s="66"/>
      <c r="BXH1003" s="66"/>
      <c r="BXI1003" s="66"/>
      <c r="BXJ1003" s="66"/>
      <c r="BXK1003" s="66"/>
      <c r="BXL1003" s="66"/>
      <c r="BXM1003" s="66"/>
      <c r="BXN1003" s="66"/>
      <c r="BXO1003" s="66"/>
      <c r="BXP1003" s="66"/>
      <c r="BXQ1003" s="66"/>
      <c r="BXR1003" s="66"/>
      <c r="BXS1003" s="66"/>
      <c r="BXT1003" s="66"/>
      <c r="BXU1003" s="66"/>
      <c r="BXV1003" s="66"/>
      <c r="BXW1003" s="66"/>
      <c r="BXX1003" s="66"/>
      <c r="BXY1003" s="66"/>
      <c r="BXZ1003" s="66"/>
      <c r="BYA1003" s="66"/>
      <c r="BYB1003" s="66"/>
      <c r="BYC1003" s="66"/>
      <c r="BYD1003" s="66"/>
      <c r="BYE1003" s="66"/>
      <c r="BYF1003" s="66"/>
      <c r="BYG1003" s="66"/>
      <c r="BYH1003" s="66"/>
      <c r="BYI1003" s="66"/>
      <c r="BYJ1003" s="66"/>
      <c r="BYK1003" s="66"/>
      <c r="BYL1003" s="66"/>
      <c r="BYM1003" s="66"/>
      <c r="BYN1003" s="66"/>
      <c r="BYO1003" s="66"/>
      <c r="BYP1003" s="66"/>
      <c r="BYQ1003" s="66"/>
      <c r="BYR1003" s="66"/>
      <c r="BYS1003" s="66"/>
      <c r="BYT1003" s="66"/>
      <c r="BYU1003" s="66"/>
      <c r="BYV1003" s="66"/>
      <c r="BYW1003" s="66"/>
      <c r="BYX1003" s="66"/>
      <c r="BYY1003" s="66"/>
      <c r="BYZ1003" s="66"/>
      <c r="BZA1003" s="66"/>
      <c r="BZB1003" s="66"/>
      <c r="BZC1003" s="66"/>
      <c r="BZD1003" s="66"/>
      <c r="BZE1003" s="66"/>
      <c r="BZF1003" s="66"/>
      <c r="BZG1003" s="66"/>
      <c r="BZH1003" s="66"/>
      <c r="BZI1003" s="66"/>
      <c r="BZJ1003" s="66"/>
      <c r="BZK1003" s="66"/>
      <c r="BZL1003" s="66"/>
      <c r="BZM1003" s="66"/>
      <c r="BZN1003" s="66"/>
      <c r="BZO1003" s="66"/>
      <c r="BZP1003" s="66"/>
      <c r="BZQ1003" s="66"/>
      <c r="BZR1003" s="66"/>
      <c r="BZS1003" s="66"/>
      <c r="BZT1003" s="66"/>
      <c r="BZU1003" s="66"/>
      <c r="BZV1003" s="66"/>
      <c r="BZW1003" s="66"/>
      <c r="BZX1003" s="66"/>
      <c r="BZY1003" s="66"/>
      <c r="BZZ1003" s="66"/>
      <c r="CAA1003" s="66"/>
      <c r="CAB1003" s="66"/>
      <c r="CAC1003" s="66"/>
      <c r="CAD1003" s="66"/>
      <c r="CAE1003" s="66"/>
      <c r="CAF1003" s="66"/>
      <c r="CAG1003" s="66"/>
      <c r="CAH1003" s="66"/>
      <c r="CAI1003" s="66"/>
      <c r="CAJ1003" s="66"/>
      <c r="CAK1003" s="66"/>
      <c r="CAL1003" s="66"/>
      <c r="CAM1003" s="66"/>
      <c r="CAN1003" s="66"/>
      <c r="CAO1003" s="66"/>
      <c r="CAP1003" s="66"/>
      <c r="CAQ1003" s="66"/>
      <c r="CAR1003" s="66"/>
      <c r="CAS1003" s="66"/>
      <c r="CAT1003" s="66"/>
      <c r="CAU1003" s="66"/>
      <c r="CAV1003" s="66"/>
      <c r="CAW1003" s="66"/>
      <c r="CAX1003" s="66"/>
      <c r="CAY1003" s="66"/>
      <c r="CAZ1003" s="66"/>
      <c r="CBA1003" s="66"/>
      <c r="CBB1003" s="66"/>
      <c r="CBC1003" s="66"/>
      <c r="CBD1003" s="66"/>
      <c r="CBE1003" s="66"/>
      <c r="CBF1003" s="66"/>
      <c r="CBG1003" s="66"/>
      <c r="CBH1003" s="66"/>
      <c r="CBI1003" s="66"/>
      <c r="CBJ1003" s="66"/>
      <c r="CBK1003" s="66"/>
      <c r="CBL1003" s="66"/>
      <c r="CBM1003" s="66"/>
      <c r="CBN1003" s="66"/>
      <c r="CBO1003" s="66"/>
      <c r="CBP1003" s="66"/>
      <c r="CBQ1003" s="66"/>
      <c r="CBR1003" s="66"/>
      <c r="CBS1003" s="66"/>
      <c r="CBT1003" s="66"/>
      <c r="CBU1003" s="66"/>
      <c r="CBV1003" s="66"/>
      <c r="CBW1003" s="66"/>
      <c r="CBX1003" s="66"/>
      <c r="CBY1003" s="66"/>
      <c r="CBZ1003" s="66"/>
      <c r="CCA1003" s="66"/>
      <c r="CCB1003" s="66"/>
      <c r="CCC1003" s="66"/>
      <c r="CCD1003" s="66"/>
      <c r="CCE1003" s="66"/>
      <c r="CCF1003" s="66"/>
      <c r="CCG1003" s="66"/>
      <c r="CCH1003" s="66"/>
      <c r="CCI1003" s="66"/>
      <c r="CCJ1003" s="66"/>
      <c r="CCK1003" s="66"/>
      <c r="CCL1003" s="66"/>
      <c r="CCM1003" s="66"/>
      <c r="CCN1003" s="66"/>
      <c r="CCO1003" s="66"/>
      <c r="CCP1003" s="66"/>
      <c r="CCQ1003" s="66"/>
      <c r="CCR1003" s="66"/>
      <c r="CCS1003" s="66"/>
      <c r="CCT1003" s="66"/>
      <c r="CCU1003" s="66"/>
      <c r="CCV1003" s="66"/>
      <c r="CCW1003" s="66"/>
      <c r="CCX1003" s="66"/>
      <c r="CCY1003" s="66"/>
      <c r="CCZ1003" s="66"/>
      <c r="CDA1003" s="66"/>
      <c r="CDB1003" s="66"/>
      <c r="CDC1003" s="66"/>
      <c r="CDD1003" s="66"/>
      <c r="CDE1003" s="66"/>
      <c r="CDF1003" s="66"/>
      <c r="CDG1003" s="66"/>
      <c r="CDH1003" s="66"/>
      <c r="CDI1003" s="66"/>
      <c r="CDJ1003" s="66"/>
      <c r="CDK1003" s="66"/>
      <c r="CDL1003" s="66"/>
      <c r="CDM1003" s="66"/>
      <c r="CDN1003" s="66"/>
      <c r="CDO1003" s="66"/>
      <c r="CDP1003" s="66"/>
      <c r="CDQ1003" s="66"/>
      <c r="CDR1003" s="66"/>
      <c r="CDS1003" s="66"/>
      <c r="CDT1003" s="66"/>
      <c r="CDU1003" s="66"/>
      <c r="CDV1003" s="66"/>
      <c r="CDW1003" s="66"/>
      <c r="CDX1003" s="66"/>
      <c r="CDY1003" s="66"/>
      <c r="CDZ1003" s="66"/>
      <c r="CEA1003" s="66"/>
      <c r="CEB1003" s="66"/>
      <c r="CEC1003" s="66"/>
      <c r="CED1003" s="66"/>
      <c r="CEE1003" s="66"/>
      <c r="CEF1003" s="66"/>
      <c r="CEG1003" s="66"/>
      <c r="CEH1003" s="66"/>
      <c r="CEI1003" s="66"/>
      <c r="CEJ1003" s="66"/>
      <c r="CEK1003" s="66"/>
      <c r="CEL1003" s="66"/>
      <c r="CEM1003" s="66"/>
      <c r="CEN1003" s="66"/>
      <c r="CEO1003" s="66"/>
      <c r="CEP1003" s="66"/>
      <c r="CEQ1003" s="66"/>
      <c r="CER1003" s="66"/>
      <c r="CES1003" s="66"/>
      <c r="CET1003" s="66"/>
      <c r="CEU1003" s="66"/>
      <c r="CEV1003" s="66"/>
      <c r="CEW1003" s="66"/>
      <c r="CEX1003" s="66"/>
      <c r="CEY1003" s="66"/>
      <c r="CEZ1003" s="66"/>
      <c r="CFA1003" s="66"/>
      <c r="CFB1003" s="66"/>
      <c r="CFC1003" s="66"/>
      <c r="CFD1003" s="66"/>
      <c r="CFE1003" s="66"/>
      <c r="CFF1003" s="66"/>
      <c r="CFG1003" s="66"/>
      <c r="CFH1003" s="66"/>
      <c r="CFI1003" s="66"/>
      <c r="CFJ1003" s="66"/>
      <c r="CFK1003" s="66"/>
      <c r="CFL1003" s="66"/>
      <c r="CFM1003" s="66"/>
      <c r="CFN1003" s="66"/>
      <c r="CFO1003" s="66"/>
      <c r="CFP1003" s="66"/>
      <c r="CFQ1003" s="66"/>
      <c r="CFR1003" s="66"/>
      <c r="CFS1003" s="66"/>
      <c r="CFT1003" s="66"/>
      <c r="CFU1003" s="66"/>
      <c r="CFV1003" s="66"/>
      <c r="CFW1003" s="66"/>
      <c r="CFX1003" s="66"/>
      <c r="CFY1003" s="66"/>
      <c r="CFZ1003" s="66"/>
      <c r="CGA1003" s="66"/>
      <c r="CGB1003" s="66"/>
      <c r="CGC1003" s="66"/>
      <c r="CGD1003" s="66"/>
      <c r="CGE1003" s="66"/>
      <c r="CGF1003" s="66"/>
      <c r="CGG1003" s="66"/>
      <c r="CGH1003" s="66"/>
      <c r="CGI1003" s="66"/>
      <c r="CGJ1003" s="66"/>
      <c r="CGK1003" s="66"/>
      <c r="CGL1003" s="66"/>
      <c r="CGM1003" s="66"/>
      <c r="CGN1003" s="66"/>
      <c r="CGO1003" s="66"/>
      <c r="CGP1003" s="66"/>
      <c r="CGQ1003" s="66"/>
      <c r="CGR1003" s="66"/>
      <c r="CGS1003" s="66"/>
      <c r="CGT1003" s="66"/>
      <c r="CGU1003" s="66"/>
      <c r="CGV1003" s="66"/>
      <c r="CGW1003" s="66"/>
      <c r="CGX1003" s="66"/>
      <c r="CGY1003" s="66"/>
      <c r="CGZ1003" s="66"/>
      <c r="CHA1003" s="66"/>
      <c r="CHB1003" s="66"/>
      <c r="CHC1003" s="66"/>
      <c r="CHD1003" s="66"/>
      <c r="CHE1003" s="66"/>
      <c r="CHF1003" s="66"/>
      <c r="CHG1003" s="66"/>
      <c r="CHH1003" s="66"/>
      <c r="CHI1003" s="66"/>
      <c r="CHJ1003" s="66"/>
      <c r="CHK1003" s="66"/>
      <c r="CHL1003" s="66"/>
      <c r="CHM1003" s="66"/>
      <c r="CHN1003" s="66"/>
      <c r="CHO1003" s="66"/>
      <c r="CHP1003" s="66"/>
      <c r="CHQ1003" s="66"/>
      <c r="CHR1003" s="66"/>
      <c r="CHS1003" s="66"/>
      <c r="CHT1003" s="66"/>
      <c r="CHU1003" s="66"/>
      <c r="CHV1003" s="66"/>
      <c r="CHW1003" s="66"/>
      <c r="CHX1003" s="66"/>
      <c r="CHY1003" s="66"/>
      <c r="CHZ1003" s="66"/>
      <c r="CIA1003" s="66"/>
      <c r="CIB1003" s="66"/>
      <c r="CIC1003" s="66"/>
      <c r="CID1003" s="66"/>
      <c r="CIE1003" s="66"/>
      <c r="CIF1003" s="66"/>
      <c r="CIG1003" s="66"/>
      <c r="CIH1003" s="66"/>
      <c r="CII1003" s="66"/>
      <c r="CIJ1003" s="66"/>
      <c r="CIK1003" s="66"/>
      <c r="CIL1003" s="66"/>
      <c r="CIM1003" s="66"/>
      <c r="CIN1003" s="66"/>
      <c r="CIO1003" s="66"/>
      <c r="CIP1003" s="66"/>
      <c r="CIQ1003" s="66"/>
      <c r="CIR1003" s="66"/>
      <c r="CIS1003" s="66"/>
      <c r="CIT1003" s="66"/>
      <c r="CIU1003" s="66"/>
      <c r="CIV1003" s="66"/>
      <c r="CIW1003" s="66"/>
      <c r="CIX1003" s="66"/>
      <c r="CIY1003" s="66"/>
      <c r="CIZ1003" s="66"/>
      <c r="CJA1003" s="66"/>
      <c r="CJB1003" s="66"/>
      <c r="CJC1003" s="66"/>
      <c r="CJD1003" s="66"/>
      <c r="CJE1003" s="66"/>
      <c r="CJF1003" s="66"/>
      <c r="CJG1003" s="66"/>
      <c r="CJH1003" s="66"/>
      <c r="CJI1003" s="66"/>
      <c r="CJJ1003" s="66"/>
      <c r="CJK1003" s="66"/>
      <c r="CJL1003" s="66"/>
      <c r="CJM1003" s="66"/>
      <c r="CJN1003" s="66"/>
      <c r="CJO1003" s="66"/>
      <c r="CJP1003" s="66"/>
      <c r="CJQ1003" s="66"/>
      <c r="CJR1003" s="66"/>
      <c r="CJS1003" s="66"/>
      <c r="CJT1003" s="66"/>
      <c r="CJU1003" s="66"/>
      <c r="CJV1003" s="66"/>
      <c r="CJW1003" s="66"/>
      <c r="CJX1003" s="66"/>
      <c r="CJY1003" s="66"/>
      <c r="CJZ1003" s="66"/>
      <c r="CKA1003" s="66"/>
      <c r="CKB1003" s="66"/>
      <c r="CKC1003" s="66"/>
      <c r="CKD1003" s="66"/>
      <c r="CKE1003" s="66"/>
      <c r="CKF1003" s="66"/>
      <c r="CKG1003" s="66"/>
      <c r="CKH1003" s="66"/>
      <c r="CKI1003" s="66"/>
      <c r="CKJ1003" s="66"/>
      <c r="CKK1003" s="66"/>
      <c r="CKL1003" s="66"/>
      <c r="CKM1003" s="66"/>
      <c r="CKN1003" s="66"/>
      <c r="CKO1003" s="66"/>
      <c r="CKP1003" s="66"/>
      <c r="CKQ1003" s="66"/>
      <c r="CKR1003" s="66"/>
      <c r="CKS1003" s="66"/>
      <c r="CKT1003" s="66"/>
      <c r="CKU1003" s="66"/>
      <c r="CKV1003" s="66"/>
      <c r="CKW1003" s="66"/>
      <c r="CKX1003" s="66"/>
      <c r="CKY1003" s="66"/>
      <c r="CKZ1003" s="66"/>
      <c r="CLA1003" s="66"/>
      <c r="CLB1003" s="66"/>
      <c r="CLC1003" s="66"/>
      <c r="CLD1003" s="66"/>
      <c r="CLE1003" s="66"/>
      <c r="CLF1003" s="66"/>
      <c r="CLG1003" s="66"/>
      <c r="CLH1003" s="66"/>
      <c r="CLI1003" s="66"/>
      <c r="CLJ1003" s="66"/>
      <c r="CLK1003" s="66"/>
      <c r="CLL1003" s="66"/>
      <c r="CLM1003" s="66"/>
      <c r="CLN1003" s="66"/>
      <c r="CLO1003" s="66"/>
      <c r="CLP1003" s="66"/>
      <c r="CLQ1003" s="66"/>
      <c r="CLR1003" s="66"/>
      <c r="CLS1003" s="66"/>
      <c r="CLT1003" s="66"/>
      <c r="CLU1003" s="66"/>
      <c r="CLV1003" s="66"/>
      <c r="CLW1003" s="66"/>
      <c r="CLX1003" s="66"/>
      <c r="CLY1003" s="66"/>
      <c r="CLZ1003" s="66"/>
      <c r="CMA1003" s="66"/>
      <c r="CMB1003" s="66"/>
      <c r="CMC1003" s="66"/>
      <c r="CMD1003" s="66"/>
      <c r="CME1003" s="66"/>
      <c r="CMF1003" s="66"/>
      <c r="CMG1003" s="66"/>
      <c r="CMH1003" s="66"/>
      <c r="CMI1003" s="66"/>
      <c r="CMJ1003" s="66"/>
      <c r="CMK1003" s="66"/>
      <c r="CML1003" s="66"/>
      <c r="CMM1003" s="66"/>
      <c r="CMN1003" s="66"/>
      <c r="CMO1003" s="66"/>
      <c r="CMP1003" s="66"/>
      <c r="CMQ1003" s="66"/>
      <c r="CMR1003" s="66"/>
      <c r="CMS1003" s="66"/>
      <c r="CMT1003" s="66"/>
      <c r="CMU1003" s="66"/>
      <c r="CMV1003" s="66"/>
      <c r="CMW1003" s="66"/>
      <c r="CMX1003" s="66"/>
      <c r="CMY1003" s="66"/>
      <c r="CMZ1003" s="66"/>
      <c r="CNA1003" s="66"/>
      <c r="CNB1003" s="66"/>
      <c r="CNC1003" s="66"/>
      <c r="CND1003" s="66"/>
      <c r="CNE1003" s="66"/>
      <c r="CNF1003" s="66"/>
      <c r="CNG1003" s="66"/>
      <c r="CNH1003" s="66"/>
      <c r="CNI1003" s="66"/>
      <c r="CNJ1003" s="66"/>
      <c r="CNK1003" s="66"/>
      <c r="CNL1003" s="66"/>
      <c r="CNM1003" s="66"/>
      <c r="CNN1003" s="66"/>
      <c r="CNO1003" s="66"/>
      <c r="CNP1003" s="66"/>
      <c r="CNQ1003" s="66"/>
      <c r="CNR1003" s="66"/>
      <c r="CNS1003" s="66"/>
      <c r="CNT1003" s="66"/>
      <c r="CNU1003" s="66"/>
      <c r="CNV1003" s="66"/>
      <c r="CNW1003" s="66"/>
      <c r="CNX1003" s="66"/>
      <c r="CNY1003" s="66"/>
      <c r="CNZ1003" s="66"/>
      <c r="COA1003" s="66"/>
      <c r="COB1003" s="66"/>
      <c r="COC1003" s="66"/>
      <c r="COD1003" s="66"/>
      <c r="COE1003" s="66"/>
      <c r="COF1003" s="66"/>
      <c r="COG1003" s="66"/>
      <c r="COH1003" s="66"/>
      <c r="COI1003" s="66"/>
      <c r="COJ1003" s="66"/>
      <c r="COK1003" s="66"/>
      <c r="COL1003" s="66"/>
      <c r="COM1003" s="66"/>
      <c r="CON1003" s="66"/>
      <c r="COO1003" s="66"/>
      <c r="COP1003" s="66"/>
      <c r="COQ1003" s="66"/>
      <c r="COR1003" s="66"/>
      <c r="COS1003" s="66"/>
      <c r="COT1003" s="66"/>
      <c r="COU1003" s="66"/>
      <c r="COV1003" s="66"/>
      <c r="COW1003" s="66"/>
      <c r="COX1003" s="66"/>
      <c r="COY1003" s="66"/>
      <c r="COZ1003" s="66"/>
      <c r="CPA1003" s="66"/>
      <c r="CPB1003" s="66"/>
      <c r="CPC1003" s="66"/>
      <c r="CPD1003" s="66"/>
      <c r="CPE1003" s="66"/>
      <c r="CPF1003" s="66"/>
      <c r="CPG1003" s="66"/>
      <c r="CPH1003" s="66"/>
      <c r="CPI1003" s="66"/>
      <c r="CPJ1003" s="66"/>
      <c r="CPK1003" s="66"/>
      <c r="CPL1003" s="66"/>
      <c r="CPM1003" s="66"/>
      <c r="CPN1003" s="66"/>
      <c r="CPO1003" s="66"/>
      <c r="CPP1003" s="66"/>
      <c r="CPQ1003" s="66"/>
      <c r="CPR1003" s="66"/>
      <c r="CPS1003" s="66"/>
      <c r="CPT1003" s="66"/>
      <c r="CPU1003" s="66"/>
      <c r="CPV1003" s="66"/>
      <c r="CPW1003" s="66"/>
      <c r="CPX1003" s="66"/>
      <c r="CPY1003" s="66"/>
      <c r="CPZ1003" s="66"/>
      <c r="CQA1003" s="66"/>
      <c r="CQB1003" s="66"/>
      <c r="CQC1003" s="66"/>
      <c r="CQD1003" s="66"/>
      <c r="CQE1003" s="66"/>
      <c r="CQF1003" s="66"/>
      <c r="CQG1003" s="66"/>
      <c r="CQH1003" s="66"/>
      <c r="CQI1003" s="66"/>
      <c r="CQJ1003" s="66"/>
      <c r="CQK1003" s="66"/>
      <c r="CQL1003" s="66"/>
      <c r="CQM1003" s="66"/>
      <c r="CQN1003" s="66"/>
      <c r="CQO1003" s="66"/>
      <c r="CQP1003" s="66"/>
      <c r="CQQ1003" s="66"/>
      <c r="CQR1003" s="66"/>
      <c r="CQS1003" s="66"/>
      <c r="CQT1003" s="66"/>
      <c r="CQU1003" s="66"/>
      <c r="CQV1003" s="66"/>
      <c r="CQW1003" s="66"/>
      <c r="CQX1003" s="66"/>
      <c r="CQY1003" s="66"/>
      <c r="CQZ1003" s="66"/>
      <c r="CRA1003" s="66"/>
      <c r="CRB1003" s="66"/>
      <c r="CRC1003" s="66"/>
      <c r="CRD1003" s="66"/>
      <c r="CRE1003" s="66"/>
      <c r="CRF1003" s="66"/>
      <c r="CRG1003" s="66"/>
      <c r="CRH1003" s="66"/>
      <c r="CRI1003" s="66"/>
      <c r="CRJ1003" s="66"/>
      <c r="CRK1003" s="66"/>
      <c r="CRL1003" s="66"/>
      <c r="CRM1003" s="66"/>
      <c r="CRN1003" s="66"/>
      <c r="CRO1003" s="66"/>
      <c r="CRP1003" s="66"/>
      <c r="CRQ1003" s="66"/>
      <c r="CRR1003" s="66"/>
      <c r="CRS1003" s="66"/>
      <c r="CRT1003" s="66"/>
      <c r="CRU1003" s="66"/>
      <c r="CRV1003" s="66"/>
      <c r="CRW1003" s="66"/>
      <c r="CRX1003" s="66"/>
      <c r="CRY1003" s="66"/>
      <c r="CRZ1003" s="66"/>
      <c r="CSA1003" s="66"/>
      <c r="CSB1003" s="66"/>
      <c r="CSC1003" s="66"/>
      <c r="CSD1003" s="66"/>
      <c r="CSE1003" s="66"/>
      <c r="CSF1003" s="66"/>
      <c r="CSG1003" s="66"/>
      <c r="CSH1003" s="66"/>
      <c r="CSI1003" s="66"/>
      <c r="CSJ1003" s="66"/>
      <c r="CSK1003" s="66"/>
      <c r="CSL1003" s="66"/>
      <c r="CSM1003" s="66"/>
      <c r="CSN1003" s="66"/>
      <c r="CSO1003" s="66"/>
      <c r="CSP1003" s="66"/>
      <c r="CSQ1003" s="66"/>
      <c r="CSR1003" s="66"/>
      <c r="CSS1003" s="66"/>
      <c r="CST1003" s="66"/>
      <c r="CSU1003" s="66"/>
      <c r="CSV1003" s="66"/>
      <c r="CSW1003" s="66"/>
      <c r="CSX1003" s="66"/>
      <c r="CSY1003" s="66"/>
      <c r="CSZ1003" s="66"/>
      <c r="CTA1003" s="66"/>
      <c r="CTB1003" s="66"/>
      <c r="CTC1003" s="66"/>
      <c r="CTD1003" s="66"/>
      <c r="CTE1003" s="66"/>
      <c r="CTF1003" s="66"/>
      <c r="CTG1003" s="66"/>
      <c r="CTH1003" s="66"/>
      <c r="CTI1003" s="66"/>
      <c r="CTJ1003" s="66"/>
      <c r="CTK1003" s="66"/>
      <c r="CTL1003" s="66"/>
      <c r="CTM1003" s="66"/>
      <c r="CTN1003" s="66"/>
      <c r="CTO1003" s="66"/>
      <c r="CTP1003" s="66"/>
      <c r="CTQ1003" s="66"/>
      <c r="CTR1003" s="66"/>
      <c r="CTS1003" s="66"/>
      <c r="CTT1003" s="66"/>
      <c r="CTU1003" s="66"/>
      <c r="CTV1003" s="66"/>
      <c r="CTW1003" s="66"/>
      <c r="CTX1003" s="66"/>
      <c r="CTY1003" s="66"/>
      <c r="CTZ1003" s="66"/>
      <c r="CUA1003" s="66"/>
      <c r="CUB1003" s="66"/>
      <c r="CUC1003" s="66"/>
      <c r="CUD1003" s="66"/>
      <c r="CUE1003" s="66"/>
      <c r="CUF1003" s="66"/>
      <c r="CUG1003" s="66"/>
      <c r="CUH1003" s="66"/>
      <c r="CUI1003" s="66"/>
      <c r="CUJ1003" s="66"/>
      <c r="CUK1003" s="66"/>
      <c r="CUL1003" s="66"/>
      <c r="CUM1003" s="66"/>
      <c r="CUN1003" s="66"/>
      <c r="CUO1003" s="66"/>
      <c r="CUP1003" s="66"/>
      <c r="CUQ1003" s="66"/>
      <c r="CUR1003" s="66"/>
      <c r="CUS1003" s="66"/>
      <c r="CUT1003" s="66"/>
      <c r="CUU1003" s="66"/>
      <c r="CUV1003" s="66"/>
      <c r="CUW1003" s="66"/>
      <c r="CUX1003" s="66"/>
      <c r="CUY1003" s="66"/>
      <c r="CUZ1003" s="66"/>
      <c r="CVA1003" s="66"/>
      <c r="CVB1003" s="66"/>
      <c r="CVC1003" s="66"/>
      <c r="CVD1003" s="66"/>
      <c r="CVE1003" s="66"/>
      <c r="CVF1003" s="66"/>
      <c r="CVG1003" s="66"/>
      <c r="CVH1003" s="66"/>
      <c r="CVI1003" s="66"/>
      <c r="CVJ1003" s="66"/>
      <c r="CVK1003" s="66"/>
      <c r="CVL1003" s="66"/>
      <c r="CVM1003" s="66"/>
      <c r="CVN1003" s="66"/>
      <c r="CVO1003" s="66"/>
      <c r="CVP1003" s="66"/>
      <c r="CVQ1003" s="66"/>
      <c r="CVR1003" s="66"/>
      <c r="CVS1003" s="66"/>
      <c r="CVT1003" s="66"/>
      <c r="CVU1003" s="66"/>
      <c r="CVV1003" s="66"/>
      <c r="CVW1003" s="66"/>
      <c r="CVX1003" s="66"/>
      <c r="CVY1003" s="66"/>
      <c r="CVZ1003" s="66"/>
      <c r="CWA1003" s="66"/>
      <c r="CWB1003" s="66"/>
      <c r="CWC1003" s="66"/>
      <c r="CWD1003" s="66"/>
      <c r="CWE1003" s="66"/>
      <c r="CWF1003" s="66"/>
      <c r="CWG1003" s="66"/>
      <c r="CWH1003" s="66"/>
      <c r="CWI1003" s="66"/>
      <c r="CWJ1003" s="66"/>
      <c r="CWK1003" s="66"/>
      <c r="CWL1003" s="66"/>
      <c r="CWM1003" s="66"/>
      <c r="CWN1003" s="66"/>
      <c r="CWO1003" s="66"/>
      <c r="CWP1003" s="66"/>
      <c r="CWQ1003" s="66"/>
      <c r="CWR1003" s="66"/>
      <c r="CWS1003" s="66"/>
      <c r="CWT1003" s="66"/>
      <c r="CWU1003" s="66"/>
      <c r="CWV1003" s="66"/>
      <c r="CWW1003" s="66"/>
      <c r="CWX1003" s="66"/>
      <c r="CWY1003" s="66"/>
      <c r="CWZ1003" s="66"/>
      <c r="CXA1003" s="66"/>
      <c r="CXB1003" s="66"/>
      <c r="CXC1003" s="66"/>
      <c r="CXD1003" s="66"/>
      <c r="CXE1003" s="66"/>
      <c r="CXF1003" s="66"/>
      <c r="CXG1003" s="66"/>
      <c r="CXH1003" s="66"/>
      <c r="CXI1003" s="66"/>
      <c r="CXJ1003" s="66"/>
      <c r="CXK1003" s="66"/>
      <c r="CXL1003" s="66"/>
      <c r="CXM1003" s="66"/>
      <c r="CXN1003" s="66"/>
      <c r="CXO1003" s="66"/>
      <c r="CXP1003" s="66"/>
      <c r="CXQ1003" s="66"/>
      <c r="CXR1003" s="66"/>
      <c r="CXS1003" s="66"/>
      <c r="CXT1003" s="66"/>
      <c r="CXU1003" s="66"/>
      <c r="CXV1003" s="66"/>
      <c r="CXW1003" s="66"/>
      <c r="CXX1003" s="66"/>
      <c r="CXY1003" s="66"/>
      <c r="CXZ1003" s="66"/>
      <c r="CYA1003" s="66"/>
      <c r="CYB1003" s="66"/>
      <c r="CYC1003" s="66"/>
      <c r="CYD1003" s="66"/>
      <c r="CYE1003" s="66"/>
      <c r="CYF1003" s="66"/>
      <c r="CYG1003" s="66"/>
      <c r="CYH1003" s="66"/>
      <c r="CYI1003" s="66"/>
      <c r="CYJ1003" s="66"/>
      <c r="CYK1003" s="66"/>
      <c r="CYL1003" s="66"/>
      <c r="CYM1003" s="66"/>
      <c r="CYN1003" s="66"/>
      <c r="CYO1003" s="66"/>
      <c r="CYP1003" s="66"/>
      <c r="CYQ1003" s="66"/>
      <c r="CYR1003" s="66"/>
      <c r="CYS1003" s="66"/>
      <c r="CYT1003" s="66"/>
      <c r="CYU1003" s="66"/>
      <c r="CYV1003" s="66"/>
      <c r="CYW1003" s="66"/>
      <c r="CYX1003" s="66"/>
      <c r="CYY1003" s="66"/>
      <c r="CYZ1003" s="66"/>
      <c r="CZA1003" s="66"/>
      <c r="CZB1003" s="66"/>
      <c r="CZC1003" s="66"/>
      <c r="CZD1003" s="66"/>
      <c r="CZE1003" s="66"/>
      <c r="CZF1003" s="66"/>
      <c r="CZG1003" s="66"/>
      <c r="CZH1003" s="66"/>
      <c r="CZI1003" s="66"/>
      <c r="CZJ1003" s="66"/>
      <c r="CZK1003" s="66"/>
      <c r="CZL1003" s="66"/>
      <c r="CZM1003" s="66"/>
      <c r="CZN1003" s="66"/>
      <c r="CZO1003" s="66"/>
      <c r="CZP1003" s="66"/>
      <c r="CZQ1003" s="66"/>
      <c r="CZR1003" s="66"/>
      <c r="CZS1003" s="66"/>
      <c r="CZT1003" s="66"/>
      <c r="CZU1003" s="66"/>
      <c r="CZV1003" s="66"/>
      <c r="CZW1003" s="66"/>
      <c r="CZX1003" s="66"/>
      <c r="CZY1003" s="66"/>
      <c r="CZZ1003" s="66"/>
      <c r="DAA1003" s="66"/>
      <c r="DAB1003" s="66"/>
      <c r="DAC1003" s="66"/>
      <c r="DAD1003" s="66"/>
      <c r="DAE1003" s="66"/>
      <c r="DAF1003" s="66"/>
      <c r="DAG1003" s="66"/>
      <c r="DAH1003" s="66"/>
      <c r="DAI1003" s="66"/>
      <c r="DAJ1003" s="66"/>
      <c r="DAK1003" s="66"/>
      <c r="DAL1003" s="66"/>
      <c r="DAM1003" s="66"/>
      <c r="DAN1003" s="66"/>
      <c r="DAO1003" s="66"/>
      <c r="DAP1003" s="66"/>
      <c r="DAQ1003" s="66"/>
      <c r="DAR1003" s="66"/>
      <c r="DAS1003" s="66"/>
      <c r="DAT1003" s="66"/>
      <c r="DAU1003" s="66"/>
      <c r="DAV1003" s="66"/>
      <c r="DAW1003" s="66"/>
      <c r="DAX1003" s="66"/>
      <c r="DAY1003" s="66"/>
      <c r="DAZ1003" s="66"/>
      <c r="DBA1003" s="66"/>
      <c r="DBB1003" s="66"/>
      <c r="DBC1003" s="66"/>
      <c r="DBD1003" s="66"/>
      <c r="DBE1003" s="66"/>
      <c r="DBF1003" s="66"/>
      <c r="DBG1003" s="66"/>
      <c r="DBH1003" s="66"/>
      <c r="DBI1003" s="66"/>
      <c r="DBJ1003" s="66"/>
      <c r="DBK1003" s="66"/>
      <c r="DBL1003" s="66"/>
      <c r="DBM1003" s="66"/>
      <c r="DBN1003" s="66"/>
      <c r="DBO1003" s="66"/>
      <c r="DBP1003" s="66"/>
      <c r="DBQ1003" s="66"/>
      <c r="DBR1003" s="66"/>
      <c r="DBS1003" s="66"/>
      <c r="DBT1003" s="66"/>
      <c r="DBU1003" s="66"/>
      <c r="DBV1003" s="66"/>
      <c r="DBW1003" s="66"/>
      <c r="DBX1003" s="66"/>
      <c r="DBY1003" s="66"/>
      <c r="DBZ1003" s="66"/>
      <c r="DCA1003" s="66"/>
      <c r="DCB1003" s="66"/>
      <c r="DCC1003" s="66"/>
      <c r="DCD1003" s="66"/>
      <c r="DCE1003" s="66"/>
      <c r="DCF1003" s="66"/>
      <c r="DCG1003" s="66"/>
      <c r="DCH1003" s="66"/>
      <c r="DCI1003" s="66"/>
      <c r="DCJ1003" s="66"/>
      <c r="DCK1003" s="66"/>
      <c r="DCL1003" s="66"/>
      <c r="DCM1003" s="66"/>
      <c r="DCN1003" s="66"/>
      <c r="DCO1003" s="66"/>
      <c r="DCP1003" s="66"/>
      <c r="DCQ1003" s="66"/>
      <c r="DCR1003" s="66"/>
      <c r="DCS1003" s="66"/>
      <c r="DCT1003" s="66"/>
      <c r="DCU1003" s="66"/>
      <c r="DCV1003" s="66"/>
      <c r="DCW1003" s="66"/>
      <c r="DCX1003" s="66"/>
      <c r="DCY1003" s="66"/>
      <c r="DCZ1003" s="66"/>
      <c r="DDA1003" s="66"/>
      <c r="DDB1003" s="66"/>
      <c r="DDC1003" s="66"/>
      <c r="DDD1003" s="66"/>
      <c r="DDE1003" s="66"/>
      <c r="DDF1003" s="66"/>
      <c r="DDG1003" s="66"/>
      <c r="DDH1003" s="66"/>
      <c r="DDI1003" s="66"/>
      <c r="DDJ1003" s="66"/>
      <c r="DDK1003" s="66"/>
      <c r="DDL1003" s="66"/>
      <c r="DDM1003" s="66"/>
      <c r="DDN1003" s="66"/>
      <c r="DDO1003" s="66"/>
      <c r="DDP1003" s="66"/>
      <c r="DDQ1003" s="66"/>
      <c r="DDR1003" s="66"/>
      <c r="DDS1003" s="66"/>
      <c r="DDT1003" s="66"/>
      <c r="DDU1003" s="66"/>
      <c r="DDV1003" s="66"/>
      <c r="DDW1003" s="66"/>
      <c r="DDX1003" s="66"/>
      <c r="DDY1003" s="66"/>
      <c r="DDZ1003" s="66"/>
      <c r="DEA1003" s="66"/>
      <c r="DEB1003" s="66"/>
      <c r="DEC1003" s="66"/>
      <c r="DED1003" s="66"/>
      <c r="DEE1003" s="66"/>
      <c r="DEF1003" s="66"/>
      <c r="DEG1003" s="66"/>
      <c r="DEH1003" s="66"/>
      <c r="DEI1003" s="66"/>
      <c r="DEJ1003" s="66"/>
      <c r="DEK1003" s="66"/>
      <c r="DEL1003" s="66"/>
      <c r="DEM1003" s="66"/>
      <c r="DEN1003" s="66"/>
      <c r="DEO1003" s="66"/>
      <c r="DEP1003" s="66"/>
      <c r="DEQ1003" s="66"/>
      <c r="DER1003" s="66"/>
      <c r="DES1003" s="66"/>
      <c r="DET1003" s="66"/>
      <c r="DEU1003" s="66"/>
      <c r="DEV1003" s="66"/>
      <c r="DEW1003" s="66"/>
      <c r="DEX1003" s="66"/>
      <c r="DEY1003" s="66"/>
      <c r="DEZ1003" s="66"/>
      <c r="DFA1003" s="66"/>
      <c r="DFB1003" s="66"/>
      <c r="DFC1003" s="66"/>
      <c r="DFD1003" s="66"/>
      <c r="DFE1003" s="66"/>
      <c r="DFF1003" s="66"/>
      <c r="DFG1003" s="66"/>
      <c r="DFH1003" s="66"/>
      <c r="DFI1003" s="66"/>
      <c r="DFJ1003" s="66"/>
      <c r="DFK1003" s="66"/>
      <c r="DFL1003" s="66"/>
      <c r="DFM1003" s="66"/>
      <c r="DFN1003" s="66"/>
      <c r="DFO1003" s="66"/>
      <c r="DFP1003" s="66"/>
      <c r="DFQ1003" s="66"/>
      <c r="DFR1003" s="66"/>
      <c r="DFS1003" s="66"/>
      <c r="DFT1003" s="66"/>
      <c r="DFU1003" s="66"/>
      <c r="DFV1003" s="66"/>
      <c r="DFW1003" s="66"/>
      <c r="DFX1003" s="66"/>
      <c r="DFY1003" s="66"/>
      <c r="DFZ1003" s="66"/>
      <c r="DGA1003" s="66"/>
      <c r="DGB1003" s="66"/>
      <c r="DGC1003" s="66"/>
      <c r="DGD1003" s="66"/>
      <c r="DGE1003" s="66"/>
      <c r="DGF1003" s="66"/>
      <c r="DGG1003" s="66"/>
      <c r="DGH1003" s="66"/>
      <c r="DGI1003" s="66"/>
      <c r="DGJ1003" s="66"/>
      <c r="DGK1003" s="66"/>
      <c r="DGL1003" s="66"/>
      <c r="DGM1003" s="66"/>
      <c r="DGN1003" s="66"/>
      <c r="DGO1003" s="66"/>
      <c r="DGP1003" s="66"/>
      <c r="DGQ1003" s="66"/>
      <c r="DGR1003" s="66"/>
      <c r="DGS1003" s="66"/>
      <c r="DGT1003" s="66"/>
      <c r="DGU1003" s="66"/>
      <c r="DGV1003" s="66"/>
      <c r="DGW1003" s="66"/>
      <c r="DGX1003" s="66"/>
      <c r="DGY1003" s="66"/>
      <c r="DGZ1003" s="66"/>
      <c r="DHA1003" s="66"/>
      <c r="DHB1003" s="66"/>
      <c r="DHC1003" s="66"/>
      <c r="DHD1003" s="66"/>
      <c r="DHE1003" s="66"/>
      <c r="DHF1003" s="66"/>
      <c r="DHG1003" s="66"/>
      <c r="DHH1003" s="66"/>
      <c r="DHI1003" s="66"/>
      <c r="DHJ1003" s="66"/>
      <c r="DHK1003" s="66"/>
      <c r="DHL1003" s="66"/>
      <c r="DHM1003" s="66"/>
      <c r="DHN1003" s="66"/>
      <c r="DHO1003" s="66"/>
      <c r="DHP1003" s="66"/>
      <c r="DHQ1003" s="66"/>
      <c r="DHR1003" s="66"/>
      <c r="DHS1003" s="66"/>
      <c r="DHT1003" s="66"/>
      <c r="DHU1003" s="66"/>
      <c r="DHV1003" s="66"/>
      <c r="DHW1003" s="66"/>
      <c r="DHX1003" s="66"/>
      <c r="DHY1003" s="66"/>
      <c r="DHZ1003" s="66"/>
      <c r="DIA1003" s="66"/>
      <c r="DIB1003" s="66"/>
      <c r="DIC1003" s="66"/>
      <c r="DID1003" s="66"/>
      <c r="DIE1003" s="66"/>
      <c r="DIF1003" s="66"/>
      <c r="DIG1003" s="66"/>
      <c r="DIH1003" s="66"/>
      <c r="DII1003" s="66"/>
      <c r="DIJ1003" s="66"/>
      <c r="DIK1003" s="66"/>
      <c r="DIL1003" s="66"/>
      <c r="DIM1003" s="66"/>
      <c r="DIN1003" s="66"/>
      <c r="DIO1003" s="66"/>
      <c r="DIP1003" s="66"/>
      <c r="DIQ1003" s="66"/>
      <c r="DIR1003" s="66"/>
      <c r="DIS1003" s="66"/>
      <c r="DIT1003" s="66"/>
      <c r="DIU1003" s="66"/>
      <c r="DIV1003" s="66"/>
      <c r="DIW1003" s="66"/>
      <c r="DIX1003" s="66"/>
      <c r="DIY1003" s="66"/>
      <c r="DIZ1003" s="66"/>
      <c r="DJA1003" s="66"/>
      <c r="DJB1003" s="66"/>
      <c r="DJC1003" s="66"/>
      <c r="DJD1003" s="66"/>
      <c r="DJE1003" s="66"/>
      <c r="DJF1003" s="66"/>
      <c r="DJG1003" s="66"/>
      <c r="DJH1003" s="66"/>
      <c r="DJI1003" s="66"/>
      <c r="DJJ1003" s="66"/>
      <c r="DJK1003" s="66"/>
      <c r="DJL1003" s="66"/>
      <c r="DJM1003" s="66"/>
      <c r="DJN1003" s="66"/>
      <c r="DJO1003" s="66"/>
      <c r="DJP1003" s="66"/>
      <c r="DJQ1003" s="66"/>
      <c r="DJR1003" s="66"/>
      <c r="DJS1003" s="66"/>
      <c r="DJT1003" s="66"/>
      <c r="DJU1003" s="66"/>
      <c r="DJV1003" s="66"/>
      <c r="DJW1003" s="66"/>
      <c r="DJX1003" s="66"/>
      <c r="DJY1003" s="66"/>
      <c r="DJZ1003" s="66"/>
      <c r="DKA1003" s="66"/>
      <c r="DKB1003" s="66"/>
      <c r="DKC1003" s="66"/>
      <c r="DKD1003" s="66"/>
      <c r="DKE1003" s="66"/>
      <c r="DKF1003" s="66"/>
      <c r="DKG1003" s="66"/>
      <c r="DKH1003" s="66"/>
      <c r="DKI1003" s="66"/>
      <c r="DKJ1003" s="66"/>
      <c r="DKK1003" s="66"/>
      <c r="DKL1003" s="66"/>
      <c r="DKM1003" s="66"/>
      <c r="DKN1003" s="66"/>
      <c r="DKO1003" s="66"/>
      <c r="DKP1003" s="66"/>
      <c r="DKQ1003" s="66"/>
      <c r="DKR1003" s="66"/>
      <c r="DKS1003" s="66"/>
      <c r="DKT1003" s="66"/>
      <c r="DKU1003" s="66"/>
      <c r="DKV1003" s="66"/>
      <c r="DKW1003" s="66"/>
      <c r="DKX1003" s="66"/>
      <c r="DKY1003" s="66"/>
      <c r="DKZ1003" s="66"/>
      <c r="DLA1003" s="66"/>
      <c r="DLB1003" s="66"/>
      <c r="DLC1003" s="66"/>
      <c r="DLD1003" s="66"/>
      <c r="DLE1003" s="66"/>
      <c r="DLF1003" s="66"/>
      <c r="DLG1003" s="66"/>
      <c r="DLH1003" s="66"/>
      <c r="DLI1003" s="66"/>
      <c r="DLJ1003" s="66"/>
      <c r="DLK1003" s="66"/>
      <c r="DLL1003" s="66"/>
      <c r="DLM1003" s="66"/>
      <c r="DLN1003" s="66"/>
      <c r="DLO1003" s="66"/>
      <c r="DLP1003" s="66"/>
      <c r="DLQ1003" s="66"/>
      <c r="DLR1003" s="66"/>
      <c r="DLS1003" s="66"/>
      <c r="DLT1003" s="66"/>
      <c r="DLU1003" s="66"/>
      <c r="DLV1003" s="66"/>
      <c r="DLW1003" s="66"/>
      <c r="DLX1003" s="66"/>
      <c r="DLY1003" s="66"/>
      <c r="DLZ1003" s="66"/>
      <c r="DMA1003" s="66"/>
      <c r="DMB1003" s="66"/>
      <c r="DMC1003" s="66"/>
      <c r="DMD1003" s="66"/>
      <c r="DME1003" s="66"/>
      <c r="DMF1003" s="66"/>
      <c r="DMG1003" s="66"/>
      <c r="DMH1003" s="66"/>
      <c r="DMI1003" s="66"/>
      <c r="DMJ1003" s="66"/>
      <c r="DMK1003" s="66"/>
      <c r="DML1003" s="66"/>
      <c r="DMM1003" s="66"/>
      <c r="DMN1003" s="66"/>
      <c r="DMO1003" s="66"/>
      <c r="DMP1003" s="66"/>
      <c r="DMQ1003" s="66"/>
      <c r="DMR1003" s="66"/>
      <c r="DMS1003" s="66"/>
      <c r="DMT1003" s="66"/>
      <c r="DMU1003" s="66"/>
      <c r="DMV1003" s="66"/>
      <c r="DMW1003" s="66"/>
      <c r="DMX1003" s="66"/>
      <c r="DMY1003" s="66"/>
      <c r="DMZ1003" s="66"/>
      <c r="DNA1003" s="66"/>
      <c r="DNB1003" s="66"/>
      <c r="DNC1003" s="66"/>
      <c r="DND1003" s="66"/>
      <c r="DNE1003" s="66"/>
      <c r="DNF1003" s="66"/>
      <c r="DNG1003" s="66"/>
      <c r="DNH1003" s="66"/>
      <c r="DNI1003" s="66"/>
      <c r="DNJ1003" s="66"/>
      <c r="DNK1003" s="66"/>
      <c r="DNL1003" s="66"/>
      <c r="DNM1003" s="66"/>
      <c r="DNN1003" s="66"/>
      <c r="DNO1003" s="66"/>
      <c r="DNP1003" s="66"/>
      <c r="DNQ1003" s="66"/>
      <c r="DNR1003" s="66"/>
      <c r="DNS1003" s="66"/>
      <c r="DNT1003" s="66"/>
      <c r="DNU1003" s="66"/>
      <c r="DNV1003" s="66"/>
      <c r="DNW1003" s="66"/>
      <c r="DNX1003" s="66"/>
      <c r="DNY1003" s="66"/>
      <c r="DNZ1003" s="66"/>
      <c r="DOA1003" s="66"/>
      <c r="DOB1003" s="66"/>
      <c r="DOC1003" s="66"/>
      <c r="DOD1003" s="66"/>
      <c r="DOE1003" s="66"/>
      <c r="DOF1003" s="66"/>
      <c r="DOG1003" s="66"/>
      <c r="DOH1003" s="66"/>
      <c r="DOI1003" s="66"/>
      <c r="DOJ1003" s="66"/>
      <c r="DOK1003" s="66"/>
      <c r="DOL1003" s="66"/>
      <c r="DOM1003" s="66"/>
      <c r="DON1003" s="66"/>
      <c r="DOO1003" s="66"/>
      <c r="DOP1003" s="66"/>
      <c r="DOQ1003" s="66"/>
      <c r="DOR1003" s="66"/>
      <c r="DOS1003" s="66"/>
      <c r="DOT1003" s="66"/>
      <c r="DOU1003" s="66"/>
      <c r="DOV1003" s="66"/>
      <c r="DOW1003" s="66"/>
      <c r="DOX1003" s="66"/>
      <c r="DOY1003" s="66"/>
      <c r="DOZ1003" s="66"/>
      <c r="DPA1003" s="66"/>
      <c r="DPB1003" s="66"/>
      <c r="DPC1003" s="66"/>
      <c r="DPD1003" s="66"/>
      <c r="DPE1003" s="66"/>
      <c r="DPF1003" s="66"/>
      <c r="DPG1003" s="66"/>
      <c r="DPH1003" s="66"/>
      <c r="DPI1003" s="66"/>
      <c r="DPJ1003" s="66"/>
      <c r="DPK1003" s="66"/>
      <c r="DPL1003" s="66"/>
      <c r="DPM1003" s="66"/>
      <c r="DPN1003" s="66"/>
      <c r="DPO1003" s="66"/>
      <c r="DPP1003" s="66"/>
      <c r="DPQ1003" s="66"/>
      <c r="DPR1003" s="66"/>
      <c r="DPS1003" s="66"/>
      <c r="DPT1003" s="66"/>
      <c r="DPU1003" s="66"/>
      <c r="DPV1003" s="66"/>
      <c r="DPW1003" s="66"/>
      <c r="DPX1003" s="66"/>
      <c r="DPY1003" s="66"/>
      <c r="DPZ1003" s="66"/>
      <c r="DQA1003" s="66"/>
      <c r="DQB1003" s="66"/>
      <c r="DQC1003" s="66"/>
      <c r="DQD1003" s="66"/>
      <c r="DQE1003" s="66"/>
      <c r="DQF1003" s="66"/>
      <c r="DQG1003" s="66"/>
      <c r="DQH1003" s="66"/>
      <c r="DQI1003" s="66"/>
      <c r="DQJ1003" s="66"/>
      <c r="DQK1003" s="66"/>
      <c r="DQL1003" s="66"/>
      <c r="DQM1003" s="66"/>
      <c r="DQN1003" s="66"/>
      <c r="DQO1003" s="66"/>
      <c r="DQP1003" s="66"/>
      <c r="DQQ1003" s="66"/>
      <c r="DQR1003" s="66"/>
      <c r="DQS1003" s="66"/>
      <c r="DQT1003" s="66"/>
      <c r="DQU1003" s="66"/>
      <c r="DQV1003" s="66"/>
      <c r="DQW1003" s="66"/>
      <c r="DQX1003" s="66"/>
      <c r="DQY1003" s="66"/>
      <c r="DQZ1003" s="66"/>
      <c r="DRA1003" s="66"/>
      <c r="DRB1003" s="66"/>
      <c r="DRC1003" s="66"/>
      <c r="DRD1003" s="66"/>
      <c r="DRE1003" s="66"/>
      <c r="DRF1003" s="66"/>
      <c r="DRG1003" s="66"/>
      <c r="DRH1003" s="66"/>
      <c r="DRI1003" s="66"/>
      <c r="DRJ1003" s="66"/>
      <c r="DRK1003" s="66"/>
      <c r="DRL1003" s="66"/>
      <c r="DRM1003" s="66"/>
      <c r="DRN1003" s="66"/>
      <c r="DRO1003" s="66"/>
      <c r="DRP1003" s="66"/>
      <c r="DRQ1003" s="66"/>
      <c r="DRR1003" s="66"/>
      <c r="DRS1003" s="66"/>
      <c r="DRT1003" s="66"/>
      <c r="DRU1003" s="66"/>
      <c r="DRV1003" s="66"/>
      <c r="DRW1003" s="66"/>
      <c r="DRX1003" s="66"/>
      <c r="DRY1003" s="66"/>
      <c r="DRZ1003" s="66"/>
      <c r="DSA1003" s="66"/>
      <c r="DSB1003" s="66"/>
      <c r="DSC1003" s="66"/>
      <c r="DSD1003" s="66"/>
      <c r="DSE1003" s="66"/>
      <c r="DSF1003" s="66"/>
      <c r="DSG1003" s="66"/>
      <c r="DSH1003" s="66"/>
      <c r="DSI1003" s="66"/>
      <c r="DSJ1003" s="66"/>
      <c r="DSK1003" s="66"/>
      <c r="DSL1003" s="66"/>
      <c r="DSM1003" s="66"/>
      <c r="DSN1003" s="66"/>
      <c r="DSO1003" s="66"/>
      <c r="DSP1003" s="66"/>
      <c r="DSQ1003" s="66"/>
      <c r="DSR1003" s="66"/>
      <c r="DSS1003" s="66"/>
      <c r="DST1003" s="66"/>
      <c r="DSU1003" s="66"/>
      <c r="DSV1003" s="66"/>
      <c r="DSW1003" s="66"/>
      <c r="DSX1003" s="66"/>
      <c r="DSY1003" s="66"/>
      <c r="DSZ1003" s="66"/>
      <c r="DTA1003" s="66"/>
      <c r="DTB1003" s="66"/>
      <c r="DTC1003" s="66"/>
      <c r="DTD1003" s="66"/>
      <c r="DTE1003" s="66"/>
      <c r="DTF1003" s="66"/>
      <c r="DTG1003" s="66"/>
      <c r="DTH1003" s="66"/>
      <c r="DTI1003" s="66"/>
      <c r="DTJ1003" s="66"/>
      <c r="DTK1003" s="66"/>
      <c r="DTL1003" s="66"/>
      <c r="DTM1003" s="66"/>
      <c r="DTN1003" s="66"/>
      <c r="DTO1003" s="66"/>
      <c r="DTP1003" s="66"/>
      <c r="DTQ1003" s="66"/>
      <c r="DTR1003" s="66"/>
      <c r="DTS1003" s="66"/>
      <c r="DTT1003" s="66"/>
      <c r="DTU1003" s="66"/>
      <c r="DTV1003" s="66"/>
      <c r="DTW1003" s="66"/>
      <c r="DTX1003" s="66"/>
      <c r="DTY1003" s="66"/>
      <c r="DTZ1003" s="66"/>
      <c r="DUA1003" s="66"/>
      <c r="DUB1003" s="66"/>
      <c r="DUC1003" s="66"/>
      <c r="DUD1003" s="66"/>
      <c r="DUE1003" s="66"/>
      <c r="DUF1003" s="66"/>
      <c r="DUG1003" s="66"/>
      <c r="DUH1003" s="66"/>
      <c r="DUI1003" s="66"/>
      <c r="DUJ1003" s="66"/>
      <c r="DUK1003" s="66"/>
      <c r="DUL1003" s="66"/>
      <c r="DUM1003" s="66"/>
      <c r="DUN1003" s="66"/>
      <c r="DUO1003" s="66"/>
      <c r="DUP1003" s="66"/>
      <c r="DUQ1003" s="66"/>
      <c r="DUR1003" s="66"/>
      <c r="DUS1003" s="66"/>
      <c r="DUT1003" s="66"/>
      <c r="DUU1003" s="66"/>
      <c r="DUV1003" s="66"/>
      <c r="DUW1003" s="66"/>
      <c r="DUX1003" s="66"/>
      <c r="DUY1003" s="66"/>
      <c r="DUZ1003" s="66"/>
      <c r="DVA1003" s="66"/>
      <c r="DVB1003" s="66"/>
      <c r="DVC1003" s="66"/>
      <c r="DVD1003" s="66"/>
      <c r="DVE1003" s="66"/>
      <c r="DVF1003" s="66"/>
      <c r="DVG1003" s="66"/>
      <c r="DVH1003" s="66"/>
      <c r="DVI1003" s="66"/>
      <c r="DVJ1003" s="66"/>
      <c r="DVK1003" s="66"/>
      <c r="DVL1003" s="66"/>
      <c r="DVM1003" s="66"/>
      <c r="DVN1003" s="66"/>
      <c r="DVO1003" s="66"/>
      <c r="DVP1003" s="66"/>
      <c r="DVQ1003" s="66"/>
      <c r="DVR1003" s="66"/>
      <c r="DVS1003" s="66"/>
      <c r="DVT1003" s="66"/>
      <c r="DVU1003" s="66"/>
      <c r="DVV1003" s="66"/>
      <c r="DVW1003" s="66"/>
      <c r="DVX1003" s="66"/>
      <c r="DVY1003" s="66"/>
      <c r="DVZ1003" s="66"/>
      <c r="DWA1003" s="66"/>
      <c r="DWB1003" s="66"/>
      <c r="DWC1003" s="66"/>
      <c r="DWD1003" s="66"/>
      <c r="DWE1003" s="66"/>
      <c r="DWF1003" s="66"/>
      <c r="DWG1003" s="66"/>
      <c r="DWH1003" s="66"/>
      <c r="DWI1003" s="66"/>
      <c r="DWJ1003" s="66"/>
      <c r="DWK1003" s="66"/>
      <c r="DWL1003" s="66"/>
      <c r="DWM1003" s="66"/>
      <c r="DWN1003" s="66"/>
      <c r="DWO1003" s="66"/>
      <c r="DWP1003" s="66"/>
      <c r="DWQ1003" s="66"/>
      <c r="DWR1003" s="66"/>
      <c r="DWS1003" s="66"/>
      <c r="DWT1003" s="66"/>
      <c r="DWU1003" s="66"/>
      <c r="DWV1003" s="66"/>
      <c r="DWW1003" s="66"/>
      <c r="DWX1003" s="66"/>
      <c r="DWY1003" s="66"/>
      <c r="DWZ1003" s="66"/>
      <c r="DXA1003" s="66"/>
      <c r="DXB1003" s="66"/>
      <c r="DXC1003" s="66"/>
      <c r="DXD1003" s="66"/>
      <c r="DXE1003" s="66"/>
      <c r="DXF1003" s="66"/>
      <c r="DXG1003" s="66"/>
      <c r="DXH1003" s="66"/>
      <c r="DXI1003" s="66"/>
      <c r="DXJ1003" s="66"/>
      <c r="DXK1003" s="66"/>
      <c r="DXL1003" s="66"/>
      <c r="DXM1003" s="66"/>
      <c r="DXN1003" s="66"/>
      <c r="DXO1003" s="66"/>
      <c r="DXP1003" s="66"/>
      <c r="DXQ1003" s="66"/>
      <c r="DXR1003" s="66"/>
      <c r="DXS1003" s="66"/>
      <c r="DXT1003" s="66"/>
      <c r="DXU1003" s="66"/>
      <c r="DXV1003" s="66"/>
      <c r="DXW1003" s="66"/>
      <c r="DXX1003" s="66"/>
      <c r="DXY1003" s="66"/>
      <c r="DXZ1003" s="66"/>
      <c r="DYA1003" s="66"/>
      <c r="DYB1003" s="66"/>
      <c r="DYC1003" s="66"/>
      <c r="DYD1003" s="66"/>
      <c r="DYE1003" s="66"/>
      <c r="DYF1003" s="66"/>
      <c r="DYG1003" s="66"/>
      <c r="DYH1003" s="66"/>
      <c r="DYI1003" s="66"/>
      <c r="DYJ1003" s="66"/>
      <c r="DYK1003" s="66"/>
      <c r="DYL1003" s="66"/>
      <c r="DYM1003" s="66"/>
      <c r="DYN1003" s="66"/>
      <c r="DYO1003" s="66"/>
      <c r="DYP1003" s="66"/>
      <c r="DYQ1003" s="66"/>
      <c r="DYR1003" s="66"/>
      <c r="DYS1003" s="66"/>
      <c r="DYT1003" s="66"/>
      <c r="DYU1003" s="66"/>
      <c r="DYV1003" s="66"/>
      <c r="DYW1003" s="66"/>
      <c r="DYX1003" s="66"/>
      <c r="DYY1003" s="66"/>
      <c r="DYZ1003" s="66"/>
      <c r="DZA1003" s="66"/>
      <c r="DZB1003" s="66"/>
      <c r="DZC1003" s="66"/>
      <c r="DZD1003" s="66"/>
      <c r="DZE1003" s="66"/>
      <c r="DZF1003" s="66"/>
      <c r="DZG1003" s="66"/>
      <c r="DZH1003" s="66"/>
      <c r="DZI1003" s="66"/>
      <c r="DZJ1003" s="66"/>
      <c r="DZK1003" s="66"/>
      <c r="DZL1003" s="66"/>
      <c r="DZM1003" s="66"/>
      <c r="DZN1003" s="66"/>
      <c r="DZO1003" s="66"/>
      <c r="DZP1003" s="66"/>
      <c r="DZQ1003" s="66"/>
      <c r="DZR1003" s="66"/>
      <c r="DZS1003" s="66"/>
      <c r="DZT1003" s="66"/>
      <c r="DZU1003" s="66"/>
      <c r="DZV1003" s="66"/>
      <c r="DZW1003" s="66"/>
      <c r="DZX1003" s="66"/>
      <c r="DZY1003" s="66"/>
      <c r="DZZ1003" s="66"/>
      <c r="EAA1003" s="66"/>
      <c r="EAB1003" s="66"/>
      <c r="EAC1003" s="66"/>
      <c r="EAD1003" s="66"/>
      <c r="EAE1003" s="66"/>
      <c r="EAF1003" s="66"/>
      <c r="EAG1003" s="66"/>
      <c r="EAH1003" s="66"/>
      <c r="EAI1003" s="66"/>
      <c r="EAJ1003" s="66"/>
      <c r="EAK1003" s="66"/>
      <c r="EAL1003" s="66"/>
      <c r="EAM1003" s="66"/>
      <c r="EAN1003" s="66"/>
      <c r="EAO1003" s="66"/>
      <c r="EAP1003" s="66"/>
      <c r="EAQ1003" s="66"/>
      <c r="EAR1003" s="66"/>
      <c r="EAS1003" s="66"/>
      <c r="EAT1003" s="66"/>
      <c r="EAU1003" s="66"/>
      <c r="EAV1003" s="66"/>
      <c r="EAW1003" s="66"/>
      <c r="EAX1003" s="66"/>
      <c r="EAY1003" s="66"/>
      <c r="EAZ1003" s="66"/>
      <c r="EBA1003" s="66"/>
      <c r="EBB1003" s="66"/>
      <c r="EBC1003" s="66"/>
      <c r="EBD1003" s="66"/>
      <c r="EBE1003" s="66"/>
      <c r="EBF1003" s="66"/>
      <c r="EBG1003" s="66"/>
      <c r="EBH1003" s="66"/>
      <c r="EBI1003" s="66"/>
      <c r="EBJ1003" s="66"/>
      <c r="EBK1003" s="66"/>
      <c r="EBL1003" s="66"/>
      <c r="EBM1003" s="66"/>
      <c r="EBN1003" s="66"/>
      <c r="EBO1003" s="66"/>
      <c r="EBP1003" s="66"/>
      <c r="EBQ1003" s="66"/>
      <c r="EBR1003" s="66"/>
      <c r="EBS1003" s="66"/>
      <c r="EBT1003" s="66"/>
      <c r="EBU1003" s="66"/>
      <c r="EBV1003" s="66"/>
      <c r="EBW1003" s="66"/>
      <c r="EBX1003" s="66"/>
      <c r="EBY1003" s="66"/>
      <c r="EBZ1003" s="66"/>
      <c r="ECA1003" s="66"/>
      <c r="ECB1003" s="66"/>
      <c r="ECC1003" s="66"/>
      <c r="ECD1003" s="66"/>
      <c r="ECE1003" s="66"/>
      <c r="ECF1003" s="66"/>
      <c r="ECG1003" s="66"/>
      <c r="ECH1003" s="66"/>
      <c r="ECI1003" s="66"/>
      <c r="ECJ1003" s="66"/>
      <c r="ECK1003" s="66"/>
      <c r="ECL1003" s="66"/>
      <c r="ECM1003" s="66"/>
      <c r="ECN1003" s="66"/>
      <c r="ECO1003" s="66"/>
      <c r="ECP1003" s="66"/>
      <c r="ECQ1003" s="66"/>
      <c r="ECR1003" s="66"/>
      <c r="ECS1003" s="66"/>
      <c r="ECT1003" s="66"/>
      <c r="ECU1003" s="66"/>
      <c r="ECV1003" s="66"/>
      <c r="ECW1003" s="66"/>
      <c r="ECX1003" s="66"/>
      <c r="ECY1003" s="66"/>
      <c r="ECZ1003" s="66"/>
      <c r="EDA1003" s="66"/>
      <c r="EDB1003" s="66"/>
      <c r="EDC1003" s="66"/>
      <c r="EDD1003" s="66"/>
      <c r="EDE1003" s="66"/>
      <c r="EDF1003" s="66"/>
      <c r="EDG1003" s="66"/>
      <c r="EDH1003" s="66"/>
      <c r="EDI1003" s="66"/>
      <c r="EDJ1003" s="66"/>
      <c r="EDK1003" s="66"/>
      <c r="EDL1003" s="66"/>
      <c r="EDM1003" s="66"/>
      <c r="EDN1003" s="66"/>
      <c r="EDO1003" s="66"/>
      <c r="EDP1003" s="66"/>
      <c r="EDQ1003" s="66"/>
      <c r="EDR1003" s="66"/>
      <c r="EDS1003" s="66"/>
      <c r="EDT1003" s="66"/>
      <c r="EDU1003" s="66"/>
      <c r="EDV1003" s="66"/>
      <c r="EDW1003" s="66"/>
      <c r="EDX1003" s="66"/>
      <c r="EDY1003" s="66"/>
      <c r="EDZ1003" s="66"/>
      <c r="EEA1003" s="66"/>
      <c r="EEB1003" s="66"/>
      <c r="EEC1003" s="66"/>
      <c r="EED1003" s="66"/>
      <c r="EEE1003" s="66"/>
      <c r="EEF1003" s="66"/>
      <c r="EEG1003" s="66"/>
      <c r="EEH1003" s="66"/>
      <c r="EEI1003" s="66"/>
      <c r="EEJ1003" s="66"/>
      <c r="EEK1003" s="66"/>
      <c r="EEL1003" s="66"/>
      <c r="EEM1003" s="66"/>
      <c r="EEN1003" s="66"/>
      <c r="EEO1003" s="66"/>
      <c r="EEP1003" s="66"/>
      <c r="EEQ1003" s="66"/>
      <c r="EER1003" s="66"/>
      <c r="EES1003" s="66"/>
      <c r="EET1003" s="66"/>
      <c r="EEU1003" s="66"/>
      <c r="EEV1003" s="66"/>
      <c r="EEW1003" s="66"/>
      <c r="EEX1003" s="66"/>
      <c r="EEY1003" s="66"/>
      <c r="EEZ1003" s="66"/>
      <c r="EFA1003" s="66"/>
      <c r="EFB1003" s="66"/>
      <c r="EFC1003" s="66"/>
      <c r="EFD1003" s="66"/>
      <c r="EFE1003" s="66"/>
      <c r="EFF1003" s="66"/>
      <c r="EFG1003" s="66"/>
      <c r="EFH1003" s="66"/>
      <c r="EFI1003" s="66"/>
      <c r="EFJ1003" s="66"/>
      <c r="EFK1003" s="66"/>
      <c r="EFL1003" s="66"/>
      <c r="EFM1003" s="66"/>
      <c r="EFN1003" s="66"/>
      <c r="EFO1003" s="66"/>
      <c r="EFP1003" s="66"/>
      <c r="EFQ1003" s="66"/>
      <c r="EFR1003" s="66"/>
      <c r="EFS1003" s="66"/>
      <c r="EFT1003" s="66"/>
      <c r="EFU1003" s="66"/>
      <c r="EFV1003" s="66"/>
      <c r="EFW1003" s="66"/>
      <c r="EFX1003" s="66"/>
      <c r="EFY1003" s="66"/>
      <c r="EFZ1003" s="66"/>
      <c r="EGA1003" s="66"/>
      <c r="EGB1003" s="66"/>
      <c r="EGC1003" s="66"/>
      <c r="EGD1003" s="66"/>
      <c r="EGE1003" s="66"/>
      <c r="EGF1003" s="66"/>
      <c r="EGG1003" s="66"/>
      <c r="EGH1003" s="66"/>
      <c r="EGI1003" s="66"/>
      <c r="EGJ1003" s="66"/>
      <c r="EGK1003" s="66"/>
      <c r="EGL1003" s="66"/>
      <c r="EGM1003" s="66"/>
      <c r="EGN1003" s="66"/>
      <c r="EGO1003" s="66"/>
      <c r="EGP1003" s="66"/>
      <c r="EGQ1003" s="66"/>
      <c r="EGR1003" s="66"/>
      <c r="EGS1003" s="66"/>
      <c r="EGT1003" s="66"/>
      <c r="EGU1003" s="66"/>
      <c r="EGV1003" s="66"/>
      <c r="EGW1003" s="66"/>
      <c r="EGX1003" s="66"/>
      <c r="EGY1003" s="66"/>
      <c r="EGZ1003" s="66"/>
      <c r="EHA1003" s="66"/>
      <c r="EHB1003" s="66"/>
      <c r="EHC1003" s="66"/>
      <c r="EHD1003" s="66"/>
      <c r="EHE1003" s="66"/>
      <c r="EHF1003" s="66"/>
      <c r="EHG1003" s="66"/>
      <c r="EHH1003" s="66"/>
      <c r="EHI1003" s="66"/>
      <c r="EHJ1003" s="66"/>
      <c r="EHK1003" s="66"/>
      <c r="EHL1003" s="66"/>
      <c r="EHM1003" s="66"/>
      <c r="EHN1003" s="66"/>
      <c r="EHO1003" s="66"/>
      <c r="EHP1003" s="66"/>
      <c r="EHQ1003" s="66"/>
      <c r="EHR1003" s="66"/>
      <c r="EHS1003" s="66"/>
      <c r="EHT1003" s="66"/>
      <c r="EHU1003" s="66"/>
      <c r="EHV1003" s="66"/>
      <c r="EHW1003" s="66"/>
      <c r="EHX1003" s="66"/>
      <c r="EHY1003" s="66"/>
      <c r="EHZ1003" s="66"/>
      <c r="EIA1003" s="66"/>
      <c r="EIB1003" s="66"/>
      <c r="EIC1003" s="66"/>
      <c r="EID1003" s="66"/>
      <c r="EIE1003" s="66"/>
      <c r="EIF1003" s="66"/>
      <c r="EIG1003" s="66"/>
      <c r="EIH1003" s="66"/>
      <c r="EII1003" s="66"/>
      <c r="EIJ1003" s="66"/>
      <c r="EIK1003" s="66"/>
      <c r="EIL1003" s="66"/>
      <c r="EIM1003" s="66"/>
      <c r="EIN1003" s="66"/>
      <c r="EIO1003" s="66"/>
      <c r="EIP1003" s="66"/>
      <c r="EIQ1003" s="66"/>
      <c r="EIR1003" s="66"/>
      <c r="EIS1003" s="66"/>
      <c r="EIT1003" s="66"/>
      <c r="EIU1003" s="66"/>
      <c r="EIV1003" s="66"/>
      <c r="EIW1003" s="66"/>
      <c r="EIX1003" s="66"/>
      <c r="EIY1003" s="66"/>
      <c r="EIZ1003" s="66"/>
      <c r="EJA1003" s="66"/>
      <c r="EJB1003" s="66"/>
      <c r="EJC1003" s="66"/>
      <c r="EJD1003" s="66"/>
      <c r="EJE1003" s="66"/>
      <c r="EJF1003" s="66"/>
      <c r="EJG1003" s="66"/>
      <c r="EJH1003" s="66"/>
      <c r="EJI1003" s="66"/>
      <c r="EJJ1003" s="66"/>
      <c r="EJK1003" s="66"/>
      <c r="EJL1003" s="66"/>
      <c r="EJM1003" s="66"/>
      <c r="EJN1003" s="66"/>
      <c r="EJO1003" s="66"/>
      <c r="EJP1003" s="66"/>
      <c r="EJQ1003" s="66"/>
      <c r="EJR1003" s="66"/>
      <c r="EJS1003" s="66"/>
      <c r="EJT1003" s="66"/>
      <c r="EJU1003" s="66"/>
      <c r="EJV1003" s="66"/>
      <c r="EJW1003" s="66"/>
      <c r="EJX1003" s="66"/>
      <c r="EJY1003" s="66"/>
      <c r="EJZ1003" s="66"/>
      <c r="EKA1003" s="66"/>
      <c r="EKB1003" s="66"/>
      <c r="EKC1003" s="66"/>
      <c r="EKD1003" s="66"/>
      <c r="EKE1003" s="66"/>
      <c r="EKF1003" s="66"/>
      <c r="EKG1003" s="66"/>
      <c r="EKH1003" s="66"/>
      <c r="EKI1003" s="66"/>
      <c r="EKJ1003" s="66"/>
      <c r="EKK1003" s="66"/>
      <c r="EKL1003" s="66"/>
      <c r="EKM1003" s="66"/>
      <c r="EKN1003" s="66"/>
      <c r="EKO1003" s="66"/>
      <c r="EKP1003" s="66"/>
      <c r="EKQ1003" s="66"/>
      <c r="EKR1003" s="66"/>
      <c r="EKS1003" s="66"/>
      <c r="EKT1003" s="66"/>
      <c r="EKU1003" s="66"/>
      <c r="EKV1003" s="66"/>
      <c r="EKW1003" s="66"/>
      <c r="EKX1003" s="66"/>
      <c r="EKY1003" s="66"/>
      <c r="EKZ1003" s="66"/>
      <c r="ELA1003" s="66"/>
      <c r="ELB1003" s="66"/>
      <c r="ELC1003" s="66"/>
      <c r="ELD1003" s="66"/>
      <c r="ELE1003" s="66"/>
      <c r="ELF1003" s="66"/>
      <c r="ELG1003" s="66"/>
      <c r="ELH1003" s="66"/>
      <c r="ELI1003" s="66"/>
      <c r="ELJ1003" s="66"/>
      <c r="ELK1003" s="66"/>
      <c r="ELL1003" s="66"/>
      <c r="ELM1003" s="66"/>
      <c r="ELN1003" s="66"/>
      <c r="ELO1003" s="66"/>
      <c r="ELP1003" s="66"/>
      <c r="ELQ1003" s="66"/>
      <c r="ELR1003" s="66"/>
      <c r="ELS1003" s="66"/>
      <c r="ELT1003" s="66"/>
      <c r="ELU1003" s="66"/>
      <c r="ELV1003" s="66"/>
      <c r="ELW1003" s="66"/>
      <c r="ELX1003" s="66"/>
      <c r="ELY1003" s="66"/>
      <c r="ELZ1003" s="66"/>
      <c r="EMA1003" s="66"/>
      <c r="EMB1003" s="66"/>
      <c r="EMC1003" s="66"/>
      <c r="EMD1003" s="66"/>
      <c r="EME1003" s="66"/>
      <c r="EMF1003" s="66"/>
      <c r="EMG1003" s="66"/>
      <c r="EMH1003" s="66"/>
      <c r="EMI1003" s="66"/>
      <c r="EMJ1003" s="66"/>
      <c r="EMK1003" s="66"/>
      <c r="EML1003" s="66"/>
      <c r="EMM1003" s="66"/>
      <c r="EMN1003" s="66"/>
      <c r="EMO1003" s="66"/>
      <c r="EMP1003" s="66"/>
      <c r="EMQ1003" s="66"/>
      <c r="EMR1003" s="66"/>
      <c r="EMS1003" s="66"/>
      <c r="EMT1003" s="66"/>
      <c r="EMU1003" s="66"/>
      <c r="EMV1003" s="66"/>
      <c r="EMW1003" s="66"/>
      <c r="EMX1003" s="66"/>
      <c r="EMY1003" s="66"/>
      <c r="EMZ1003" s="66"/>
      <c r="ENA1003" s="66"/>
      <c r="ENB1003" s="66"/>
      <c r="ENC1003" s="66"/>
      <c r="END1003" s="66"/>
      <c r="ENE1003" s="66"/>
      <c r="ENF1003" s="66"/>
      <c r="ENG1003" s="66"/>
      <c r="ENH1003" s="66"/>
      <c r="ENI1003" s="66"/>
      <c r="ENJ1003" s="66"/>
      <c r="ENK1003" s="66"/>
      <c r="ENL1003" s="66"/>
      <c r="ENM1003" s="66"/>
      <c r="ENN1003" s="66"/>
      <c r="ENO1003" s="66"/>
      <c r="ENP1003" s="66"/>
      <c r="ENQ1003" s="66"/>
      <c r="ENR1003" s="66"/>
      <c r="ENS1003" s="66"/>
      <c r="ENT1003" s="66"/>
      <c r="ENU1003" s="66"/>
      <c r="ENV1003" s="66"/>
      <c r="ENW1003" s="66"/>
      <c r="ENX1003" s="66"/>
      <c r="ENY1003" s="66"/>
      <c r="ENZ1003" s="66"/>
      <c r="EOA1003" s="66"/>
      <c r="EOB1003" s="66"/>
      <c r="EOC1003" s="66"/>
      <c r="EOD1003" s="66"/>
      <c r="EOE1003" s="66"/>
      <c r="EOF1003" s="66"/>
      <c r="EOG1003" s="66"/>
      <c r="EOH1003" s="66"/>
      <c r="EOI1003" s="66"/>
      <c r="EOJ1003" s="66"/>
      <c r="EOK1003" s="66"/>
      <c r="EOL1003" s="66"/>
      <c r="EOM1003" s="66"/>
      <c r="EON1003" s="66"/>
      <c r="EOO1003" s="66"/>
      <c r="EOP1003" s="66"/>
      <c r="EOQ1003" s="66"/>
      <c r="EOR1003" s="66"/>
      <c r="EOS1003" s="66"/>
      <c r="EOT1003" s="66"/>
      <c r="EOU1003" s="66"/>
      <c r="EOV1003" s="66"/>
      <c r="EOW1003" s="66"/>
      <c r="EOX1003" s="66"/>
      <c r="EOY1003" s="66"/>
      <c r="EOZ1003" s="66"/>
      <c r="EPA1003" s="66"/>
      <c r="EPB1003" s="66"/>
      <c r="EPC1003" s="66"/>
      <c r="EPD1003" s="66"/>
      <c r="EPE1003" s="66"/>
      <c r="EPF1003" s="66"/>
      <c r="EPG1003" s="66"/>
      <c r="EPH1003" s="66"/>
      <c r="EPI1003" s="66"/>
      <c r="EPJ1003" s="66"/>
      <c r="EPK1003" s="66"/>
      <c r="EPL1003" s="66"/>
      <c r="EPM1003" s="66"/>
      <c r="EPN1003" s="66"/>
      <c r="EPO1003" s="66"/>
      <c r="EPP1003" s="66"/>
      <c r="EPQ1003" s="66"/>
      <c r="EPR1003" s="66"/>
      <c r="EPS1003" s="66"/>
      <c r="EPT1003" s="66"/>
      <c r="EPU1003" s="66"/>
      <c r="EPV1003" s="66"/>
      <c r="EPW1003" s="66"/>
      <c r="EPX1003" s="66"/>
      <c r="EPY1003" s="66"/>
      <c r="EPZ1003" s="66"/>
      <c r="EQA1003" s="66"/>
      <c r="EQB1003" s="66"/>
      <c r="EQC1003" s="66"/>
      <c r="EQD1003" s="66"/>
      <c r="EQE1003" s="66"/>
      <c r="EQF1003" s="66"/>
      <c r="EQG1003" s="66"/>
      <c r="EQH1003" s="66"/>
      <c r="EQI1003" s="66"/>
      <c r="EQJ1003" s="66"/>
      <c r="EQK1003" s="66"/>
      <c r="EQL1003" s="66"/>
      <c r="EQM1003" s="66"/>
      <c r="EQN1003" s="66"/>
      <c r="EQO1003" s="66"/>
      <c r="EQP1003" s="66"/>
      <c r="EQQ1003" s="66"/>
      <c r="EQR1003" s="66"/>
      <c r="EQS1003" s="66"/>
      <c r="EQT1003" s="66"/>
      <c r="EQU1003" s="66"/>
      <c r="EQV1003" s="66"/>
      <c r="EQW1003" s="66"/>
      <c r="EQX1003" s="66"/>
      <c r="EQY1003" s="66"/>
      <c r="EQZ1003" s="66"/>
      <c r="ERA1003" s="66"/>
      <c r="ERB1003" s="66"/>
      <c r="ERC1003" s="66"/>
      <c r="ERD1003" s="66"/>
      <c r="ERE1003" s="66"/>
      <c r="ERF1003" s="66"/>
      <c r="ERG1003" s="66"/>
      <c r="ERH1003" s="66"/>
      <c r="ERI1003" s="66"/>
      <c r="ERJ1003" s="66"/>
      <c r="ERK1003" s="66"/>
      <c r="ERL1003" s="66"/>
      <c r="ERM1003" s="66"/>
      <c r="ERN1003" s="66"/>
      <c r="ERO1003" s="66"/>
      <c r="ERP1003" s="66"/>
      <c r="ERQ1003" s="66"/>
      <c r="ERR1003" s="66"/>
      <c r="ERS1003" s="66"/>
      <c r="ERT1003" s="66"/>
      <c r="ERU1003" s="66"/>
      <c r="ERV1003" s="66"/>
      <c r="ERW1003" s="66"/>
      <c r="ERX1003" s="66"/>
      <c r="ERY1003" s="66"/>
      <c r="ERZ1003" s="66"/>
      <c r="ESA1003" s="66"/>
      <c r="ESB1003" s="66"/>
      <c r="ESC1003" s="66"/>
      <c r="ESD1003" s="66"/>
      <c r="ESE1003" s="66"/>
      <c r="ESF1003" s="66"/>
      <c r="ESG1003" s="66"/>
      <c r="ESH1003" s="66"/>
      <c r="ESI1003" s="66"/>
      <c r="ESJ1003" s="66"/>
      <c r="ESK1003" s="66"/>
      <c r="ESL1003" s="66"/>
      <c r="ESM1003" s="66"/>
      <c r="ESN1003" s="66"/>
      <c r="ESO1003" s="66"/>
      <c r="ESP1003" s="66"/>
      <c r="ESQ1003" s="66"/>
      <c r="ESR1003" s="66"/>
      <c r="ESS1003" s="66"/>
      <c r="EST1003" s="66"/>
      <c r="ESU1003" s="66"/>
      <c r="ESV1003" s="66"/>
      <c r="ESW1003" s="66"/>
      <c r="ESX1003" s="66"/>
      <c r="ESY1003" s="66"/>
      <c r="ESZ1003" s="66"/>
      <c r="ETA1003" s="66"/>
      <c r="ETB1003" s="66"/>
      <c r="ETC1003" s="66"/>
      <c r="ETD1003" s="66"/>
      <c r="ETE1003" s="66"/>
      <c r="ETF1003" s="66"/>
      <c r="ETG1003" s="66"/>
      <c r="ETH1003" s="66"/>
      <c r="ETI1003" s="66"/>
      <c r="ETJ1003" s="66"/>
      <c r="ETK1003" s="66"/>
      <c r="ETL1003" s="66"/>
      <c r="ETM1003" s="66"/>
      <c r="ETN1003" s="66"/>
      <c r="ETO1003" s="66"/>
      <c r="ETP1003" s="66"/>
      <c r="ETQ1003" s="66"/>
      <c r="ETR1003" s="66"/>
      <c r="ETS1003" s="66"/>
      <c r="ETT1003" s="66"/>
      <c r="ETU1003" s="66"/>
      <c r="ETV1003" s="66"/>
      <c r="ETW1003" s="66"/>
      <c r="ETX1003" s="66"/>
      <c r="ETY1003" s="66"/>
      <c r="ETZ1003" s="66"/>
      <c r="EUA1003" s="66"/>
      <c r="EUB1003" s="66"/>
      <c r="EUC1003" s="66"/>
      <c r="EUD1003" s="66"/>
      <c r="EUE1003" s="66"/>
      <c r="EUF1003" s="66"/>
      <c r="EUG1003" s="66"/>
      <c r="EUH1003" s="66"/>
      <c r="EUI1003" s="66"/>
      <c r="EUJ1003" s="66"/>
      <c r="EUK1003" s="66"/>
      <c r="EUL1003" s="66"/>
      <c r="EUM1003" s="66"/>
      <c r="EUN1003" s="66"/>
      <c r="EUO1003" s="66"/>
      <c r="EUP1003" s="66"/>
      <c r="EUQ1003" s="66"/>
      <c r="EUR1003" s="66"/>
      <c r="EUS1003" s="66"/>
      <c r="EUT1003" s="66"/>
      <c r="EUU1003" s="66"/>
      <c r="EUV1003" s="66"/>
      <c r="EUW1003" s="66"/>
      <c r="EUX1003" s="66"/>
      <c r="EUY1003" s="66"/>
      <c r="EUZ1003" s="66"/>
      <c r="EVA1003" s="66"/>
      <c r="EVB1003" s="66"/>
      <c r="EVC1003" s="66"/>
      <c r="EVD1003" s="66"/>
      <c r="EVE1003" s="66"/>
      <c r="EVF1003" s="66"/>
      <c r="EVG1003" s="66"/>
      <c r="EVH1003" s="66"/>
      <c r="EVI1003" s="66"/>
      <c r="EVJ1003" s="66"/>
      <c r="EVK1003" s="66"/>
      <c r="EVL1003" s="66"/>
      <c r="EVM1003" s="66"/>
      <c r="EVN1003" s="66"/>
      <c r="EVO1003" s="66"/>
      <c r="EVP1003" s="66"/>
      <c r="EVQ1003" s="66"/>
      <c r="EVR1003" s="66"/>
      <c r="EVS1003" s="66"/>
      <c r="EVT1003" s="66"/>
      <c r="EVU1003" s="66"/>
      <c r="EVV1003" s="66"/>
      <c r="EVW1003" s="66"/>
      <c r="EVX1003" s="66"/>
      <c r="EVY1003" s="66"/>
      <c r="EVZ1003" s="66"/>
      <c r="EWA1003" s="66"/>
      <c r="EWB1003" s="66"/>
      <c r="EWC1003" s="66"/>
      <c r="EWD1003" s="66"/>
      <c r="EWE1003" s="66"/>
      <c r="EWF1003" s="66"/>
      <c r="EWG1003" s="66"/>
      <c r="EWH1003" s="66"/>
      <c r="EWI1003" s="66"/>
      <c r="EWJ1003" s="66"/>
      <c r="EWK1003" s="66"/>
      <c r="EWL1003" s="66"/>
      <c r="EWM1003" s="66"/>
      <c r="EWN1003" s="66"/>
      <c r="EWO1003" s="66"/>
      <c r="EWP1003" s="66"/>
      <c r="EWQ1003" s="66"/>
      <c r="EWR1003" s="66"/>
      <c r="EWS1003" s="66"/>
      <c r="EWT1003" s="66"/>
      <c r="EWU1003" s="66"/>
      <c r="EWV1003" s="66"/>
      <c r="EWW1003" s="66"/>
      <c r="EWX1003" s="66"/>
      <c r="EWY1003" s="66"/>
      <c r="EWZ1003" s="66"/>
      <c r="EXA1003" s="66"/>
      <c r="EXB1003" s="66"/>
      <c r="EXC1003" s="66"/>
      <c r="EXD1003" s="66"/>
      <c r="EXE1003" s="66"/>
      <c r="EXF1003" s="66"/>
      <c r="EXG1003" s="66"/>
      <c r="EXH1003" s="66"/>
      <c r="EXI1003" s="66"/>
      <c r="EXJ1003" s="66"/>
      <c r="EXK1003" s="66"/>
      <c r="EXL1003" s="66"/>
      <c r="EXM1003" s="66"/>
      <c r="EXN1003" s="66"/>
      <c r="EXO1003" s="66"/>
      <c r="EXP1003" s="66"/>
      <c r="EXQ1003" s="66"/>
      <c r="EXR1003" s="66"/>
      <c r="EXS1003" s="66"/>
      <c r="EXT1003" s="66"/>
      <c r="EXU1003" s="66"/>
      <c r="EXV1003" s="66"/>
      <c r="EXW1003" s="66"/>
      <c r="EXX1003" s="66"/>
      <c r="EXY1003" s="66"/>
      <c r="EXZ1003" s="66"/>
      <c r="EYA1003" s="66"/>
      <c r="EYB1003" s="66"/>
      <c r="EYC1003" s="66"/>
      <c r="EYD1003" s="66"/>
      <c r="EYE1003" s="66"/>
      <c r="EYF1003" s="66"/>
      <c r="EYG1003" s="66"/>
      <c r="EYH1003" s="66"/>
      <c r="EYI1003" s="66"/>
      <c r="EYJ1003" s="66"/>
      <c r="EYK1003" s="66"/>
      <c r="EYL1003" s="66"/>
      <c r="EYM1003" s="66"/>
      <c r="EYN1003" s="66"/>
      <c r="EYO1003" s="66"/>
      <c r="EYP1003" s="66"/>
      <c r="EYQ1003" s="66"/>
      <c r="EYR1003" s="66"/>
      <c r="EYS1003" s="66"/>
      <c r="EYT1003" s="66"/>
      <c r="EYU1003" s="66"/>
      <c r="EYV1003" s="66"/>
      <c r="EYW1003" s="66"/>
      <c r="EYX1003" s="66"/>
      <c r="EYY1003" s="66"/>
      <c r="EYZ1003" s="66"/>
      <c r="EZA1003" s="66"/>
      <c r="EZB1003" s="66"/>
      <c r="EZC1003" s="66"/>
      <c r="EZD1003" s="66"/>
      <c r="EZE1003" s="66"/>
      <c r="EZF1003" s="66"/>
      <c r="EZG1003" s="66"/>
      <c r="EZH1003" s="66"/>
      <c r="EZI1003" s="66"/>
      <c r="EZJ1003" s="66"/>
      <c r="EZK1003" s="66"/>
      <c r="EZL1003" s="66"/>
      <c r="EZM1003" s="66"/>
      <c r="EZN1003" s="66"/>
      <c r="EZO1003" s="66"/>
      <c r="EZP1003" s="66"/>
      <c r="EZQ1003" s="66"/>
      <c r="EZR1003" s="66"/>
      <c r="EZS1003" s="66"/>
      <c r="EZT1003" s="66"/>
      <c r="EZU1003" s="66"/>
      <c r="EZV1003" s="66"/>
      <c r="EZW1003" s="66"/>
      <c r="EZX1003" s="66"/>
      <c r="EZY1003" s="66"/>
      <c r="EZZ1003" s="66"/>
      <c r="FAA1003" s="66"/>
      <c r="FAB1003" s="66"/>
      <c r="FAC1003" s="66"/>
      <c r="FAD1003" s="66"/>
      <c r="FAE1003" s="66"/>
      <c r="FAF1003" s="66"/>
      <c r="FAG1003" s="66"/>
      <c r="FAH1003" s="66"/>
      <c r="FAI1003" s="66"/>
      <c r="FAJ1003" s="66"/>
      <c r="FAK1003" s="66"/>
      <c r="FAL1003" s="66"/>
      <c r="FAM1003" s="66"/>
      <c r="FAN1003" s="66"/>
      <c r="FAO1003" s="66"/>
      <c r="FAP1003" s="66"/>
      <c r="FAQ1003" s="66"/>
      <c r="FAR1003" s="66"/>
      <c r="FAS1003" s="66"/>
      <c r="FAT1003" s="66"/>
      <c r="FAU1003" s="66"/>
      <c r="FAV1003" s="66"/>
      <c r="FAW1003" s="66"/>
      <c r="FAX1003" s="66"/>
      <c r="FAY1003" s="66"/>
      <c r="FAZ1003" s="66"/>
      <c r="FBA1003" s="66"/>
      <c r="FBB1003" s="66"/>
      <c r="FBC1003" s="66"/>
      <c r="FBD1003" s="66"/>
      <c r="FBE1003" s="66"/>
      <c r="FBF1003" s="66"/>
      <c r="FBG1003" s="66"/>
      <c r="FBH1003" s="66"/>
      <c r="FBI1003" s="66"/>
      <c r="FBJ1003" s="66"/>
      <c r="FBK1003" s="66"/>
      <c r="FBL1003" s="66"/>
      <c r="FBM1003" s="66"/>
      <c r="FBN1003" s="66"/>
      <c r="FBO1003" s="66"/>
      <c r="FBP1003" s="66"/>
      <c r="FBQ1003" s="66"/>
      <c r="FBR1003" s="66"/>
      <c r="FBS1003" s="66"/>
      <c r="FBT1003" s="66"/>
      <c r="FBU1003" s="66"/>
      <c r="FBV1003" s="66"/>
      <c r="FBW1003" s="66"/>
      <c r="FBX1003" s="66"/>
      <c r="FBY1003" s="66"/>
      <c r="FBZ1003" s="66"/>
      <c r="FCA1003" s="66"/>
      <c r="FCB1003" s="66"/>
      <c r="FCC1003" s="66"/>
      <c r="FCD1003" s="66"/>
      <c r="FCE1003" s="66"/>
      <c r="FCF1003" s="66"/>
      <c r="FCG1003" s="66"/>
      <c r="FCH1003" s="66"/>
      <c r="FCI1003" s="66"/>
      <c r="FCJ1003" s="66"/>
      <c r="FCK1003" s="66"/>
      <c r="FCL1003" s="66"/>
      <c r="FCM1003" s="66"/>
      <c r="FCN1003" s="66"/>
      <c r="FCO1003" s="66"/>
      <c r="FCP1003" s="66"/>
      <c r="FCQ1003" s="66"/>
      <c r="FCR1003" s="66"/>
      <c r="FCS1003" s="66"/>
      <c r="FCT1003" s="66"/>
      <c r="FCU1003" s="66"/>
      <c r="FCV1003" s="66"/>
      <c r="FCW1003" s="66"/>
      <c r="FCX1003" s="66"/>
      <c r="FCY1003" s="66"/>
      <c r="FCZ1003" s="66"/>
      <c r="FDA1003" s="66"/>
      <c r="FDB1003" s="66"/>
      <c r="FDC1003" s="66"/>
      <c r="FDD1003" s="66"/>
      <c r="FDE1003" s="66"/>
      <c r="FDF1003" s="66"/>
      <c r="FDG1003" s="66"/>
      <c r="FDH1003" s="66"/>
      <c r="FDI1003" s="66"/>
      <c r="FDJ1003" s="66"/>
      <c r="FDK1003" s="66"/>
      <c r="FDL1003" s="66"/>
      <c r="FDM1003" s="66"/>
      <c r="FDN1003" s="66"/>
      <c r="FDO1003" s="66"/>
      <c r="FDP1003" s="66"/>
      <c r="FDQ1003" s="66"/>
      <c r="FDR1003" s="66"/>
      <c r="FDS1003" s="66"/>
      <c r="FDT1003" s="66"/>
      <c r="FDU1003" s="66"/>
      <c r="FDV1003" s="66"/>
      <c r="FDW1003" s="66"/>
      <c r="FDX1003" s="66"/>
      <c r="FDY1003" s="66"/>
      <c r="FDZ1003" s="66"/>
      <c r="FEA1003" s="66"/>
      <c r="FEB1003" s="66"/>
      <c r="FEC1003" s="66"/>
      <c r="FED1003" s="66"/>
      <c r="FEE1003" s="66"/>
      <c r="FEF1003" s="66"/>
      <c r="FEG1003" s="66"/>
      <c r="FEH1003" s="66"/>
      <c r="FEI1003" s="66"/>
      <c r="FEJ1003" s="66"/>
      <c r="FEK1003" s="66"/>
      <c r="FEL1003" s="66"/>
      <c r="FEM1003" s="66"/>
      <c r="FEN1003" s="66"/>
      <c r="FEO1003" s="66"/>
      <c r="FEP1003" s="66"/>
      <c r="FEQ1003" s="66"/>
      <c r="FER1003" s="66"/>
      <c r="FES1003" s="66"/>
      <c r="FET1003" s="66"/>
      <c r="FEU1003" s="66"/>
      <c r="FEV1003" s="66"/>
      <c r="FEW1003" s="66"/>
      <c r="FEX1003" s="66"/>
      <c r="FEY1003" s="66"/>
      <c r="FEZ1003" s="66"/>
      <c r="FFA1003" s="66"/>
      <c r="FFB1003" s="66"/>
      <c r="FFC1003" s="66"/>
      <c r="FFD1003" s="66"/>
      <c r="FFE1003" s="66"/>
      <c r="FFF1003" s="66"/>
      <c r="FFG1003" s="66"/>
      <c r="FFH1003" s="66"/>
      <c r="FFI1003" s="66"/>
      <c r="FFJ1003" s="66"/>
      <c r="FFK1003" s="66"/>
      <c r="FFL1003" s="66"/>
      <c r="FFM1003" s="66"/>
      <c r="FFN1003" s="66"/>
      <c r="FFO1003" s="66"/>
      <c r="FFP1003" s="66"/>
      <c r="FFQ1003" s="66"/>
      <c r="FFR1003" s="66"/>
      <c r="FFS1003" s="66"/>
      <c r="FFT1003" s="66"/>
      <c r="FFU1003" s="66"/>
      <c r="FFV1003" s="66"/>
      <c r="FFW1003" s="66"/>
      <c r="FFX1003" s="66"/>
      <c r="FFY1003" s="66"/>
      <c r="FFZ1003" s="66"/>
      <c r="FGA1003" s="66"/>
      <c r="FGB1003" s="66"/>
      <c r="FGC1003" s="66"/>
      <c r="FGD1003" s="66"/>
      <c r="FGE1003" s="66"/>
      <c r="FGF1003" s="66"/>
      <c r="FGG1003" s="66"/>
      <c r="FGH1003" s="66"/>
      <c r="FGI1003" s="66"/>
      <c r="FGJ1003" s="66"/>
      <c r="FGK1003" s="66"/>
      <c r="FGL1003" s="66"/>
      <c r="FGM1003" s="66"/>
      <c r="FGN1003" s="66"/>
      <c r="FGO1003" s="66"/>
      <c r="FGP1003" s="66"/>
      <c r="FGQ1003" s="66"/>
      <c r="FGR1003" s="66"/>
      <c r="FGS1003" s="66"/>
      <c r="FGT1003" s="66"/>
      <c r="FGU1003" s="66"/>
      <c r="FGV1003" s="66"/>
      <c r="FGW1003" s="66"/>
      <c r="FGX1003" s="66"/>
      <c r="FGY1003" s="66"/>
      <c r="FGZ1003" s="66"/>
      <c r="FHA1003" s="66"/>
      <c r="FHB1003" s="66"/>
      <c r="FHC1003" s="66"/>
      <c r="FHD1003" s="66"/>
      <c r="FHE1003" s="66"/>
      <c r="FHF1003" s="66"/>
      <c r="FHG1003" s="66"/>
      <c r="FHH1003" s="66"/>
      <c r="FHI1003" s="66"/>
      <c r="FHJ1003" s="66"/>
      <c r="FHK1003" s="66"/>
      <c r="FHL1003" s="66"/>
      <c r="FHM1003" s="66"/>
      <c r="FHN1003" s="66"/>
      <c r="FHO1003" s="66"/>
      <c r="FHP1003" s="66"/>
      <c r="FHQ1003" s="66"/>
      <c r="FHR1003" s="66"/>
      <c r="FHS1003" s="66"/>
      <c r="FHT1003" s="66"/>
      <c r="FHU1003" s="66"/>
      <c r="FHV1003" s="66"/>
      <c r="FHW1003" s="66"/>
      <c r="FHX1003" s="66"/>
      <c r="FHY1003" s="66"/>
      <c r="FHZ1003" s="66"/>
      <c r="FIA1003" s="66"/>
      <c r="FIB1003" s="66"/>
      <c r="FIC1003" s="66"/>
      <c r="FID1003" s="66"/>
      <c r="FIE1003" s="66"/>
      <c r="FIF1003" s="66"/>
      <c r="FIG1003" s="66"/>
      <c r="FIH1003" s="66"/>
      <c r="FII1003" s="66"/>
      <c r="FIJ1003" s="66"/>
      <c r="FIK1003" s="66"/>
      <c r="FIL1003" s="66"/>
      <c r="FIM1003" s="66"/>
      <c r="FIN1003" s="66"/>
      <c r="FIO1003" s="66"/>
      <c r="FIP1003" s="66"/>
      <c r="FIQ1003" s="66"/>
      <c r="FIR1003" s="66"/>
      <c r="FIS1003" s="66"/>
      <c r="FIT1003" s="66"/>
      <c r="FIU1003" s="66"/>
      <c r="FIV1003" s="66"/>
      <c r="FIW1003" s="66"/>
      <c r="FIX1003" s="66"/>
      <c r="FIY1003" s="66"/>
      <c r="FIZ1003" s="66"/>
      <c r="FJA1003" s="66"/>
      <c r="FJB1003" s="66"/>
      <c r="FJC1003" s="66"/>
      <c r="FJD1003" s="66"/>
      <c r="FJE1003" s="66"/>
      <c r="FJF1003" s="66"/>
      <c r="FJG1003" s="66"/>
      <c r="FJH1003" s="66"/>
      <c r="FJI1003" s="66"/>
      <c r="FJJ1003" s="66"/>
      <c r="FJK1003" s="66"/>
      <c r="FJL1003" s="66"/>
      <c r="FJM1003" s="66"/>
      <c r="FJN1003" s="66"/>
      <c r="FJO1003" s="66"/>
      <c r="FJP1003" s="66"/>
      <c r="FJQ1003" s="66"/>
      <c r="FJR1003" s="66"/>
      <c r="FJS1003" s="66"/>
      <c r="FJT1003" s="66"/>
      <c r="FJU1003" s="66"/>
      <c r="FJV1003" s="66"/>
      <c r="FJW1003" s="66"/>
      <c r="FJX1003" s="66"/>
      <c r="FJY1003" s="66"/>
      <c r="FJZ1003" s="66"/>
      <c r="FKA1003" s="66"/>
      <c r="FKB1003" s="66"/>
      <c r="FKC1003" s="66"/>
      <c r="FKD1003" s="66"/>
      <c r="FKE1003" s="66"/>
      <c r="FKF1003" s="66"/>
      <c r="FKG1003" s="66"/>
      <c r="FKH1003" s="66"/>
      <c r="FKI1003" s="66"/>
      <c r="FKJ1003" s="66"/>
      <c r="FKK1003" s="66"/>
      <c r="FKL1003" s="66"/>
      <c r="FKM1003" s="66"/>
      <c r="FKN1003" s="66"/>
      <c r="FKO1003" s="66"/>
      <c r="FKP1003" s="66"/>
      <c r="FKQ1003" s="66"/>
      <c r="FKR1003" s="66"/>
      <c r="FKS1003" s="66"/>
      <c r="FKT1003" s="66"/>
      <c r="FKU1003" s="66"/>
      <c r="FKV1003" s="66"/>
      <c r="FKW1003" s="66"/>
      <c r="FKX1003" s="66"/>
      <c r="FKY1003" s="66"/>
      <c r="FKZ1003" s="66"/>
      <c r="FLA1003" s="66"/>
      <c r="FLB1003" s="66"/>
      <c r="FLC1003" s="66"/>
      <c r="FLD1003" s="66"/>
      <c r="FLE1003" s="66"/>
      <c r="FLF1003" s="66"/>
      <c r="FLG1003" s="66"/>
      <c r="FLH1003" s="66"/>
      <c r="FLI1003" s="66"/>
      <c r="FLJ1003" s="66"/>
      <c r="FLK1003" s="66"/>
      <c r="FLL1003" s="66"/>
      <c r="FLM1003" s="66"/>
      <c r="FLN1003" s="66"/>
      <c r="FLO1003" s="66"/>
      <c r="FLP1003" s="66"/>
      <c r="FLQ1003" s="66"/>
      <c r="FLR1003" s="66"/>
      <c r="FLS1003" s="66"/>
      <c r="FLT1003" s="66"/>
      <c r="FLU1003" s="66"/>
      <c r="FLV1003" s="66"/>
      <c r="FLW1003" s="66"/>
      <c r="FLX1003" s="66"/>
      <c r="FLY1003" s="66"/>
      <c r="FLZ1003" s="66"/>
      <c r="FMA1003" s="66"/>
      <c r="FMB1003" s="66"/>
      <c r="FMC1003" s="66"/>
      <c r="FMD1003" s="66"/>
      <c r="FME1003" s="66"/>
      <c r="FMF1003" s="66"/>
      <c r="FMG1003" s="66"/>
      <c r="FMH1003" s="66"/>
      <c r="FMI1003" s="66"/>
      <c r="FMJ1003" s="66"/>
      <c r="FMK1003" s="66"/>
      <c r="FML1003" s="66"/>
      <c r="FMM1003" s="66"/>
      <c r="FMN1003" s="66"/>
      <c r="FMO1003" s="66"/>
      <c r="FMP1003" s="66"/>
      <c r="FMQ1003" s="66"/>
      <c r="FMR1003" s="66"/>
      <c r="FMS1003" s="66"/>
      <c r="FMT1003" s="66"/>
      <c r="FMU1003" s="66"/>
      <c r="FMV1003" s="66"/>
      <c r="FMW1003" s="66"/>
      <c r="FMX1003" s="66"/>
      <c r="FMY1003" s="66"/>
      <c r="FMZ1003" s="66"/>
      <c r="FNA1003" s="66"/>
      <c r="FNB1003" s="66"/>
      <c r="FNC1003" s="66"/>
      <c r="FND1003" s="66"/>
      <c r="FNE1003" s="66"/>
      <c r="FNF1003" s="66"/>
      <c r="FNG1003" s="66"/>
      <c r="FNH1003" s="66"/>
      <c r="FNI1003" s="66"/>
      <c r="FNJ1003" s="66"/>
      <c r="FNK1003" s="66"/>
      <c r="FNL1003" s="66"/>
      <c r="FNM1003" s="66"/>
      <c r="FNN1003" s="66"/>
      <c r="FNO1003" s="66"/>
      <c r="FNP1003" s="66"/>
      <c r="FNQ1003" s="66"/>
      <c r="FNR1003" s="66"/>
      <c r="FNS1003" s="66"/>
      <c r="FNT1003" s="66"/>
      <c r="FNU1003" s="66"/>
      <c r="FNV1003" s="66"/>
      <c r="FNW1003" s="66"/>
      <c r="FNX1003" s="66"/>
      <c r="FNY1003" s="66"/>
      <c r="FNZ1003" s="66"/>
      <c r="FOA1003" s="66"/>
      <c r="FOB1003" s="66"/>
      <c r="FOC1003" s="66"/>
      <c r="FOD1003" s="66"/>
      <c r="FOE1003" s="66"/>
      <c r="FOF1003" s="66"/>
      <c r="FOG1003" s="66"/>
      <c r="FOH1003" s="66"/>
      <c r="FOI1003" s="66"/>
      <c r="FOJ1003" s="66"/>
      <c r="FOK1003" s="66"/>
      <c r="FOL1003" s="66"/>
      <c r="FOM1003" s="66"/>
      <c r="FON1003" s="66"/>
      <c r="FOO1003" s="66"/>
      <c r="FOP1003" s="66"/>
      <c r="FOQ1003" s="66"/>
      <c r="FOR1003" s="66"/>
      <c r="FOS1003" s="66"/>
      <c r="FOT1003" s="66"/>
      <c r="FOU1003" s="66"/>
      <c r="FOV1003" s="66"/>
      <c r="FOW1003" s="66"/>
      <c r="FOX1003" s="66"/>
      <c r="FOY1003" s="66"/>
      <c r="FOZ1003" s="66"/>
      <c r="FPA1003" s="66"/>
      <c r="FPB1003" s="66"/>
      <c r="FPC1003" s="66"/>
      <c r="FPD1003" s="66"/>
      <c r="FPE1003" s="66"/>
      <c r="FPF1003" s="66"/>
      <c r="FPG1003" s="66"/>
      <c r="FPH1003" s="66"/>
      <c r="FPI1003" s="66"/>
      <c r="FPJ1003" s="66"/>
      <c r="FPK1003" s="66"/>
      <c r="FPL1003" s="66"/>
      <c r="FPM1003" s="66"/>
      <c r="FPN1003" s="66"/>
      <c r="FPO1003" s="66"/>
      <c r="FPP1003" s="66"/>
      <c r="FPQ1003" s="66"/>
      <c r="FPR1003" s="66"/>
      <c r="FPS1003" s="66"/>
      <c r="FPT1003" s="66"/>
      <c r="FPU1003" s="66"/>
      <c r="FPV1003" s="66"/>
      <c r="FPW1003" s="66"/>
      <c r="FPX1003" s="66"/>
      <c r="FPY1003" s="66"/>
      <c r="FPZ1003" s="66"/>
      <c r="FQA1003" s="66"/>
      <c r="FQB1003" s="66"/>
      <c r="FQC1003" s="66"/>
      <c r="FQD1003" s="66"/>
      <c r="FQE1003" s="66"/>
      <c r="FQF1003" s="66"/>
      <c r="FQG1003" s="66"/>
      <c r="FQH1003" s="66"/>
      <c r="FQI1003" s="66"/>
      <c r="FQJ1003" s="66"/>
      <c r="FQK1003" s="66"/>
      <c r="FQL1003" s="66"/>
      <c r="FQM1003" s="66"/>
      <c r="FQN1003" s="66"/>
      <c r="FQO1003" s="66"/>
      <c r="FQP1003" s="66"/>
      <c r="FQQ1003" s="66"/>
      <c r="FQR1003" s="66"/>
      <c r="FQS1003" s="66"/>
      <c r="FQT1003" s="66"/>
      <c r="FQU1003" s="66"/>
      <c r="FQV1003" s="66"/>
      <c r="FQW1003" s="66"/>
      <c r="FQX1003" s="66"/>
      <c r="FQY1003" s="66"/>
      <c r="FQZ1003" s="66"/>
      <c r="FRA1003" s="66"/>
      <c r="FRB1003" s="66"/>
      <c r="FRC1003" s="66"/>
      <c r="FRD1003" s="66"/>
      <c r="FRE1003" s="66"/>
      <c r="FRF1003" s="66"/>
      <c r="FRG1003" s="66"/>
      <c r="FRH1003" s="66"/>
      <c r="FRI1003" s="66"/>
      <c r="FRJ1003" s="66"/>
      <c r="FRK1003" s="66"/>
      <c r="FRL1003" s="66"/>
      <c r="FRM1003" s="66"/>
      <c r="FRN1003" s="66"/>
      <c r="FRO1003" s="66"/>
      <c r="FRP1003" s="66"/>
      <c r="FRQ1003" s="66"/>
      <c r="FRR1003" s="66"/>
      <c r="FRS1003" s="66"/>
      <c r="FRT1003" s="66"/>
      <c r="FRU1003" s="66"/>
      <c r="FRV1003" s="66"/>
      <c r="FRW1003" s="66"/>
      <c r="FRX1003" s="66"/>
      <c r="FRY1003" s="66"/>
      <c r="FRZ1003" s="66"/>
      <c r="FSA1003" s="66"/>
      <c r="FSB1003" s="66"/>
      <c r="FSC1003" s="66"/>
      <c r="FSD1003" s="66"/>
      <c r="FSE1003" s="66"/>
      <c r="FSF1003" s="66"/>
      <c r="FSG1003" s="66"/>
      <c r="FSH1003" s="66"/>
      <c r="FSI1003" s="66"/>
      <c r="FSJ1003" s="66"/>
      <c r="FSK1003" s="66"/>
      <c r="FSL1003" s="66"/>
      <c r="FSM1003" s="66"/>
      <c r="FSN1003" s="66"/>
      <c r="FSO1003" s="66"/>
      <c r="FSP1003" s="66"/>
      <c r="FSQ1003" s="66"/>
      <c r="FSR1003" s="66"/>
      <c r="FSS1003" s="66"/>
      <c r="FST1003" s="66"/>
      <c r="FSU1003" s="66"/>
      <c r="FSV1003" s="66"/>
      <c r="FSW1003" s="66"/>
      <c r="FSX1003" s="66"/>
      <c r="FSY1003" s="66"/>
      <c r="FSZ1003" s="66"/>
      <c r="FTA1003" s="66"/>
      <c r="FTB1003" s="66"/>
      <c r="FTC1003" s="66"/>
      <c r="FTD1003" s="66"/>
      <c r="FTE1003" s="66"/>
      <c r="FTF1003" s="66"/>
      <c r="FTG1003" s="66"/>
      <c r="FTH1003" s="66"/>
      <c r="FTI1003" s="66"/>
      <c r="FTJ1003" s="66"/>
      <c r="FTK1003" s="66"/>
      <c r="FTL1003" s="66"/>
      <c r="FTM1003" s="66"/>
      <c r="FTN1003" s="66"/>
      <c r="FTO1003" s="66"/>
      <c r="FTP1003" s="66"/>
      <c r="FTQ1003" s="66"/>
      <c r="FTR1003" s="66"/>
      <c r="FTS1003" s="66"/>
      <c r="FTT1003" s="66"/>
      <c r="FTU1003" s="66"/>
      <c r="FTV1003" s="66"/>
      <c r="FTW1003" s="66"/>
      <c r="FTX1003" s="66"/>
      <c r="FTY1003" s="66"/>
      <c r="FTZ1003" s="66"/>
      <c r="FUA1003" s="66"/>
      <c r="FUB1003" s="66"/>
      <c r="FUC1003" s="66"/>
      <c r="FUD1003" s="66"/>
      <c r="FUE1003" s="66"/>
      <c r="FUF1003" s="66"/>
      <c r="FUG1003" s="66"/>
      <c r="FUH1003" s="66"/>
      <c r="FUI1003" s="66"/>
      <c r="FUJ1003" s="66"/>
      <c r="FUK1003" s="66"/>
      <c r="FUL1003" s="66"/>
      <c r="FUM1003" s="66"/>
      <c r="FUN1003" s="66"/>
      <c r="FUO1003" s="66"/>
      <c r="FUP1003" s="66"/>
      <c r="FUQ1003" s="66"/>
      <c r="FUR1003" s="66"/>
      <c r="FUS1003" s="66"/>
      <c r="FUT1003" s="66"/>
      <c r="FUU1003" s="66"/>
      <c r="FUV1003" s="66"/>
      <c r="FUW1003" s="66"/>
      <c r="FUX1003" s="66"/>
      <c r="FUY1003" s="66"/>
      <c r="FUZ1003" s="66"/>
      <c r="FVA1003" s="66"/>
      <c r="FVB1003" s="66"/>
      <c r="FVC1003" s="66"/>
      <c r="FVD1003" s="66"/>
      <c r="FVE1003" s="66"/>
      <c r="FVF1003" s="66"/>
      <c r="FVG1003" s="66"/>
      <c r="FVH1003" s="66"/>
      <c r="FVI1003" s="66"/>
      <c r="FVJ1003" s="66"/>
      <c r="FVK1003" s="66"/>
      <c r="FVL1003" s="66"/>
      <c r="FVM1003" s="66"/>
      <c r="FVN1003" s="66"/>
      <c r="FVO1003" s="66"/>
      <c r="FVP1003" s="66"/>
      <c r="FVQ1003" s="66"/>
      <c r="FVR1003" s="66"/>
      <c r="FVS1003" s="66"/>
      <c r="FVT1003" s="66"/>
      <c r="FVU1003" s="66"/>
      <c r="FVV1003" s="66"/>
      <c r="FVW1003" s="66"/>
      <c r="FVX1003" s="66"/>
      <c r="FVY1003" s="66"/>
      <c r="FVZ1003" s="66"/>
      <c r="FWA1003" s="66"/>
      <c r="FWB1003" s="66"/>
      <c r="FWC1003" s="66"/>
      <c r="FWD1003" s="66"/>
      <c r="FWE1003" s="66"/>
      <c r="FWF1003" s="66"/>
      <c r="FWG1003" s="66"/>
      <c r="FWH1003" s="66"/>
      <c r="FWI1003" s="66"/>
      <c r="FWJ1003" s="66"/>
      <c r="FWK1003" s="66"/>
      <c r="FWL1003" s="66"/>
      <c r="FWM1003" s="66"/>
      <c r="FWN1003" s="66"/>
      <c r="FWO1003" s="66"/>
      <c r="FWP1003" s="66"/>
      <c r="FWQ1003" s="66"/>
      <c r="FWR1003" s="66"/>
      <c r="FWS1003" s="66"/>
      <c r="FWT1003" s="66"/>
      <c r="FWU1003" s="66"/>
      <c r="FWV1003" s="66"/>
      <c r="FWW1003" s="66"/>
      <c r="FWX1003" s="66"/>
      <c r="FWY1003" s="66"/>
      <c r="FWZ1003" s="66"/>
      <c r="FXA1003" s="66"/>
      <c r="FXB1003" s="66"/>
      <c r="FXC1003" s="66"/>
      <c r="FXD1003" s="66"/>
      <c r="FXE1003" s="66"/>
      <c r="FXF1003" s="66"/>
      <c r="FXG1003" s="66"/>
      <c r="FXH1003" s="66"/>
      <c r="FXI1003" s="66"/>
      <c r="FXJ1003" s="66"/>
      <c r="FXK1003" s="66"/>
      <c r="FXL1003" s="66"/>
      <c r="FXM1003" s="66"/>
      <c r="FXN1003" s="66"/>
      <c r="FXO1003" s="66"/>
      <c r="FXP1003" s="66"/>
      <c r="FXQ1003" s="66"/>
      <c r="FXR1003" s="66"/>
      <c r="FXS1003" s="66"/>
      <c r="FXT1003" s="66"/>
      <c r="FXU1003" s="66"/>
      <c r="FXV1003" s="66"/>
      <c r="FXW1003" s="66"/>
      <c r="FXX1003" s="66"/>
      <c r="FXY1003" s="66"/>
      <c r="FXZ1003" s="66"/>
      <c r="FYA1003" s="66"/>
      <c r="FYB1003" s="66"/>
      <c r="FYC1003" s="66"/>
      <c r="FYD1003" s="66"/>
      <c r="FYE1003" s="66"/>
      <c r="FYF1003" s="66"/>
      <c r="FYG1003" s="66"/>
      <c r="FYH1003" s="66"/>
      <c r="FYI1003" s="66"/>
      <c r="FYJ1003" s="66"/>
      <c r="FYK1003" s="66"/>
      <c r="FYL1003" s="66"/>
      <c r="FYM1003" s="66"/>
      <c r="FYN1003" s="66"/>
      <c r="FYO1003" s="66"/>
      <c r="FYP1003" s="66"/>
      <c r="FYQ1003" s="66"/>
      <c r="FYR1003" s="66"/>
      <c r="FYS1003" s="66"/>
      <c r="FYT1003" s="66"/>
      <c r="FYU1003" s="66"/>
      <c r="FYV1003" s="66"/>
      <c r="FYW1003" s="66"/>
      <c r="FYX1003" s="66"/>
      <c r="FYY1003" s="66"/>
      <c r="FYZ1003" s="66"/>
      <c r="FZA1003" s="66"/>
      <c r="FZB1003" s="66"/>
      <c r="FZC1003" s="66"/>
      <c r="FZD1003" s="66"/>
      <c r="FZE1003" s="66"/>
      <c r="FZF1003" s="66"/>
      <c r="FZG1003" s="66"/>
      <c r="FZH1003" s="66"/>
      <c r="FZI1003" s="66"/>
      <c r="FZJ1003" s="66"/>
      <c r="FZK1003" s="66"/>
      <c r="FZL1003" s="66"/>
      <c r="FZM1003" s="66"/>
      <c r="FZN1003" s="66"/>
      <c r="FZO1003" s="66"/>
      <c r="FZP1003" s="66"/>
      <c r="FZQ1003" s="66"/>
      <c r="FZR1003" s="66"/>
      <c r="FZS1003" s="66"/>
      <c r="FZT1003" s="66"/>
      <c r="FZU1003" s="66"/>
      <c r="FZV1003" s="66"/>
      <c r="FZW1003" s="66"/>
      <c r="FZX1003" s="66"/>
      <c r="FZY1003" s="66"/>
      <c r="FZZ1003" s="66"/>
      <c r="GAA1003" s="66"/>
      <c r="GAB1003" s="66"/>
      <c r="GAC1003" s="66"/>
      <c r="GAD1003" s="66"/>
      <c r="GAE1003" s="66"/>
      <c r="GAF1003" s="66"/>
      <c r="GAG1003" s="66"/>
      <c r="GAH1003" s="66"/>
      <c r="GAI1003" s="66"/>
      <c r="GAJ1003" s="66"/>
      <c r="GAK1003" s="66"/>
      <c r="GAL1003" s="66"/>
      <c r="GAM1003" s="66"/>
      <c r="GAN1003" s="66"/>
      <c r="GAO1003" s="66"/>
      <c r="GAP1003" s="66"/>
      <c r="GAQ1003" s="66"/>
      <c r="GAR1003" s="66"/>
      <c r="GAS1003" s="66"/>
      <c r="GAT1003" s="66"/>
      <c r="GAU1003" s="66"/>
      <c r="GAV1003" s="66"/>
      <c r="GAW1003" s="66"/>
      <c r="GAX1003" s="66"/>
      <c r="GAY1003" s="66"/>
      <c r="GAZ1003" s="66"/>
      <c r="GBA1003" s="66"/>
      <c r="GBB1003" s="66"/>
      <c r="GBC1003" s="66"/>
      <c r="GBD1003" s="66"/>
      <c r="GBE1003" s="66"/>
      <c r="GBF1003" s="66"/>
      <c r="GBG1003" s="66"/>
      <c r="GBH1003" s="66"/>
      <c r="GBI1003" s="66"/>
      <c r="GBJ1003" s="66"/>
      <c r="GBK1003" s="66"/>
      <c r="GBL1003" s="66"/>
      <c r="GBM1003" s="66"/>
      <c r="GBN1003" s="66"/>
      <c r="GBO1003" s="66"/>
      <c r="GBP1003" s="66"/>
      <c r="GBQ1003" s="66"/>
      <c r="GBR1003" s="66"/>
      <c r="GBS1003" s="66"/>
      <c r="GBT1003" s="66"/>
      <c r="GBU1003" s="66"/>
      <c r="GBV1003" s="66"/>
      <c r="GBW1003" s="66"/>
      <c r="GBX1003" s="66"/>
      <c r="GBY1003" s="66"/>
      <c r="GBZ1003" s="66"/>
      <c r="GCA1003" s="66"/>
      <c r="GCB1003" s="66"/>
      <c r="GCC1003" s="66"/>
      <c r="GCD1003" s="66"/>
      <c r="GCE1003" s="66"/>
      <c r="GCF1003" s="66"/>
      <c r="GCG1003" s="66"/>
      <c r="GCH1003" s="66"/>
      <c r="GCI1003" s="66"/>
      <c r="GCJ1003" s="66"/>
      <c r="GCK1003" s="66"/>
      <c r="GCL1003" s="66"/>
      <c r="GCM1003" s="66"/>
      <c r="GCN1003" s="66"/>
      <c r="GCO1003" s="66"/>
      <c r="GCP1003" s="66"/>
      <c r="GCQ1003" s="66"/>
      <c r="GCR1003" s="66"/>
      <c r="GCS1003" s="66"/>
      <c r="GCT1003" s="66"/>
      <c r="GCU1003" s="66"/>
      <c r="GCV1003" s="66"/>
      <c r="GCW1003" s="66"/>
      <c r="GCX1003" s="66"/>
      <c r="GCY1003" s="66"/>
      <c r="GCZ1003" s="66"/>
      <c r="GDA1003" s="66"/>
      <c r="GDB1003" s="66"/>
      <c r="GDC1003" s="66"/>
      <c r="GDD1003" s="66"/>
      <c r="GDE1003" s="66"/>
      <c r="GDF1003" s="66"/>
      <c r="GDG1003" s="66"/>
      <c r="GDH1003" s="66"/>
      <c r="GDI1003" s="66"/>
      <c r="GDJ1003" s="66"/>
      <c r="GDK1003" s="66"/>
      <c r="GDL1003" s="66"/>
      <c r="GDM1003" s="66"/>
      <c r="GDN1003" s="66"/>
      <c r="GDO1003" s="66"/>
      <c r="GDP1003" s="66"/>
      <c r="GDQ1003" s="66"/>
      <c r="GDR1003" s="66"/>
      <c r="GDS1003" s="66"/>
      <c r="GDT1003" s="66"/>
      <c r="GDU1003" s="66"/>
      <c r="GDV1003" s="66"/>
      <c r="GDW1003" s="66"/>
      <c r="GDX1003" s="66"/>
      <c r="GDY1003" s="66"/>
      <c r="GDZ1003" s="66"/>
      <c r="GEA1003" s="66"/>
      <c r="GEB1003" s="66"/>
      <c r="GEC1003" s="66"/>
      <c r="GED1003" s="66"/>
      <c r="GEE1003" s="66"/>
      <c r="GEF1003" s="66"/>
      <c r="GEG1003" s="66"/>
      <c r="GEH1003" s="66"/>
      <c r="GEI1003" s="66"/>
      <c r="GEJ1003" s="66"/>
      <c r="GEK1003" s="66"/>
      <c r="GEL1003" s="66"/>
      <c r="GEM1003" s="66"/>
      <c r="GEN1003" s="66"/>
      <c r="GEO1003" s="66"/>
      <c r="GEP1003" s="66"/>
      <c r="GEQ1003" s="66"/>
      <c r="GER1003" s="66"/>
      <c r="GES1003" s="66"/>
      <c r="GET1003" s="66"/>
      <c r="GEU1003" s="66"/>
      <c r="GEV1003" s="66"/>
      <c r="GEW1003" s="66"/>
      <c r="GEX1003" s="66"/>
      <c r="GEY1003" s="66"/>
      <c r="GEZ1003" s="66"/>
      <c r="GFA1003" s="66"/>
      <c r="GFB1003" s="66"/>
      <c r="GFC1003" s="66"/>
      <c r="GFD1003" s="66"/>
      <c r="GFE1003" s="66"/>
      <c r="GFF1003" s="66"/>
      <c r="GFG1003" s="66"/>
      <c r="GFH1003" s="66"/>
      <c r="GFI1003" s="66"/>
      <c r="GFJ1003" s="66"/>
      <c r="GFK1003" s="66"/>
      <c r="GFL1003" s="66"/>
      <c r="GFM1003" s="66"/>
      <c r="GFN1003" s="66"/>
      <c r="GFO1003" s="66"/>
      <c r="GFP1003" s="66"/>
      <c r="GFQ1003" s="66"/>
      <c r="GFR1003" s="66"/>
      <c r="GFS1003" s="66"/>
      <c r="GFT1003" s="66"/>
      <c r="GFU1003" s="66"/>
      <c r="GFV1003" s="66"/>
      <c r="GFW1003" s="66"/>
      <c r="GFX1003" s="66"/>
      <c r="GFY1003" s="66"/>
      <c r="GFZ1003" s="66"/>
      <c r="GGA1003" s="66"/>
      <c r="GGB1003" s="66"/>
      <c r="GGC1003" s="66"/>
      <c r="GGD1003" s="66"/>
      <c r="GGE1003" s="66"/>
      <c r="GGF1003" s="66"/>
      <c r="GGG1003" s="66"/>
      <c r="GGH1003" s="66"/>
      <c r="GGI1003" s="66"/>
      <c r="GGJ1003" s="66"/>
      <c r="GGK1003" s="66"/>
      <c r="GGL1003" s="66"/>
      <c r="GGM1003" s="66"/>
      <c r="GGN1003" s="66"/>
      <c r="GGO1003" s="66"/>
      <c r="GGP1003" s="66"/>
      <c r="GGQ1003" s="66"/>
      <c r="GGR1003" s="66"/>
      <c r="GGS1003" s="66"/>
      <c r="GGT1003" s="66"/>
      <c r="GGU1003" s="66"/>
      <c r="GGV1003" s="66"/>
      <c r="GGW1003" s="66"/>
      <c r="GGX1003" s="66"/>
      <c r="GGY1003" s="66"/>
      <c r="GGZ1003" s="66"/>
      <c r="GHA1003" s="66"/>
      <c r="GHB1003" s="66"/>
      <c r="GHC1003" s="66"/>
      <c r="GHD1003" s="66"/>
      <c r="GHE1003" s="66"/>
      <c r="GHF1003" s="66"/>
      <c r="GHG1003" s="66"/>
      <c r="GHH1003" s="66"/>
      <c r="GHI1003" s="66"/>
      <c r="GHJ1003" s="66"/>
      <c r="GHK1003" s="66"/>
      <c r="GHL1003" s="66"/>
      <c r="GHM1003" s="66"/>
      <c r="GHN1003" s="66"/>
      <c r="GHO1003" s="66"/>
      <c r="GHP1003" s="66"/>
      <c r="GHQ1003" s="66"/>
      <c r="GHR1003" s="66"/>
      <c r="GHS1003" s="66"/>
      <c r="GHT1003" s="66"/>
      <c r="GHU1003" s="66"/>
      <c r="GHV1003" s="66"/>
      <c r="GHW1003" s="66"/>
      <c r="GHX1003" s="66"/>
      <c r="GHY1003" s="66"/>
      <c r="GHZ1003" s="66"/>
      <c r="GIA1003" s="66"/>
      <c r="GIB1003" s="66"/>
      <c r="GIC1003" s="66"/>
      <c r="GID1003" s="66"/>
      <c r="GIE1003" s="66"/>
      <c r="GIF1003" s="66"/>
      <c r="GIG1003" s="66"/>
      <c r="GIH1003" s="66"/>
      <c r="GII1003" s="66"/>
      <c r="GIJ1003" s="66"/>
      <c r="GIK1003" s="66"/>
      <c r="GIL1003" s="66"/>
      <c r="GIM1003" s="66"/>
      <c r="GIN1003" s="66"/>
      <c r="GIO1003" s="66"/>
      <c r="GIP1003" s="66"/>
      <c r="GIQ1003" s="66"/>
      <c r="GIR1003" s="66"/>
      <c r="GIS1003" s="66"/>
      <c r="GIT1003" s="66"/>
      <c r="GIU1003" s="66"/>
      <c r="GIV1003" s="66"/>
      <c r="GIW1003" s="66"/>
      <c r="GIX1003" s="66"/>
      <c r="GIY1003" s="66"/>
      <c r="GIZ1003" s="66"/>
      <c r="GJA1003" s="66"/>
      <c r="GJB1003" s="66"/>
      <c r="GJC1003" s="66"/>
      <c r="GJD1003" s="66"/>
      <c r="GJE1003" s="66"/>
      <c r="GJF1003" s="66"/>
      <c r="GJG1003" s="66"/>
      <c r="GJH1003" s="66"/>
      <c r="GJI1003" s="66"/>
      <c r="GJJ1003" s="66"/>
      <c r="GJK1003" s="66"/>
      <c r="GJL1003" s="66"/>
      <c r="GJM1003" s="66"/>
      <c r="GJN1003" s="66"/>
      <c r="GJO1003" s="66"/>
      <c r="GJP1003" s="66"/>
      <c r="GJQ1003" s="66"/>
      <c r="GJR1003" s="66"/>
      <c r="GJS1003" s="66"/>
      <c r="GJT1003" s="66"/>
      <c r="GJU1003" s="66"/>
      <c r="GJV1003" s="66"/>
      <c r="GJW1003" s="66"/>
      <c r="GJX1003" s="66"/>
      <c r="GJY1003" s="66"/>
      <c r="GJZ1003" s="66"/>
      <c r="GKA1003" s="66"/>
      <c r="GKB1003" s="66"/>
      <c r="GKC1003" s="66"/>
      <c r="GKD1003" s="66"/>
      <c r="GKE1003" s="66"/>
      <c r="GKF1003" s="66"/>
      <c r="GKG1003" s="66"/>
      <c r="GKH1003" s="66"/>
      <c r="GKI1003" s="66"/>
      <c r="GKJ1003" s="66"/>
      <c r="GKK1003" s="66"/>
      <c r="GKL1003" s="66"/>
      <c r="GKM1003" s="66"/>
      <c r="GKN1003" s="66"/>
      <c r="GKO1003" s="66"/>
      <c r="GKP1003" s="66"/>
      <c r="GKQ1003" s="66"/>
      <c r="GKR1003" s="66"/>
      <c r="GKS1003" s="66"/>
      <c r="GKT1003" s="66"/>
      <c r="GKU1003" s="66"/>
      <c r="GKV1003" s="66"/>
      <c r="GKW1003" s="66"/>
      <c r="GKX1003" s="66"/>
      <c r="GKY1003" s="66"/>
      <c r="GKZ1003" s="66"/>
      <c r="GLA1003" s="66"/>
      <c r="GLB1003" s="66"/>
      <c r="GLC1003" s="66"/>
      <c r="GLD1003" s="66"/>
      <c r="GLE1003" s="66"/>
      <c r="GLF1003" s="66"/>
      <c r="GLG1003" s="66"/>
      <c r="GLH1003" s="66"/>
      <c r="GLI1003" s="66"/>
      <c r="GLJ1003" s="66"/>
      <c r="GLK1003" s="66"/>
      <c r="GLL1003" s="66"/>
      <c r="GLM1003" s="66"/>
      <c r="GLN1003" s="66"/>
      <c r="GLO1003" s="66"/>
      <c r="GLP1003" s="66"/>
      <c r="GLQ1003" s="66"/>
      <c r="GLR1003" s="66"/>
      <c r="GLS1003" s="66"/>
      <c r="GLT1003" s="66"/>
      <c r="GLU1003" s="66"/>
      <c r="GLV1003" s="66"/>
      <c r="GLW1003" s="66"/>
      <c r="GLX1003" s="66"/>
      <c r="GLY1003" s="66"/>
      <c r="GLZ1003" s="66"/>
      <c r="GMA1003" s="66"/>
      <c r="GMB1003" s="66"/>
      <c r="GMC1003" s="66"/>
      <c r="GMD1003" s="66"/>
      <c r="GME1003" s="66"/>
      <c r="GMF1003" s="66"/>
      <c r="GMG1003" s="66"/>
      <c r="GMH1003" s="66"/>
      <c r="GMI1003" s="66"/>
      <c r="GMJ1003" s="66"/>
      <c r="GMK1003" s="66"/>
      <c r="GML1003" s="66"/>
      <c r="GMM1003" s="66"/>
      <c r="GMN1003" s="66"/>
      <c r="GMO1003" s="66"/>
      <c r="GMP1003" s="66"/>
      <c r="GMQ1003" s="66"/>
      <c r="GMR1003" s="66"/>
      <c r="GMS1003" s="66"/>
      <c r="GMT1003" s="66"/>
      <c r="GMU1003" s="66"/>
      <c r="GMV1003" s="66"/>
      <c r="GMW1003" s="66"/>
      <c r="GMX1003" s="66"/>
      <c r="GMY1003" s="66"/>
      <c r="GMZ1003" s="66"/>
      <c r="GNA1003" s="66"/>
      <c r="GNB1003" s="66"/>
      <c r="GNC1003" s="66"/>
      <c r="GND1003" s="66"/>
      <c r="GNE1003" s="66"/>
      <c r="GNF1003" s="66"/>
      <c r="GNG1003" s="66"/>
      <c r="GNH1003" s="66"/>
      <c r="GNI1003" s="66"/>
      <c r="GNJ1003" s="66"/>
      <c r="GNK1003" s="66"/>
      <c r="GNL1003" s="66"/>
      <c r="GNM1003" s="66"/>
      <c r="GNN1003" s="66"/>
      <c r="GNO1003" s="66"/>
      <c r="GNP1003" s="66"/>
      <c r="GNQ1003" s="66"/>
      <c r="GNR1003" s="66"/>
      <c r="GNS1003" s="66"/>
      <c r="GNT1003" s="66"/>
      <c r="GNU1003" s="66"/>
      <c r="GNV1003" s="66"/>
      <c r="GNW1003" s="66"/>
      <c r="GNX1003" s="66"/>
      <c r="GNY1003" s="66"/>
      <c r="GNZ1003" s="66"/>
      <c r="GOA1003" s="66"/>
      <c r="GOB1003" s="66"/>
      <c r="GOC1003" s="66"/>
      <c r="GOD1003" s="66"/>
      <c r="GOE1003" s="66"/>
      <c r="GOF1003" s="66"/>
      <c r="GOG1003" s="66"/>
      <c r="GOH1003" s="66"/>
      <c r="GOI1003" s="66"/>
      <c r="GOJ1003" s="66"/>
      <c r="GOK1003" s="66"/>
      <c r="GOL1003" s="66"/>
      <c r="GOM1003" s="66"/>
      <c r="GON1003" s="66"/>
      <c r="GOO1003" s="66"/>
      <c r="GOP1003" s="66"/>
      <c r="GOQ1003" s="66"/>
      <c r="GOR1003" s="66"/>
      <c r="GOS1003" s="66"/>
      <c r="GOT1003" s="66"/>
      <c r="GOU1003" s="66"/>
      <c r="GOV1003" s="66"/>
      <c r="GOW1003" s="66"/>
      <c r="GOX1003" s="66"/>
      <c r="GOY1003" s="66"/>
      <c r="GOZ1003" s="66"/>
      <c r="GPA1003" s="66"/>
      <c r="GPB1003" s="66"/>
      <c r="GPC1003" s="66"/>
      <c r="GPD1003" s="66"/>
      <c r="GPE1003" s="66"/>
      <c r="GPF1003" s="66"/>
      <c r="GPG1003" s="66"/>
      <c r="GPH1003" s="66"/>
      <c r="GPI1003" s="66"/>
      <c r="GPJ1003" s="66"/>
      <c r="GPK1003" s="66"/>
      <c r="GPL1003" s="66"/>
      <c r="GPM1003" s="66"/>
      <c r="GPN1003" s="66"/>
      <c r="GPO1003" s="66"/>
      <c r="GPP1003" s="66"/>
      <c r="GPQ1003" s="66"/>
      <c r="GPR1003" s="66"/>
      <c r="GPS1003" s="66"/>
      <c r="GPT1003" s="66"/>
      <c r="GPU1003" s="66"/>
      <c r="GPV1003" s="66"/>
      <c r="GPW1003" s="66"/>
      <c r="GPX1003" s="66"/>
      <c r="GPY1003" s="66"/>
      <c r="GPZ1003" s="66"/>
      <c r="GQA1003" s="66"/>
      <c r="GQB1003" s="66"/>
      <c r="GQC1003" s="66"/>
      <c r="GQD1003" s="66"/>
      <c r="GQE1003" s="66"/>
      <c r="GQF1003" s="66"/>
      <c r="GQG1003" s="66"/>
      <c r="GQH1003" s="66"/>
      <c r="GQI1003" s="66"/>
      <c r="GQJ1003" s="66"/>
      <c r="GQK1003" s="66"/>
      <c r="GQL1003" s="66"/>
      <c r="GQM1003" s="66"/>
      <c r="GQN1003" s="66"/>
      <c r="GQO1003" s="66"/>
      <c r="GQP1003" s="66"/>
      <c r="GQQ1003" s="66"/>
      <c r="GQR1003" s="66"/>
      <c r="GQS1003" s="66"/>
      <c r="GQT1003" s="66"/>
      <c r="GQU1003" s="66"/>
      <c r="GQV1003" s="66"/>
      <c r="GQW1003" s="66"/>
      <c r="GQX1003" s="66"/>
      <c r="GQY1003" s="66"/>
      <c r="GQZ1003" s="66"/>
      <c r="GRA1003" s="66"/>
      <c r="GRB1003" s="66"/>
      <c r="GRC1003" s="66"/>
      <c r="GRD1003" s="66"/>
      <c r="GRE1003" s="66"/>
      <c r="GRF1003" s="66"/>
      <c r="GRG1003" s="66"/>
      <c r="GRH1003" s="66"/>
      <c r="GRI1003" s="66"/>
      <c r="GRJ1003" s="66"/>
      <c r="GRK1003" s="66"/>
      <c r="GRL1003" s="66"/>
      <c r="GRM1003" s="66"/>
      <c r="GRN1003" s="66"/>
      <c r="GRO1003" s="66"/>
      <c r="GRP1003" s="66"/>
      <c r="GRQ1003" s="66"/>
      <c r="GRR1003" s="66"/>
      <c r="GRS1003" s="66"/>
      <c r="GRT1003" s="66"/>
      <c r="GRU1003" s="66"/>
      <c r="GRV1003" s="66"/>
      <c r="GRW1003" s="66"/>
      <c r="GRX1003" s="66"/>
      <c r="GRY1003" s="66"/>
      <c r="GRZ1003" s="66"/>
      <c r="GSA1003" s="66"/>
      <c r="GSB1003" s="66"/>
      <c r="GSC1003" s="66"/>
      <c r="GSD1003" s="66"/>
      <c r="GSE1003" s="66"/>
      <c r="GSF1003" s="66"/>
      <c r="GSG1003" s="66"/>
      <c r="GSH1003" s="66"/>
      <c r="GSI1003" s="66"/>
      <c r="GSJ1003" s="66"/>
      <c r="GSK1003" s="66"/>
      <c r="GSL1003" s="66"/>
      <c r="GSM1003" s="66"/>
      <c r="GSN1003" s="66"/>
      <c r="GSO1003" s="66"/>
      <c r="GSP1003" s="66"/>
      <c r="GSQ1003" s="66"/>
      <c r="GSR1003" s="66"/>
      <c r="GSS1003" s="66"/>
      <c r="GST1003" s="66"/>
      <c r="GSU1003" s="66"/>
      <c r="GSV1003" s="66"/>
      <c r="GSW1003" s="66"/>
      <c r="GSX1003" s="66"/>
      <c r="GSY1003" s="66"/>
      <c r="GSZ1003" s="66"/>
      <c r="GTA1003" s="66"/>
      <c r="GTB1003" s="66"/>
      <c r="GTC1003" s="66"/>
      <c r="GTD1003" s="66"/>
      <c r="GTE1003" s="66"/>
      <c r="GTF1003" s="66"/>
      <c r="GTG1003" s="66"/>
      <c r="GTH1003" s="66"/>
      <c r="GTI1003" s="66"/>
      <c r="GTJ1003" s="66"/>
      <c r="GTK1003" s="66"/>
      <c r="GTL1003" s="66"/>
      <c r="GTM1003" s="66"/>
      <c r="GTN1003" s="66"/>
      <c r="GTO1003" s="66"/>
      <c r="GTP1003" s="66"/>
      <c r="GTQ1003" s="66"/>
      <c r="GTR1003" s="66"/>
      <c r="GTS1003" s="66"/>
      <c r="GTT1003" s="66"/>
      <c r="GTU1003" s="66"/>
      <c r="GTV1003" s="66"/>
      <c r="GTW1003" s="66"/>
      <c r="GTX1003" s="66"/>
      <c r="GTY1003" s="66"/>
      <c r="GTZ1003" s="66"/>
      <c r="GUA1003" s="66"/>
      <c r="GUB1003" s="66"/>
      <c r="GUC1003" s="66"/>
      <c r="GUD1003" s="66"/>
      <c r="GUE1003" s="66"/>
      <c r="GUF1003" s="66"/>
      <c r="GUG1003" s="66"/>
      <c r="GUH1003" s="66"/>
      <c r="GUI1003" s="66"/>
      <c r="GUJ1003" s="66"/>
      <c r="GUK1003" s="66"/>
      <c r="GUL1003" s="66"/>
      <c r="GUM1003" s="66"/>
      <c r="GUN1003" s="66"/>
      <c r="GUO1003" s="66"/>
      <c r="GUP1003" s="66"/>
      <c r="GUQ1003" s="66"/>
      <c r="GUR1003" s="66"/>
      <c r="GUS1003" s="66"/>
      <c r="GUT1003" s="66"/>
      <c r="GUU1003" s="66"/>
      <c r="GUV1003" s="66"/>
      <c r="GUW1003" s="66"/>
      <c r="GUX1003" s="66"/>
      <c r="GUY1003" s="66"/>
      <c r="GUZ1003" s="66"/>
      <c r="GVA1003" s="66"/>
      <c r="GVB1003" s="66"/>
      <c r="GVC1003" s="66"/>
      <c r="GVD1003" s="66"/>
      <c r="GVE1003" s="66"/>
      <c r="GVF1003" s="66"/>
      <c r="GVG1003" s="66"/>
      <c r="GVH1003" s="66"/>
      <c r="GVI1003" s="66"/>
      <c r="GVJ1003" s="66"/>
      <c r="GVK1003" s="66"/>
      <c r="GVL1003" s="66"/>
      <c r="GVM1003" s="66"/>
      <c r="GVN1003" s="66"/>
      <c r="GVO1003" s="66"/>
      <c r="GVP1003" s="66"/>
      <c r="GVQ1003" s="66"/>
      <c r="GVR1003" s="66"/>
      <c r="GVS1003" s="66"/>
      <c r="GVT1003" s="66"/>
      <c r="GVU1003" s="66"/>
      <c r="GVV1003" s="66"/>
      <c r="GVW1003" s="66"/>
      <c r="GVX1003" s="66"/>
      <c r="GVY1003" s="66"/>
      <c r="GVZ1003" s="66"/>
      <c r="GWA1003" s="66"/>
      <c r="GWB1003" s="66"/>
      <c r="GWC1003" s="66"/>
      <c r="GWD1003" s="66"/>
      <c r="GWE1003" s="66"/>
      <c r="GWF1003" s="66"/>
      <c r="GWG1003" s="66"/>
      <c r="GWH1003" s="66"/>
      <c r="GWI1003" s="66"/>
      <c r="GWJ1003" s="66"/>
      <c r="GWK1003" s="66"/>
      <c r="GWL1003" s="66"/>
      <c r="GWM1003" s="66"/>
      <c r="GWN1003" s="66"/>
      <c r="GWO1003" s="66"/>
      <c r="GWP1003" s="66"/>
      <c r="GWQ1003" s="66"/>
      <c r="GWR1003" s="66"/>
      <c r="GWS1003" s="66"/>
      <c r="GWT1003" s="66"/>
      <c r="GWU1003" s="66"/>
      <c r="GWV1003" s="66"/>
      <c r="GWW1003" s="66"/>
      <c r="GWX1003" s="66"/>
      <c r="GWY1003" s="66"/>
      <c r="GWZ1003" s="66"/>
      <c r="GXA1003" s="66"/>
      <c r="GXB1003" s="66"/>
      <c r="GXC1003" s="66"/>
      <c r="GXD1003" s="66"/>
      <c r="GXE1003" s="66"/>
      <c r="GXF1003" s="66"/>
      <c r="GXG1003" s="66"/>
      <c r="GXH1003" s="66"/>
      <c r="GXI1003" s="66"/>
      <c r="GXJ1003" s="66"/>
      <c r="GXK1003" s="66"/>
      <c r="GXL1003" s="66"/>
      <c r="GXM1003" s="66"/>
      <c r="GXN1003" s="66"/>
      <c r="GXO1003" s="66"/>
      <c r="GXP1003" s="66"/>
      <c r="GXQ1003" s="66"/>
      <c r="GXR1003" s="66"/>
      <c r="GXS1003" s="66"/>
      <c r="GXT1003" s="66"/>
      <c r="GXU1003" s="66"/>
      <c r="GXV1003" s="66"/>
      <c r="GXW1003" s="66"/>
      <c r="GXX1003" s="66"/>
      <c r="GXY1003" s="66"/>
      <c r="GXZ1003" s="66"/>
      <c r="GYA1003" s="66"/>
      <c r="GYB1003" s="66"/>
      <c r="GYC1003" s="66"/>
      <c r="GYD1003" s="66"/>
      <c r="GYE1003" s="66"/>
      <c r="GYF1003" s="66"/>
      <c r="GYG1003" s="66"/>
      <c r="GYH1003" s="66"/>
      <c r="GYI1003" s="66"/>
      <c r="GYJ1003" s="66"/>
      <c r="GYK1003" s="66"/>
      <c r="GYL1003" s="66"/>
      <c r="GYM1003" s="66"/>
      <c r="GYN1003" s="66"/>
      <c r="GYO1003" s="66"/>
      <c r="GYP1003" s="66"/>
      <c r="GYQ1003" s="66"/>
      <c r="GYR1003" s="66"/>
      <c r="GYS1003" s="66"/>
      <c r="GYT1003" s="66"/>
      <c r="GYU1003" s="66"/>
      <c r="GYV1003" s="66"/>
      <c r="GYW1003" s="66"/>
      <c r="GYX1003" s="66"/>
      <c r="GYY1003" s="66"/>
      <c r="GYZ1003" s="66"/>
      <c r="GZA1003" s="66"/>
      <c r="GZB1003" s="66"/>
      <c r="GZC1003" s="66"/>
      <c r="GZD1003" s="66"/>
      <c r="GZE1003" s="66"/>
      <c r="GZF1003" s="66"/>
      <c r="GZG1003" s="66"/>
      <c r="GZH1003" s="66"/>
      <c r="GZI1003" s="66"/>
      <c r="GZJ1003" s="66"/>
      <c r="GZK1003" s="66"/>
      <c r="GZL1003" s="66"/>
      <c r="GZM1003" s="66"/>
      <c r="GZN1003" s="66"/>
      <c r="GZO1003" s="66"/>
      <c r="GZP1003" s="66"/>
      <c r="GZQ1003" s="66"/>
      <c r="GZR1003" s="66"/>
      <c r="GZS1003" s="66"/>
      <c r="GZT1003" s="66"/>
      <c r="GZU1003" s="66"/>
      <c r="GZV1003" s="66"/>
      <c r="GZW1003" s="66"/>
      <c r="GZX1003" s="66"/>
      <c r="GZY1003" s="66"/>
      <c r="GZZ1003" s="66"/>
      <c r="HAA1003" s="66"/>
      <c r="HAB1003" s="66"/>
      <c r="HAC1003" s="66"/>
      <c r="HAD1003" s="66"/>
      <c r="HAE1003" s="66"/>
      <c r="HAF1003" s="66"/>
      <c r="HAG1003" s="66"/>
      <c r="HAH1003" s="66"/>
      <c r="HAI1003" s="66"/>
      <c r="HAJ1003" s="66"/>
      <c r="HAK1003" s="66"/>
      <c r="HAL1003" s="66"/>
      <c r="HAM1003" s="66"/>
      <c r="HAN1003" s="66"/>
      <c r="HAO1003" s="66"/>
      <c r="HAP1003" s="66"/>
      <c r="HAQ1003" s="66"/>
      <c r="HAR1003" s="66"/>
      <c r="HAS1003" s="66"/>
      <c r="HAT1003" s="66"/>
      <c r="HAU1003" s="66"/>
      <c r="HAV1003" s="66"/>
      <c r="HAW1003" s="66"/>
      <c r="HAX1003" s="66"/>
      <c r="HAY1003" s="66"/>
      <c r="HAZ1003" s="66"/>
      <c r="HBA1003" s="66"/>
      <c r="HBB1003" s="66"/>
      <c r="HBC1003" s="66"/>
      <c r="HBD1003" s="66"/>
      <c r="HBE1003" s="66"/>
      <c r="HBF1003" s="66"/>
      <c r="HBG1003" s="66"/>
      <c r="HBH1003" s="66"/>
      <c r="HBI1003" s="66"/>
      <c r="HBJ1003" s="66"/>
      <c r="HBK1003" s="66"/>
      <c r="HBL1003" s="66"/>
      <c r="HBM1003" s="66"/>
      <c r="HBN1003" s="66"/>
      <c r="HBO1003" s="66"/>
      <c r="HBP1003" s="66"/>
      <c r="HBQ1003" s="66"/>
      <c r="HBR1003" s="66"/>
      <c r="HBS1003" s="66"/>
      <c r="HBT1003" s="66"/>
      <c r="HBU1003" s="66"/>
      <c r="HBV1003" s="66"/>
      <c r="HBW1003" s="66"/>
      <c r="HBX1003" s="66"/>
      <c r="HBY1003" s="66"/>
      <c r="HBZ1003" s="66"/>
      <c r="HCA1003" s="66"/>
      <c r="HCB1003" s="66"/>
      <c r="HCC1003" s="66"/>
      <c r="HCD1003" s="66"/>
      <c r="HCE1003" s="66"/>
      <c r="HCF1003" s="66"/>
      <c r="HCG1003" s="66"/>
      <c r="HCH1003" s="66"/>
      <c r="HCI1003" s="66"/>
      <c r="HCJ1003" s="66"/>
      <c r="HCK1003" s="66"/>
      <c r="HCL1003" s="66"/>
      <c r="HCM1003" s="66"/>
      <c r="HCN1003" s="66"/>
      <c r="HCO1003" s="66"/>
      <c r="HCP1003" s="66"/>
      <c r="HCQ1003" s="66"/>
      <c r="HCR1003" s="66"/>
      <c r="HCS1003" s="66"/>
      <c r="HCT1003" s="66"/>
      <c r="HCU1003" s="66"/>
      <c r="HCV1003" s="66"/>
      <c r="HCW1003" s="66"/>
      <c r="HCX1003" s="66"/>
      <c r="HCY1003" s="66"/>
      <c r="HCZ1003" s="66"/>
      <c r="HDA1003" s="66"/>
      <c r="HDB1003" s="66"/>
      <c r="HDC1003" s="66"/>
      <c r="HDD1003" s="66"/>
      <c r="HDE1003" s="66"/>
      <c r="HDF1003" s="66"/>
      <c r="HDG1003" s="66"/>
      <c r="HDH1003" s="66"/>
      <c r="HDI1003" s="66"/>
      <c r="HDJ1003" s="66"/>
      <c r="HDK1003" s="66"/>
      <c r="HDL1003" s="66"/>
      <c r="HDM1003" s="66"/>
      <c r="HDN1003" s="66"/>
      <c r="HDO1003" s="66"/>
      <c r="HDP1003" s="66"/>
      <c r="HDQ1003" s="66"/>
      <c r="HDR1003" s="66"/>
      <c r="HDS1003" s="66"/>
      <c r="HDT1003" s="66"/>
      <c r="HDU1003" s="66"/>
      <c r="HDV1003" s="66"/>
      <c r="HDW1003" s="66"/>
      <c r="HDX1003" s="66"/>
      <c r="HDY1003" s="66"/>
      <c r="HDZ1003" s="66"/>
      <c r="HEA1003" s="66"/>
      <c r="HEB1003" s="66"/>
      <c r="HEC1003" s="66"/>
      <c r="HED1003" s="66"/>
      <c r="HEE1003" s="66"/>
      <c r="HEF1003" s="66"/>
      <c r="HEG1003" s="66"/>
      <c r="HEH1003" s="66"/>
      <c r="HEI1003" s="66"/>
      <c r="HEJ1003" s="66"/>
      <c r="HEK1003" s="66"/>
      <c r="HEL1003" s="66"/>
      <c r="HEM1003" s="66"/>
      <c r="HEN1003" s="66"/>
      <c r="HEO1003" s="66"/>
      <c r="HEP1003" s="66"/>
      <c r="HEQ1003" s="66"/>
      <c r="HER1003" s="66"/>
      <c r="HES1003" s="66"/>
      <c r="HET1003" s="66"/>
      <c r="HEU1003" s="66"/>
      <c r="HEV1003" s="66"/>
      <c r="HEW1003" s="66"/>
      <c r="HEX1003" s="66"/>
      <c r="HEY1003" s="66"/>
      <c r="HEZ1003" s="66"/>
      <c r="HFA1003" s="66"/>
      <c r="HFB1003" s="66"/>
      <c r="HFC1003" s="66"/>
      <c r="HFD1003" s="66"/>
      <c r="HFE1003" s="66"/>
      <c r="HFF1003" s="66"/>
      <c r="HFG1003" s="66"/>
      <c r="HFH1003" s="66"/>
      <c r="HFI1003" s="66"/>
      <c r="HFJ1003" s="66"/>
      <c r="HFK1003" s="66"/>
      <c r="HFL1003" s="66"/>
      <c r="HFM1003" s="66"/>
      <c r="HFN1003" s="66"/>
      <c r="HFO1003" s="66"/>
      <c r="HFP1003" s="66"/>
      <c r="HFQ1003" s="66"/>
      <c r="HFR1003" s="66"/>
      <c r="HFS1003" s="66"/>
      <c r="HFT1003" s="66"/>
      <c r="HFU1003" s="66"/>
      <c r="HFV1003" s="66"/>
      <c r="HFW1003" s="66"/>
      <c r="HFX1003" s="66"/>
      <c r="HFY1003" s="66"/>
      <c r="HFZ1003" s="66"/>
      <c r="HGA1003" s="66"/>
      <c r="HGB1003" s="66"/>
      <c r="HGC1003" s="66"/>
      <c r="HGD1003" s="66"/>
      <c r="HGE1003" s="66"/>
      <c r="HGF1003" s="66"/>
      <c r="HGG1003" s="66"/>
      <c r="HGH1003" s="66"/>
      <c r="HGI1003" s="66"/>
      <c r="HGJ1003" s="66"/>
      <c r="HGK1003" s="66"/>
      <c r="HGL1003" s="66"/>
      <c r="HGM1003" s="66"/>
      <c r="HGN1003" s="66"/>
      <c r="HGO1003" s="66"/>
      <c r="HGP1003" s="66"/>
      <c r="HGQ1003" s="66"/>
      <c r="HGR1003" s="66"/>
      <c r="HGS1003" s="66"/>
      <c r="HGT1003" s="66"/>
      <c r="HGU1003" s="66"/>
      <c r="HGV1003" s="66"/>
      <c r="HGW1003" s="66"/>
      <c r="HGX1003" s="66"/>
      <c r="HGY1003" s="66"/>
      <c r="HGZ1003" s="66"/>
      <c r="HHA1003" s="66"/>
      <c r="HHB1003" s="66"/>
      <c r="HHC1003" s="66"/>
      <c r="HHD1003" s="66"/>
      <c r="HHE1003" s="66"/>
      <c r="HHF1003" s="66"/>
      <c r="HHG1003" s="66"/>
      <c r="HHH1003" s="66"/>
      <c r="HHI1003" s="66"/>
      <c r="HHJ1003" s="66"/>
      <c r="HHK1003" s="66"/>
      <c r="HHL1003" s="66"/>
      <c r="HHM1003" s="66"/>
      <c r="HHN1003" s="66"/>
      <c r="HHO1003" s="66"/>
      <c r="HHP1003" s="66"/>
      <c r="HHQ1003" s="66"/>
      <c r="HHR1003" s="66"/>
      <c r="HHS1003" s="66"/>
      <c r="HHT1003" s="66"/>
      <c r="HHU1003" s="66"/>
      <c r="HHV1003" s="66"/>
      <c r="HHW1003" s="66"/>
      <c r="HHX1003" s="66"/>
      <c r="HHY1003" s="66"/>
      <c r="HHZ1003" s="66"/>
      <c r="HIA1003" s="66"/>
      <c r="HIB1003" s="66"/>
      <c r="HIC1003" s="66"/>
      <c r="HID1003" s="66"/>
      <c r="HIE1003" s="66"/>
      <c r="HIF1003" s="66"/>
      <c r="HIG1003" s="66"/>
      <c r="HIH1003" s="66"/>
      <c r="HII1003" s="66"/>
      <c r="HIJ1003" s="66"/>
      <c r="HIK1003" s="66"/>
      <c r="HIL1003" s="66"/>
      <c r="HIM1003" s="66"/>
      <c r="HIN1003" s="66"/>
      <c r="HIO1003" s="66"/>
      <c r="HIP1003" s="66"/>
      <c r="HIQ1003" s="66"/>
      <c r="HIR1003" s="66"/>
      <c r="HIS1003" s="66"/>
      <c r="HIT1003" s="66"/>
      <c r="HIU1003" s="66"/>
      <c r="HIV1003" s="66"/>
      <c r="HIW1003" s="66"/>
      <c r="HIX1003" s="66"/>
      <c r="HIY1003" s="66"/>
      <c r="HIZ1003" s="66"/>
      <c r="HJA1003" s="66"/>
      <c r="HJB1003" s="66"/>
      <c r="HJC1003" s="66"/>
      <c r="HJD1003" s="66"/>
      <c r="HJE1003" s="66"/>
      <c r="HJF1003" s="66"/>
      <c r="HJG1003" s="66"/>
      <c r="HJH1003" s="66"/>
      <c r="HJI1003" s="66"/>
      <c r="HJJ1003" s="66"/>
      <c r="HJK1003" s="66"/>
      <c r="HJL1003" s="66"/>
      <c r="HJM1003" s="66"/>
      <c r="HJN1003" s="66"/>
      <c r="HJO1003" s="66"/>
      <c r="HJP1003" s="66"/>
      <c r="HJQ1003" s="66"/>
      <c r="HJR1003" s="66"/>
      <c r="HJS1003" s="66"/>
      <c r="HJT1003" s="66"/>
      <c r="HJU1003" s="66"/>
      <c r="HJV1003" s="66"/>
      <c r="HJW1003" s="66"/>
      <c r="HJX1003" s="66"/>
      <c r="HJY1003" s="66"/>
      <c r="HJZ1003" s="66"/>
      <c r="HKA1003" s="66"/>
      <c r="HKB1003" s="66"/>
      <c r="HKC1003" s="66"/>
      <c r="HKD1003" s="66"/>
      <c r="HKE1003" s="66"/>
      <c r="HKF1003" s="66"/>
      <c r="HKG1003" s="66"/>
      <c r="HKH1003" s="66"/>
      <c r="HKI1003" s="66"/>
      <c r="HKJ1003" s="66"/>
      <c r="HKK1003" s="66"/>
      <c r="HKL1003" s="66"/>
      <c r="HKM1003" s="66"/>
      <c r="HKN1003" s="66"/>
      <c r="HKO1003" s="66"/>
      <c r="HKP1003" s="66"/>
      <c r="HKQ1003" s="66"/>
      <c r="HKR1003" s="66"/>
      <c r="HKS1003" s="66"/>
      <c r="HKT1003" s="66"/>
      <c r="HKU1003" s="66"/>
      <c r="HKV1003" s="66"/>
      <c r="HKW1003" s="66"/>
      <c r="HKX1003" s="66"/>
      <c r="HKY1003" s="66"/>
      <c r="HKZ1003" s="66"/>
      <c r="HLA1003" s="66"/>
      <c r="HLB1003" s="66"/>
      <c r="HLC1003" s="66"/>
      <c r="HLD1003" s="66"/>
      <c r="HLE1003" s="66"/>
      <c r="HLF1003" s="66"/>
      <c r="HLG1003" s="66"/>
      <c r="HLH1003" s="66"/>
      <c r="HLI1003" s="66"/>
      <c r="HLJ1003" s="66"/>
      <c r="HLK1003" s="66"/>
      <c r="HLL1003" s="66"/>
      <c r="HLM1003" s="66"/>
      <c r="HLN1003" s="66"/>
      <c r="HLO1003" s="66"/>
      <c r="HLP1003" s="66"/>
      <c r="HLQ1003" s="66"/>
      <c r="HLR1003" s="66"/>
      <c r="HLS1003" s="66"/>
      <c r="HLT1003" s="66"/>
      <c r="HLU1003" s="66"/>
      <c r="HLV1003" s="66"/>
      <c r="HLW1003" s="66"/>
      <c r="HLX1003" s="66"/>
      <c r="HLY1003" s="66"/>
      <c r="HLZ1003" s="66"/>
      <c r="HMA1003" s="66"/>
      <c r="HMB1003" s="66"/>
      <c r="HMC1003" s="66"/>
      <c r="HMD1003" s="66"/>
      <c r="HME1003" s="66"/>
      <c r="HMF1003" s="66"/>
      <c r="HMG1003" s="66"/>
      <c r="HMH1003" s="66"/>
      <c r="HMI1003" s="66"/>
      <c r="HMJ1003" s="66"/>
      <c r="HMK1003" s="66"/>
      <c r="HML1003" s="66"/>
      <c r="HMM1003" s="66"/>
      <c r="HMN1003" s="66"/>
      <c r="HMO1003" s="66"/>
      <c r="HMP1003" s="66"/>
      <c r="HMQ1003" s="66"/>
      <c r="HMR1003" s="66"/>
      <c r="HMS1003" s="66"/>
      <c r="HMT1003" s="66"/>
      <c r="HMU1003" s="66"/>
      <c r="HMV1003" s="66"/>
      <c r="HMW1003" s="66"/>
      <c r="HMX1003" s="66"/>
      <c r="HMY1003" s="66"/>
      <c r="HMZ1003" s="66"/>
      <c r="HNA1003" s="66"/>
      <c r="HNB1003" s="66"/>
      <c r="HNC1003" s="66"/>
      <c r="HND1003" s="66"/>
      <c r="HNE1003" s="66"/>
      <c r="HNF1003" s="66"/>
      <c r="HNG1003" s="66"/>
      <c r="HNH1003" s="66"/>
      <c r="HNI1003" s="66"/>
      <c r="HNJ1003" s="66"/>
      <c r="HNK1003" s="66"/>
      <c r="HNL1003" s="66"/>
      <c r="HNM1003" s="66"/>
      <c r="HNN1003" s="66"/>
      <c r="HNO1003" s="66"/>
      <c r="HNP1003" s="66"/>
      <c r="HNQ1003" s="66"/>
      <c r="HNR1003" s="66"/>
      <c r="HNS1003" s="66"/>
      <c r="HNT1003" s="66"/>
      <c r="HNU1003" s="66"/>
      <c r="HNV1003" s="66"/>
      <c r="HNW1003" s="66"/>
      <c r="HNX1003" s="66"/>
      <c r="HNY1003" s="66"/>
      <c r="HNZ1003" s="66"/>
      <c r="HOA1003" s="66"/>
      <c r="HOB1003" s="66"/>
      <c r="HOC1003" s="66"/>
      <c r="HOD1003" s="66"/>
      <c r="HOE1003" s="66"/>
      <c r="HOF1003" s="66"/>
      <c r="HOG1003" s="66"/>
      <c r="HOH1003" s="66"/>
      <c r="HOI1003" s="66"/>
      <c r="HOJ1003" s="66"/>
      <c r="HOK1003" s="66"/>
      <c r="HOL1003" s="66"/>
      <c r="HOM1003" s="66"/>
      <c r="HON1003" s="66"/>
      <c r="HOO1003" s="66"/>
      <c r="HOP1003" s="66"/>
      <c r="HOQ1003" s="66"/>
      <c r="HOR1003" s="66"/>
      <c r="HOS1003" s="66"/>
      <c r="HOT1003" s="66"/>
      <c r="HOU1003" s="66"/>
      <c r="HOV1003" s="66"/>
      <c r="HOW1003" s="66"/>
      <c r="HOX1003" s="66"/>
      <c r="HOY1003" s="66"/>
      <c r="HOZ1003" s="66"/>
      <c r="HPA1003" s="66"/>
      <c r="HPB1003" s="66"/>
      <c r="HPC1003" s="66"/>
      <c r="HPD1003" s="66"/>
      <c r="HPE1003" s="66"/>
      <c r="HPF1003" s="66"/>
      <c r="HPG1003" s="66"/>
      <c r="HPH1003" s="66"/>
      <c r="HPI1003" s="66"/>
      <c r="HPJ1003" s="66"/>
      <c r="HPK1003" s="66"/>
      <c r="HPL1003" s="66"/>
      <c r="HPM1003" s="66"/>
      <c r="HPN1003" s="66"/>
      <c r="HPO1003" s="66"/>
      <c r="HPP1003" s="66"/>
      <c r="HPQ1003" s="66"/>
      <c r="HPR1003" s="66"/>
      <c r="HPS1003" s="66"/>
      <c r="HPT1003" s="66"/>
      <c r="HPU1003" s="66"/>
      <c r="HPV1003" s="66"/>
      <c r="HPW1003" s="66"/>
      <c r="HPX1003" s="66"/>
      <c r="HPY1003" s="66"/>
      <c r="HPZ1003" s="66"/>
      <c r="HQA1003" s="66"/>
      <c r="HQB1003" s="66"/>
      <c r="HQC1003" s="66"/>
      <c r="HQD1003" s="66"/>
      <c r="HQE1003" s="66"/>
      <c r="HQF1003" s="66"/>
      <c r="HQG1003" s="66"/>
      <c r="HQH1003" s="66"/>
      <c r="HQI1003" s="66"/>
      <c r="HQJ1003" s="66"/>
      <c r="HQK1003" s="66"/>
      <c r="HQL1003" s="66"/>
      <c r="HQM1003" s="66"/>
      <c r="HQN1003" s="66"/>
      <c r="HQO1003" s="66"/>
      <c r="HQP1003" s="66"/>
      <c r="HQQ1003" s="66"/>
      <c r="HQR1003" s="66"/>
      <c r="HQS1003" s="66"/>
      <c r="HQT1003" s="66"/>
      <c r="HQU1003" s="66"/>
      <c r="HQV1003" s="66"/>
      <c r="HQW1003" s="66"/>
      <c r="HQX1003" s="66"/>
      <c r="HQY1003" s="66"/>
      <c r="HQZ1003" s="66"/>
      <c r="HRA1003" s="66"/>
      <c r="HRB1003" s="66"/>
      <c r="HRC1003" s="66"/>
      <c r="HRD1003" s="66"/>
      <c r="HRE1003" s="66"/>
      <c r="HRF1003" s="66"/>
      <c r="HRG1003" s="66"/>
      <c r="HRH1003" s="66"/>
      <c r="HRI1003" s="66"/>
      <c r="HRJ1003" s="66"/>
      <c r="HRK1003" s="66"/>
      <c r="HRL1003" s="66"/>
      <c r="HRM1003" s="66"/>
      <c r="HRN1003" s="66"/>
      <c r="HRO1003" s="66"/>
      <c r="HRP1003" s="66"/>
      <c r="HRQ1003" s="66"/>
      <c r="HRR1003" s="66"/>
      <c r="HRS1003" s="66"/>
      <c r="HRT1003" s="66"/>
      <c r="HRU1003" s="66"/>
      <c r="HRV1003" s="66"/>
      <c r="HRW1003" s="66"/>
      <c r="HRX1003" s="66"/>
      <c r="HRY1003" s="66"/>
      <c r="HRZ1003" s="66"/>
      <c r="HSA1003" s="66"/>
      <c r="HSB1003" s="66"/>
      <c r="HSC1003" s="66"/>
      <c r="HSD1003" s="66"/>
      <c r="HSE1003" s="66"/>
      <c r="HSF1003" s="66"/>
      <c r="HSG1003" s="66"/>
      <c r="HSH1003" s="66"/>
      <c r="HSI1003" s="66"/>
      <c r="HSJ1003" s="66"/>
      <c r="HSK1003" s="66"/>
      <c r="HSL1003" s="66"/>
      <c r="HSM1003" s="66"/>
      <c r="HSN1003" s="66"/>
      <c r="HSO1003" s="66"/>
      <c r="HSP1003" s="66"/>
      <c r="HSQ1003" s="66"/>
      <c r="HSR1003" s="66"/>
      <c r="HSS1003" s="66"/>
      <c r="HST1003" s="66"/>
      <c r="HSU1003" s="66"/>
      <c r="HSV1003" s="66"/>
      <c r="HSW1003" s="66"/>
      <c r="HSX1003" s="66"/>
      <c r="HSY1003" s="66"/>
      <c r="HSZ1003" s="66"/>
      <c r="HTA1003" s="66"/>
      <c r="HTB1003" s="66"/>
      <c r="HTC1003" s="66"/>
      <c r="HTD1003" s="66"/>
      <c r="HTE1003" s="66"/>
      <c r="HTF1003" s="66"/>
      <c r="HTG1003" s="66"/>
      <c r="HTH1003" s="66"/>
      <c r="HTI1003" s="66"/>
      <c r="HTJ1003" s="66"/>
      <c r="HTK1003" s="66"/>
      <c r="HTL1003" s="66"/>
      <c r="HTM1003" s="66"/>
      <c r="HTN1003" s="66"/>
      <c r="HTO1003" s="66"/>
      <c r="HTP1003" s="66"/>
      <c r="HTQ1003" s="66"/>
      <c r="HTR1003" s="66"/>
      <c r="HTS1003" s="66"/>
      <c r="HTT1003" s="66"/>
      <c r="HTU1003" s="66"/>
      <c r="HTV1003" s="66"/>
      <c r="HTW1003" s="66"/>
      <c r="HTX1003" s="66"/>
      <c r="HTY1003" s="66"/>
      <c r="HTZ1003" s="66"/>
      <c r="HUA1003" s="66"/>
      <c r="HUB1003" s="66"/>
      <c r="HUC1003" s="66"/>
      <c r="HUD1003" s="66"/>
      <c r="HUE1003" s="66"/>
      <c r="HUF1003" s="66"/>
      <c r="HUG1003" s="66"/>
      <c r="HUH1003" s="66"/>
      <c r="HUI1003" s="66"/>
      <c r="HUJ1003" s="66"/>
      <c r="HUK1003" s="66"/>
      <c r="HUL1003" s="66"/>
      <c r="HUM1003" s="66"/>
      <c r="HUN1003" s="66"/>
      <c r="HUO1003" s="66"/>
      <c r="HUP1003" s="66"/>
      <c r="HUQ1003" s="66"/>
      <c r="HUR1003" s="66"/>
      <c r="HUS1003" s="66"/>
      <c r="HUT1003" s="66"/>
      <c r="HUU1003" s="66"/>
      <c r="HUV1003" s="66"/>
      <c r="HUW1003" s="66"/>
      <c r="HUX1003" s="66"/>
      <c r="HUY1003" s="66"/>
      <c r="HUZ1003" s="66"/>
      <c r="HVA1003" s="66"/>
      <c r="HVB1003" s="66"/>
      <c r="HVC1003" s="66"/>
      <c r="HVD1003" s="66"/>
      <c r="HVE1003" s="66"/>
      <c r="HVF1003" s="66"/>
      <c r="HVG1003" s="66"/>
      <c r="HVH1003" s="66"/>
      <c r="HVI1003" s="66"/>
      <c r="HVJ1003" s="66"/>
      <c r="HVK1003" s="66"/>
      <c r="HVL1003" s="66"/>
      <c r="HVM1003" s="66"/>
      <c r="HVN1003" s="66"/>
      <c r="HVO1003" s="66"/>
      <c r="HVP1003" s="66"/>
      <c r="HVQ1003" s="66"/>
      <c r="HVR1003" s="66"/>
      <c r="HVS1003" s="66"/>
      <c r="HVT1003" s="66"/>
      <c r="HVU1003" s="66"/>
      <c r="HVV1003" s="66"/>
      <c r="HVW1003" s="66"/>
      <c r="HVX1003" s="66"/>
      <c r="HVY1003" s="66"/>
      <c r="HVZ1003" s="66"/>
      <c r="HWA1003" s="66"/>
      <c r="HWB1003" s="66"/>
      <c r="HWC1003" s="66"/>
      <c r="HWD1003" s="66"/>
      <c r="HWE1003" s="66"/>
      <c r="HWF1003" s="66"/>
      <c r="HWG1003" s="66"/>
      <c r="HWH1003" s="66"/>
      <c r="HWI1003" s="66"/>
      <c r="HWJ1003" s="66"/>
      <c r="HWK1003" s="66"/>
      <c r="HWL1003" s="66"/>
      <c r="HWM1003" s="66"/>
      <c r="HWN1003" s="66"/>
      <c r="HWO1003" s="66"/>
      <c r="HWP1003" s="66"/>
      <c r="HWQ1003" s="66"/>
      <c r="HWR1003" s="66"/>
      <c r="HWS1003" s="66"/>
      <c r="HWT1003" s="66"/>
      <c r="HWU1003" s="66"/>
      <c r="HWV1003" s="66"/>
      <c r="HWW1003" s="66"/>
      <c r="HWX1003" s="66"/>
      <c r="HWY1003" s="66"/>
      <c r="HWZ1003" s="66"/>
      <c r="HXA1003" s="66"/>
      <c r="HXB1003" s="66"/>
      <c r="HXC1003" s="66"/>
      <c r="HXD1003" s="66"/>
      <c r="HXE1003" s="66"/>
      <c r="HXF1003" s="66"/>
      <c r="HXG1003" s="66"/>
      <c r="HXH1003" s="66"/>
      <c r="HXI1003" s="66"/>
      <c r="HXJ1003" s="66"/>
      <c r="HXK1003" s="66"/>
      <c r="HXL1003" s="66"/>
      <c r="HXM1003" s="66"/>
      <c r="HXN1003" s="66"/>
      <c r="HXO1003" s="66"/>
      <c r="HXP1003" s="66"/>
      <c r="HXQ1003" s="66"/>
      <c r="HXR1003" s="66"/>
      <c r="HXS1003" s="66"/>
      <c r="HXT1003" s="66"/>
      <c r="HXU1003" s="66"/>
      <c r="HXV1003" s="66"/>
      <c r="HXW1003" s="66"/>
      <c r="HXX1003" s="66"/>
      <c r="HXY1003" s="66"/>
      <c r="HXZ1003" s="66"/>
      <c r="HYA1003" s="66"/>
      <c r="HYB1003" s="66"/>
      <c r="HYC1003" s="66"/>
      <c r="HYD1003" s="66"/>
      <c r="HYE1003" s="66"/>
      <c r="HYF1003" s="66"/>
      <c r="HYG1003" s="66"/>
      <c r="HYH1003" s="66"/>
      <c r="HYI1003" s="66"/>
      <c r="HYJ1003" s="66"/>
      <c r="HYK1003" s="66"/>
      <c r="HYL1003" s="66"/>
      <c r="HYM1003" s="66"/>
      <c r="HYN1003" s="66"/>
      <c r="HYO1003" s="66"/>
      <c r="HYP1003" s="66"/>
      <c r="HYQ1003" s="66"/>
      <c r="HYR1003" s="66"/>
      <c r="HYS1003" s="66"/>
      <c r="HYT1003" s="66"/>
      <c r="HYU1003" s="66"/>
      <c r="HYV1003" s="66"/>
      <c r="HYW1003" s="66"/>
      <c r="HYX1003" s="66"/>
      <c r="HYY1003" s="66"/>
      <c r="HYZ1003" s="66"/>
      <c r="HZA1003" s="66"/>
      <c r="HZB1003" s="66"/>
      <c r="HZC1003" s="66"/>
      <c r="HZD1003" s="66"/>
      <c r="HZE1003" s="66"/>
      <c r="HZF1003" s="66"/>
      <c r="HZG1003" s="66"/>
      <c r="HZH1003" s="66"/>
      <c r="HZI1003" s="66"/>
      <c r="HZJ1003" s="66"/>
      <c r="HZK1003" s="66"/>
      <c r="HZL1003" s="66"/>
      <c r="HZM1003" s="66"/>
      <c r="HZN1003" s="66"/>
      <c r="HZO1003" s="66"/>
      <c r="HZP1003" s="66"/>
      <c r="HZQ1003" s="66"/>
      <c r="HZR1003" s="66"/>
      <c r="HZS1003" s="66"/>
      <c r="HZT1003" s="66"/>
      <c r="HZU1003" s="66"/>
      <c r="HZV1003" s="66"/>
      <c r="HZW1003" s="66"/>
      <c r="HZX1003" s="66"/>
      <c r="HZY1003" s="66"/>
      <c r="HZZ1003" s="66"/>
      <c r="IAA1003" s="66"/>
      <c r="IAB1003" s="66"/>
      <c r="IAC1003" s="66"/>
      <c r="IAD1003" s="66"/>
      <c r="IAE1003" s="66"/>
      <c r="IAF1003" s="66"/>
      <c r="IAG1003" s="66"/>
      <c r="IAH1003" s="66"/>
      <c r="IAI1003" s="66"/>
      <c r="IAJ1003" s="66"/>
      <c r="IAK1003" s="66"/>
      <c r="IAL1003" s="66"/>
      <c r="IAM1003" s="66"/>
      <c r="IAN1003" s="66"/>
      <c r="IAO1003" s="66"/>
      <c r="IAP1003" s="66"/>
      <c r="IAQ1003" s="66"/>
      <c r="IAR1003" s="66"/>
      <c r="IAS1003" s="66"/>
      <c r="IAT1003" s="66"/>
      <c r="IAU1003" s="66"/>
      <c r="IAV1003" s="66"/>
      <c r="IAW1003" s="66"/>
      <c r="IAX1003" s="66"/>
      <c r="IAY1003" s="66"/>
      <c r="IAZ1003" s="66"/>
      <c r="IBA1003" s="66"/>
      <c r="IBB1003" s="66"/>
      <c r="IBC1003" s="66"/>
      <c r="IBD1003" s="66"/>
      <c r="IBE1003" s="66"/>
      <c r="IBF1003" s="66"/>
      <c r="IBG1003" s="66"/>
      <c r="IBH1003" s="66"/>
      <c r="IBI1003" s="66"/>
      <c r="IBJ1003" s="66"/>
      <c r="IBK1003" s="66"/>
      <c r="IBL1003" s="66"/>
      <c r="IBM1003" s="66"/>
      <c r="IBN1003" s="66"/>
      <c r="IBO1003" s="66"/>
      <c r="IBP1003" s="66"/>
      <c r="IBQ1003" s="66"/>
      <c r="IBR1003" s="66"/>
      <c r="IBS1003" s="66"/>
      <c r="IBT1003" s="66"/>
      <c r="IBU1003" s="66"/>
      <c r="IBV1003" s="66"/>
      <c r="IBW1003" s="66"/>
      <c r="IBX1003" s="66"/>
      <c r="IBY1003" s="66"/>
      <c r="IBZ1003" s="66"/>
      <c r="ICA1003" s="66"/>
      <c r="ICB1003" s="66"/>
      <c r="ICC1003" s="66"/>
      <c r="ICD1003" s="66"/>
      <c r="ICE1003" s="66"/>
      <c r="ICF1003" s="66"/>
      <c r="ICG1003" s="66"/>
      <c r="ICH1003" s="66"/>
      <c r="ICI1003" s="66"/>
      <c r="ICJ1003" s="66"/>
      <c r="ICK1003" s="66"/>
      <c r="ICL1003" s="66"/>
      <c r="ICM1003" s="66"/>
      <c r="ICN1003" s="66"/>
      <c r="ICO1003" s="66"/>
      <c r="ICP1003" s="66"/>
      <c r="ICQ1003" s="66"/>
      <c r="ICR1003" s="66"/>
      <c r="ICS1003" s="66"/>
      <c r="ICT1003" s="66"/>
      <c r="ICU1003" s="66"/>
      <c r="ICV1003" s="66"/>
      <c r="ICW1003" s="66"/>
      <c r="ICX1003" s="66"/>
      <c r="ICY1003" s="66"/>
      <c r="ICZ1003" s="66"/>
      <c r="IDA1003" s="66"/>
      <c r="IDB1003" s="66"/>
      <c r="IDC1003" s="66"/>
      <c r="IDD1003" s="66"/>
      <c r="IDE1003" s="66"/>
      <c r="IDF1003" s="66"/>
      <c r="IDG1003" s="66"/>
      <c r="IDH1003" s="66"/>
      <c r="IDI1003" s="66"/>
      <c r="IDJ1003" s="66"/>
      <c r="IDK1003" s="66"/>
      <c r="IDL1003" s="66"/>
      <c r="IDM1003" s="66"/>
      <c r="IDN1003" s="66"/>
      <c r="IDO1003" s="66"/>
      <c r="IDP1003" s="66"/>
      <c r="IDQ1003" s="66"/>
      <c r="IDR1003" s="66"/>
      <c r="IDS1003" s="66"/>
      <c r="IDT1003" s="66"/>
      <c r="IDU1003" s="66"/>
      <c r="IDV1003" s="66"/>
      <c r="IDW1003" s="66"/>
      <c r="IDX1003" s="66"/>
      <c r="IDY1003" s="66"/>
      <c r="IDZ1003" s="66"/>
      <c r="IEA1003" s="66"/>
      <c r="IEB1003" s="66"/>
      <c r="IEC1003" s="66"/>
      <c r="IED1003" s="66"/>
      <c r="IEE1003" s="66"/>
      <c r="IEF1003" s="66"/>
      <c r="IEG1003" s="66"/>
      <c r="IEH1003" s="66"/>
      <c r="IEI1003" s="66"/>
      <c r="IEJ1003" s="66"/>
      <c r="IEK1003" s="66"/>
      <c r="IEL1003" s="66"/>
      <c r="IEM1003" s="66"/>
      <c r="IEN1003" s="66"/>
      <c r="IEO1003" s="66"/>
      <c r="IEP1003" s="66"/>
      <c r="IEQ1003" s="66"/>
      <c r="IER1003" s="66"/>
      <c r="IES1003" s="66"/>
      <c r="IET1003" s="66"/>
      <c r="IEU1003" s="66"/>
      <c r="IEV1003" s="66"/>
      <c r="IEW1003" s="66"/>
      <c r="IEX1003" s="66"/>
      <c r="IEY1003" s="66"/>
      <c r="IEZ1003" s="66"/>
      <c r="IFA1003" s="66"/>
      <c r="IFB1003" s="66"/>
      <c r="IFC1003" s="66"/>
      <c r="IFD1003" s="66"/>
      <c r="IFE1003" s="66"/>
      <c r="IFF1003" s="66"/>
      <c r="IFG1003" s="66"/>
      <c r="IFH1003" s="66"/>
      <c r="IFI1003" s="66"/>
      <c r="IFJ1003" s="66"/>
      <c r="IFK1003" s="66"/>
      <c r="IFL1003" s="66"/>
      <c r="IFM1003" s="66"/>
      <c r="IFN1003" s="66"/>
      <c r="IFO1003" s="66"/>
      <c r="IFP1003" s="66"/>
      <c r="IFQ1003" s="66"/>
      <c r="IFR1003" s="66"/>
      <c r="IFS1003" s="66"/>
      <c r="IFT1003" s="66"/>
      <c r="IFU1003" s="66"/>
      <c r="IFV1003" s="66"/>
      <c r="IFW1003" s="66"/>
      <c r="IFX1003" s="66"/>
      <c r="IFY1003" s="66"/>
      <c r="IFZ1003" s="66"/>
      <c r="IGA1003" s="66"/>
      <c r="IGB1003" s="66"/>
      <c r="IGC1003" s="66"/>
      <c r="IGD1003" s="66"/>
      <c r="IGE1003" s="66"/>
      <c r="IGF1003" s="66"/>
      <c r="IGG1003" s="66"/>
      <c r="IGH1003" s="66"/>
      <c r="IGI1003" s="66"/>
      <c r="IGJ1003" s="66"/>
      <c r="IGK1003" s="66"/>
      <c r="IGL1003" s="66"/>
      <c r="IGM1003" s="66"/>
      <c r="IGN1003" s="66"/>
      <c r="IGO1003" s="66"/>
      <c r="IGP1003" s="66"/>
      <c r="IGQ1003" s="66"/>
      <c r="IGR1003" s="66"/>
      <c r="IGS1003" s="66"/>
      <c r="IGT1003" s="66"/>
      <c r="IGU1003" s="66"/>
      <c r="IGV1003" s="66"/>
      <c r="IGW1003" s="66"/>
      <c r="IGX1003" s="66"/>
      <c r="IGY1003" s="66"/>
      <c r="IGZ1003" s="66"/>
      <c r="IHA1003" s="66"/>
      <c r="IHB1003" s="66"/>
      <c r="IHC1003" s="66"/>
      <c r="IHD1003" s="66"/>
      <c r="IHE1003" s="66"/>
      <c r="IHF1003" s="66"/>
      <c r="IHG1003" s="66"/>
      <c r="IHH1003" s="66"/>
      <c r="IHI1003" s="66"/>
      <c r="IHJ1003" s="66"/>
      <c r="IHK1003" s="66"/>
      <c r="IHL1003" s="66"/>
      <c r="IHM1003" s="66"/>
      <c r="IHN1003" s="66"/>
      <c r="IHO1003" s="66"/>
      <c r="IHP1003" s="66"/>
      <c r="IHQ1003" s="66"/>
      <c r="IHR1003" s="66"/>
      <c r="IHS1003" s="66"/>
      <c r="IHT1003" s="66"/>
      <c r="IHU1003" s="66"/>
      <c r="IHV1003" s="66"/>
      <c r="IHW1003" s="66"/>
      <c r="IHX1003" s="66"/>
      <c r="IHY1003" s="66"/>
      <c r="IHZ1003" s="66"/>
      <c r="IIA1003" s="66"/>
      <c r="IIB1003" s="66"/>
      <c r="IIC1003" s="66"/>
      <c r="IID1003" s="66"/>
      <c r="IIE1003" s="66"/>
      <c r="IIF1003" s="66"/>
      <c r="IIG1003" s="66"/>
      <c r="IIH1003" s="66"/>
      <c r="III1003" s="66"/>
      <c r="IIJ1003" s="66"/>
      <c r="IIK1003" s="66"/>
      <c r="IIL1003" s="66"/>
      <c r="IIM1003" s="66"/>
      <c r="IIN1003" s="66"/>
      <c r="IIO1003" s="66"/>
      <c r="IIP1003" s="66"/>
      <c r="IIQ1003" s="66"/>
      <c r="IIR1003" s="66"/>
      <c r="IIS1003" s="66"/>
      <c r="IIT1003" s="66"/>
      <c r="IIU1003" s="66"/>
      <c r="IIV1003" s="66"/>
      <c r="IIW1003" s="66"/>
      <c r="IIX1003" s="66"/>
      <c r="IIY1003" s="66"/>
      <c r="IIZ1003" s="66"/>
      <c r="IJA1003" s="66"/>
      <c r="IJB1003" s="66"/>
      <c r="IJC1003" s="66"/>
      <c r="IJD1003" s="66"/>
      <c r="IJE1003" s="66"/>
      <c r="IJF1003" s="66"/>
      <c r="IJG1003" s="66"/>
      <c r="IJH1003" s="66"/>
      <c r="IJI1003" s="66"/>
      <c r="IJJ1003" s="66"/>
      <c r="IJK1003" s="66"/>
      <c r="IJL1003" s="66"/>
      <c r="IJM1003" s="66"/>
      <c r="IJN1003" s="66"/>
      <c r="IJO1003" s="66"/>
      <c r="IJP1003" s="66"/>
      <c r="IJQ1003" s="66"/>
      <c r="IJR1003" s="66"/>
      <c r="IJS1003" s="66"/>
      <c r="IJT1003" s="66"/>
      <c r="IJU1003" s="66"/>
      <c r="IJV1003" s="66"/>
      <c r="IJW1003" s="66"/>
      <c r="IJX1003" s="66"/>
      <c r="IJY1003" s="66"/>
      <c r="IJZ1003" s="66"/>
      <c r="IKA1003" s="66"/>
      <c r="IKB1003" s="66"/>
      <c r="IKC1003" s="66"/>
      <c r="IKD1003" s="66"/>
      <c r="IKE1003" s="66"/>
      <c r="IKF1003" s="66"/>
      <c r="IKG1003" s="66"/>
      <c r="IKH1003" s="66"/>
      <c r="IKI1003" s="66"/>
      <c r="IKJ1003" s="66"/>
      <c r="IKK1003" s="66"/>
      <c r="IKL1003" s="66"/>
      <c r="IKM1003" s="66"/>
      <c r="IKN1003" s="66"/>
      <c r="IKO1003" s="66"/>
      <c r="IKP1003" s="66"/>
      <c r="IKQ1003" s="66"/>
      <c r="IKR1003" s="66"/>
      <c r="IKS1003" s="66"/>
      <c r="IKT1003" s="66"/>
      <c r="IKU1003" s="66"/>
      <c r="IKV1003" s="66"/>
      <c r="IKW1003" s="66"/>
      <c r="IKX1003" s="66"/>
      <c r="IKY1003" s="66"/>
      <c r="IKZ1003" s="66"/>
      <c r="ILA1003" s="66"/>
      <c r="ILB1003" s="66"/>
      <c r="ILC1003" s="66"/>
      <c r="ILD1003" s="66"/>
      <c r="ILE1003" s="66"/>
      <c r="ILF1003" s="66"/>
      <c r="ILG1003" s="66"/>
      <c r="ILH1003" s="66"/>
      <c r="ILI1003" s="66"/>
      <c r="ILJ1003" s="66"/>
      <c r="ILK1003" s="66"/>
      <c r="ILL1003" s="66"/>
      <c r="ILM1003" s="66"/>
      <c r="ILN1003" s="66"/>
      <c r="ILO1003" s="66"/>
      <c r="ILP1003" s="66"/>
      <c r="ILQ1003" s="66"/>
      <c r="ILR1003" s="66"/>
      <c r="ILS1003" s="66"/>
      <c r="ILT1003" s="66"/>
      <c r="ILU1003" s="66"/>
      <c r="ILV1003" s="66"/>
      <c r="ILW1003" s="66"/>
      <c r="ILX1003" s="66"/>
      <c r="ILY1003" s="66"/>
      <c r="ILZ1003" s="66"/>
      <c r="IMA1003" s="66"/>
      <c r="IMB1003" s="66"/>
      <c r="IMC1003" s="66"/>
      <c r="IMD1003" s="66"/>
      <c r="IME1003" s="66"/>
      <c r="IMF1003" s="66"/>
      <c r="IMG1003" s="66"/>
      <c r="IMH1003" s="66"/>
      <c r="IMI1003" s="66"/>
      <c r="IMJ1003" s="66"/>
      <c r="IMK1003" s="66"/>
      <c r="IML1003" s="66"/>
      <c r="IMM1003" s="66"/>
      <c r="IMN1003" s="66"/>
      <c r="IMO1003" s="66"/>
      <c r="IMP1003" s="66"/>
      <c r="IMQ1003" s="66"/>
      <c r="IMR1003" s="66"/>
      <c r="IMS1003" s="66"/>
      <c r="IMT1003" s="66"/>
      <c r="IMU1003" s="66"/>
      <c r="IMV1003" s="66"/>
      <c r="IMW1003" s="66"/>
      <c r="IMX1003" s="66"/>
      <c r="IMY1003" s="66"/>
      <c r="IMZ1003" s="66"/>
      <c r="INA1003" s="66"/>
      <c r="INB1003" s="66"/>
      <c r="INC1003" s="66"/>
      <c r="IND1003" s="66"/>
      <c r="INE1003" s="66"/>
      <c r="INF1003" s="66"/>
      <c r="ING1003" s="66"/>
      <c r="INH1003" s="66"/>
      <c r="INI1003" s="66"/>
      <c r="INJ1003" s="66"/>
      <c r="INK1003" s="66"/>
      <c r="INL1003" s="66"/>
      <c r="INM1003" s="66"/>
      <c r="INN1003" s="66"/>
      <c r="INO1003" s="66"/>
      <c r="INP1003" s="66"/>
      <c r="INQ1003" s="66"/>
      <c r="INR1003" s="66"/>
      <c r="INS1003" s="66"/>
      <c r="INT1003" s="66"/>
      <c r="INU1003" s="66"/>
      <c r="INV1003" s="66"/>
      <c r="INW1003" s="66"/>
      <c r="INX1003" s="66"/>
      <c r="INY1003" s="66"/>
      <c r="INZ1003" s="66"/>
      <c r="IOA1003" s="66"/>
      <c r="IOB1003" s="66"/>
      <c r="IOC1003" s="66"/>
      <c r="IOD1003" s="66"/>
      <c r="IOE1003" s="66"/>
      <c r="IOF1003" s="66"/>
      <c r="IOG1003" s="66"/>
      <c r="IOH1003" s="66"/>
      <c r="IOI1003" s="66"/>
      <c r="IOJ1003" s="66"/>
      <c r="IOK1003" s="66"/>
      <c r="IOL1003" s="66"/>
      <c r="IOM1003" s="66"/>
      <c r="ION1003" s="66"/>
      <c r="IOO1003" s="66"/>
      <c r="IOP1003" s="66"/>
      <c r="IOQ1003" s="66"/>
      <c r="IOR1003" s="66"/>
      <c r="IOS1003" s="66"/>
      <c r="IOT1003" s="66"/>
      <c r="IOU1003" s="66"/>
      <c r="IOV1003" s="66"/>
      <c r="IOW1003" s="66"/>
      <c r="IOX1003" s="66"/>
      <c r="IOY1003" s="66"/>
      <c r="IOZ1003" s="66"/>
      <c r="IPA1003" s="66"/>
      <c r="IPB1003" s="66"/>
      <c r="IPC1003" s="66"/>
      <c r="IPD1003" s="66"/>
      <c r="IPE1003" s="66"/>
      <c r="IPF1003" s="66"/>
      <c r="IPG1003" s="66"/>
      <c r="IPH1003" s="66"/>
      <c r="IPI1003" s="66"/>
      <c r="IPJ1003" s="66"/>
      <c r="IPK1003" s="66"/>
      <c r="IPL1003" s="66"/>
      <c r="IPM1003" s="66"/>
      <c r="IPN1003" s="66"/>
      <c r="IPO1003" s="66"/>
      <c r="IPP1003" s="66"/>
      <c r="IPQ1003" s="66"/>
      <c r="IPR1003" s="66"/>
      <c r="IPS1003" s="66"/>
      <c r="IPT1003" s="66"/>
      <c r="IPU1003" s="66"/>
      <c r="IPV1003" s="66"/>
      <c r="IPW1003" s="66"/>
      <c r="IPX1003" s="66"/>
      <c r="IPY1003" s="66"/>
      <c r="IPZ1003" s="66"/>
      <c r="IQA1003" s="66"/>
      <c r="IQB1003" s="66"/>
      <c r="IQC1003" s="66"/>
      <c r="IQD1003" s="66"/>
      <c r="IQE1003" s="66"/>
      <c r="IQF1003" s="66"/>
      <c r="IQG1003" s="66"/>
      <c r="IQH1003" s="66"/>
      <c r="IQI1003" s="66"/>
      <c r="IQJ1003" s="66"/>
      <c r="IQK1003" s="66"/>
      <c r="IQL1003" s="66"/>
      <c r="IQM1003" s="66"/>
      <c r="IQN1003" s="66"/>
      <c r="IQO1003" s="66"/>
      <c r="IQP1003" s="66"/>
      <c r="IQQ1003" s="66"/>
      <c r="IQR1003" s="66"/>
      <c r="IQS1003" s="66"/>
      <c r="IQT1003" s="66"/>
      <c r="IQU1003" s="66"/>
      <c r="IQV1003" s="66"/>
      <c r="IQW1003" s="66"/>
      <c r="IQX1003" s="66"/>
      <c r="IQY1003" s="66"/>
      <c r="IQZ1003" s="66"/>
      <c r="IRA1003" s="66"/>
      <c r="IRB1003" s="66"/>
      <c r="IRC1003" s="66"/>
      <c r="IRD1003" s="66"/>
      <c r="IRE1003" s="66"/>
      <c r="IRF1003" s="66"/>
      <c r="IRG1003" s="66"/>
      <c r="IRH1003" s="66"/>
      <c r="IRI1003" s="66"/>
      <c r="IRJ1003" s="66"/>
      <c r="IRK1003" s="66"/>
      <c r="IRL1003" s="66"/>
      <c r="IRM1003" s="66"/>
      <c r="IRN1003" s="66"/>
      <c r="IRO1003" s="66"/>
      <c r="IRP1003" s="66"/>
      <c r="IRQ1003" s="66"/>
      <c r="IRR1003" s="66"/>
      <c r="IRS1003" s="66"/>
      <c r="IRT1003" s="66"/>
      <c r="IRU1003" s="66"/>
      <c r="IRV1003" s="66"/>
      <c r="IRW1003" s="66"/>
      <c r="IRX1003" s="66"/>
      <c r="IRY1003" s="66"/>
      <c r="IRZ1003" s="66"/>
      <c r="ISA1003" s="66"/>
      <c r="ISB1003" s="66"/>
      <c r="ISC1003" s="66"/>
      <c r="ISD1003" s="66"/>
      <c r="ISE1003" s="66"/>
      <c r="ISF1003" s="66"/>
      <c r="ISG1003" s="66"/>
      <c r="ISH1003" s="66"/>
      <c r="ISI1003" s="66"/>
      <c r="ISJ1003" s="66"/>
      <c r="ISK1003" s="66"/>
      <c r="ISL1003" s="66"/>
      <c r="ISM1003" s="66"/>
      <c r="ISN1003" s="66"/>
      <c r="ISO1003" s="66"/>
      <c r="ISP1003" s="66"/>
      <c r="ISQ1003" s="66"/>
      <c r="ISR1003" s="66"/>
      <c r="ISS1003" s="66"/>
      <c r="IST1003" s="66"/>
      <c r="ISU1003" s="66"/>
      <c r="ISV1003" s="66"/>
      <c r="ISW1003" s="66"/>
      <c r="ISX1003" s="66"/>
      <c r="ISY1003" s="66"/>
      <c r="ISZ1003" s="66"/>
      <c r="ITA1003" s="66"/>
      <c r="ITB1003" s="66"/>
      <c r="ITC1003" s="66"/>
      <c r="ITD1003" s="66"/>
      <c r="ITE1003" s="66"/>
      <c r="ITF1003" s="66"/>
      <c r="ITG1003" s="66"/>
      <c r="ITH1003" s="66"/>
      <c r="ITI1003" s="66"/>
      <c r="ITJ1003" s="66"/>
      <c r="ITK1003" s="66"/>
      <c r="ITL1003" s="66"/>
      <c r="ITM1003" s="66"/>
      <c r="ITN1003" s="66"/>
      <c r="ITO1003" s="66"/>
      <c r="ITP1003" s="66"/>
      <c r="ITQ1003" s="66"/>
      <c r="ITR1003" s="66"/>
      <c r="ITS1003" s="66"/>
      <c r="ITT1003" s="66"/>
      <c r="ITU1003" s="66"/>
      <c r="ITV1003" s="66"/>
      <c r="ITW1003" s="66"/>
      <c r="ITX1003" s="66"/>
      <c r="ITY1003" s="66"/>
      <c r="ITZ1003" s="66"/>
      <c r="IUA1003" s="66"/>
      <c r="IUB1003" s="66"/>
      <c r="IUC1003" s="66"/>
      <c r="IUD1003" s="66"/>
      <c r="IUE1003" s="66"/>
      <c r="IUF1003" s="66"/>
      <c r="IUG1003" s="66"/>
      <c r="IUH1003" s="66"/>
      <c r="IUI1003" s="66"/>
      <c r="IUJ1003" s="66"/>
      <c r="IUK1003" s="66"/>
      <c r="IUL1003" s="66"/>
      <c r="IUM1003" s="66"/>
      <c r="IUN1003" s="66"/>
      <c r="IUO1003" s="66"/>
      <c r="IUP1003" s="66"/>
      <c r="IUQ1003" s="66"/>
      <c r="IUR1003" s="66"/>
      <c r="IUS1003" s="66"/>
      <c r="IUT1003" s="66"/>
      <c r="IUU1003" s="66"/>
      <c r="IUV1003" s="66"/>
      <c r="IUW1003" s="66"/>
      <c r="IUX1003" s="66"/>
      <c r="IUY1003" s="66"/>
      <c r="IUZ1003" s="66"/>
      <c r="IVA1003" s="66"/>
      <c r="IVB1003" s="66"/>
      <c r="IVC1003" s="66"/>
      <c r="IVD1003" s="66"/>
      <c r="IVE1003" s="66"/>
      <c r="IVF1003" s="66"/>
      <c r="IVG1003" s="66"/>
      <c r="IVH1003" s="66"/>
      <c r="IVI1003" s="66"/>
      <c r="IVJ1003" s="66"/>
      <c r="IVK1003" s="66"/>
      <c r="IVL1003" s="66"/>
      <c r="IVM1003" s="66"/>
      <c r="IVN1003" s="66"/>
      <c r="IVO1003" s="66"/>
      <c r="IVP1003" s="66"/>
      <c r="IVQ1003" s="66"/>
      <c r="IVR1003" s="66"/>
      <c r="IVS1003" s="66"/>
      <c r="IVT1003" s="66"/>
      <c r="IVU1003" s="66"/>
      <c r="IVV1003" s="66"/>
      <c r="IVW1003" s="66"/>
      <c r="IVX1003" s="66"/>
      <c r="IVY1003" s="66"/>
      <c r="IVZ1003" s="66"/>
      <c r="IWA1003" s="66"/>
      <c r="IWB1003" s="66"/>
      <c r="IWC1003" s="66"/>
      <c r="IWD1003" s="66"/>
      <c r="IWE1003" s="66"/>
      <c r="IWF1003" s="66"/>
      <c r="IWG1003" s="66"/>
      <c r="IWH1003" s="66"/>
      <c r="IWI1003" s="66"/>
      <c r="IWJ1003" s="66"/>
      <c r="IWK1003" s="66"/>
      <c r="IWL1003" s="66"/>
      <c r="IWM1003" s="66"/>
      <c r="IWN1003" s="66"/>
      <c r="IWO1003" s="66"/>
      <c r="IWP1003" s="66"/>
      <c r="IWQ1003" s="66"/>
      <c r="IWR1003" s="66"/>
      <c r="IWS1003" s="66"/>
      <c r="IWT1003" s="66"/>
      <c r="IWU1003" s="66"/>
      <c r="IWV1003" s="66"/>
      <c r="IWW1003" s="66"/>
      <c r="IWX1003" s="66"/>
      <c r="IWY1003" s="66"/>
      <c r="IWZ1003" s="66"/>
      <c r="IXA1003" s="66"/>
      <c r="IXB1003" s="66"/>
      <c r="IXC1003" s="66"/>
      <c r="IXD1003" s="66"/>
      <c r="IXE1003" s="66"/>
      <c r="IXF1003" s="66"/>
      <c r="IXG1003" s="66"/>
      <c r="IXH1003" s="66"/>
      <c r="IXI1003" s="66"/>
      <c r="IXJ1003" s="66"/>
      <c r="IXK1003" s="66"/>
      <c r="IXL1003" s="66"/>
      <c r="IXM1003" s="66"/>
      <c r="IXN1003" s="66"/>
      <c r="IXO1003" s="66"/>
      <c r="IXP1003" s="66"/>
      <c r="IXQ1003" s="66"/>
      <c r="IXR1003" s="66"/>
      <c r="IXS1003" s="66"/>
      <c r="IXT1003" s="66"/>
      <c r="IXU1003" s="66"/>
      <c r="IXV1003" s="66"/>
      <c r="IXW1003" s="66"/>
      <c r="IXX1003" s="66"/>
      <c r="IXY1003" s="66"/>
      <c r="IXZ1003" s="66"/>
      <c r="IYA1003" s="66"/>
      <c r="IYB1003" s="66"/>
      <c r="IYC1003" s="66"/>
      <c r="IYD1003" s="66"/>
      <c r="IYE1003" s="66"/>
      <c r="IYF1003" s="66"/>
      <c r="IYG1003" s="66"/>
      <c r="IYH1003" s="66"/>
      <c r="IYI1003" s="66"/>
      <c r="IYJ1003" s="66"/>
      <c r="IYK1003" s="66"/>
      <c r="IYL1003" s="66"/>
      <c r="IYM1003" s="66"/>
      <c r="IYN1003" s="66"/>
      <c r="IYO1003" s="66"/>
      <c r="IYP1003" s="66"/>
      <c r="IYQ1003" s="66"/>
      <c r="IYR1003" s="66"/>
      <c r="IYS1003" s="66"/>
      <c r="IYT1003" s="66"/>
      <c r="IYU1003" s="66"/>
      <c r="IYV1003" s="66"/>
      <c r="IYW1003" s="66"/>
      <c r="IYX1003" s="66"/>
      <c r="IYY1003" s="66"/>
      <c r="IYZ1003" s="66"/>
      <c r="IZA1003" s="66"/>
      <c r="IZB1003" s="66"/>
      <c r="IZC1003" s="66"/>
      <c r="IZD1003" s="66"/>
      <c r="IZE1003" s="66"/>
      <c r="IZF1003" s="66"/>
      <c r="IZG1003" s="66"/>
      <c r="IZH1003" s="66"/>
      <c r="IZI1003" s="66"/>
      <c r="IZJ1003" s="66"/>
      <c r="IZK1003" s="66"/>
      <c r="IZL1003" s="66"/>
      <c r="IZM1003" s="66"/>
      <c r="IZN1003" s="66"/>
      <c r="IZO1003" s="66"/>
      <c r="IZP1003" s="66"/>
      <c r="IZQ1003" s="66"/>
      <c r="IZR1003" s="66"/>
      <c r="IZS1003" s="66"/>
      <c r="IZT1003" s="66"/>
      <c r="IZU1003" s="66"/>
      <c r="IZV1003" s="66"/>
      <c r="IZW1003" s="66"/>
      <c r="IZX1003" s="66"/>
      <c r="IZY1003" s="66"/>
      <c r="IZZ1003" s="66"/>
      <c r="JAA1003" s="66"/>
      <c r="JAB1003" s="66"/>
      <c r="JAC1003" s="66"/>
      <c r="JAD1003" s="66"/>
      <c r="JAE1003" s="66"/>
      <c r="JAF1003" s="66"/>
      <c r="JAG1003" s="66"/>
      <c r="JAH1003" s="66"/>
      <c r="JAI1003" s="66"/>
      <c r="JAJ1003" s="66"/>
      <c r="JAK1003" s="66"/>
      <c r="JAL1003" s="66"/>
      <c r="JAM1003" s="66"/>
      <c r="JAN1003" s="66"/>
      <c r="JAO1003" s="66"/>
      <c r="JAP1003" s="66"/>
      <c r="JAQ1003" s="66"/>
      <c r="JAR1003" s="66"/>
      <c r="JAS1003" s="66"/>
      <c r="JAT1003" s="66"/>
      <c r="JAU1003" s="66"/>
      <c r="JAV1003" s="66"/>
      <c r="JAW1003" s="66"/>
      <c r="JAX1003" s="66"/>
      <c r="JAY1003" s="66"/>
      <c r="JAZ1003" s="66"/>
      <c r="JBA1003" s="66"/>
      <c r="JBB1003" s="66"/>
      <c r="JBC1003" s="66"/>
      <c r="JBD1003" s="66"/>
      <c r="JBE1003" s="66"/>
      <c r="JBF1003" s="66"/>
      <c r="JBG1003" s="66"/>
      <c r="JBH1003" s="66"/>
      <c r="JBI1003" s="66"/>
      <c r="JBJ1003" s="66"/>
      <c r="JBK1003" s="66"/>
      <c r="JBL1003" s="66"/>
      <c r="JBM1003" s="66"/>
      <c r="JBN1003" s="66"/>
      <c r="JBO1003" s="66"/>
      <c r="JBP1003" s="66"/>
      <c r="JBQ1003" s="66"/>
      <c r="JBR1003" s="66"/>
      <c r="JBS1003" s="66"/>
      <c r="JBT1003" s="66"/>
      <c r="JBU1003" s="66"/>
      <c r="JBV1003" s="66"/>
      <c r="JBW1003" s="66"/>
      <c r="JBX1003" s="66"/>
      <c r="JBY1003" s="66"/>
      <c r="JBZ1003" s="66"/>
      <c r="JCA1003" s="66"/>
      <c r="JCB1003" s="66"/>
      <c r="JCC1003" s="66"/>
      <c r="JCD1003" s="66"/>
      <c r="JCE1003" s="66"/>
      <c r="JCF1003" s="66"/>
      <c r="JCG1003" s="66"/>
      <c r="JCH1003" s="66"/>
      <c r="JCI1003" s="66"/>
      <c r="JCJ1003" s="66"/>
      <c r="JCK1003" s="66"/>
      <c r="JCL1003" s="66"/>
      <c r="JCM1003" s="66"/>
      <c r="JCN1003" s="66"/>
      <c r="JCO1003" s="66"/>
      <c r="JCP1003" s="66"/>
      <c r="JCQ1003" s="66"/>
      <c r="JCR1003" s="66"/>
      <c r="JCS1003" s="66"/>
      <c r="JCT1003" s="66"/>
      <c r="JCU1003" s="66"/>
      <c r="JCV1003" s="66"/>
      <c r="JCW1003" s="66"/>
      <c r="JCX1003" s="66"/>
      <c r="JCY1003" s="66"/>
      <c r="JCZ1003" s="66"/>
      <c r="JDA1003" s="66"/>
      <c r="JDB1003" s="66"/>
      <c r="JDC1003" s="66"/>
      <c r="JDD1003" s="66"/>
      <c r="JDE1003" s="66"/>
      <c r="JDF1003" s="66"/>
      <c r="JDG1003" s="66"/>
      <c r="JDH1003" s="66"/>
      <c r="JDI1003" s="66"/>
      <c r="JDJ1003" s="66"/>
      <c r="JDK1003" s="66"/>
      <c r="JDL1003" s="66"/>
      <c r="JDM1003" s="66"/>
      <c r="JDN1003" s="66"/>
      <c r="JDO1003" s="66"/>
      <c r="JDP1003" s="66"/>
      <c r="JDQ1003" s="66"/>
      <c r="JDR1003" s="66"/>
      <c r="JDS1003" s="66"/>
      <c r="JDT1003" s="66"/>
      <c r="JDU1003" s="66"/>
      <c r="JDV1003" s="66"/>
      <c r="JDW1003" s="66"/>
      <c r="JDX1003" s="66"/>
      <c r="JDY1003" s="66"/>
      <c r="JDZ1003" s="66"/>
      <c r="JEA1003" s="66"/>
      <c r="JEB1003" s="66"/>
      <c r="JEC1003" s="66"/>
      <c r="JED1003" s="66"/>
      <c r="JEE1003" s="66"/>
      <c r="JEF1003" s="66"/>
      <c r="JEG1003" s="66"/>
      <c r="JEH1003" s="66"/>
      <c r="JEI1003" s="66"/>
      <c r="JEJ1003" s="66"/>
      <c r="JEK1003" s="66"/>
      <c r="JEL1003" s="66"/>
      <c r="JEM1003" s="66"/>
      <c r="JEN1003" s="66"/>
      <c r="JEO1003" s="66"/>
      <c r="JEP1003" s="66"/>
      <c r="JEQ1003" s="66"/>
      <c r="JER1003" s="66"/>
      <c r="JES1003" s="66"/>
      <c r="JET1003" s="66"/>
      <c r="JEU1003" s="66"/>
      <c r="JEV1003" s="66"/>
      <c r="JEW1003" s="66"/>
      <c r="JEX1003" s="66"/>
      <c r="JEY1003" s="66"/>
      <c r="JEZ1003" s="66"/>
      <c r="JFA1003" s="66"/>
      <c r="JFB1003" s="66"/>
      <c r="JFC1003" s="66"/>
      <c r="JFD1003" s="66"/>
      <c r="JFE1003" s="66"/>
      <c r="JFF1003" s="66"/>
      <c r="JFG1003" s="66"/>
      <c r="JFH1003" s="66"/>
      <c r="JFI1003" s="66"/>
      <c r="JFJ1003" s="66"/>
      <c r="JFK1003" s="66"/>
      <c r="JFL1003" s="66"/>
      <c r="JFM1003" s="66"/>
      <c r="JFN1003" s="66"/>
      <c r="JFO1003" s="66"/>
      <c r="JFP1003" s="66"/>
      <c r="JFQ1003" s="66"/>
      <c r="JFR1003" s="66"/>
      <c r="JFS1003" s="66"/>
      <c r="JFT1003" s="66"/>
      <c r="JFU1003" s="66"/>
      <c r="JFV1003" s="66"/>
      <c r="JFW1003" s="66"/>
      <c r="JFX1003" s="66"/>
      <c r="JFY1003" s="66"/>
      <c r="JFZ1003" s="66"/>
      <c r="JGA1003" s="66"/>
      <c r="JGB1003" s="66"/>
      <c r="JGC1003" s="66"/>
      <c r="JGD1003" s="66"/>
      <c r="JGE1003" s="66"/>
      <c r="JGF1003" s="66"/>
      <c r="JGG1003" s="66"/>
      <c r="JGH1003" s="66"/>
      <c r="JGI1003" s="66"/>
      <c r="JGJ1003" s="66"/>
      <c r="JGK1003" s="66"/>
      <c r="JGL1003" s="66"/>
      <c r="JGM1003" s="66"/>
      <c r="JGN1003" s="66"/>
      <c r="JGO1003" s="66"/>
      <c r="JGP1003" s="66"/>
      <c r="JGQ1003" s="66"/>
      <c r="JGR1003" s="66"/>
      <c r="JGS1003" s="66"/>
      <c r="JGT1003" s="66"/>
      <c r="JGU1003" s="66"/>
      <c r="JGV1003" s="66"/>
      <c r="JGW1003" s="66"/>
      <c r="JGX1003" s="66"/>
      <c r="JGY1003" s="66"/>
      <c r="JGZ1003" s="66"/>
      <c r="JHA1003" s="66"/>
      <c r="JHB1003" s="66"/>
      <c r="JHC1003" s="66"/>
      <c r="JHD1003" s="66"/>
      <c r="JHE1003" s="66"/>
      <c r="JHF1003" s="66"/>
      <c r="JHG1003" s="66"/>
      <c r="JHH1003" s="66"/>
      <c r="JHI1003" s="66"/>
      <c r="JHJ1003" s="66"/>
      <c r="JHK1003" s="66"/>
      <c r="JHL1003" s="66"/>
      <c r="JHM1003" s="66"/>
      <c r="JHN1003" s="66"/>
      <c r="JHO1003" s="66"/>
      <c r="JHP1003" s="66"/>
      <c r="JHQ1003" s="66"/>
      <c r="JHR1003" s="66"/>
      <c r="JHS1003" s="66"/>
      <c r="JHT1003" s="66"/>
      <c r="JHU1003" s="66"/>
      <c r="JHV1003" s="66"/>
      <c r="JHW1003" s="66"/>
      <c r="JHX1003" s="66"/>
      <c r="JHY1003" s="66"/>
      <c r="JHZ1003" s="66"/>
      <c r="JIA1003" s="66"/>
      <c r="JIB1003" s="66"/>
      <c r="JIC1003" s="66"/>
      <c r="JID1003" s="66"/>
      <c r="JIE1003" s="66"/>
      <c r="JIF1003" s="66"/>
      <c r="JIG1003" s="66"/>
      <c r="JIH1003" s="66"/>
      <c r="JII1003" s="66"/>
      <c r="JIJ1003" s="66"/>
      <c r="JIK1003" s="66"/>
      <c r="JIL1003" s="66"/>
      <c r="JIM1003" s="66"/>
      <c r="JIN1003" s="66"/>
      <c r="JIO1003" s="66"/>
      <c r="JIP1003" s="66"/>
      <c r="JIQ1003" s="66"/>
      <c r="JIR1003" s="66"/>
      <c r="JIS1003" s="66"/>
      <c r="JIT1003" s="66"/>
      <c r="JIU1003" s="66"/>
      <c r="JIV1003" s="66"/>
      <c r="JIW1003" s="66"/>
      <c r="JIX1003" s="66"/>
      <c r="JIY1003" s="66"/>
      <c r="JIZ1003" s="66"/>
      <c r="JJA1003" s="66"/>
      <c r="JJB1003" s="66"/>
      <c r="JJC1003" s="66"/>
      <c r="JJD1003" s="66"/>
      <c r="JJE1003" s="66"/>
      <c r="JJF1003" s="66"/>
      <c r="JJG1003" s="66"/>
      <c r="JJH1003" s="66"/>
      <c r="JJI1003" s="66"/>
      <c r="JJJ1003" s="66"/>
      <c r="JJK1003" s="66"/>
      <c r="JJL1003" s="66"/>
      <c r="JJM1003" s="66"/>
      <c r="JJN1003" s="66"/>
      <c r="JJO1003" s="66"/>
      <c r="JJP1003" s="66"/>
      <c r="JJQ1003" s="66"/>
      <c r="JJR1003" s="66"/>
      <c r="JJS1003" s="66"/>
      <c r="JJT1003" s="66"/>
      <c r="JJU1003" s="66"/>
      <c r="JJV1003" s="66"/>
      <c r="JJW1003" s="66"/>
      <c r="JJX1003" s="66"/>
      <c r="JJY1003" s="66"/>
      <c r="JJZ1003" s="66"/>
      <c r="JKA1003" s="66"/>
      <c r="JKB1003" s="66"/>
      <c r="JKC1003" s="66"/>
      <c r="JKD1003" s="66"/>
      <c r="JKE1003" s="66"/>
      <c r="JKF1003" s="66"/>
      <c r="JKG1003" s="66"/>
      <c r="JKH1003" s="66"/>
      <c r="JKI1003" s="66"/>
      <c r="JKJ1003" s="66"/>
      <c r="JKK1003" s="66"/>
      <c r="JKL1003" s="66"/>
      <c r="JKM1003" s="66"/>
      <c r="JKN1003" s="66"/>
      <c r="JKO1003" s="66"/>
      <c r="JKP1003" s="66"/>
      <c r="JKQ1003" s="66"/>
      <c r="JKR1003" s="66"/>
      <c r="JKS1003" s="66"/>
      <c r="JKT1003" s="66"/>
      <c r="JKU1003" s="66"/>
      <c r="JKV1003" s="66"/>
      <c r="JKW1003" s="66"/>
      <c r="JKX1003" s="66"/>
      <c r="JKY1003" s="66"/>
      <c r="JKZ1003" s="66"/>
      <c r="JLA1003" s="66"/>
      <c r="JLB1003" s="66"/>
      <c r="JLC1003" s="66"/>
      <c r="JLD1003" s="66"/>
      <c r="JLE1003" s="66"/>
      <c r="JLF1003" s="66"/>
      <c r="JLG1003" s="66"/>
      <c r="JLH1003" s="66"/>
      <c r="JLI1003" s="66"/>
      <c r="JLJ1003" s="66"/>
      <c r="JLK1003" s="66"/>
      <c r="JLL1003" s="66"/>
      <c r="JLM1003" s="66"/>
      <c r="JLN1003" s="66"/>
      <c r="JLO1003" s="66"/>
      <c r="JLP1003" s="66"/>
      <c r="JLQ1003" s="66"/>
      <c r="JLR1003" s="66"/>
      <c r="JLS1003" s="66"/>
      <c r="JLT1003" s="66"/>
      <c r="JLU1003" s="66"/>
      <c r="JLV1003" s="66"/>
      <c r="JLW1003" s="66"/>
      <c r="JLX1003" s="66"/>
      <c r="JLY1003" s="66"/>
      <c r="JLZ1003" s="66"/>
      <c r="JMA1003" s="66"/>
      <c r="JMB1003" s="66"/>
      <c r="JMC1003" s="66"/>
      <c r="JMD1003" s="66"/>
      <c r="JME1003" s="66"/>
      <c r="JMF1003" s="66"/>
      <c r="JMG1003" s="66"/>
      <c r="JMH1003" s="66"/>
      <c r="JMI1003" s="66"/>
      <c r="JMJ1003" s="66"/>
      <c r="JMK1003" s="66"/>
      <c r="JML1003" s="66"/>
      <c r="JMM1003" s="66"/>
      <c r="JMN1003" s="66"/>
      <c r="JMO1003" s="66"/>
      <c r="JMP1003" s="66"/>
      <c r="JMQ1003" s="66"/>
      <c r="JMR1003" s="66"/>
      <c r="JMS1003" s="66"/>
      <c r="JMT1003" s="66"/>
      <c r="JMU1003" s="66"/>
      <c r="JMV1003" s="66"/>
      <c r="JMW1003" s="66"/>
      <c r="JMX1003" s="66"/>
      <c r="JMY1003" s="66"/>
      <c r="JMZ1003" s="66"/>
      <c r="JNA1003" s="66"/>
      <c r="JNB1003" s="66"/>
      <c r="JNC1003" s="66"/>
      <c r="JND1003" s="66"/>
      <c r="JNE1003" s="66"/>
      <c r="JNF1003" s="66"/>
      <c r="JNG1003" s="66"/>
      <c r="JNH1003" s="66"/>
      <c r="JNI1003" s="66"/>
      <c r="JNJ1003" s="66"/>
      <c r="JNK1003" s="66"/>
      <c r="JNL1003" s="66"/>
      <c r="JNM1003" s="66"/>
      <c r="JNN1003" s="66"/>
      <c r="JNO1003" s="66"/>
      <c r="JNP1003" s="66"/>
      <c r="JNQ1003" s="66"/>
      <c r="JNR1003" s="66"/>
      <c r="JNS1003" s="66"/>
      <c r="JNT1003" s="66"/>
      <c r="JNU1003" s="66"/>
      <c r="JNV1003" s="66"/>
      <c r="JNW1003" s="66"/>
      <c r="JNX1003" s="66"/>
      <c r="JNY1003" s="66"/>
      <c r="JNZ1003" s="66"/>
      <c r="JOA1003" s="66"/>
      <c r="JOB1003" s="66"/>
      <c r="JOC1003" s="66"/>
      <c r="JOD1003" s="66"/>
      <c r="JOE1003" s="66"/>
      <c r="JOF1003" s="66"/>
      <c r="JOG1003" s="66"/>
      <c r="JOH1003" s="66"/>
      <c r="JOI1003" s="66"/>
      <c r="JOJ1003" s="66"/>
      <c r="JOK1003" s="66"/>
      <c r="JOL1003" s="66"/>
      <c r="JOM1003" s="66"/>
      <c r="JON1003" s="66"/>
      <c r="JOO1003" s="66"/>
      <c r="JOP1003" s="66"/>
      <c r="JOQ1003" s="66"/>
      <c r="JOR1003" s="66"/>
      <c r="JOS1003" s="66"/>
      <c r="JOT1003" s="66"/>
      <c r="JOU1003" s="66"/>
      <c r="JOV1003" s="66"/>
      <c r="JOW1003" s="66"/>
      <c r="JOX1003" s="66"/>
      <c r="JOY1003" s="66"/>
      <c r="JOZ1003" s="66"/>
      <c r="JPA1003" s="66"/>
      <c r="JPB1003" s="66"/>
      <c r="JPC1003" s="66"/>
      <c r="JPD1003" s="66"/>
      <c r="JPE1003" s="66"/>
      <c r="JPF1003" s="66"/>
      <c r="JPG1003" s="66"/>
      <c r="JPH1003" s="66"/>
      <c r="JPI1003" s="66"/>
      <c r="JPJ1003" s="66"/>
      <c r="JPK1003" s="66"/>
      <c r="JPL1003" s="66"/>
      <c r="JPM1003" s="66"/>
      <c r="JPN1003" s="66"/>
      <c r="JPO1003" s="66"/>
      <c r="JPP1003" s="66"/>
      <c r="JPQ1003" s="66"/>
      <c r="JPR1003" s="66"/>
      <c r="JPS1003" s="66"/>
      <c r="JPT1003" s="66"/>
      <c r="JPU1003" s="66"/>
      <c r="JPV1003" s="66"/>
      <c r="JPW1003" s="66"/>
      <c r="JPX1003" s="66"/>
      <c r="JPY1003" s="66"/>
      <c r="JPZ1003" s="66"/>
      <c r="JQA1003" s="66"/>
      <c r="JQB1003" s="66"/>
      <c r="JQC1003" s="66"/>
      <c r="JQD1003" s="66"/>
      <c r="JQE1003" s="66"/>
      <c r="JQF1003" s="66"/>
      <c r="JQG1003" s="66"/>
      <c r="JQH1003" s="66"/>
      <c r="JQI1003" s="66"/>
      <c r="JQJ1003" s="66"/>
      <c r="JQK1003" s="66"/>
      <c r="JQL1003" s="66"/>
      <c r="JQM1003" s="66"/>
      <c r="JQN1003" s="66"/>
      <c r="JQO1003" s="66"/>
      <c r="JQP1003" s="66"/>
      <c r="JQQ1003" s="66"/>
      <c r="JQR1003" s="66"/>
      <c r="JQS1003" s="66"/>
      <c r="JQT1003" s="66"/>
      <c r="JQU1003" s="66"/>
      <c r="JQV1003" s="66"/>
      <c r="JQW1003" s="66"/>
      <c r="JQX1003" s="66"/>
      <c r="JQY1003" s="66"/>
      <c r="JQZ1003" s="66"/>
      <c r="JRA1003" s="66"/>
      <c r="JRB1003" s="66"/>
      <c r="JRC1003" s="66"/>
      <c r="JRD1003" s="66"/>
      <c r="JRE1003" s="66"/>
      <c r="JRF1003" s="66"/>
      <c r="JRG1003" s="66"/>
      <c r="JRH1003" s="66"/>
      <c r="JRI1003" s="66"/>
      <c r="JRJ1003" s="66"/>
      <c r="JRK1003" s="66"/>
      <c r="JRL1003" s="66"/>
      <c r="JRM1003" s="66"/>
      <c r="JRN1003" s="66"/>
      <c r="JRO1003" s="66"/>
      <c r="JRP1003" s="66"/>
      <c r="JRQ1003" s="66"/>
      <c r="JRR1003" s="66"/>
      <c r="JRS1003" s="66"/>
      <c r="JRT1003" s="66"/>
      <c r="JRU1003" s="66"/>
      <c r="JRV1003" s="66"/>
      <c r="JRW1003" s="66"/>
      <c r="JRX1003" s="66"/>
      <c r="JRY1003" s="66"/>
      <c r="JRZ1003" s="66"/>
      <c r="JSA1003" s="66"/>
      <c r="JSB1003" s="66"/>
      <c r="JSC1003" s="66"/>
      <c r="JSD1003" s="66"/>
      <c r="JSE1003" s="66"/>
      <c r="JSF1003" s="66"/>
      <c r="JSG1003" s="66"/>
      <c r="JSH1003" s="66"/>
      <c r="JSI1003" s="66"/>
      <c r="JSJ1003" s="66"/>
      <c r="JSK1003" s="66"/>
      <c r="JSL1003" s="66"/>
      <c r="JSM1003" s="66"/>
      <c r="JSN1003" s="66"/>
      <c r="JSO1003" s="66"/>
      <c r="JSP1003" s="66"/>
      <c r="JSQ1003" s="66"/>
      <c r="JSR1003" s="66"/>
      <c r="JSS1003" s="66"/>
      <c r="JST1003" s="66"/>
      <c r="JSU1003" s="66"/>
      <c r="JSV1003" s="66"/>
      <c r="JSW1003" s="66"/>
      <c r="JSX1003" s="66"/>
      <c r="JSY1003" s="66"/>
      <c r="JSZ1003" s="66"/>
      <c r="JTA1003" s="66"/>
      <c r="JTB1003" s="66"/>
      <c r="JTC1003" s="66"/>
      <c r="JTD1003" s="66"/>
      <c r="JTE1003" s="66"/>
      <c r="JTF1003" s="66"/>
      <c r="JTG1003" s="66"/>
      <c r="JTH1003" s="66"/>
      <c r="JTI1003" s="66"/>
      <c r="JTJ1003" s="66"/>
      <c r="JTK1003" s="66"/>
      <c r="JTL1003" s="66"/>
      <c r="JTM1003" s="66"/>
      <c r="JTN1003" s="66"/>
      <c r="JTO1003" s="66"/>
      <c r="JTP1003" s="66"/>
      <c r="JTQ1003" s="66"/>
      <c r="JTR1003" s="66"/>
      <c r="JTS1003" s="66"/>
      <c r="JTT1003" s="66"/>
      <c r="JTU1003" s="66"/>
      <c r="JTV1003" s="66"/>
      <c r="JTW1003" s="66"/>
      <c r="JTX1003" s="66"/>
      <c r="JTY1003" s="66"/>
      <c r="JTZ1003" s="66"/>
      <c r="JUA1003" s="66"/>
      <c r="JUB1003" s="66"/>
      <c r="JUC1003" s="66"/>
      <c r="JUD1003" s="66"/>
      <c r="JUE1003" s="66"/>
      <c r="JUF1003" s="66"/>
      <c r="JUG1003" s="66"/>
      <c r="JUH1003" s="66"/>
      <c r="JUI1003" s="66"/>
      <c r="JUJ1003" s="66"/>
      <c r="JUK1003" s="66"/>
      <c r="JUL1003" s="66"/>
      <c r="JUM1003" s="66"/>
      <c r="JUN1003" s="66"/>
      <c r="JUO1003" s="66"/>
      <c r="JUP1003" s="66"/>
      <c r="JUQ1003" s="66"/>
      <c r="JUR1003" s="66"/>
      <c r="JUS1003" s="66"/>
      <c r="JUT1003" s="66"/>
      <c r="JUU1003" s="66"/>
      <c r="JUV1003" s="66"/>
      <c r="JUW1003" s="66"/>
      <c r="JUX1003" s="66"/>
      <c r="JUY1003" s="66"/>
      <c r="JUZ1003" s="66"/>
      <c r="JVA1003" s="66"/>
      <c r="JVB1003" s="66"/>
      <c r="JVC1003" s="66"/>
      <c r="JVD1003" s="66"/>
      <c r="JVE1003" s="66"/>
      <c r="JVF1003" s="66"/>
      <c r="JVG1003" s="66"/>
      <c r="JVH1003" s="66"/>
      <c r="JVI1003" s="66"/>
      <c r="JVJ1003" s="66"/>
      <c r="JVK1003" s="66"/>
      <c r="JVL1003" s="66"/>
      <c r="JVM1003" s="66"/>
      <c r="JVN1003" s="66"/>
      <c r="JVO1003" s="66"/>
      <c r="JVP1003" s="66"/>
      <c r="JVQ1003" s="66"/>
      <c r="JVR1003" s="66"/>
      <c r="JVS1003" s="66"/>
      <c r="JVT1003" s="66"/>
      <c r="JVU1003" s="66"/>
      <c r="JVV1003" s="66"/>
      <c r="JVW1003" s="66"/>
      <c r="JVX1003" s="66"/>
      <c r="JVY1003" s="66"/>
      <c r="JVZ1003" s="66"/>
      <c r="JWA1003" s="66"/>
      <c r="JWB1003" s="66"/>
      <c r="JWC1003" s="66"/>
      <c r="JWD1003" s="66"/>
      <c r="JWE1003" s="66"/>
      <c r="JWF1003" s="66"/>
      <c r="JWG1003" s="66"/>
      <c r="JWH1003" s="66"/>
      <c r="JWI1003" s="66"/>
      <c r="JWJ1003" s="66"/>
      <c r="JWK1003" s="66"/>
      <c r="JWL1003" s="66"/>
      <c r="JWM1003" s="66"/>
      <c r="JWN1003" s="66"/>
      <c r="JWO1003" s="66"/>
      <c r="JWP1003" s="66"/>
      <c r="JWQ1003" s="66"/>
      <c r="JWR1003" s="66"/>
      <c r="JWS1003" s="66"/>
      <c r="JWT1003" s="66"/>
      <c r="JWU1003" s="66"/>
      <c r="JWV1003" s="66"/>
      <c r="JWW1003" s="66"/>
      <c r="JWX1003" s="66"/>
      <c r="JWY1003" s="66"/>
      <c r="JWZ1003" s="66"/>
      <c r="JXA1003" s="66"/>
      <c r="JXB1003" s="66"/>
      <c r="JXC1003" s="66"/>
      <c r="JXD1003" s="66"/>
      <c r="JXE1003" s="66"/>
      <c r="JXF1003" s="66"/>
      <c r="JXG1003" s="66"/>
      <c r="JXH1003" s="66"/>
      <c r="JXI1003" s="66"/>
      <c r="JXJ1003" s="66"/>
      <c r="JXK1003" s="66"/>
      <c r="JXL1003" s="66"/>
      <c r="JXM1003" s="66"/>
      <c r="JXN1003" s="66"/>
      <c r="JXO1003" s="66"/>
      <c r="JXP1003" s="66"/>
      <c r="JXQ1003" s="66"/>
      <c r="JXR1003" s="66"/>
      <c r="JXS1003" s="66"/>
      <c r="JXT1003" s="66"/>
      <c r="JXU1003" s="66"/>
      <c r="JXV1003" s="66"/>
      <c r="JXW1003" s="66"/>
      <c r="JXX1003" s="66"/>
      <c r="JXY1003" s="66"/>
      <c r="JXZ1003" s="66"/>
      <c r="JYA1003" s="66"/>
      <c r="JYB1003" s="66"/>
      <c r="JYC1003" s="66"/>
      <c r="JYD1003" s="66"/>
      <c r="JYE1003" s="66"/>
      <c r="JYF1003" s="66"/>
      <c r="JYG1003" s="66"/>
      <c r="JYH1003" s="66"/>
      <c r="JYI1003" s="66"/>
      <c r="JYJ1003" s="66"/>
      <c r="JYK1003" s="66"/>
      <c r="JYL1003" s="66"/>
      <c r="JYM1003" s="66"/>
      <c r="JYN1003" s="66"/>
      <c r="JYO1003" s="66"/>
      <c r="JYP1003" s="66"/>
      <c r="JYQ1003" s="66"/>
      <c r="JYR1003" s="66"/>
      <c r="JYS1003" s="66"/>
      <c r="JYT1003" s="66"/>
      <c r="JYU1003" s="66"/>
      <c r="JYV1003" s="66"/>
      <c r="JYW1003" s="66"/>
      <c r="JYX1003" s="66"/>
      <c r="JYY1003" s="66"/>
      <c r="JYZ1003" s="66"/>
      <c r="JZA1003" s="66"/>
      <c r="JZB1003" s="66"/>
      <c r="JZC1003" s="66"/>
      <c r="JZD1003" s="66"/>
      <c r="JZE1003" s="66"/>
      <c r="JZF1003" s="66"/>
      <c r="JZG1003" s="66"/>
      <c r="JZH1003" s="66"/>
      <c r="JZI1003" s="66"/>
      <c r="JZJ1003" s="66"/>
      <c r="JZK1003" s="66"/>
      <c r="JZL1003" s="66"/>
      <c r="JZM1003" s="66"/>
      <c r="JZN1003" s="66"/>
      <c r="JZO1003" s="66"/>
      <c r="JZP1003" s="66"/>
      <c r="JZQ1003" s="66"/>
      <c r="JZR1003" s="66"/>
      <c r="JZS1003" s="66"/>
      <c r="JZT1003" s="66"/>
      <c r="JZU1003" s="66"/>
      <c r="JZV1003" s="66"/>
      <c r="JZW1003" s="66"/>
      <c r="JZX1003" s="66"/>
      <c r="JZY1003" s="66"/>
      <c r="JZZ1003" s="66"/>
      <c r="KAA1003" s="66"/>
      <c r="KAB1003" s="66"/>
      <c r="KAC1003" s="66"/>
      <c r="KAD1003" s="66"/>
      <c r="KAE1003" s="66"/>
      <c r="KAF1003" s="66"/>
      <c r="KAG1003" s="66"/>
      <c r="KAH1003" s="66"/>
      <c r="KAI1003" s="66"/>
      <c r="KAJ1003" s="66"/>
      <c r="KAK1003" s="66"/>
      <c r="KAL1003" s="66"/>
      <c r="KAM1003" s="66"/>
      <c r="KAN1003" s="66"/>
      <c r="KAO1003" s="66"/>
      <c r="KAP1003" s="66"/>
      <c r="KAQ1003" s="66"/>
      <c r="KAR1003" s="66"/>
      <c r="KAS1003" s="66"/>
      <c r="KAT1003" s="66"/>
      <c r="KAU1003" s="66"/>
      <c r="KAV1003" s="66"/>
      <c r="KAW1003" s="66"/>
      <c r="KAX1003" s="66"/>
      <c r="KAY1003" s="66"/>
      <c r="KAZ1003" s="66"/>
      <c r="KBA1003" s="66"/>
      <c r="KBB1003" s="66"/>
      <c r="KBC1003" s="66"/>
      <c r="KBD1003" s="66"/>
      <c r="KBE1003" s="66"/>
      <c r="KBF1003" s="66"/>
      <c r="KBG1003" s="66"/>
      <c r="KBH1003" s="66"/>
      <c r="KBI1003" s="66"/>
      <c r="KBJ1003" s="66"/>
      <c r="KBK1003" s="66"/>
      <c r="KBL1003" s="66"/>
      <c r="KBM1003" s="66"/>
      <c r="KBN1003" s="66"/>
      <c r="KBO1003" s="66"/>
      <c r="KBP1003" s="66"/>
      <c r="KBQ1003" s="66"/>
      <c r="KBR1003" s="66"/>
      <c r="KBS1003" s="66"/>
      <c r="KBT1003" s="66"/>
      <c r="KBU1003" s="66"/>
      <c r="KBV1003" s="66"/>
      <c r="KBW1003" s="66"/>
      <c r="KBX1003" s="66"/>
      <c r="KBY1003" s="66"/>
      <c r="KBZ1003" s="66"/>
      <c r="KCA1003" s="66"/>
      <c r="KCB1003" s="66"/>
      <c r="KCC1003" s="66"/>
      <c r="KCD1003" s="66"/>
      <c r="KCE1003" s="66"/>
      <c r="KCF1003" s="66"/>
      <c r="KCG1003" s="66"/>
      <c r="KCH1003" s="66"/>
      <c r="KCI1003" s="66"/>
      <c r="KCJ1003" s="66"/>
      <c r="KCK1003" s="66"/>
      <c r="KCL1003" s="66"/>
      <c r="KCM1003" s="66"/>
      <c r="KCN1003" s="66"/>
      <c r="KCO1003" s="66"/>
      <c r="KCP1003" s="66"/>
      <c r="KCQ1003" s="66"/>
      <c r="KCR1003" s="66"/>
      <c r="KCS1003" s="66"/>
      <c r="KCT1003" s="66"/>
      <c r="KCU1003" s="66"/>
      <c r="KCV1003" s="66"/>
      <c r="KCW1003" s="66"/>
      <c r="KCX1003" s="66"/>
      <c r="KCY1003" s="66"/>
      <c r="KCZ1003" s="66"/>
      <c r="KDA1003" s="66"/>
      <c r="KDB1003" s="66"/>
      <c r="KDC1003" s="66"/>
      <c r="KDD1003" s="66"/>
      <c r="KDE1003" s="66"/>
      <c r="KDF1003" s="66"/>
      <c r="KDG1003" s="66"/>
      <c r="KDH1003" s="66"/>
      <c r="KDI1003" s="66"/>
      <c r="KDJ1003" s="66"/>
      <c r="KDK1003" s="66"/>
      <c r="KDL1003" s="66"/>
      <c r="KDM1003" s="66"/>
      <c r="KDN1003" s="66"/>
      <c r="KDO1003" s="66"/>
      <c r="KDP1003" s="66"/>
      <c r="KDQ1003" s="66"/>
      <c r="KDR1003" s="66"/>
      <c r="KDS1003" s="66"/>
      <c r="KDT1003" s="66"/>
      <c r="KDU1003" s="66"/>
      <c r="KDV1003" s="66"/>
      <c r="KDW1003" s="66"/>
      <c r="KDX1003" s="66"/>
      <c r="KDY1003" s="66"/>
      <c r="KDZ1003" s="66"/>
      <c r="KEA1003" s="66"/>
      <c r="KEB1003" s="66"/>
      <c r="KEC1003" s="66"/>
      <c r="KED1003" s="66"/>
      <c r="KEE1003" s="66"/>
      <c r="KEF1003" s="66"/>
      <c r="KEG1003" s="66"/>
      <c r="KEH1003" s="66"/>
      <c r="KEI1003" s="66"/>
      <c r="KEJ1003" s="66"/>
      <c r="KEK1003" s="66"/>
      <c r="KEL1003" s="66"/>
      <c r="KEM1003" s="66"/>
      <c r="KEN1003" s="66"/>
      <c r="KEO1003" s="66"/>
      <c r="KEP1003" s="66"/>
      <c r="KEQ1003" s="66"/>
      <c r="KER1003" s="66"/>
      <c r="KES1003" s="66"/>
      <c r="KET1003" s="66"/>
      <c r="KEU1003" s="66"/>
      <c r="KEV1003" s="66"/>
      <c r="KEW1003" s="66"/>
      <c r="KEX1003" s="66"/>
      <c r="KEY1003" s="66"/>
      <c r="KEZ1003" s="66"/>
      <c r="KFA1003" s="66"/>
      <c r="KFB1003" s="66"/>
      <c r="KFC1003" s="66"/>
      <c r="KFD1003" s="66"/>
      <c r="KFE1003" s="66"/>
      <c r="KFF1003" s="66"/>
      <c r="KFG1003" s="66"/>
      <c r="KFH1003" s="66"/>
      <c r="KFI1003" s="66"/>
      <c r="KFJ1003" s="66"/>
      <c r="KFK1003" s="66"/>
      <c r="KFL1003" s="66"/>
      <c r="KFM1003" s="66"/>
      <c r="KFN1003" s="66"/>
      <c r="KFO1003" s="66"/>
      <c r="KFP1003" s="66"/>
      <c r="KFQ1003" s="66"/>
      <c r="KFR1003" s="66"/>
      <c r="KFS1003" s="66"/>
      <c r="KFT1003" s="66"/>
      <c r="KFU1003" s="66"/>
      <c r="KFV1003" s="66"/>
      <c r="KFW1003" s="66"/>
      <c r="KFX1003" s="66"/>
      <c r="KFY1003" s="66"/>
      <c r="KFZ1003" s="66"/>
      <c r="KGA1003" s="66"/>
      <c r="KGB1003" s="66"/>
      <c r="KGC1003" s="66"/>
      <c r="KGD1003" s="66"/>
      <c r="KGE1003" s="66"/>
      <c r="KGF1003" s="66"/>
      <c r="KGG1003" s="66"/>
      <c r="KGH1003" s="66"/>
      <c r="KGI1003" s="66"/>
      <c r="KGJ1003" s="66"/>
      <c r="KGK1003" s="66"/>
      <c r="KGL1003" s="66"/>
      <c r="KGM1003" s="66"/>
      <c r="KGN1003" s="66"/>
      <c r="KGO1003" s="66"/>
      <c r="KGP1003" s="66"/>
      <c r="KGQ1003" s="66"/>
      <c r="KGR1003" s="66"/>
      <c r="KGS1003" s="66"/>
      <c r="KGT1003" s="66"/>
      <c r="KGU1003" s="66"/>
      <c r="KGV1003" s="66"/>
      <c r="KGW1003" s="66"/>
      <c r="KGX1003" s="66"/>
      <c r="KGY1003" s="66"/>
      <c r="KGZ1003" s="66"/>
      <c r="KHA1003" s="66"/>
      <c r="KHB1003" s="66"/>
      <c r="KHC1003" s="66"/>
      <c r="KHD1003" s="66"/>
      <c r="KHE1003" s="66"/>
      <c r="KHF1003" s="66"/>
      <c r="KHG1003" s="66"/>
      <c r="KHH1003" s="66"/>
      <c r="KHI1003" s="66"/>
      <c r="KHJ1003" s="66"/>
      <c r="KHK1003" s="66"/>
      <c r="KHL1003" s="66"/>
      <c r="KHM1003" s="66"/>
      <c r="KHN1003" s="66"/>
      <c r="KHO1003" s="66"/>
      <c r="KHP1003" s="66"/>
      <c r="KHQ1003" s="66"/>
      <c r="KHR1003" s="66"/>
      <c r="KHS1003" s="66"/>
      <c r="KHT1003" s="66"/>
      <c r="KHU1003" s="66"/>
      <c r="KHV1003" s="66"/>
      <c r="KHW1003" s="66"/>
      <c r="KHX1003" s="66"/>
      <c r="KHY1003" s="66"/>
      <c r="KHZ1003" s="66"/>
      <c r="KIA1003" s="66"/>
      <c r="KIB1003" s="66"/>
      <c r="KIC1003" s="66"/>
      <c r="KID1003" s="66"/>
      <c r="KIE1003" s="66"/>
      <c r="KIF1003" s="66"/>
      <c r="KIG1003" s="66"/>
      <c r="KIH1003" s="66"/>
      <c r="KII1003" s="66"/>
      <c r="KIJ1003" s="66"/>
      <c r="KIK1003" s="66"/>
      <c r="KIL1003" s="66"/>
      <c r="KIM1003" s="66"/>
      <c r="KIN1003" s="66"/>
      <c r="KIO1003" s="66"/>
      <c r="KIP1003" s="66"/>
      <c r="KIQ1003" s="66"/>
      <c r="KIR1003" s="66"/>
      <c r="KIS1003" s="66"/>
      <c r="KIT1003" s="66"/>
      <c r="KIU1003" s="66"/>
      <c r="KIV1003" s="66"/>
      <c r="KIW1003" s="66"/>
      <c r="KIX1003" s="66"/>
      <c r="KIY1003" s="66"/>
      <c r="KIZ1003" s="66"/>
      <c r="KJA1003" s="66"/>
      <c r="KJB1003" s="66"/>
      <c r="KJC1003" s="66"/>
      <c r="KJD1003" s="66"/>
      <c r="KJE1003" s="66"/>
      <c r="KJF1003" s="66"/>
      <c r="KJG1003" s="66"/>
      <c r="KJH1003" s="66"/>
      <c r="KJI1003" s="66"/>
      <c r="KJJ1003" s="66"/>
      <c r="KJK1003" s="66"/>
      <c r="KJL1003" s="66"/>
      <c r="KJM1003" s="66"/>
      <c r="KJN1003" s="66"/>
      <c r="KJO1003" s="66"/>
      <c r="KJP1003" s="66"/>
      <c r="KJQ1003" s="66"/>
      <c r="KJR1003" s="66"/>
      <c r="KJS1003" s="66"/>
      <c r="KJT1003" s="66"/>
      <c r="KJU1003" s="66"/>
      <c r="KJV1003" s="66"/>
      <c r="KJW1003" s="66"/>
      <c r="KJX1003" s="66"/>
      <c r="KJY1003" s="66"/>
      <c r="KJZ1003" s="66"/>
      <c r="KKA1003" s="66"/>
      <c r="KKB1003" s="66"/>
      <c r="KKC1003" s="66"/>
      <c r="KKD1003" s="66"/>
      <c r="KKE1003" s="66"/>
      <c r="KKF1003" s="66"/>
      <c r="KKG1003" s="66"/>
      <c r="KKH1003" s="66"/>
      <c r="KKI1003" s="66"/>
      <c r="KKJ1003" s="66"/>
      <c r="KKK1003" s="66"/>
      <c r="KKL1003" s="66"/>
      <c r="KKM1003" s="66"/>
      <c r="KKN1003" s="66"/>
      <c r="KKO1003" s="66"/>
      <c r="KKP1003" s="66"/>
      <c r="KKQ1003" s="66"/>
      <c r="KKR1003" s="66"/>
      <c r="KKS1003" s="66"/>
      <c r="KKT1003" s="66"/>
      <c r="KKU1003" s="66"/>
      <c r="KKV1003" s="66"/>
      <c r="KKW1003" s="66"/>
      <c r="KKX1003" s="66"/>
      <c r="KKY1003" s="66"/>
      <c r="KKZ1003" s="66"/>
      <c r="KLA1003" s="66"/>
      <c r="KLB1003" s="66"/>
      <c r="KLC1003" s="66"/>
      <c r="KLD1003" s="66"/>
      <c r="KLE1003" s="66"/>
      <c r="KLF1003" s="66"/>
      <c r="KLG1003" s="66"/>
      <c r="KLH1003" s="66"/>
      <c r="KLI1003" s="66"/>
      <c r="KLJ1003" s="66"/>
      <c r="KLK1003" s="66"/>
      <c r="KLL1003" s="66"/>
      <c r="KLM1003" s="66"/>
      <c r="KLN1003" s="66"/>
      <c r="KLO1003" s="66"/>
      <c r="KLP1003" s="66"/>
      <c r="KLQ1003" s="66"/>
      <c r="KLR1003" s="66"/>
      <c r="KLS1003" s="66"/>
      <c r="KLT1003" s="66"/>
      <c r="KLU1003" s="66"/>
      <c r="KLV1003" s="66"/>
      <c r="KLW1003" s="66"/>
      <c r="KLX1003" s="66"/>
      <c r="KLY1003" s="66"/>
      <c r="KLZ1003" s="66"/>
      <c r="KMA1003" s="66"/>
      <c r="KMB1003" s="66"/>
      <c r="KMC1003" s="66"/>
      <c r="KMD1003" s="66"/>
      <c r="KME1003" s="66"/>
      <c r="KMF1003" s="66"/>
      <c r="KMG1003" s="66"/>
      <c r="KMH1003" s="66"/>
      <c r="KMI1003" s="66"/>
      <c r="KMJ1003" s="66"/>
      <c r="KMK1003" s="66"/>
      <c r="KML1003" s="66"/>
      <c r="KMM1003" s="66"/>
      <c r="KMN1003" s="66"/>
      <c r="KMO1003" s="66"/>
      <c r="KMP1003" s="66"/>
      <c r="KMQ1003" s="66"/>
      <c r="KMR1003" s="66"/>
      <c r="KMS1003" s="66"/>
      <c r="KMT1003" s="66"/>
      <c r="KMU1003" s="66"/>
      <c r="KMV1003" s="66"/>
      <c r="KMW1003" s="66"/>
      <c r="KMX1003" s="66"/>
      <c r="KMY1003" s="66"/>
      <c r="KMZ1003" s="66"/>
      <c r="KNA1003" s="66"/>
      <c r="KNB1003" s="66"/>
      <c r="KNC1003" s="66"/>
      <c r="KND1003" s="66"/>
      <c r="KNE1003" s="66"/>
      <c r="KNF1003" s="66"/>
      <c r="KNG1003" s="66"/>
      <c r="KNH1003" s="66"/>
      <c r="KNI1003" s="66"/>
      <c r="KNJ1003" s="66"/>
      <c r="KNK1003" s="66"/>
      <c r="KNL1003" s="66"/>
      <c r="KNM1003" s="66"/>
      <c r="KNN1003" s="66"/>
      <c r="KNO1003" s="66"/>
      <c r="KNP1003" s="66"/>
      <c r="KNQ1003" s="66"/>
      <c r="KNR1003" s="66"/>
      <c r="KNS1003" s="66"/>
      <c r="KNT1003" s="66"/>
      <c r="KNU1003" s="66"/>
      <c r="KNV1003" s="66"/>
      <c r="KNW1003" s="66"/>
      <c r="KNX1003" s="66"/>
      <c r="KNY1003" s="66"/>
      <c r="KNZ1003" s="66"/>
      <c r="KOA1003" s="66"/>
      <c r="KOB1003" s="66"/>
      <c r="KOC1003" s="66"/>
      <c r="KOD1003" s="66"/>
      <c r="KOE1003" s="66"/>
      <c r="KOF1003" s="66"/>
      <c r="KOG1003" s="66"/>
      <c r="KOH1003" s="66"/>
      <c r="KOI1003" s="66"/>
      <c r="KOJ1003" s="66"/>
      <c r="KOK1003" s="66"/>
      <c r="KOL1003" s="66"/>
      <c r="KOM1003" s="66"/>
      <c r="KON1003" s="66"/>
      <c r="KOO1003" s="66"/>
      <c r="KOP1003" s="66"/>
      <c r="KOQ1003" s="66"/>
      <c r="KOR1003" s="66"/>
      <c r="KOS1003" s="66"/>
      <c r="KOT1003" s="66"/>
      <c r="KOU1003" s="66"/>
      <c r="KOV1003" s="66"/>
      <c r="KOW1003" s="66"/>
      <c r="KOX1003" s="66"/>
      <c r="KOY1003" s="66"/>
      <c r="KOZ1003" s="66"/>
      <c r="KPA1003" s="66"/>
      <c r="KPB1003" s="66"/>
      <c r="KPC1003" s="66"/>
      <c r="KPD1003" s="66"/>
      <c r="KPE1003" s="66"/>
      <c r="KPF1003" s="66"/>
      <c r="KPG1003" s="66"/>
      <c r="KPH1003" s="66"/>
      <c r="KPI1003" s="66"/>
      <c r="KPJ1003" s="66"/>
      <c r="KPK1003" s="66"/>
      <c r="KPL1003" s="66"/>
      <c r="KPM1003" s="66"/>
      <c r="KPN1003" s="66"/>
      <c r="KPO1003" s="66"/>
      <c r="KPP1003" s="66"/>
      <c r="KPQ1003" s="66"/>
      <c r="KPR1003" s="66"/>
      <c r="KPS1003" s="66"/>
      <c r="KPT1003" s="66"/>
      <c r="KPU1003" s="66"/>
      <c r="KPV1003" s="66"/>
      <c r="KPW1003" s="66"/>
      <c r="KPX1003" s="66"/>
      <c r="KPY1003" s="66"/>
      <c r="KPZ1003" s="66"/>
      <c r="KQA1003" s="66"/>
      <c r="KQB1003" s="66"/>
      <c r="KQC1003" s="66"/>
      <c r="KQD1003" s="66"/>
      <c r="KQE1003" s="66"/>
      <c r="KQF1003" s="66"/>
      <c r="KQG1003" s="66"/>
      <c r="KQH1003" s="66"/>
      <c r="KQI1003" s="66"/>
      <c r="KQJ1003" s="66"/>
      <c r="KQK1003" s="66"/>
      <c r="KQL1003" s="66"/>
      <c r="KQM1003" s="66"/>
      <c r="KQN1003" s="66"/>
      <c r="KQO1003" s="66"/>
      <c r="KQP1003" s="66"/>
      <c r="KQQ1003" s="66"/>
      <c r="KQR1003" s="66"/>
      <c r="KQS1003" s="66"/>
      <c r="KQT1003" s="66"/>
      <c r="KQU1003" s="66"/>
      <c r="KQV1003" s="66"/>
      <c r="KQW1003" s="66"/>
      <c r="KQX1003" s="66"/>
      <c r="KQY1003" s="66"/>
      <c r="KQZ1003" s="66"/>
      <c r="KRA1003" s="66"/>
      <c r="KRB1003" s="66"/>
      <c r="KRC1003" s="66"/>
      <c r="KRD1003" s="66"/>
      <c r="KRE1003" s="66"/>
      <c r="KRF1003" s="66"/>
      <c r="KRG1003" s="66"/>
      <c r="KRH1003" s="66"/>
      <c r="KRI1003" s="66"/>
      <c r="KRJ1003" s="66"/>
      <c r="KRK1003" s="66"/>
      <c r="KRL1003" s="66"/>
      <c r="KRM1003" s="66"/>
      <c r="KRN1003" s="66"/>
      <c r="KRO1003" s="66"/>
      <c r="KRP1003" s="66"/>
      <c r="KRQ1003" s="66"/>
      <c r="KRR1003" s="66"/>
      <c r="KRS1003" s="66"/>
      <c r="KRT1003" s="66"/>
      <c r="KRU1003" s="66"/>
      <c r="KRV1003" s="66"/>
      <c r="KRW1003" s="66"/>
      <c r="KRX1003" s="66"/>
      <c r="KRY1003" s="66"/>
      <c r="KRZ1003" s="66"/>
      <c r="KSA1003" s="66"/>
      <c r="KSB1003" s="66"/>
      <c r="KSC1003" s="66"/>
      <c r="KSD1003" s="66"/>
      <c r="KSE1003" s="66"/>
      <c r="KSF1003" s="66"/>
      <c r="KSG1003" s="66"/>
      <c r="KSH1003" s="66"/>
      <c r="KSI1003" s="66"/>
      <c r="KSJ1003" s="66"/>
      <c r="KSK1003" s="66"/>
      <c r="KSL1003" s="66"/>
      <c r="KSM1003" s="66"/>
      <c r="KSN1003" s="66"/>
      <c r="KSO1003" s="66"/>
      <c r="KSP1003" s="66"/>
      <c r="KSQ1003" s="66"/>
      <c r="KSR1003" s="66"/>
      <c r="KSS1003" s="66"/>
      <c r="KST1003" s="66"/>
      <c r="KSU1003" s="66"/>
      <c r="KSV1003" s="66"/>
      <c r="KSW1003" s="66"/>
      <c r="KSX1003" s="66"/>
      <c r="KSY1003" s="66"/>
      <c r="KSZ1003" s="66"/>
      <c r="KTA1003" s="66"/>
      <c r="KTB1003" s="66"/>
      <c r="KTC1003" s="66"/>
      <c r="KTD1003" s="66"/>
      <c r="KTE1003" s="66"/>
      <c r="KTF1003" s="66"/>
      <c r="KTG1003" s="66"/>
      <c r="KTH1003" s="66"/>
      <c r="KTI1003" s="66"/>
      <c r="KTJ1003" s="66"/>
      <c r="KTK1003" s="66"/>
      <c r="KTL1003" s="66"/>
      <c r="KTM1003" s="66"/>
      <c r="KTN1003" s="66"/>
      <c r="KTO1003" s="66"/>
      <c r="KTP1003" s="66"/>
      <c r="KTQ1003" s="66"/>
      <c r="KTR1003" s="66"/>
      <c r="KTS1003" s="66"/>
      <c r="KTT1003" s="66"/>
      <c r="KTU1003" s="66"/>
      <c r="KTV1003" s="66"/>
      <c r="KTW1003" s="66"/>
      <c r="KTX1003" s="66"/>
      <c r="KTY1003" s="66"/>
      <c r="KTZ1003" s="66"/>
      <c r="KUA1003" s="66"/>
      <c r="KUB1003" s="66"/>
      <c r="KUC1003" s="66"/>
      <c r="KUD1003" s="66"/>
      <c r="KUE1003" s="66"/>
      <c r="KUF1003" s="66"/>
      <c r="KUG1003" s="66"/>
      <c r="KUH1003" s="66"/>
      <c r="KUI1003" s="66"/>
      <c r="KUJ1003" s="66"/>
      <c r="KUK1003" s="66"/>
      <c r="KUL1003" s="66"/>
      <c r="KUM1003" s="66"/>
      <c r="KUN1003" s="66"/>
      <c r="KUO1003" s="66"/>
      <c r="KUP1003" s="66"/>
      <c r="KUQ1003" s="66"/>
      <c r="KUR1003" s="66"/>
      <c r="KUS1003" s="66"/>
      <c r="KUT1003" s="66"/>
      <c r="KUU1003" s="66"/>
      <c r="KUV1003" s="66"/>
      <c r="KUW1003" s="66"/>
      <c r="KUX1003" s="66"/>
      <c r="KUY1003" s="66"/>
      <c r="KUZ1003" s="66"/>
      <c r="KVA1003" s="66"/>
      <c r="KVB1003" s="66"/>
      <c r="KVC1003" s="66"/>
      <c r="KVD1003" s="66"/>
      <c r="KVE1003" s="66"/>
      <c r="KVF1003" s="66"/>
      <c r="KVG1003" s="66"/>
      <c r="KVH1003" s="66"/>
      <c r="KVI1003" s="66"/>
      <c r="KVJ1003" s="66"/>
      <c r="KVK1003" s="66"/>
      <c r="KVL1003" s="66"/>
      <c r="KVM1003" s="66"/>
      <c r="KVN1003" s="66"/>
      <c r="KVO1003" s="66"/>
      <c r="KVP1003" s="66"/>
      <c r="KVQ1003" s="66"/>
      <c r="KVR1003" s="66"/>
      <c r="KVS1003" s="66"/>
      <c r="KVT1003" s="66"/>
      <c r="KVU1003" s="66"/>
      <c r="KVV1003" s="66"/>
      <c r="KVW1003" s="66"/>
      <c r="KVX1003" s="66"/>
      <c r="KVY1003" s="66"/>
      <c r="KVZ1003" s="66"/>
      <c r="KWA1003" s="66"/>
      <c r="KWB1003" s="66"/>
      <c r="KWC1003" s="66"/>
      <c r="KWD1003" s="66"/>
      <c r="KWE1003" s="66"/>
      <c r="KWF1003" s="66"/>
      <c r="KWG1003" s="66"/>
      <c r="KWH1003" s="66"/>
      <c r="KWI1003" s="66"/>
      <c r="KWJ1003" s="66"/>
      <c r="KWK1003" s="66"/>
      <c r="KWL1003" s="66"/>
      <c r="KWM1003" s="66"/>
      <c r="KWN1003" s="66"/>
      <c r="KWO1003" s="66"/>
      <c r="KWP1003" s="66"/>
      <c r="KWQ1003" s="66"/>
      <c r="KWR1003" s="66"/>
      <c r="KWS1003" s="66"/>
      <c r="KWT1003" s="66"/>
      <c r="KWU1003" s="66"/>
      <c r="KWV1003" s="66"/>
      <c r="KWW1003" s="66"/>
      <c r="KWX1003" s="66"/>
      <c r="KWY1003" s="66"/>
      <c r="KWZ1003" s="66"/>
      <c r="KXA1003" s="66"/>
      <c r="KXB1003" s="66"/>
      <c r="KXC1003" s="66"/>
      <c r="KXD1003" s="66"/>
      <c r="KXE1003" s="66"/>
      <c r="KXF1003" s="66"/>
      <c r="KXG1003" s="66"/>
      <c r="KXH1003" s="66"/>
      <c r="KXI1003" s="66"/>
      <c r="KXJ1003" s="66"/>
      <c r="KXK1003" s="66"/>
      <c r="KXL1003" s="66"/>
      <c r="KXM1003" s="66"/>
      <c r="KXN1003" s="66"/>
      <c r="KXO1003" s="66"/>
      <c r="KXP1003" s="66"/>
      <c r="KXQ1003" s="66"/>
      <c r="KXR1003" s="66"/>
      <c r="KXS1003" s="66"/>
      <c r="KXT1003" s="66"/>
      <c r="KXU1003" s="66"/>
      <c r="KXV1003" s="66"/>
      <c r="KXW1003" s="66"/>
      <c r="KXX1003" s="66"/>
      <c r="KXY1003" s="66"/>
      <c r="KXZ1003" s="66"/>
      <c r="KYA1003" s="66"/>
      <c r="KYB1003" s="66"/>
      <c r="KYC1003" s="66"/>
      <c r="KYD1003" s="66"/>
      <c r="KYE1003" s="66"/>
      <c r="KYF1003" s="66"/>
      <c r="KYG1003" s="66"/>
      <c r="KYH1003" s="66"/>
      <c r="KYI1003" s="66"/>
      <c r="KYJ1003" s="66"/>
      <c r="KYK1003" s="66"/>
      <c r="KYL1003" s="66"/>
      <c r="KYM1003" s="66"/>
      <c r="KYN1003" s="66"/>
      <c r="KYO1003" s="66"/>
      <c r="KYP1003" s="66"/>
      <c r="KYQ1003" s="66"/>
      <c r="KYR1003" s="66"/>
      <c r="KYS1003" s="66"/>
      <c r="KYT1003" s="66"/>
      <c r="KYU1003" s="66"/>
      <c r="KYV1003" s="66"/>
      <c r="KYW1003" s="66"/>
      <c r="KYX1003" s="66"/>
      <c r="KYY1003" s="66"/>
      <c r="KYZ1003" s="66"/>
      <c r="KZA1003" s="66"/>
      <c r="KZB1003" s="66"/>
      <c r="KZC1003" s="66"/>
      <c r="KZD1003" s="66"/>
      <c r="KZE1003" s="66"/>
      <c r="KZF1003" s="66"/>
      <c r="KZG1003" s="66"/>
      <c r="KZH1003" s="66"/>
      <c r="KZI1003" s="66"/>
      <c r="KZJ1003" s="66"/>
      <c r="KZK1003" s="66"/>
      <c r="KZL1003" s="66"/>
      <c r="KZM1003" s="66"/>
      <c r="KZN1003" s="66"/>
      <c r="KZO1003" s="66"/>
      <c r="KZP1003" s="66"/>
      <c r="KZQ1003" s="66"/>
      <c r="KZR1003" s="66"/>
      <c r="KZS1003" s="66"/>
      <c r="KZT1003" s="66"/>
      <c r="KZU1003" s="66"/>
      <c r="KZV1003" s="66"/>
      <c r="KZW1003" s="66"/>
      <c r="KZX1003" s="66"/>
      <c r="KZY1003" s="66"/>
      <c r="KZZ1003" s="66"/>
      <c r="LAA1003" s="66"/>
      <c r="LAB1003" s="66"/>
      <c r="LAC1003" s="66"/>
      <c r="LAD1003" s="66"/>
      <c r="LAE1003" s="66"/>
      <c r="LAF1003" s="66"/>
      <c r="LAG1003" s="66"/>
      <c r="LAH1003" s="66"/>
      <c r="LAI1003" s="66"/>
      <c r="LAJ1003" s="66"/>
      <c r="LAK1003" s="66"/>
      <c r="LAL1003" s="66"/>
      <c r="LAM1003" s="66"/>
      <c r="LAN1003" s="66"/>
      <c r="LAO1003" s="66"/>
      <c r="LAP1003" s="66"/>
      <c r="LAQ1003" s="66"/>
      <c r="LAR1003" s="66"/>
      <c r="LAS1003" s="66"/>
      <c r="LAT1003" s="66"/>
      <c r="LAU1003" s="66"/>
      <c r="LAV1003" s="66"/>
      <c r="LAW1003" s="66"/>
      <c r="LAX1003" s="66"/>
      <c r="LAY1003" s="66"/>
      <c r="LAZ1003" s="66"/>
      <c r="LBA1003" s="66"/>
      <c r="LBB1003" s="66"/>
      <c r="LBC1003" s="66"/>
      <c r="LBD1003" s="66"/>
      <c r="LBE1003" s="66"/>
      <c r="LBF1003" s="66"/>
      <c r="LBG1003" s="66"/>
      <c r="LBH1003" s="66"/>
      <c r="LBI1003" s="66"/>
      <c r="LBJ1003" s="66"/>
      <c r="LBK1003" s="66"/>
      <c r="LBL1003" s="66"/>
      <c r="LBM1003" s="66"/>
      <c r="LBN1003" s="66"/>
      <c r="LBO1003" s="66"/>
      <c r="LBP1003" s="66"/>
      <c r="LBQ1003" s="66"/>
      <c r="LBR1003" s="66"/>
      <c r="LBS1003" s="66"/>
      <c r="LBT1003" s="66"/>
      <c r="LBU1003" s="66"/>
      <c r="LBV1003" s="66"/>
      <c r="LBW1003" s="66"/>
      <c r="LBX1003" s="66"/>
      <c r="LBY1003" s="66"/>
      <c r="LBZ1003" s="66"/>
      <c r="LCA1003" s="66"/>
      <c r="LCB1003" s="66"/>
      <c r="LCC1003" s="66"/>
      <c r="LCD1003" s="66"/>
      <c r="LCE1003" s="66"/>
      <c r="LCF1003" s="66"/>
      <c r="LCG1003" s="66"/>
      <c r="LCH1003" s="66"/>
      <c r="LCI1003" s="66"/>
      <c r="LCJ1003" s="66"/>
      <c r="LCK1003" s="66"/>
      <c r="LCL1003" s="66"/>
      <c r="LCM1003" s="66"/>
      <c r="LCN1003" s="66"/>
      <c r="LCO1003" s="66"/>
      <c r="LCP1003" s="66"/>
      <c r="LCQ1003" s="66"/>
      <c r="LCR1003" s="66"/>
      <c r="LCS1003" s="66"/>
      <c r="LCT1003" s="66"/>
      <c r="LCU1003" s="66"/>
      <c r="LCV1003" s="66"/>
      <c r="LCW1003" s="66"/>
      <c r="LCX1003" s="66"/>
      <c r="LCY1003" s="66"/>
      <c r="LCZ1003" s="66"/>
      <c r="LDA1003" s="66"/>
      <c r="LDB1003" s="66"/>
      <c r="LDC1003" s="66"/>
      <c r="LDD1003" s="66"/>
      <c r="LDE1003" s="66"/>
      <c r="LDF1003" s="66"/>
      <c r="LDG1003" s="66"/>
      <c r="LDH1003" s="66"/>
      <c r="LDI1003" s="66"/>
      <c r="LDJ1003" s="66"/>
      <c r="LDK1003" s="66"/>
      <c r="LDL1003" s="66"/>
      <c r="LDM1003" s="66"/>
      <c r="LDN1003" s="66"/>
      <c r="LDO1003" s="66"/>
      <c r="LDP1003" s="66"/>
      <c r="LDQ1003" s="66"/>
      <c r="LDR1003" s="66"/>
      <c r="LDS1003" s="66"/>
      <c r="LDT1003" s="66"/>
      <c r="LDU1003" s="66"/>
      <c r="LDV1003" s="66"/>
      <c r="LDW1003" s="66"/>
      <c r="LDX1003" s="66"/>
      <c r="LDY1003" s="66"/>
      <c r="LDZ1003" s="66"/>
      <c r="LEA1003" s="66"/>
      <c r="LEB1003" s="66"/>
      <c r="LEC1003" s="66"/>
      <c r="LED1003" s="66"/>
      <c r="LEE1003" s="66"/>
      <c r="LEF1003" s="66"/>
      <c r="LEG1003" s="66"/>
      <c r="LEH1003" s="66"/>
      <c r="LEI1003" s="66"/>
      <c r="LEJ1003" s="66"/>
      <c r="LEK1003" s="66"/>
      <c r="LEL1003" s="66"/>
      <c r="LEM1003" s="66"/>
      <c r="LEN1003" s="66"/>
      <c r="LEO1003" s="66"/>
      <c r="LEP1003" s="66"/>
      <c r="LEQ1003" s="66"/>
      <c r="LER1003" s="66"/>
      <c r="LES1003" s="66"/>
      <c r="LET1003" s="66"/>
      <c r="LEU1003" s="66"/>
      <c r="LEV1003" s="66"/>
      <c r="LEW1003" s="66"/>
      <c r="LEX1003" s="66"/>
      <c r="LEY1003" s="66"/>
      <c r="LEZ1003" s="66"/>
      <c r="LFA1003" s="66"/>
      <c r="LFB1003" s="66"/>
      <c r="LFC1003" s="66"/>
      <c r="LFD1003" s="66"/>
      <c r="LFE1003" s="66"/>
      <c r="LFF1003" s="66"/>
      <c r="LFG1003" s="66"/>
      <c r="LFH1003" s="66"/>
      <c r="LFI1003" s="66"/>
      <c r="LFJ1003" s="66"/>
      <c r="LFK1003" s="66"/>
      <c r="LFL1003" s="66"/>
      <c r="LFM1003" s="66"/>
      <c r="LFN1003" s="66"/>
      <c r="LFO1003" s="66"/>
      <c r="LFP1003" s="66"/>
      <c r="LFQ1003" s="66"/>
      <c r="LFR1003" s="66"/>
      <c r="LFS1003" s="66"/>
      <c r="LFT1003" s="66"/>
      <c r="LFU1003" s="66"/>
      <c r="LFV1003" s="66"/>
      <c r="LFW1003" s="66"/>
      <c r="LFX1003" s="66"/>
      <c r="LFY1003" s="66"/>
      <c r="LFZ1003" s="66"/>
      <c r="LGA1003" s="66"/>
      <c r="LGB1003" s="66"/>
      <c r="LGC1003" s="66"/>
      <c r="LGD1003" s="66"/>
      <c r="LGE1003" s="66"/>
      <c r="LGF1003" s="66"/>
      <c r="LGG1003" s="66"/>
      <c r="LGH1003" s="66"/>
      <c r="LGI1003" s="66"/>
      <c r="LGJ1003" s="66"/>
      <c r="LGK1003" s="66"/>
      <c r="LGL1003" s="66"/>
      <c r="LGM1003" s="66"/>
      <c r="LGN1003" s="66"/>
      <c r="LGO1003" s="66"/>
      <c r="LGP1003" s="66"/>
      <c r="LGQ1003" s="66"/>
      <c r="LGR1003" s="66"/>
      <c r="LGS1003" s="66"/>
      <c r="LGT1003" s="66"/>
      <c r="LGU1003" s="66"/>
      <c r="LGV1003" s="66"/>
      <c r="LGW1003" s="66"/>
      <c r="LGX1003" s="66"/>
      <c r="LGY1003" s="66"/>
      <c r="LGZ1003" s="66"/>
      <c r="LHA1003" s="66"/>
      <c r="LHB1003" s="66"/>
      <c r="LHC1003" s="66"/>
      <c r="LHD1003" s="66"/>
      <c r="LHE1003" s="66"/>
      <c r="LHF1003" s="66"/>
      <c r="LHG1003" s="66"/>
      <c r="LHH1003" s="66"/>
      <c r="LHI1003" s="66"/>
      <c r="LHJ1003" s="66"/>
      <c r="LHK1003" s="66"/>
      <c r="LHL1003" s="66"/>
      <c r="LHM1003" s="66"/>
      <c r="LHN1003" s="66"/>
      <c r="LHO1003" s="66"/>
      <c r="LHP1003" s="66"/>
      <c r="LHQ1003" s="66"/>
      <c r="LHR1003" s="66"/>
      <c r="LHS1003" s="66"/>
      <c r="LHT1003" s="66"/>
      <c r="LHU1003" s="66"/>
      <c r="LHV1003" s="66"/>
      <c r="LHW1003" s="66"/>
      <c r="LHX1003" s="66"/>
      <c r="LHY1003" s="66"/>
      <c r="LHZ1003" s="66"/>
      <c r="LIA1003" s="66"/>
      <c r="LIB1003" s="66"/>
      <c r="LIC1003" s="66"/>
      <c r="LID1003" s="66"/>
      <c r="LIE1003" s="66"/>
      <c r="LIF1003" s="66"/>
      <c r="LIG1003" s="66"/>
      <c r="LIH1003" s="66"/>
      <c r="LII1003" s="66"/>
      <c r="LIJ1003" s="66"/>
      <c r="LIK1003" s="66"/>
      <c r="LIL1003" s="66"/>
      <c r="LIM1003" s="66"/>
      <c r="LIN1003" s="66"/>
      <c r="LIO1003" s="66"/>
      <c r="LIP1003" s="66"/>
      <c r="LIQ1003" s="66"/>
      <c r="LIR1003" s="66"/>
      <c r="LIS1003" s="66"/>
      <c r="LIT1003" s="66"/>
      <c r="LIU1003" s="66"/>
      <c r="LIV1003" s="66"/>
      <c r="LIW1003" s="66"/>
      <c r="LIX1003" s="66"/>
      <c r="LIY1003" s="66"/>
      <c r="LIZ1003" s="66"/>
      <c r="LJA1003" s="66"/>
      <c r="LJB1003" s="66"/>
      <c r="LJC1003" s="66"/>
      <c r="LJD1003" s="66"/>
      <c r="LJE1003" s="66"/>
      <c r="LJF1003" s="66"/>
      <c r="LJG1003" s="66"/>
      <c r="LJH1003" s="66"/>
      <c r="LJI1003" s="66"/>
      <c r="LJJ1003" s="66"/>
      <c r="LJK1003" s="66"/>
      <c r="LJL1003" s="66"/>
      <c r="LJM1003" s="66"/>
      <c r="LJN1003" s="66"/>
      <c r="LJO1003" s="66"/>
      <c r="LJP1003" s="66"/>
      <c r="LJQ1003" s="66"/>
      <c r="LJR1003" s="66"/>
      <c r="LJS1003" s="66"/>
      <c r="LJT1003" s="66"/>
      <c r="LJU1003" s="66"/>
      <c r="LJV1003" s="66"/>
      <c r="LJW1003" s="66"/>
      <c r="LJX1003" s="66"/>
      <c r="LJY1003" s="66"/>
      <c r="LJZ1003" s="66"/>
      <c r="LKA1003" s="66"/>
      <c r="LKB1003" s="66"/>
      <c r="LKC1003" s="66"/>
      <c r="LKD1003" s="66"/>
      <c r="LKE1003" s="66"/>
      <c r="LKF1003" s="66"/>
      <c r="LKG1003" s="66"/>
      <c r="LKH1003" s="66"/>
      <c r="LKI1003" s="66"/>
      <c r="LKJ1003" s="66"/>
      <c r="LKK1003" s="66"/>
      <c r="LKL1003" s="66"/>
      <c r="LKM1003" s="66"/>
      <c r="LKN1003" s="66"/>
      <c r="LKO1003" s="66"/>
      <c r="LKP1003" s="66"/>
      <c r="LKQ1003" s="66"/>
      <c r="LKR1003" s="66"/>
      <c r="LKS1003" s="66"/>
      <c r="LKT1003" s="66"/>
      <c r="LKU1003" s="66"/>
      <c r="LKV1003" s="66"/>
      <c r="LKW1003" s="66"/>
      <c r="LKX1003" s="66"/>
      <c r="LKY1003" s="66"/>
      <c r="LKZ1003" s="66"/>
      <c r="LLA1003" s="66"/>
      <c r="LLB1003" s="66"/>
      <c r="LLC1003" s="66"/>
      <c r="LLD1003" s="66"/>
      <c r="LLE1003" s="66"/>
      <c r="LLF1003" s="66"/>
      <c r="LLG1003" s="66"/>
      <c r="LLH1003" s="66"/>
      <c r="LLI1003" s="66"/>
      <c r="LLJ1003" s="66"/>
      <c r="LLK1003" s="66"/>
      <c r="LLL1003" s="66"/>
      <c r="LLM1003" s="66"/>
      <c r="LLN1003" s="66"/>
      <c r="LLO1003" s="66"/>
      <c r="LLP1003" s="66"/>
      <c r="LLQ1003" s="66"/>
      <c r="LLR1003" s="66"/>
      <c r="LLS1003" s="66"/>
      <c r="LLT1003" s="66"/>
      <c r="LLU1003" s="66"/>
      <c r="LLV1003" s="66"/>
      <c r="LLW1003" s="66"/>
      <c r="LLX1003" s="66"/>
      <c r="LLY1003" s="66"/>
      <c r="LLZ1003" s="66"/>
      <c r="LMA1003" s="66"/>
      <c r="LMB1003" s="66"/>
      <c r="LMC1003" s="66"/>
      <c r="LMD1003" s="66"/>
      <c r="LME1003" s="66"/>
      <c r="LMF1003" s="66"/>
      <c r="LMG1003" s="66"/>
      <c r="LMH1003" s="66"/>
      <c r="LMI1003" s="66"/>
      <c r="LMJ1003" s="66"/>
      <c r="LMK1003" s="66"/>
      <c r="LML1003" s="66"/>
      <c r="LMM1003" s="66"/>
      <c r="LMN1003" s="66"/>
      <c r="LMO1003" s="66"/>
      <c r="LMP1003" s="66"/>
      <c r="LMQ1003" s="66"/>
      <c r="LMR1003" s="66"/>
      <c r="LMS1003" s="66"/>
      <c r="LMT1003" s="66"/>
      <c r="LMU1003" s="66"/>
      <c r="LMV1003" s="66"/>
      <c r="LMW1003" s="66"/>
      <c r="LMX1003" s="66"/>
      <c r="LMY1003" s="66"/>
      <c r="LMZ1003" s="66"/>
      <c r="LNA1003" s="66"/>
      <c r="LNB1003" s="66"/>
      <c r="LNC1003" s="66"/>
      <c r="LND1003" s="66"/>
      <c r="LNE1003" s="66"/>
      <c r="LNF1003" s="66"/>
      <c r="LNG1003" s="66"/>
      <c r="LNH1003" s="66"/>
      <c r="LNI1003" s="66"/>
      <c r="LNJ1003" s="66"/>
      <c r="LNK1003" s="66"/>
      <c r="LNL1003" s="66"/>
      <c r="LNM1003" s="66"/>
      <c r="LNN1003" s="66"/>
      <c r="LNO1003" s="66"/>
      <c r="LNP1003" s="66"/>
      <c r="LNQ1003" s="66"/>
      <c r="LNR1003" s="66"/>
      <c r="LNS1003" s="66"/>
      <c r="LNT1003" s="66"/>
      <c r="LNU1003" s="66"/>
      <c r="LNV1003" s="66"/>
      <c r="LNW1003" s="66"/>
      <c r="LNX1003" s="66"/>
      <c r="LNY1003" s="66"/>
      <c r="LNZ1003" s="66"/>
      <c r="LOA1003" s="66"/>
      <c r="LOB1003" s="66"/>
      <c r="LOC1003" s="66"/>
      <c r="LOD1003" s="66"/>
      <c r="LOE1003" s="66"/>
      <c r="LOF1003" s="66"/>
      <c r="LOG1003" s="66"/>
      <c r="LOH1003" s="66"/>
      <c r="LOI1003" s="66"/>
      <c r="LOJ1003" s="66"/>
      <c r="LOK1003" s="66"/>
      <c r="LOL1003" s="66"/>
      <c r="LOM1003" s="66"/>
      <c r="LON1003" s="66"/>
      <c r="LOO1003" s="66"/>
      <c r="LOP1003" s="66"/>
      <c r="LOQ1003" s="66"/>
      <c r="LOR1003" s="66"/>
      <c r="LOS1003" s="66"/>
      <c r="LOT1003" s="66"/>
      <c r="LOU1003" s="66"/>
      <c r="LOV1003" s="66"/>
      <c r="LOW1003" s="66"/>
      <c r="LOX1003" s="66"/>
      <c r="LOY1003" s="66"/>
      <c r="LOZ1003" s="66"/>
      <c r="LPA1003" s="66"/>
      <c r="LPB1003" s="66"/>
      <c r="LPC1003" s="66"/>
      <c r="LPD1003" s="66"/>
      <c r="LPE1003" s="66"/>
      <c r="LPF1003" s="66"/>
      <c r="LPG1003" s="66"/>
      <c r="LPH1003" s="66"/>
      <c r="LPI1003" s="66"/>
      <c r="LPJ1003" s="66"/>
      <c r="LPK1003" s="66"/>
      <c r="LPL1003" s="66"/>
      <c r="LPM1003" s="66"/>
      <c r="LPN1003" s="66"/>
      <c r="LPO1003" s="66"/>
      <c r="LPP1003" s="66"/>
      <c r="LPQ1003" s="66"/>
      <c r="LPR1003" s="66"/>
      <c r="LPS1003" s="66"/>
      <c r="LPT1003" s="66"/>
      <c r="LPU1003" s="66"/>
      <c r="LPV1003" s="66"/>
      <c r="LPW1003" s="66"/>
      <c r="LPX1003" s="66"/>
      <c r="LPY1003" s="66"/>
      <c r="LPZ1003" s="66"/>
      <c r="LQA1003" s="66"/>
      <c r="LQB1003" s="66"/>
      <c r="LQC1003" s="66"/>
      <c r="LQD1003" s="66"/>
      <c r="LQE1003" s="66"/>
      <c r="LQF1003" s="66"/>
      <c r="LQG1003" s="66"/>
      <c r="LQH1003" s="66"/>
      <c r="LQI1003" s="66"/>
      <c r="LQJ1003" s="66"/>
      <c r="LQK1003" s="66"/>
      <c r="LQL1003" s="66"/>
      <c r="LQM1003" s="66"/>
      <c r="LQN1003" s="66"/>
      <c r="LQO1003" s="66"/>
      <c r="LQP1003" s="66"/>
      <c r="LQQ1003" s="66"/>
      <c r="LQR1003" s="66"/>
      <c r="LQS1003" s="66"/>
      <c r="LQT1003" s="66"/>
      <c r="LQU1003" s="66"/>
      <c r="LQV1003" s="66"/>
      <c r="LQW1003" s="66"/>
      <c r="LQX1003" s="66"/>
      <c r="LQY1003" s="66"/>
      <c r="LQZ1003" s="66"/>
      <c r="LRA1003" s="66"/>
      <c r="LRB1003" s="66"/>
      <c r="LRC1003" s="66"/>
      <c r="LRD1003" s="66"/>
      <c r="LRE1003" s="66"/>
      <c r="LRF1003" s="66"/>
      <c r="LRG1003" s="66"/>
      <c r="LRH1003" s="66"/>
      <c r="LRI1003" s="66"/>
      <c r="LRJ1003" s="66"/>
      <c r="LRK1003" s="66"/>
      <c r="LRL1003" s="66"/>
      <c r="LRM1003" s="66"/>
      <c r="LRN1003" s="66"/>
      <c r="LRO1003" s="66"/>
      <c r="LRP1003" s="66"/>
      <c r="LRQ1003" s="66"/>
      <c r="LRR1003" s="66"/>
      <c r="LRS1003" s="66"/>
      <c r="LRT1003" s="66"/>
      <c r="LRU1003" s="66"/>
      <c r="LRV1003" s="66"/>
      <c r="LRW1003" s="66"/>
      <c r="LRX1003" s="66"/>
      <c r="LRY1003" s="66"/>
      <c r="LRZ1003" s="66"/>
      <c r="LSA1003" s="66"/>
      <c r="LSB1003" s="66"/>
      <c r="LSC1003" s="66"/>
      <c r="LSD1003" s="66"/>
      <c r="LSE1003" s="66"/>
      <c r="LSF1003" s="66"/>
      <c r="LSG1003" s="66"/>
      <c r="LSH1003" s="66"/>
      <c r="LSI1003" s="66"/>
      <c r="LSJ1003" s="66"/>
      <c r="LSK1003" s="66"/>
      <c r="LSL1003" s="66"/>
      <c r="LSM1003" s="66"/>
      <c r="LSN1003" s="66"/>
      <c r="LSO1003" s="66"/>
      <c r="LSP1003" s="66"/>
      <c r="LSQ1003" s="66"/>
      <c r="LSR1003" s="66"/>
      <c r="LSS1003" s="66"/>
      <c r="LST1003" s="66"/>
      <c r="LSU1003" s="66"/>
      <c r="LSV1003" s="66"/>
      <c r="LSW1003" s="66"/>
      <c r="LSX1003" s="66"/>
      <c r="LSY1003" s="66"/>
      <c r="LSZ1003" s="66"/>
      <c r="LTA1003" s="66"/>
      <c r="LTB1003" s="66"/>
      <c r="LTC1003" s="66"/>
      <c r="LTD1003" s="66"/>
      <c r="LTE1003" s="66"/>
      <c r="LTF1003" s="66"/>
      <c r="LTG1003" s="66"/>
      <c r="LTH1003" s="66"/>
      <c r="LTI1003" s="66"/>
      <c r="LTJ1003" s="66"/>
      <c r="LTK1003" s="66"/>
      <c r="LTL1003" s="66"/>
      <c r="LTM1003" s="66"/>
      <c r="LTN1003" s="66"/>
      <c r="LTO1003" s="66"/>
      <c r="LTP1003" s="66"/>
      <c r="LTQ1003" s="66"/>
      <c r="LTR1003" s="66"/>
      <c r="LTS1003" s="66"/>
      <c r="LTT1003" s="66"/>
      <c r="LTU1003" s="66"/>
      <c r="LTV1003" s="66"/>
      <c r="LTW1003" s="66"/>
      <c r="LTX1003" s="66"/>
      <c r="LTY1003" s="66"/>
      <c r="LTZ1003" s="66"/>
      <c r="LUA1003" s="66"/>
      <c r="LUB1003" s="66"/>
      <c r="LUC1003" s="66"/>
      <c r="LUD1003" s="66"/>
      <c r="LUE1003" s="66"/>
      <c r="LUF1003" s="66"/>
      <c r="LUG1003" s="66"/>
      <c r="LUH1003" s="66"/>
      <c r="LUI1003" s="66"/>
      <c r="LUJ1003" s="66"/>
      <c r="LUK1003" s="66"/>
      <c r="LUL1003" s="66"/>
      <c r="LUM1003" s="66"/>
      <c r="LUN1003" s="66"/>
      <c r="LUO1003" s="66"/>
      <c r="LUP1003" s="66"/>
      <c r="LUQ1003" s="66"/>
      <c r="LUR1003" s="66"/>
      <c r="LUS1003" s="66"/>
      <c r="LUT1003" s="66"/>
      <c r="LUU1003" s="66"/>
      <c r="LUV1003" s="66"/>
      <c r="LUW1003" s="66"/>
      <c r="LUX1003" s="66"/>
      <c r="LUY1003" s="66"/>
      <c r="LUZ1003" s="66"/>
      <c r="LVA1003" s="66"/>
      <c r="LVB1003" s="66"/>
      <c r="LVC1003" s="66"/>
      <c r="LVD1003" s="66"/>
      <c r="LVE1003" s="66"/>
      <c r="LVF1003" s="66"/>
      <c r="LVG1003" s="66"/>
      <c r="LVH1003" s="66"/>
      <c r="LVI1003" s="66"/>
      <c r="LVJ1003" s="66"/>
      <c r="LVK1003" s="66"/>
      <c r="LVL1003" s="66"/>
      <c r="LVM1003" s="66"/>
      <c r="LVN1003" s="66"/>
      <c r="LVO1003" s="66"/>
      <c r="LVP1003" s="66"/>
      <c r="LVQ1003" s="66"/>
      <c r="LVR1003" s="66"/>
      <c r="LVS1003" s="66"/>
      <c r="LVT1003" s="66"/>
      <c r="LVU1003" s="66"/>
      <c r="LVV1003" s="66"/>
      <c r="LVW1003" s="66"/>
      <c r="LVX1003" s="66"/>
      <c r="LVY1003" s="66"/>
      <c r="LVZ1003" s="66"/>
      <c r="LWA1003" s="66"/>
      <c r="LWB1003" s="66"/>
      <c r="LWC1003" s="66"/>
      <c r="LWD1003" s="66"/>
      <c r="LWE1003" s="66"/>
      <c r="LWF1003" s="66"/>
      <c r="LWG1003" s="66"/>
      <c r="LWH1003" s="66"/>
      <c r="LWI1003" s="66"/>
      <c r="LWJ1003" s="66"/>
      <c r="LWK1003" s="66"/>
      <c r="LWL1003" s="66"/>
      <c r="LWM1003" s="66"/>
      <c r="LWN1003" s="66"/>
      <c r="LWO1003" s="66"/>
      <c r="LWP1003" s="66"/>
      <c r="LWQ1003" s="66"/>
      <c r="LWR1003" s="66"/>
      <c r="LWS1003" s="66"/>
      <c r="LWT1003" s="66"/>
      <c r="LWU1003" s="66"/>
      <c r="LWV1003" s="66"/>
      <c r="LWW1003" s="66"/>
      <c r="LWX1003" s="66"/>
      <c r="LWY1003" s="66"/>
      <c r="LWZ1003" s="66"/>
      <c r="LXA1003" s="66"/>
      <c r="LXB1003" s="66"/>
      <c r="LXC1003" s="66"/>
      <c r="LXD1003" s="66"/>
      <c r="LXE1003" s="66"/>
      <c r="LXF1003" s="66"/>
      <c r="LXG1003" s="66"/>
      <c r="LXH1003" s="66"/>
      <c r="LXI1003" s="66"/>
      <c r="LXJ1003" s="66"/>
      <c r="LXK1003" s="66"/>
      <c r="LXL1003" s="66"/>
      <c r="LXM1003" s="66"/>
      <c r="LXN1003" s="66"/>
      <c r="LXO1003" s="66"/>
      <c r="LXP1003" s="66"/>
      <c r="LXQ1003" s="66"/>
      <c r="LXR1003" s="66"/>
      <c r="LXS1003" s="66"/>
      <c r="LXT1003" s="66"/>
      <c r="LXU1003" s="66"/>
      <c r="LXV1003" s="66"/>
      <c r="LXW1003" s="66"/>
      <c r="LXX1003" s="66"/>
      <c r="LXY1003" s="66"/>
      <c r="LXZ1003" s="66"/>
      <c r="LYA1003" s="66"/>
      <c r="LYB1003" s="66"/>
      <c r="LYC1003" s="66"/>
      <c r="LYD1003" s="66"/>
      <c r="LYE1003" s="66"/>
      <c r="LYF1003" s="66"/>
      <c r="LYG1003" s="66"/>
      <c r="LYH1003" s="66"/>
      <c r="LYI1003" s="66"/>
      <c r="LYJ1003" s="66"/>
      <c r="LYK1003" s="66"/>
      <c r="LYL1003" s="66"/>
      <c r="LYM1003" s="66"/>
      <c r="LYN1003" s="66"/>
      <c r="LYO1003" s="66"/>
      <c r="LYP1003" s="66"/>
      <c r="LYQ1003" s="66"/>
      <c r="LYR1003" s="66"/>
      <c r="LYS1003" s="66"/>
      <c r="LYT1003" s="66"/>
      <c r="LYU1003" s="66"/>
      <c r="LYV1003" s="66"/>
      <c r="LYW1003" s="66"/>
      <c r="LYX1003" s="66"/>
      <c r="LYY1003" s="66"/>
      <c r="LYZ1003" s="66"/>
      <c r="LZA1003" s="66"/>
      <c r="LZB1003" s="66"/>
      <c r="LZC1003" s="66"/>
      <c r="LZD1003" s="66"/>
      <c r="LZE1003" s="66"/>
      <c r="LZF1003" s="66"/>
      <c r="LZG1003" s="66"/>
      <c r="LZH1003" s="66"/>
      <c r="LZI1003" s="66"/>
      <c r="LZJ1003" s="66"/>
      <c r="LZK1003" s="66"/>
      <c r="LZL1003" s="66"/>
      <c r="LZM1003" s="66"/>
      <c r="LZN1003" s="66"/>
      <c r="LZO1003" s="66"/>
      <c r="LZP1003" s="66"/>
      <c r="LZQ1003" s="66"/>
      <c r="LZR1003" s="66"/>
      <c r="LZS1003" s="66"/>
      <c r="LZT1003" s="66"/>
      <c r="LZU1003" s="66"/>
      <c r="LZV1003" s="66"/>
      <c r="LZW1003" s="66"/>
      <c r="LZX1003" s="66"/>
      <c r="LZY1003" s="66"/>
      <c r="LZZ1003" s="66"/>
      <c r="MAA1003" s="66"/>
      <c r="MAB1003" s="66"/>
      <c r="MAC1003" s="66"/>
      <c r="MAD1003" s="66"/>
      <c r="MAE1003" s="66"/>
      <c r="MAF1003" s="66"/>
      <c r="MAG1003" s="66"/>
      <c r="MAH1003" s="66"/>
      <c r="MAI1003" s="66"/>
      <c r="MAJ1003" s="66"/>
      <c r="MAK1003" s="66"/>
      <c r="MAL1003" s="66"/>
      <c r="MAM1003" s="66"/>
      <c r="MAN1003" s="66"/>
      <c r="MAO1003" s="66"/>
      <c r="MAP1003" s="66"/>
      <c r="MAQ1003" s="66"/>
      <c r="MAR1003" s="66"/>
      <c r="MAS1003" s="66"/>
      <c r="MAT1003" s="66"/>
      <c r="MAU1003" s="66"/>
      <c r="MAV1003" s="66"/>
      <c r="MAW1003" s="66"/>
      <c r="MAX1003" s="66"/>
      <c r="MAY1003" s="66"/>
      <c r="MAZ1003" s="66"/>
      <c r="MBA1003" s="66"/>
      <c r="MBB1003" s="66"/>
      <c r="MBC1003" s="66"/>
      <c r="MBD1003" s="66"/>
      <c r="MBE1003" s="66"/>
      <c r="MBF1003" s="66"/>
      <c r="MBG1003" s="66"/>
      <c r="MBH1003" s="66"/>
      <c r="MBI1003" s="66"/>
      <c r="MBJ1003" s="66"/>
      <c r="MBK1003" s="66"/>
      <c r="MBL1003" s="66"/>
      <c r="MBM1003" s="66"/>
      <c r="MBN1003" s="66"/>
      <c r="MBO1003" s="66"/>
      <c r="MBP1003" s="66"/>
      <c r="MBQ1003" s="66"/>
      <c r="MBR1003" s="66"/>
      <c r="MBS1003" s="66"/>
      <c r="MBT1003" s="66"/>
      <c r="MBU1003" s="66"/>
      <c r="MBV1003" s="66"/>
      <c r="MBW1003" s="66"/>
      <c r="MBX1003" s="66"/>
      <c r="MBY1003" s="66"/>
      <c r="MBZ1003" s="66"/>
      <c r="MCA1003" s="66"/>
      <c r="MCB1003" s="66"/>
      <c r="MCC1003" s="66"/>
      <c r="MCD1003" s="66"/>
      <c r="MCE1003" s="66"/>
      <c r="MCF1003" s="66"/>
      <c r="MCG1003" s="66"/>
      <c r="MCH1003" s="66"/>
      <c r="MCI1003" s="66"/>
      <c r="MCJ1003" s="66"/>
      <c r="MCK1003" s="66"/>
      <c r="MCL1003" s="66"/>
      <c r="MCM1003" s="66"/>
      <c r="MCN1003" s="66"/>
      <c r="MCO1003" s="66"/>
      <c r="MCP1003" s="66"/>
      <c r="MCQ1003" s="66"/>
      <c r="MCR1003" s="66"/>
      <c r="MCS1003" s="66"/>
      <c r="MCT1003" s="66"/>
      <c r="MCU1003" s="66"/>
      <c r="MCV1003" s="66"/>
      <c r="MCW1003" s="66"/>
      <c r="MCX1003" s="66"/>
      <c r="MCY1003" s="66"/>
      <c r="MCZ1003" s="66"/>
      <c r="MDA1003" s="66"/>
      <c r="MDB1003" s="66"/>
      <c r="MDC1003" s="66"/>
      <c r="MDD1003" s="66"/>
      <c r="MDE1003" s="66"/>
      <c r="MDF1003" s="66"/>
      <c r="MDG1003" s="66"/>
      <c r="MDH1003" s="66"/>
      <c r="MDI1003" s="66"/>
      <c r="MDJ1003" s="66"/>
      <c r="MDK1003" s="66"/>
      <c r="MDL1003" s="66"/>
      <c r="MDM1003" s="66"/>
      <c r="MDN1003" s="66"/>
      <c r="MDO1003" s="66"/>
      <c r="MDP1003" s="66"/>
      <c r="MDQ1003" s="66"/>
      <c r="MDR1003" s="66"/>
      <c r="MDS1003" s="66"/>
      <c r="MDT1003" s="66"/>
      <c r="MDU1003" s="66"/>
      <c r="MDV1003" s="66"/>
      <c r="MDW1003" s="66"/>
      <c r="MDX1003" s="66"/>
      <c r="MDY1003" s="66"/>
      <c r="MDZ1003" s="66"/>
      <c r="MEA1003" s="66"/>
      <c r="MEB1003" s="66"/>
      <c r="MEC1003" s="66"/>
      <c r="MED1003" s="66"/>
      <c r="MEE1003" s="66"/>
      <c r="MEF1003" s="66"/>
      <c r="MEG1003" s="66"/>
      <c r="MEH1003" s="66"/>
      <c r="MEI1003" s="66"/>
      <c r="MEJ1003" s="66"/>
      <c r="MEK1003" s="66"/>
      <c r="MEL1003" s="66"/>
      <c r="MEM1003" s="66"/>
      <c r="MEN1003" s="66"/>
      <c r="MEO1003" s="66"/>
      <c r="MEP1003" s="66"/>
      <c r="MEQ1003" s="66"/>
      <c r="MER1003" s="66"/>
      <c r="MES1003" s="66"/>
      <c r="MET1003" s="66"/>
      <c r="MEU1003" s="66"/>
      <c r="MEV1003" s="66"/>
      <c r="MEW1003" s="66"/>
      <c r="MEX1003" s="66"/>
      <c r="MEY1003" s="66"/>
      <c r="MEZ1003" s="66"/>
      <c r="MFA1003" s="66"/>
      <c r="MFB1003" s="66"/>
      <c r="MFC1003" s="66"/>
      <c r="MFD1003" s="66"/>
      <c r="MFE1003" s="66"/>
      <c r="MFF1003" s="66"/>
      <c r="MFG1003" s="66"/>
      <c r="MFH1003" s="66"/>
      <c r="MFI1003" s="66"/>
      <c r="MFJ1003" s="66"/>
      <c r="MFK1003" s="66"/>
      <c r="MFL1003" s="66"/>
      <c r="MFM1003" s="66"/>
      <c r="MFN1003" s="66"/>
      <c r="MFO1003" s="66"/>
      <c r="MFP1003" s="66"/>
      <c r="MFQ1003" s="66"/>
      <c r="MFR1003" s="66"/>
      <c r="MFS1003" s="66"/>
      <c r="MFT1003" s="66"/>
      <c r="MFU1003" s="66"/>
      <c r="MFV1003" s="66"/>
      <c r="MFW1003" s="66"/>
      <c r="MFX1003" s="66"/>
      <c r="MFY1003" s="66"/>
      <c r="MFZ1003" s="66"/>
      <c r="MGA1003" s="66"/>
      <c r="MGB1003" s="66"/>
      <c r="MGC1003" s="66"/>
      <c r="MGD1003" s="66"/>
      <c r="MGE1003" s="66"/>
      <c r="MGF1003" s="66"/>
      <c r="MGG1003" s="66"/>
      <c r="MGH1003" s="66"/>
      <c r="MGI1003" s="66"/>
      <c r="MGJ1003" s="66"/>
      <c r="MGK1003" s="66"/>
      <c r="MGL1003" s="66"/>
      <c r="MGM1003" s="66"/>
      <c r="MGN1003" s="66"/>
      <c r="MGO1003" s="66"/>
      <c r="MGP1003" s="66"/>
      <c r="MGQ1003" s="66"/>
      <c r="MGR1003" s="66"/>
      <c r="MGS1003" s="66"/>
      <c r="MGT1003" s="66"/>
      <c r="MGU1003" s="66"/>
      <c r="MGV1003" s="66"/>
      <c r="MGW1003" s="66"/>
      <c r="MGX1003" s="66"/>
      <c r="MGY1003" s="66"/>
      <c r="MGZ1003" s="66"/>
      <c r="MHA1003" s="66"/>
      <c r="MHB1003" s="66"/>
      <c r="MHC1003" s="66"/>
      <c r="MHD1003" s="66"/>
      <c r="MHE1003" s="66"/>
      <c r="MHF1003" s="66"/>
      <c r="MHG1003" s="66"/>
      <c r="MHH1003" s="66"/>
      <c r="MHI1003" s="66"/>
      <c r="MHJ1003" s="66"/>
      <c r="MHK1003" s="66"/>
      <c r="MHL1003" s="66"/>
      <c r="MHM1003" s="66"/>
      <c r="MHN1003" s="66"/>
      <c r="MHO1003" s="66"/>
      <c r="MHP1003" s="66"/>
      <c r="MHQ1003" s="66"/>
      <c r="MHR1003" s="66"/>
      <c r="MHS1003" s="66"/>
      <c r="MHT1003" s="66"/>
      <c r="MHU1003" s="66"/>
      <c r="MHV1003" s="66"/>
      <c r="MHW1003" s="66"/>
      <c r="MHX1003" s="66"/>
      <c r="MHY1003" s="66"/>
      <c r="MHZ1003" s="66"/>
      <c r="MIA1003" s="66"/>
      <c r="MIB1003" s="66"/>
      <c r="MIC1003" s="66"/>
      <c r="MID1003" s="66"/>
      <c r="MIE1003" s="66"/>
      <c r="MIF1003" s="66"/>
      <c r="MIG1003" s="66"/>
      <c r="MIH1003" s="66"/>
      <c r="MII1003" s="66"/>
      <c r="MIJ1003" s="66"/>
      <c r="MIK1003" s="66"/>
      <c r="MIL1003" s="66"/>
      <c r="MIM1003" s="66"/>
      <c r="MIN1003" s="66"/>
      <c r="MIO1003" s="66"/>
      <c r="MIP1003" s="66"/>
      <c r="MIQ1003" s="66"/>
      <c r="MIR1003" s="66"/>
      <c r="MIS1003" s="66"/>
      <c r="MIT1003" s="66"/>
      <c r="MIU1003" s="66"/>
      <c r="MIV1003" s="66"/>
      <c r="MIW1003" s="66"/>
      <c r="MIX1003" s="66"/>
      <c r="MIY1003" s="66"/>
      <c r="MIZ1003" s="66"/>
      <c r="MJA1003" s="66"/>
      <c r="MJB1003" s="66"/>
      <c r="MJC1003" s="66"/>
      <c r="MJD1003" s="66"/>
      <c r="MJE1003" s="66"/>
      <c r="MJF1003" s="66"/>
      <c r="MJG1003" s="66"/>
      <c r="MJH1003" s="66"/>
      <c r="MJI1003" s="66"/>
      <c r="MJJ1003" s="66"/>
      <c r="MJK1003" s="66"/>
      <c r="MJL1003" s="66"/>
      <c r="MJM1003" s="66"/>
      <c r="MJN1003" s="66"/>
      <c r="MJO1003" s="66"/>
      <c r="MJP1003" s="66"/>
      <c r="MJQ1003" s="66"/>
      <c r="MJR1003" s="66"/>
      <c r="MJS1003" s="66"/>
      <c r="MJT1003" s="66"/>
      <c r="MJU1003" s="66"/>
      <c r="MJV1003" s="66"/>
      <c r="MJW1003" s="66"/>
      <c r="MJX1003" s="66"/>
      <c r="MJY1003" s="66"/>
      <c r="MJZ1003" s="66"/>
      <c r="MKA1003" s="66"/>
      <c r="MKB1003" s="66"/>
      <c r="MKC1003" s="66"/>
      <c r="MKD1003" s="66"/>
      <c r="MKE1003" s="66"/>
      <c r="MKF1003" s="66"/>
      <c r="MKG1003" s="66"/>
      <c r="MKH1003" s="66"/>
      <c r="MKI1003" s="66"/>
      <c r="MKJ1003" s="66"/>
      <c r="MKK1003" s="66"/>
      <c r="MKL1003" s="66"/>
      <c r="MKM1003" s="66"/>
      <c r="MKN1003" s="66"/>
      <c r="MKO1003" s="66"/>
      <c r="MKP1003" s="66"/>
      <c r="MKQ1003" s="66"/>
      <c r="MKR1003" s="66"/>
      <c r="MKS1003" s="66"/>
      <c r="MKT1003" s="66"/>
      <c r="MKU1003" s="66"/>
      <c r="MKV1003" s="66"/>
      <c r="MKW1003" s="66"/>
      <c r="MKX1003" s="66"/>
      <c r="MKY1003" s="66"/>
      <c r="MKZ1003" s="66"/>
      <c r="MLA1003" s="66"/>
      <c r="MLB1003" s="66"/>
      <c r="MLC1003" s="66"/>
      <c r="MLD1003" s="66"/>
      <c r="MLE1003" s="66"/>
      <c r="MLF1003" s="66"/>
      <c r="MLG1003" s="66"/>
      <c r="MLH1003" s="66"/>
      <c r="MLI1003" s="66"/>
      <c r="MLJ1003" s="66"/>
      <c r="MLK1003" s="66"/>
      <c r="MLL1003" s="66"/>
      <c r="MLM1003" s="66"/>
      <c r="MLN1003" s="66"/>
      <c r="MLO1003" s="66"/>
      <c r="MLP1003" s="66"/>
      <c r="MLQ1003" s="66"/>
      <c r="MLR1003" s="66"/>
      <c r="MLS1003" s="66"/>
      <c r="MLT1003" s="66"/>
      <c r="MLU1003" s="66"/>
      <c r="MLV1003" s="66"/>
      <c r="MLW1003" s="66"/>
      <c r="MLX1003" s="66"/>
      <c r="MLY1003" s="66"/>
      <c r="MLZ1003" s="66"/>
      <c r="MMA1003" s="66"/>
      <c r="MMB1003" s="66"/>
      <c r="MMC1003" s="66"/>
      <c r="MMD1003" s="66"/>
      <c r="MME1003" s="66"/>
      <c r="MMF1003" s="66"/>
      <c r="MMG1003" s="66"/>
      <c r="MMH1003" s="66"/>
      <c r="MMI1003" s="66"/>
      <c r="MMJ1003" s="66"/>
      <c r="MMK1003" s="66"/>
      <c r="MML1003" s="66"/>
      <c r="MMM1003" s="66"/>
      <c r="MMN1003" s="66"/>
      <c r="MMO1003" s="66"/>
      <c r="MMP1003" s="66"/>
      <c r="MMQ1003" s="66"/>
      <c r="MMR1003" s="66"/>
      <c r="MMS1003" s="66"/>
      <c r="MMT1003" s="66"/>
      <c r="MMU1003" s="66"/>
      <c r="MMV1003" s="66"/>
      <c r="MMW1003" s="66"/>
      <c r="MMX1003" s="66"/>
      <c r="MMY1003" s="66"/>
      <c r="MMZ1003" s="66"/>
      <c r="MNA1003" s="66"/>
      <c r="MNB1003" s="66"/>
      <c r="MNC1003" s="66"/>
      <c r="MND1003" s="66"/>
      <c r="MNE1003" s="66"/>
      <c r="MNF1003" s="66"/>
      <c r="MNG1003" s="66"/>
      <c r="MNH1003" s="66"/>
      <c r="MNI1003" s="66"/>
      <c r="MNJ1003" s="66"/>
      <c r="MNK1003" s="66"/>
      <c r="MNL1003" s="66"/>
      <c r="MNM1003" s="66"/>
      <c r="MNN1003" s="66"/>
      <c r="MNO1003" s="66"/>
      <c r="MNP1003" s="66"/>
      <c r="MNQ1003" s="66"/>
      <c r="MNR1003" s="66"/>
      <c r="MNS1003" s="66"/>
      <c r="MNT1003" s="66"/>
      <c r="MNU1003" s="66"/>
      <c r="MNV1003" s="66"/>
      <c r="MNW1003" s="66"/>
      <c r="MNX1003" s="66"/>
      <c r="MNY1003" s="66"/>
      <c r="MNZ1003" s="66"/>
      <c r="MOA1003" s="66"/>
      <c r="MOB1003" s="66"/>
      <c r="MOC1003" s="66"/>
      <c r="MOD1003" s="66"/>
      <c r="MOE1003" s="66"/>
      <c r="MOF1003" s="66"/>
      <c r="MOG1003" s="66"/>
      <c r="MOH1003" s="66"/>
      <c r="MOI1003" s="66"/>
      <c r="MOJ1003" s="66"/>
      <c r="MOK1003" s="66"/>
      <c r="MOL1003" s="66"/>
      <c r="MOM1003" s="66"/>
      <c r="MON1003" s="66"/>
      <c r="MOO1003" s="66"/>
      <c r="MOP1003" s="66"/>
      <c r="MOQ1003" s="66"/>
      <c r="MOR1003" s="66"/>
      <c r="MOS1003" s="66"/>
      <c r="MOT1003" s="66"/>
      <c r="MOU1003" s="66"/>
      <c r="MOV1003" s="66"/>
      <c r="MOW1003" s="66"/>
      <c r="MOX1003" s="66"/>
      <c r="MOY1003" s="66"/>
      <c r="MOZ1003" s="66"/>
      <c r="MPA1003" s="66"/>
      <c r="MPB1003" s="66"/>
      <c r="MPC1003" s="66"/>
      <c r="MPD1003" s="66"/>
      <c r="MPE1003" s="66"/>
      <c r="MPF1003" s="66"/>
      <c r="MPG1003" s="66"/>
      <c r="MPH1003" s="66"/>
      <c r="MPI1003" s="66"/>
      <c r="MPJ1003" s="66"/>
      <c r="MPK1003" s="66"/>
      <c r="MPL1003" s="66"/>
      <c r="MPM1003" s="66"/>
      <c r="MPN1003" s="66"/>
      <c r="MPO1003" s="66"/>
      <c r="MPP1003" s="66"/>
      <c r="MPQ1003" s="66"/>
      <c r="MPR1003" s="66"/>
      <c r="MPS1003" s="66"/>
      <c r="MPT1003" s="66"/>
      <c r="MPU1003" s="66"/>
      <c r="MPV1003" s="66"/>
      <c r="MPW1003" s="66"/>
      <c r="MPX1003" s="66"/>
      <c r="MPY1003" s="66"/>
      <c r="MPZ1003" s="66"/>
      <c r="MQA1003" s="66"/>
      <c r="MQB1003" s="66"/>
      <c r="MQC1003" s="66"/>
      <c r="MQD1003" s="66"/>
      <c r="MQE1003" s="66"/>
      <c r="MQF1003" s="66"/>
      <c r="MQG1003" s="66"/>
      <c r="MQH1003" s="66"/>
      <c r="MQI1003" s="66"/>
      <c r="MQJ1003" s="66"/>
      <c r="MQK1003" s="66"/>
      <c r="MQL1003" s="66"/>
      <c r="MQM1003" s="66"/>
      <c r="MQN1003" s="66"/>
      <c r="MQO1003" s="66"/>
      <c r="MQP1003" s="66"/>
      <c r="MQQ1003" s="66"/>
      <c r="MQR1003" s="66"/>
      <c r="MQS1003" s="66"/>
      <c r="MQT1003" s="66"/>
      <c r="MQU1003" s="66"/>
      <c r="MQV1003" s="66"/>
      <c r="MQW1003" s="66"/>
      <c r="MQX1003" s="66"/>
      <c r="MQY1003" s="66"/>
      <c r="MQZ1003" s="66"/>
      <c r="MRA1003" s="66"/>
      <c r="MRB1003" s="66"/>
      <c r="MRC1003" s="66"/>
      <c r="MRD1003" s="66"/>
      <c r="MRE1003" s="66"/>
      <c r="MRF1003" s="66"/>
      <c r="MRG1003" s="66"/>
      <c r="MRH1003" s="66"/>
      <c r="MRI1003" s="66"/>
      <c r="MRJ1003" s="66"/>
      <c r="MRK1003" s="66"/>
      <c r="MRL1003" s="66"/>
      <c r="MRM1003" s="66"/>
      <c r="MRN1003" s="66"/>
      <c r="MRO1003" s="66"/>
      <c r="MRP1003" s="66"/>
      <c r="MRQ1003" s="66"/>
      <c r="MRR1003" s="66"/>
      <c r="MRS1003" s="66"/>
      <c r="MRT1003" s="66"/>
      <c r="MRU1003" s="66"/>
      <c r="MRV1003" s="66"/>
      <c r="MRW1003" s="66"/>
      <c r="MRX1003" s="66"/>
      <c r="MRY1003" s="66"/>
      <c r="MRZ1003" s="66"/>
      <c r="MSA1003" s="66"/>
      <c r="MSB1003" s="66"/>
      <c r="MSC1003" s="66"/>
      <c r="MSD1003" s="66"/>
      <c r="MSE1003" s="66"/>
      <c r="MSF1003" s="66"/>
      <c r="MSG1003" s="66"/>
      <c r="MSH1003" s="66"/>
      <c r="MSI1003" s="66"/>
      <c r="MSJ1003" s="66"/>
      <c r="MSK1003" s="66"/>
      <c r="MSL1003" s="66"/>
      <c r="MSM1003" s="66"/>
      <c r="MSN1003" s="66"/>
      <c r="MSO1003" s="66"/>
      <c r="MSP1003" s="66"/>
      <c r="MSQ1003" s="66"/>
      <c r="MSR1003" s="66"/>
      <c r="MSS1003" s="66"/>
      <c r="MST1003" s="66"/>
      <c r="MSU1003" s="66"/>
      <c r="MSV1003" s="66"/>
      <c r="MSW1003" s="66"/>
      <c r="MSX1003" s="66"/>
      <c r="MSY1003" s="66"/>
      <c r="MSZ1003" s="66"/>
      <c r="MTA1003" s="66"/>
      <c r="MTB1003" s="66"/>
      <c r="MTC1003" s="66"/>
      <c r="MTD1003" s="66"/>
      <c r="MTE1003" s="66"/>
      <c r="MTF1003" s="66"/>
      <c r="MTG1003" s="66"/>
      <c r="MTH1003" s="66"/>
      <c r="MTI1003" s="66"/>
      <c r="MTJ1003" s="66"/>
      <c r="MTK1003" s="66"/>
      <c r="MTL1003" s="66"/>
      <c r="MTM1003" s="66"/>
      <c r="MTN1003" s="66"/>
      <c r="MTO1003" s="66"/>
      <c r="MTP1003" s="66"/>
      <c r="MTQ1003" s="66"/>
      <c r="MTR1003" s="66"/>
      <c r="MTS1003" s="66"/>
      <c r="MTT1003" s="66"/>
      <c r="MTU1003" s="66"/>
      <c r="MTV1003" s="66"/>
      <c r="MTW1003" s="66"/>
      <c r="MTX1003" s="66"/>
      <c r="MTY1003" s="66"/>
      <c r="MTZ1003" s="66"/>
      <c r="MUA1003" s="66"/>
      <c r="MUB1003" s="66"/>
      <c r="MUC1003" s="66"/>
      <c r="MUD1003" s="66"/>
      <c r="MUE1003" s="66"/>
      <c r="MUF1003" s="66"/>
      <c r="MUG1003" s="66"/>
      <c r="MUH1003" s="66"/>
      <c r="MUI1003" s="66"/>
      <c r="MUJ1003" s="66"/>
      <c r="MUK1003" s="66"/>
      <c r="MUL1003" s="66"/>
      <c r="MUM1003" s="66"/>
      <c r="MUN1003" s="66"/>
      <c r="MUO1003" s="66"/>
      <c r="MUP1003" s="66"/>
      <c r="MUQ1003" s="66"/>
      <c r="MUR1003" s="66"/>
      <c r="MUS1003" s="66"/>
      <c r="MUT1003" s="66"/>
      <c r="MUU1003" s="66"/>
      <c r="MUV1003" s="66"/>
      <c r="MUW1003" s="66"/>
      <c r="MUX1003" s="66"/>
      <c r="MUY1003" s="66"/>
      <c r="MUZ1003" s="66"/>
      <c r="MVA1003" s="66"/>
      <c r="MVB1003" s="66"/>
      <c r="MVC1003" s="66"/>
      <c r="MVD1003" s="66"/>
      <c r="MVE1003" s="66"/>
      <c r="MVF1003" s="66"/>
      <c r="MVG1003" s="66"/>
      <c r="MVH1003" s="66"/>
      <c r="MVI1003" s="66"/>
      <c r="MVJ1003" s="66"/>
      <c r="MVK1003" s="66"/>
      <c r="MVL1003" s="66"/>
      <c r="MVM1003" s="66"/>
      <c r="MVN1003" s="66"/>
      <c r="MVO1003" s="66"/>
      <c r="MVP1003" s="66"/>
      <c r="MVQ1003" s="66"/>
      <c r="MVR1003" s="66"/>
      <c r="MVS1003" s="66"/>
      <c r="MVT1003" s="66"/>
      <c r="MVU1003" s="66"/>
      <c r="MVV1003" s="66"/>
      <c r="MVW1003" s="66"/>
      <c r="MVX1003" s="66"/>
      <c r="MVY1003" s="66"/>
      <c r="MVZ1003" s="66"/>
      <c r="MWA1003" s="66"/>
      <c r="MWB1003" s="66"/>
      <c r="MWC1003" s="66"/>
      <c r="MWD1003" s="66"/>
      <c r="MWE1003" s="66"/>
      <c r="MWF1003" s="66"/>
      <c r="MWG1003" s="66"/>
      <c r="MWH1003" s="66"/>
      <c r="MWI1003" s="66"/>
      <c r="MWJ1003" s="66"/>
      <c r="MWK1003" s="66"/>
      <c r="MWL1003" s="66"/>
      <c r="MWM1003" s="66"/>
      <c r="MWN1003" s="66"/>
      <c r="MWO1003" s="66"/>
      <c r="MWP1003" s="66"/>
      <c r="MWQ1003" s="66"/>
      <c r="MWR1003" s="66"/>
      <c r="MWS1003" s="66"/>
      <c r="MWT1003" s="66"/>
      <c r="MWU1003" s="66"/>
      <c r="MWV1003" s="66"/>
      <c r="MWW1003" s="66"/>
      <c r="MWX1003" s="66"/>
      <c r="MWY1003" s="66"/>
      <c r="MWZ1003" s="66"/>
      <c r="MXA1003" s="66"/>
      <c r="MXB1003" s="66"/>
      <c r="MXC1003" s="66"/>
      <c r="MXD1003" s="66"/>
      <c r="MXE1003" s="66"/>
      <c r="MXF1003" s="66"/>
      <c r="MXG1003" s="66"/>
      <c r="MXH1003" s="66"/>
      <c r="MXI1003" s="66"/>
      <c r="MXJ1003" s="66"/>
      <c r="MXK1003" s="66"/>
      <c r="MXL1003" s="66"/>
      <c r="MXM1003" s="66"/>
      <c r="MXN1003" s="66"/>
      <c r="MXO1003" s="66"/>
      <c r="MXP1003" s="66"/>
      <c r="MXQ1003" s="66"/>
      <c r="MXR1003" s="66"/>
      <c r="MXS1003" s="66"/>
      <c r="MXT1003" s="66"/>
      <c r="MXU1003" s="66"/>
      <c r="MXV1003" s="66"/>
      <c r="MXW1003" s="66"/>
      <c r="MXX1003" s="66"/>
      <c r="MXY1003" s="66"/>
      <c r="MXZ1003" s="66"/>
      <c r="MYA1003" s="66"/>
      <c r="MYB1003" s="66"/>
      <c r="MYC1003" s="66"/>
      <c r="MYD1003" s="66"/>
      <c r="MYE1003" s="66"/>
      <c r="MYF1003" s="66"/>
      <c r="MYG1003" s="66"/>
      <c r="MYH1003" s="66"/>
      <c r="MYI1003" s="66"/>
      <c r="MYJ1003" s="66"/>
      <c r="MYK1003" s="66"/>
      <c r="MYL1003" s="66"/>
      <c r="MYM1003" s="66"/>
      <c r="MYN1003" s="66"/>
      <c r="MYO1003" s="66"/>
      <c r="MYP1003" s="66"/>
      <c r="MYQ1003" s="66"/>
      <c r="MYR1003" s="66"/>
      <c r="MYS1003" s="66"/>
      <c r="MYT1003" s="66"/>
      <c r="MYU1003" s="66"/>
      <c r="MYV1003" s="66"/>
      <c r="MYW1003" s="66"/>
      <c r="MYX1003" s="66"/>
      <c r="MYY1003" s="66"/>
      <c r="MYZ1003" s="66"/>
      <c r="MZA1003" s="66"/>
      <c r="MZB1003" s="66"/>
      <c r="MZC1003" s="66"/>
      <c r="MZD1003" s="66"/>
      <c r="MZE1003" s="66"/>
      <c r="MZF1003" s="66"/>
      <c r="MZG1003" s="66"/>
      <c r="MZH1003" s="66"/>
      <c r="MZI1003" s="66"/>
      <c r="MZJ1003" s="66"/>
      <c r="MZK1003" s="66"/>
      <c r="MZL1003" s="66"/>
      <c r="MZM1003" s="66"/>
      <c r="MZN1003" s="66"/>
      <c r="MZO1003" s="66"/>
      <c r="MZP1003" s="66"/>
      <c r="MZQ1003" s="66"/>
      <c r="MZR1003" s="66"/>
      <c r="MZS1003" s="66"/>
      <c r="MZT1003" s="66"/>
      <c r="MZU1003" s="66"/>
      <c r="MZV1003" s="66"/>
      <c r="MZW1003" s="66"/>
      <c r="MZX1003" s="66"/>
      <c r="MZY1003" s="66"/>
      <c r="MZZ1003" s="66"/>
      <c r="NAA1003" s="66"/>
      <c r="NAB1003" s="66"/>
      <c r="NAC1003" s="66"/>
      <c r="NAD1003" s="66"/>
      <c r="NAE1003" s="66"/>
      <c r="NAF1003" s="66"/>
      <c r="NAG1003" s="66"/>
      <c r="NAH1003" s="66"/>
      <c r="NAI1003" s="66"/>
      <c r="NAJ1003" s="66"/>
      <c r="NAK1003" s="66"/>
      <c r="NAL1003" s="66"/>
      <c r="NAM1003" s="66"/>
      <c r="NAN1003" s="66"/>
      <c r="NAO1003" s="66"/>
      <c r="NAP1003" s="66"/>
      <c r="NAQ1003" s="66"/>
      <c r="NAR1003" s="66"/>
      <c r="NAS1003" s="66"/>
      <c r="NAT1003" s="66"/>
      <c r="NAU1003" s="66"/>
      <c r="NAV1003" s="66"/>
      <c r="NAW1003" s="66"/>
      <c r="NAX1003" s="66"/>
      <c r="NAY1003" s="66"/>
      <c r="NAZ1003" s="66"/>
      <c r="NBA1003" s="66"/>
      <c r="NBB1003" s="66"/>
      <c r="NBC1003" s="66"/>
      <c r="NBD1003" s="66"/>
      <c r="NBE1003" s="66"/>
      <c r="NBF1003" s="66"/>
      <c r="NBG1003" s="66"/>
      <c r="NBH1003" s="66"/>
      <c r="NBI1003" s="66"/>
      <c r="NBJ1003" s="66"/>
      <c r="NBK1003" s="66"/>
      <c r="NBL1003" s="66"/>
      <c r="NBM1003" s="66"/>
      <c r="NBN1003" s="66"/>
      <c r="NBO1003" s="66"/>
      <c r="NBP1003" s="66"/>
      <c r="NBQ1003" s="66"/>
      <c r="NBR1003" s="66"/>
      <c r="NBS1003" s="66"/>
      <c r="NBT1003" s="66"/>
      <c r="NBU1003" s="66"/>
      <c r="NBV1003" s="66"/>
      <c r="NBW1003" s="66"/>
      <c r="NBX1003" s="66"/>
      <c r="NBY1003" s="66"/>
      <c r="NBZ1003" s="66"/>
      <c r="NCA1003" s="66"/>
      <c r="NCB1003" s="66"/>
      <c r="NCC1003" s="66"/>
      <c r="NCD1003" s="66"/>
      <c r="NCE1003" s="66"/>
      <c r="NCF1003" s="66"/>
      <c r="NCG1003" s="66"/>
      <c r="NCH1003" s="66"/>
      <c r="NCI1003" s="66"/>
      <c r="NCJ1003" s="66"/>
      <c r="NCK1003" s="66"/>
      <c r="NCL1003" s="66"/>
      <c r="NCM1003" s="66"/>
      <c r="NCN1003" s="66"/>
      <c r="NCO1003" s="66"/>
      <c r="NCP1003" s="66"/>
      <c r="NCQ1003" s="66"/>
      <c r="NCR1003" s="66"/>
      <c r="NCS1003" s="66"/>
      <c r="NCT1003" s="66"/>
      <c r="NCU1003" s="66"/>
      <c r="NCV1003" s="66"/>
      <c r="NCW1003" s="66"/>
      <c r="NCX1003" s="66"/>
      <c r="NCY1003" s="66"/>
      <c r="NCZ1003" s="66"/>
      <c r="NDA1003" s="66"/>
      <c r="NDB1003" s="66"/>
      <c r="NDC1003" s="66"/>
      <c r="NDD1003" s="66"/>
      <c r="NDE1003" s="66"/>
      <c r="NDF1003" s="66"/>
      <c r="NDG1003" s="66"/>
      <c r="NDH1003" s="66"/>
      <c r="NDI1003" s="66"/>
      <c r="NDJ1003" s="66"/>
      <c r="NDK1003" s="66"/>
      <c r="NDL1003" s="66"/>
      <c r="NDM1003" s="66"/>
      <c r="NDN1003" s="66"/>
      <c r="NDO1003" s="66"/>
      <c r="NDP1003" s="66"/>
      <c r="NDQ1003" s="66"/>
      <c r="NDR1003" s="66"/>
      <c r="NDS1003" s="66"/>
      <c r="NDT1003" s="66"/>
      <c r="NDU1003" s="66"/>
      <c r="NDV1003" s="66"/>
      <c r="NDW1003" s="66"/>
      <c r="NDX1003" s="66"/>
      <c r="NDY1003" s="66"/>
      <c r="NDZ1003" s="66"/>
      <c r="NEA1003" s="66"/>
      <c r="NEB1003" s="66"/>
      <c r="NEC1003" s="66"/>
      <c r="NED1003" s="66"/>
      <c r="NEE1003" s="66"/>
      <c r="NEF1003" s="66"/>
      <c r="NEG1003" s="66"/>
      <c r="NEH1003" s="66"/>
      <c r="NEI1003" s="66"/>
      <c r="NEJ1003" s="66"/>
      <c r="NEK1003" s="66"/>
      <c r="NEL1003" s="66"/>
      <c r="NEM1003" s="66"/>
      <c r="NEN1003" s="66"/>
      <c r="NEO1003" s="66"/>
      <c r="NEP1003" s="66"/>
      <c r="NEQ1003" s="66"/>
      <c r="NER1003" s="66"/>
      <c r="NES1003" s="66"/>
      <c r="NET1003" s="66"/>
      <c r="NEU1003" s="66"/>
      <c r="NEV1003" s="66"/>
      <c r="NEW1003" s="66"/>
      <c r="NEX1003" s="66"/>
      <c r="NEY1003" s="66"/>
      <c r="NEZ1003" s="66"/>
      <c r="NFA1003" s="66"/>
      <c r="NFB1003" s="66"/>
      <c r="NFC1003" s="66"/>
      <c r="NFD1003" s="66"/>
      <c r="NFE1003" s="66"/>
      <c r="NFF1003" s="66"/>
      <c r="NFG1003" s="66"/>
      <c r="NFH1003" s="66"/>
      <c r="NFI1003" s="66"/>
      <c r="NFJ1003" s="66"/>
      <c r="NFK1003" s="66"/>
      <c r="NFL1003" s="66"/>
      <c r="NFM1003" s="66"/>
      <c r="NFN1003" s="66"/>
      <c r="NFO1003" s="66"/>
      <c r="NFP1003" s="66"/>
      <c r="NFQ1003" s="66"/>
      <c r="NFR1003" s="66"/>
      <c r="NFS1003" s="66"/>
      <c r="NFT1003" s="66"/>
      <c r="NFU1003" s="66"/>
      <c r="NFV1003" s="66"/>
      <c r="NFW1003" s="66"/>
      <c r="NFX1003" s="66"/>
      <c r="NFY1003" s="66"/>
      <c r="NFZ1003" s="66"/>
      <c r="NGA1003" s="66"/>
      <c r="NGB1003" s="66"/>
      <c r="NGC1003" s="66"/>
      <c r="NGD1003" s="66"/>
      <c r="NGE1003" s="66"/>
      <c r="NGF1003" s="66"/>
      <c r="NGG1003" s="66"/>
      <c r="NGH1003" s="66"/>
      <c r="NGI1003" s="66"/>
      <c r="NGJ1003" s="66"/>
      <c r="NGK1003" s="66"/>
      <c r="NGL1003" s="66"/>
      <c r="NGM1003" s="66"/>
      <c r="NGN1003" s="66"/>
      <c r="NGO1003" s="66"/>
      <c r="NGP1003" s="66"/>
      <c r="NGQ1003" s="66"/>
      <c r="NGR1003" s="66"/>
      <c r="NGS1003" s="66"/>
      <c r="NGT1003" s="66"/>
      <c r="NGU1003" s="66"/>
      <c r="NGV1003" s="66"/>
      <c r="NGW1003" s="66"/>
      <c r="NGX1003" s="66"/>
      <c r="NGY1003" s="66"/>
      <c r="NGZ1003" s="66"/>
      <c r="NHA1003" s="66"/>
      <c r="NHB1003" s="66"/>
      <c r="NHC1003" s="66"/>
      <c r="NHD1003" s="66"/>
      <c r="NHE1003" s="66"/>
      <c r="NHF1003" s="66"/>
      <c r="NHG1003" s="66"/>
      <c r="NHH1003" s="66"/>
      <c r="NHI1003" s="66"/>
      <c r="NHJ1003" s="66"/>
      <c r="NHK1003" s="66"/>
      <c r="NHL1003" s="66"/>
      <c r="NHM1003" s="66"/>
      <c r="NHN1003" s="66"/>
      <c r="NHO1003" s="66"/>
      <c r="NHP1003" s="66"/>
      <c r="NHQ1003" s="66"/>
      <c r="NHR1003" s="66"/>
      <c r="NHS1003" s="66"/>
      <c r="NHT1003" s="66"/>
      <c r="NHU1003" s="66"/>
      <c r="NHV1003" s="66"/>
      <c r="NHW1003" s="66"/>
      <c r="NHX1003" s="66"/>
      <c r="NHY1003" s="66"/>
      <c r="NHZ1003" s="66"/>
      <c r="NIA1003" s="66"/>
      <c r="NIB1003" s="66"/>
      <c r="NIC1003" s="66"/>
      <c r="NID1003" s="66"/>
      <c r="NIE1003" s="66"/>
      <c r="NIF1003" s="66"/>
      <c r="NIG1003" s="66"/>
      <c r="NIH1003" s="66"/>
      <c r="NII1003" s="66"/>
      <c r="NIJ1003" s="66"/>
      <c r="NIK1003" s="66"/>
      <c r="NIL1003" s="66"/>
      <c r="NIM1003" s="66"/>
      <c r="NIN1003" s="66"/>
      <c r="NIO1003" s="66"/>
      <c r="NIP1003" s="66"/>
      <c r="NIQ1003" s="66"/>
      <c r="NIR1003" s="66"/>
      <c r="NIS1003" s="66"/>
      <c r="NIT1003" s="66"/>
      <c r="NIU1003" s="66"/>
      <c r="NIV1003" s="66"/>
      <c r="NIW1003" s="66"/>
      <c r="NIX1003" s="66"/>
      <c r="NIY1003" s="66"/>
      <c r="NIZ1003" s="66"/>
      <c r="NJA1003" s="66"/>
      <c r="NJB1003" s="66"/>
      <c r="NJC1003" s="66"/>
      <c r="NJD1003" s="66"/>
      <c r="NJE1003" s="66"/>
      <c r="NJF1003" s="66"/>
      <c r="NJG1003" s="66"/>
      <c r="NJH1003" s="66"/>
      <c r="NJI1003" s="66"/>
      <c r="NJJ1003" s="66"/>
      <c r="NJK1003" s="66"/>
      <c r="NJL1003" s="66"/>
      <c r="NJM1003" s="66"/>
      <c r="NJN1003" s="66"/>
      <c r="NJO1003" s="66"/>
      <c r="NJP1003" s="66"/>
      <c r="NJQ1003" s="66"/>
      <c r="NJR1003" s="66"/>
      <c r="NJS1003" s="66"/>
      <c r="NJT1003" s="66"/>
      <c r="NJU1003" s="66"/>
      <c r="NJV1003" s="66"/>
      <c r="NJW1003" s="66"/>
      <c r="NJX1003" s="66"/>
      <c r="NJY1003" s="66"/>
      <c r="NJZ1003" s="66"/>
      <c r="NKA1003" s="66"/>
      <c r="NKB1003" s="66"/>
      <c r="NKC1003" s="66"/>
      <c r="NKD1003" s="66"/>
      <c r="NKE1003" s="66"/>
      <c r="NKF1003" s="66"/>
      <c r="NKG1003" s="66"/>
      <c r="NKH1003" s="66"/>
      <c r="NKI1003" s="66"/>
      <c r="NKJ1003" s="66"/>
      <c r="NKK1003" s="66"/>
      <c r="NKL1003" s="66"/>
      <c r="NKM1003" s="66"/>
      <c r="NKN1003" s="66"/>
      <c r="NKO1003" s="66"/>
      <c r="NKP1003" s="66"/>
      <c r="NKQ1003" s="66"/>
      <c r="NKR1003" s="66"/>
      <c r="NKS1003" s="66"/>
      <c r="NKT1003" s="66"/>
      <c r="NKU1003" s="66"/>
      <c r="NKV1003" s="66"/>
      <c r="NKW1003" s="66"/>
      <c r="NKX1003" s="66"/>
      <c r="NKY1003" s="66"/>
      <c r="NKZ1003" s="66"/>
      <c r="NLA1003" s="66"/>
      <c r="NLB1003" s="66"/>
      <c r="NLC1003" s="66"/>
      <c r="NLD1003" s="66"/>
      <c r="NLE1003" s="66"/>
      <c r="NLF1003" s="66"/>
      <c r="NLG1003" s="66"/>
      <c r="NLH1003" s="66"/>
      <c r="NLI1003" s="66"/>
      <c r="NLJ1003" s="66"/>
      <c r="NLK1003" s="66"/>
      <c r="NLL1003" s="66"/>
      <c r="NLM1003" s="66"/>
      <c r="NLN1003" s="66"/>
      <c r="NLO1003" s="66"/>
      <c r="NLP1003" s="66"/>
      <c r="NLQ1003" s="66"/>
      <c r="NLR1003" s="66"/>
      <c r="NLS1003" s="66"/>
      <c r="NLT1003" s="66"/>
      <c r="NLU1003" s="66"/>
      <c r="NLV1003" s="66"/>
      <c r="NLW1003" s="66"/>
      <c r="NLX1003" s="66"/>
      <c r="NLY1003" s="66"/>
      <c r="NLZ1003" s="66"/>
      <c r="NMA1003" s="66"/>
      <c r="NMB1003" s="66"/>
      <c r="NMC1003" s="66"/>
      <c r="NMD1003" s="66"/>
      <c r="NME1003" s="66"/>
      <c r="NMF1003" s="66"/>
      <c r="NMG1003" s="66"/>
      <c r="NMH1003" s="66"/>
      <c r="NMI1003" s="66"/>
      <c r="NMJ1003" s="66"/>
      <c r="NMK1003" s="66"/>
      <c r="NML1003" s="66"/>
      <c r="NMM1003" s="66"/>
      <c r="NMN1003" s="66"/>
      <c r="NMO1003" s="66"/>
      <c r="NMP1003" s="66"/>
      <c r="NMQ1003" s="66"/>
      <c r="NMR1003" s="66"/>
      <c r="NMS1003" s="66"/>
      <c r="NMT1003" s="66"/>
      <c r="NMU1003" s="66"/>
      <c r="NMV1003" s="66"/>
      <c r="NMW1003" s="66"/>
      <c r="NMX1003" s="66"/>
      <c r="NMY1003" s="66"/>
      <c r="NMZ1003" s="66"/>
      <c r="NNA1003" s="66"/>
      <c r="NNB1003" s="66"/>
      <c r="NNC1003" s="66"/>
      <c r="NND1003" s="66"/>
      <c r="NNE1003" s="66"/>
      <c r="NNF1003" s="66"/>
      <c r="NNG1003" s="66"/>
      <c r="NNH1003" s="66"/>
      <c r="NNI1003" s="66"/>
      <c r="NNJ1003" s="66"/>
      <c r="NNK1003" s="66"/>
      <c r="NNL1003" s="66"/>
      <c r="NNM1003" s="66"/>
      <c r="NNN1003" s="66"/>
      <c r="NNO1003" s="66"/>
      <c r="NNP1003" s="66"/>
      <c r="NNQ1003" s="66"/>
      <c r="NNR1003" s="66"/>
      <c r="NNS1003" s="66"/>
      <c r="NNT1003" s="66"/>
      <c r="NNU1003" s="66"/>
      <c r="NNV1003" s="66"/>
      <c r="NNW1003" s="66"/>
      <c r="NNX1003" s="66"/>
      <c r="NNY1003" s="66"/>
      <c r="NNZ1003" s="66"/>
      <c r="NOA1003" s="66"/>
      <c r="NOB1003" s="66"/>
      <c r="NOC1003" s="66"/>
      <c r="NOD1003" s="66"/>
      <c r="NOE1003" s="66"/>
      <c r="NOF1003" s="66"/>
      <c r="NOG1003" s="66"/>
      <c r="NOH1003" s="66"/>
      <c r="NOI1003" s="66"/>
      <c r="NOJ1003" s="66"/>
      <c r="NOK1003" s="66"/>
      <c r="NOL1003" s="66"/>
      <c r="NOM1003" s="66"/>
      <c r="NON1003" s="66"/>
      <c r="NOO1003" s="66"/>
      <c r="NOP1003" s="66"/>
      <c r="NOQ1003" s="66"/>
      <c r="NOR1003" s="66"/>
      <c r="NOS1003" s="66"/>
      <c r="NOT1003" s="66"/>
      <c r="NOU1003" s="66"/>
      <c r="NOV1003" s="66"/>
      <c r="NOW1003" s="66"/>
      <c r="NOX1003" s="66"/>
      <c r="NOY1003" s="66"/>
      <c r="NOZ1003" s="66"/>
      <c r="NPA1003" s="66"/>
      <c r="NPB1003" s="66"/>
      <c r="NPC1003" s="66"/>
      <c r="NPD1003" s="66"/>
      <c r="NPE1003" s="66"/>
      <c r="NPF1003" s="66"/>
      <c r="NPG1003" s="66"/>
      <c r="NPH1003" s="66"/>
      <c r="NPI1003" s="66"/>
      <c r="NPJ1003" s="66"/>
      <c r="NPK1003" s="66"/>
      <c r="NPL1003" s="66"/>
      <c r="NPM1003" s="66"/>
      <c r="NPN1003" s="66"/>
      <c r="NPO1003" s="66"/>
      <c r="NPP1003" s="66"/>
      <c r="NPQ1003" s="66"/>
      <c r="NPR1003" s="66"/>
      <c r="NPS1003" s="66"/>
      <c r="NPT1003" s="66"/>
      <c r="NPU1003" s="66"/>
      <c r="NPV1003" s="66"/>
      <c r="NPW1003" s="66"/>
      <c r="NPX1003" s="66"/>
      <c r="NPY1003" s="66"/>
      <c r="NPZ1003" s="66"/>
      <c r="NQA1003" s="66"/>
      <c r="NQB1003" s="66"/>
      <c r="NQC1003" s="66"/>
      <c r="NQD1003" s="66"/>
      <c r="NQE1003" s="66"/>
      <c r="NQF1003" s="66"/>
      <c r="NQG1003" s="66"/>
      <c r="NQH1003" s="66"/>
      <c r="NQI1003" s="66"/>
      <c r="NQJ1003" s="66"/>
      <c r="NQK1003" s="66"/>
      <c r="NQL1003" s="66"/>
      <c r="NQM1003" s="66"/>
      <c r="NQN1003" s="66"/>
      <c r="NQO1003" s="66"/>
      <c r="NQP1003" s="66"/>
      <c r="NQQ1003" s="66"/>
      <c r="NQR1003" s="66"/>
      <c r="NQS1003" s="66"/>
      <c r="NQT1003" s="66"/>
      <c r="NQU1003" s="66"/>
      <c r="NQV1003" s="66"/>
      <c r="NQW1003" s="66"/>
      <c r="NQX1003" s="66"/>
      <c r="NQY1003" s="66"/>
      <c r="NQZ1003" s="66"/>
      <c r="NRA1003" s="66"/>
      <c r="NRB1003" s="66"/>
      <c r="NRC1003" s="66"/>
      <c r="NRD1003" s="66"/>
      <c r="NRE1003" s="66"/>
      <c r="NRF1003" s="66"/>
      <c r="NRG1003" s="66"/>
      <c r="NRH1003" s="66"/>
      <c r="NRI1003" s="66"/>
      <c r="NRJ1003" s="66"/>
      <c r="NRK1003" s="66"/>
      <c r="NRL1003" s="66"/>
      <c r="NRM1003" s="66"/>
      <c r="NRN1003" s="66"/>
      <c r="NRO1003" s="66"/>
      <c r="NRP1003" s="66"/>
      <c r="NRQ1003" s="66"/>
      <c r="NRR1003" s="66"/>
      <c r="NRS1003" s="66"/>
      <c r="NRT1003" s="66"/>
      <c r="NRU1003" s="66"/>
      <c r="NRV1003" s="66"/>
      <c r="NRW1003" s="66"/>
      <c r="NRX1003" s="66"/>
      <c r="NRY1003" s="66"/>
      <c r="NRZ1003" s="66"/>
      <c r="NSA1003" s="66"/>
      <c r="NSB1003" s="66"/>
      <c r="NSC1003" s="66"/>
      <c r="NSD1003" s="66"/>
      <c r="NSE1003" s="66"/>
      <c r="NSF1003" s="66"/>
      <c r="NSG1003" s="66"/>
      <c r="NSH1003" s="66"/>
      <c r="NSI1003" s="66"/>
      <c r="NSJ1003" s="66"/>
      <c r="NSK1003" s="66"/>
      <c r="NSL1003" s="66"/>
      <c r="NSM1003" s="66"/>
      <c r="NSN1003" s="66"/>
      <c r="NSO1003" s="66"/>
      <c r="NSP1003" s="66"/>
      <c r="NSQ1003" s="66"/>
      <c r="NSR1003" s="66"/>
      <c r="NSS1003" s="66"/>
      <c r="NST1003" s="66"/>
      <c r="NSU1003" s="66"/>
      <c r="NSV1003" s="66"/>
      <c r="NSW1003" s="66"/>
      <c r="NSX1003" s="66"/>
      <c r="NSY1003" s="66"/>
      <c r="NSZ1003" s="66"/>
      <c r="NTA1003" s="66"/>
      <c r="NTB1003" s="66"/>
      <c r="NTC1003" s="66"/>
      <c r="NTD1003" s="66"/>
      <c r="NTE1003" s="66"/>
      <c r="NTF1003" s="66"/>
      <c r="NTG1003" s="66"/>
      <c r="NTH1003" s="66"/>
      <c r="NTI1003" s="66"/>
      <c r="NTJ1003" s="66"/>
      <c r="NTK1003" s="66"/>
      <c r="NTL1003" s="66"/>
      <c r="NTM1003" s="66"/>
      <c r="NTN1003" s="66"/>
      <c r="NTO1003" s="66"/>
      <c r="NTP1003" s="66"/>
      <c r="NTQ1003" s="66"/>
      <c r="NTR1003" s="66"/>
      <c r="NTS1003" s="66"/>
      <c r="NTT1003" s="66"/>
      <c r="NTU1003" s="66"/>
      <c r="NTV1003" s="66"/>
      <c r="NTW1003" s="66"/>
      <c r="NTX1003" s="66"/>
      <c r="NTY1003" s="66"/>
      <c r="NTZ1003" s="66"/>
      <c r="NUA1003" s="66"/>
      <c r="NUB1003" s="66"/>
      <c r="NUC1003" s="66"/>
      <c r="NUD1003" s="66"/>
      <c r="NUE1003" s="66"/>
      <c r="NUF1003" s="66"/>
      <c r="NUG1003" s="66"/>
      <c r="NUH1003" s="66"/>
      <c r="NUI1003" s="66"/>
      <c r="NUJ1003" s="66"/>
      <c r="NUK1003" s="66"/>
      <c r="NUL1003" s="66"/>
      <c r="NUM1003" s="66"/>
      <c r="NUN1003" s="66"/>
      <c r="NUO1003" s="66"/>
      <c r="NUP1003" s="66"/>
      <c r="NUQ1003" s="66"/>
      <c r="NUR1003" s="66"/>
      <c r="NUS1003" s="66"/>
      <c r="NUT1003" s="66"/>
      <c r="NUU1003" s="66"/>
      <c r="NUV1003" s="66"/>
      <c r="NUW1003" s="66"/>
      <c r="NUX1003" s="66"/>
      <c r="NUY1003" s="66"/>
      <c r="NUZ1003" s="66"/>
      <c r="NVA1003" s="66"/>
      <c r="NVB1003" s="66"/>
      <c r="NVC1003" s="66"/>
      <c r="NVD1003" s="66"/>
      <c r="NVE1003" s="66"/>
      <c r="NVF1003" s="66"/>
      <c r="NVG1003" s="66"/>
      <c r="NVH1003" s="66"/>
      <c r="NVI1003" s="66"/>
      <c r="NVJ1003" s="66"/>
      <c r="NVK1003" s="66"/>
      <c r="NVL1003" s="66"/>
      <c r="NVM1003" s="66"/>
      <c r="NVN1003" s="66"/>
      <c r="NVO1003" s="66"/>
      <c r="NVP1003" s="66"/>
      <c r="NVQ1003" s="66"/>
      <c r="NVR1003" s="66"/>
      <c r="NVS1003" s="66"/>
      <c r="NVT1003" s="66"/>
      <c r="NVU1003" s="66"/>
      <c r="NVV1003" s="66"/>
      <c r="NVW1003" s="66"/>
      <c r="NVX1003" s="66"/>
      <c r="NVY1003" s="66"/>
      <c r="NVZ1003" s="66"/>
      <c r="NWA1003" s="66"/>
      <c r="NWB1003" s="66"/>
      <c r="NWC1003" s="66"/>
      <c r="NWD1003" s="66"/>
      <c r="NWE1003" s="66"/>
      <c r="NWF1003" s="66"/>
      <c r="NWG1003" s="66"/>
      <c r="NWH1003" s="66"/>
      <c r="NWI1003" s="66"/>
      <c r="NWJ1003" s="66"/>
      <c r="NWK1003" s="66"/>
      <c r="NWL1003" s="66"/>
      <c r="NWM1003" s="66"/>
      <c r="NWN1003" s="66"/>
      <c r="NWO1003" s="66"/>
      <c r="NWP1003" s="66"/>
      <c r="NWQ1003" s="66"/>
      <c r="NWR1003" s="66"/>
      <c r="NWS1003" s="66"/>
      <c r="NWT1003" s="66"/>
      <c r="NWU1003" s="66"/>
      <c r="NWV1003" s="66"/>
      <c r="NWW1003" s="66"/>
      <c r="NWX1003" s="66"/>
      <c r="NWY1003" s="66"/>
      <c r="NWZ1003" s="66"/>
      <c r="NXA1003" s="66"/>
      <c r="NXB1003" s="66"/>
      <c r="NXC1003" s="66"/>
      <c r="NXD1003" s="66"/>
      <c r="NXE1003" s="66"/>
      <c r="NXF1003" s="66"/>
      <c r="NXG1003" s="66"/>
      <c r="NXH1003" s="66"/>
      <c r="NXI1003" s="66"/>
      <c r="NXJ1003" s="66"/>
      <c r="NXK1003" s="66"/>
      <c r="NXL1003" s="66"/>
      <c r="NXM1003" s="66"/>
      <c r="NXN1003" s="66"/>
      <c r="NXO1003" s="66"/>
      <c r="NXP1003" s="66"/>
      <c r="NXQ1003" s="66"/>
      <c r="NXR1003" s="66"/>
      <c r="NXS1003" s="66"/>
      <c r="NXT1003" s="66"/>
      <c r="NXU1003" s="66"/>
      <c r="NXV1003" s="66"/>
      <c r="NXW1003" s="66"/>
      <c r="NXX1003" s="66"/>
      <c r="NXY1003" s="66"/>
      <c r="NXZ1003" s="66"/>
      <c r="NYA1003" s="66"/>
      <c r="NYB1003" s="66"/>
      <c r="NYC1003" s="66"/>
      <c r="NYD1003" s="66"/>
      <c r="NYE1003" s="66"/>
      <c r="NYF1003" s="66"/>
      <c r="NYG1003" s="66"/>
      <c r="NYH1003" s="66"/>
      <c r="NYI1003" s="66"/>
      <c r="NYJ1003" s="66"/>
      <c r="NYK1003" s="66"/>
      <c r="NYL1003" s="66"/>
      <c r="NYM1003" s="66"/>
      <c r="NYN1003" s="66"/>
      <c r="NYO1003" s="66"/>
      <c r="NYP1003" s="66"/>
      <c r="NYQ1003" s="66"/>
      <c r="NYR1003" s="66"/>
      <c r="NYS1003" s="66"/>
      <c r="NYT1003" s="66"/>
      <c r="NYU1003" s="66"/>
      <c r="NYV1003" s="66"/>
      <c r="NYW1003" s="66"/>
      <c r="NYX1003" s="66"/>
      <c r="NYY1003" s="66"/>
      <c r="NYZ1003" s="66"/>
      <c r="NZA1003" s="66"/>
      <c r="NZB1003" s="66"/>
      <c r="NZC1003" s="66"/>
      <c r="NZD1003" s="66"/>
      <c r="NZE1003" s="66"/>
      <c r="NZF1003" s="66"/>
      <c r="NZG1003" s="66"/>
      <c r="NZH1003" s="66"/>
      <c r="NZI1003" s="66"/>
      <c r="NZJ1003" s="66"/>
      <c r="NZK1003" s="66"/>
      <c r="NZL1003" s="66"/>
      <c r="NZM1003" s="66"/>
      <c r="NZN1003" s="66"/>
      <c r="NZO1003" s="66"/>
      <c r="NZP1003" s="66"/>
      <c r="NZQ1003" s="66"/>
      <c r="NZR1003" s="66"/>
      <c r="NZS1003" s="66"/>
      <c r="NZT1003" s="66"/>
      <c r="NZU1003" s="66"/>
      <c r="NZV1003" s="66"/>
      <c r="NZW1003" s="66"/>
      <c r="NZX1003" s="66"/>
      <c r="NZY1003" s="66"/>
      <c r="NZZ1003" s="66"/>
      <c r="OAA1003" s="66"/>
      <c r="OAB1003" s="66"/>
      <c r="OAC1003" s="66"/>
      <c r="OAD1003" s="66"/>
      <c r="OAE1003" s="66"/>
      <c r="OAF1003" s="66"/>
      <c r="OAG1003" s="66"/>
      <c r="OAH1003" s="66"/>
      <c r="OAI1003" s="66"/>
      <c r="OAJ1003" s="66"/>
      <c r="OAK1003" s="66"/>
      <c r="OAL1003" s="66"/>
      <c r="OAM1003" s="66"/>
      <c r="OAN1003" s="66"/>
      <c r="OAO1003" s="66"/>
      <c r="OAP1003" s="66"/>
      <c r="OAQ1003" s="66"/>
      <c r="OAR1003" s="66"/>
      <c r="OAS1003" s="66"/>
      <c r="OAT1003" s="66"/>
      <c r="OAU1003" s="66"/>
      <c r="OAV1003" s="66"/>
      <c r="OAW1003" s="66"/>
      <c r="OAX1003" s="66"/>
      <c r="OAY1003" s="66"/>
      <c r="OAZ1003" s="66"/>
      <c r="OBA1003" s="66"/>
      <c r="OBB1003" s="66"/>
      <c r="OBC1003" s="66"/>
      <c r="OBD1003" s="66"/>
      <c r="OBE1003" s="66"/>
      <c r="OBF1003" s="66"/>
      <c r="OBG1003" s="66"/>
      <c r="OBH1003" s="66"/>
      <c r="OBI1003" s="66"/>
      <c r="OBJ1003" s="66"/>
      <c r="OBK1003" s="66"/>
      <c r="OBL1003" s="66"/>
      <c r="OBM1003" s="66"/>
      <c r="OBN1003" s="66"/>
      <c r="OBO1003" s="66"/>
      <c r="OBP1003" s="66"/>
      <c r="OBQ1003" s="66"/>
      <c r="OBR1003" s="66"/>
      <c r="OBS1003" s="66"/>
      <c r="OBT1003" s="66"/>
      <c r="OBU1003" s="66"/>
      <c r="OBV1003" s="66"/>
      <c r="OBW1003" s="66"/>
      <c r="OBX1003" s="66"/>
      <c r="OBY1003" s="66"/>
      <c r="OBZ1003" s="66"/>
      <c r="OCA1003" s="66"/>
      <c r="OCB1003" s="66"/>
      <c r="OCC1003" s="66"/>
      <c r="OCD1003" s="66"/>
      <c r="OCE1003" s="66"/>
      <c r="OCF1003" s="66"/>
      <c r="OCG1003" s="66"/>
      <c r="OCH1003" s="66"/>
      <c r="OCI1003" s="66"/>
      <c r="OCJ1003" s="66"/>
      <c r="OCK1003" s="66"/>
      <c r="OCL1003" s="66"/>
      <c r="OCM1003" s="66"/>
      <c r="OCN1003" s="66"/>
      <c r="OCO1003" s="66"/>
      <c r="OCP1003" s="66"/>
      <c r="OCQ1003" s="66"/>
      <c r="OCR1003" s="66"/>
      <c r="OCS1003" s="66"/>
      <c r="OCT1003" s="66"/>
      <c r="OCU1003" s="66"/>
      <c r="OCV1003" s="66"/>
      <c r="OCW1003" s="66"/>
      <c r="OCX1003" s="66"/>
      <c r="OCY1003" s="66"/>
      <c r="OCZ1003" s="66"/>
      <c r="ODA1003" s="66"/>
      <c r="ODB1003" s="66"/>
      <c r="ODC1003" s="66"/>
      <c r="ODD1003" s="66"/>
      <c r="ODE1003" s="66"/>
      <c r="ODF1003" s="66"/>
      <c r="ODG1003" s="66"/>
      <c r="ODH1003" s="66"/>
      <c r="ODI1003" s="66"/>
      <c r="ODJ1003" s="66"/>
      <c r="ODK1003" s="66"/>
      <c r="ODL1003" s="66"/>
      <c r="ODM1003" s="66"/>
      <c r="ODN1003" s="66"/>
      <c r="ODO1003" s="66"/>
      <c r="ODP1003" s="66"/>
      <c r="ODQ1003" s="66"/>
      <c r="ODR1003" s="66"/>
      <c r="ODS1003" s="66"/>
      <c r="ODT1003" s="66"/>
      <c r="ODU1003" s="66"/>
      <c r="ODV1003" s="66"/>
      <c r="ODW1003" s="66"/>
      <c r="ODX1003" s="66"/>
      <c r="ODY1003" s="66"/>
      <c r="ODZ1003" s="66"/>
      <c r="OEA1003" s="66"/>
      <c r="OEB1003" s="66"/>
      <c r="OEC1003" s="66"/>
      <c r="OED1003" s="66"/>
      <c r="OEE1003" s="66"/>
      <c r="OEF1003" s="66"/>
      <c r="OEG1003" s="66"/>
      <c r="OEH1003" s="66"/>
      <c r="OEI1003" s="66"/>
      <c r="OEJ1003" s="66"/>
      <c r="OEK1003" s="66"/>
      <c r="OEL1003" s="66"/>
      <c r="OEM1003" s="66"/>
      <c r="OEN1003" s="66"/>
      <c r="OEO1003" s="66"/>
      <c r="OEP1003" s="66"/>
      <c r="OEQ1003" s="66"/>
      <c r="OER1003" s="66"/>
      <c r="OES1003" s="66"/>
      <c r="OET1003" s="66"/>
      <c r="OEU1003" s="66"/>
      <c r="OEV1003" s="66"/>
      <c r="OEW1003" s="66"/>
      <c r="OEX1003" s="66"/>
      <c r="OEY1003" s="66"/>
      <c r="OEZ1003" s="66"/>
      <c r="OFA1003" s="66"/>
      <c r="OFB1003" s="66"/>
      <c r="OFC1003" s="66"/>
      <c r="OFD1003" s="66"/>
      <c r="OFE1003" s="66"/>
      <c r="OFF1003" s="66"/>
      <c r="OFG1003" s="66"/>
      <c r="OFH1003" s="66"/>
      <c r="OFI1003" s="66"/>
      <c r="OFJ1003" s="66"/>
      <c r="OFK1003" s="66"/>
      <c r="OFL1003" s="66"/>
      <c r="OFM1003" s="66"/>
      <c r="OFN1003" s="66"/>
      <c r="OFO1003" s="66"/>
      <c r="OFP1003" s="66"/>
      <c r="OFQ1003" s="66"/>
      <c r="OFR1003" s="66"/>
      <c r="OFS1003" s="66"/>
      <c r="OFT1003" s="66"/>
      <c r="OFU1003" s="66"/>
      <c r="OFV1003" s="66"/>
      <c r="OFW1003" s="66"/>
      <c r="OFX1003" s="66"/>
      <c r="OFY1003" s="66"/>
      <c r="OFZ1003" s="66"/>
      <c r="OGA1003" s="66"/>
      <c r="OGB1003" s="66"/>
      <c r="OGC1003" s="66"/>
      <c r="OGD1003" s="66"/>
      <c r="OGE1003" s="66"/>
      <c r="OGF1003" s="66"/>
      <c r="OGG1003" s="66"/>
      <c r="OGH1003" s="66"/>
      <c r="OGI1003" s="66"/>
      <c r="OGJ1003" s="66"/>
      <c r="OGK1003" s="66"/>
      <c r="OGL1003" s="66"/>
      <c r="OGM1003" s="66"/>
      <c r="OGN1003" s="66"/>
      <c r="OGO1003" s="66"/>
      <c r="OGP1003" s="66"/>
      <c r="OGQ1003" s="66"/>
      <c r="OGR1003" s="66"/>
      <c r="OGS1003" s="66"/>
      <c r="OGT1003" s="66"/>
      <c r="OGU1003" s="66"/>
      <c r="OGV1003" s="66"/>
      <c r="OGW1003" s="66"/>
      <c r="OGX1003" s="66"/>
      <c r="OGY1003" s="66"/>
      <c r="OGZ1003" s="66"/>
      <c r="OHA1003" s="66"/>
      <c r="OHB1003" s="66"/>
      <c r="OHC1003" s="66"/>
      <c r="OHD1003" s="66"/>
      <c r="OHE1003" s="66"/>
      <c r="OHF1003" s="66"/>
      <c r="OHG1003" s="66"/>
      <c r="OHH1003" s="66"/>
      <c r="OHI1003" s="66"/>
      <c r="OHJ1003" s="66"/>
      <c r="OHK1003" s="66"/>
      <c r="OHL1003" s="66"/>
      <c r="OHM1003" s="66"/>
      <c r="OHN1003" s="66"/>
      <c r="OHO1003" s="66"/>
      <c r="OHP1003" s="66"/>
      <c r="OHQ1003" s="66"/>
      <c r="OHR1003" s="66"/>
      <c r="OHS1003" s="66"/>
      <c r="OHT1003" s="66"/>
      <c r="OHU1003" s="66"/>
      <c r="OHV1003" s="66"/>
      <c r="OHW1003" s="66"/>
      <c r="OHX1003" s="66"/>
      <c r="OHY1003" s="66"/>
      <c r="OHZ1003" s="66"/>
      <c r="OIA1003" s="66"/>
      <c r="OIB1003" s="66"/>
      <c r="OIC1003" s="66"/>
      <c r="OID1003" s="66"/>
      <c r="OIE1003" s="66"/>
      <c r="OIF1003" s="66"/>
      <c r="OIG1003" s="66"/>
      <c r="OIH1003" s="66"/>
      <c r="OII1003" s="66"/>
      <c r="OIJ1003" s="66"/>
      <c r="OIK1003" s="66"/>
      <c r="OIL1003" s="66"/>
      <c r="OIM1003" s="66"/>
      <c r="OIN1003" s="66"/>
      <c r="OIO1003" s="66"/>
      <c r="OIP1003" s="66"/>
      <c r="OIQ1003" s="66"/>
      <c r="OIR1003" s="66"/>
      <c r="OIS1003" s="66"/>
      <c r="OIT1003" s="66"/>
      <c r="OIU1003" s="66"/>
      <c r="OIV1003" s="66"/>
      <c r="OIW1003" s="66"/>
      <c r="OIX1003" s="66"/>
      <c r="OIY1003" s="66"/>
      <c r="OIZ1003" s="66"/>
      <c r="OJA1003" s="66"/>
      <c r="OJB1003" s="66"/>
      <c r="OJC1003" s="66"/>
      <c r="OJD1003" s="66"/>
      <c r="OJE1003" s="66"/>
      <c r="OJF1003" s="66"/>
      <c r="OJG1003" s="66"/>
      <c r="OJH1003" s="66"/>
      <c r="OJI1003" s="66"/>
      <c r="OJJ1003" s="66"/>
      <c r="OJK1003" s="66"/>
      <c r="OJL1003" s="66"/>
      <c r="OJM1003" s="66"/>
      <c r="OJN1003" s="66"/>
      <c r="OJO1003" s="66"/>
      <c r="OJP1003" s="66"/>
      <c r="OJQ1003" s="66"/>
      <c r="OJR1003" s="66"/>
      <c r="OJS1003" s="66"/>
      <c r="OJT1003" s="66"/>
      <c r="OJU1003" s="66"/>
      <c r="OJV1003" s="66"/>
      <c r="OJW1003" s="66"/>
      <c r="OJX1003" s="66"/>
      <c r="OJY1003" s="66"/>
      <c r="OJZ1003" s="66"/>
      <c r="OKA1003" s="66"/>
      <c r="OKB1003" s="66"/>
      <c r="OKC1003" s="66"/>
      <c r="OKD1003" s="66"/>
      <c r="OKE1003" s="66"/>
      <c r="OKF1003" s="66"/>
      <c r="OKG1003" s="66"/>
      <c r="OKH1003" s="66"/>
      <c r="OKI1003" s="66"/>
      <c r="OKJ1003" s="66"/>
      <c r="OKK1003" s="66"/>
      <c r="OKL1003" s="66"/>
      <c r="OKM1003" s="66"/>
      <c r="OKN1003" s="66"/>
      <c r="OKO1003" s="66"/>
      <c r="OKP1003" s="66"/>
      <c r="OKQ1003" s="66"/>
      <c r="OKR1003" s="66"/>
      <c r="OKS1003" s="66"/>
      <c r="OKT1003" s="66"/>
      <c r="OKU1003" s="66"/>
      <c r="OKV1003" s="66"/>
      <c r="OKW1003" s="66"/>
      <c r="OKX1003" s="66"/>
      <c r="OKY1003" s="66"/>
      <c r="OKZ1003" s="66"/>
      <c r="OLA1003" s="66"/>
      <c r="OLB1003" s="66"/>
      <c r="OLC1003" s="66"/>
      <c r="OLD1003" s="66"/>
      <c r="OLE1003" s="66"/>
      <c r="OLF1003" s="66"/>
      <c r="OLG1003" s="66"/>
      <c r="OLH1003" s="66"/>
      <c r="OLI1003" s="66"/>
      <c r="OLJ1003" s="66"/>
      <c r="OLK1003" s="66"/>
      <c r="OLL1003" s="66"/>
      <c r="OLM1003" s="66"/>
      <c r="OLN1003" s="66"/>
      <c r="OLO1003" s="66"/>
      <c r="OLP1003" s="66"/>
      <c r="OLQ1003" s="66"/>
      <c r="OLR1003" s="66"/>
      <c r="OLS1003" s="66"/>
      <c r="OLT1003" s="66"/>
      <c r="OLU1003" s="66"/>
      <c r="OLV1003" s="66"/>
      <c r="OLW1003" s="66"/>
      <c r="OLX1003" s="66"/>
      <c r="OLY1003" s="66"/>
      <c r="OLZ1003" s="66"/>
      <c r="OMA1003" s="66"/>
      <c r="OMB1003" s="66"/>
      <c r="OMC1003" s="66"/>
      <c r="OMD1003" s="66"/>
      <c r="OME1003" s="66"/>
      <c r="OMF1003" s="66"/>
      <c r="OMG1003" s="66"/>
      <c r="OMH1003" s="66"/>
      <c r="OMI1003" s="66"/>
      <c r="OMJ1003" s="66"/>
      <c r="OMK1003" s="66"/>
      <c r="OML1003" s="66"/>
      <c r="OMM1003" s="66"/>
      <c r="OMN1003" s="66"/>
      <c r="OMO1003" s="66"/>
      <c r="OMP1003" s="66"/>
      <c r="OMQ1003" s="66"/>
      <c r="OMR1003" s="66"/>
      <c r="OMS1003" s="66"/>
      <c r="OMT1003" s="66"/>
      <c r="OMU1003" s="66"/>
      <c r="OMV1003" s="66"/>
      <c r="OMW1003" s="66"/>
      <c r="OMX1003" s="66"/>
      <c r="OMY1003" s="66"/>
      <c r="OMZ1003" s="66"/>
      <c r="ONA1003" s="66"/>
      <c r="ONB1003" s="66"/>
      <c r="ONC1003" s="66"/>
      <c r="OND1003" s="66"/>
      <c r="ONE1003" s="66"/>
      <c r="ONF1003" s="66"/>
      <c r="ONG1003" s="66"/>
      <c r="ONH1003" s="66"/>
      <c r="ONI1003" s="66"/>
      <c r="ONJ1003" s="66"/>
      <c r="ONK1003" s="66"/>
      <c r="ONL1003" s="66"/>
      <c r="ONM1003" s="66"/>
      <c r="ONN1003" s="66"/>
      <c r="ONO1003" s="66"/>
      <c r="ONP1003" s="66"/>
      <c r="ONQ1003" s="66"/>
      <c r="ONR1003" s="66"/>
      <c r="ONS1003" s="66"/>
      <c r="ONT1003" s="66"/>
      <c r="ONU1003" s="66"/>
      <c r="ONV1003" s="66"/>
      <c r="ONW1003" s="66"/>
      <c r="ONX1003" s="66"/>
      <c r="ONY1003" s="66"/>
      <c r="ONZ1003" s="66"/>
      <c r="OOA1003" s="66"/>
      <c r="OOB1003" s="66"/>
      <c r="OOC1003" s="66"/>
      <c r="OOD1003" s="66"/>
      <c r="OOE1003" s="66"/>
      <c r="OOF1003" s="66"/>
      <c r="OOG1003" s="66"/>
      <c r="OOH1003" s="66"/>
      <c r="OOI1003" s="66"/>
      <c r="OOJ1003" s="66"/>
      <c r="OOK1003" s="66"/>
      <c r="OOL1003" s="66"/>
      <c r="OOM1003" s="66"/>
      <c r="OON1003" s="66"/>
      <c r="OOO1003" s="66"/>
      <c r="OOP1003" s="66"/>
      <c r="OOQ1003" s="66"/>
      <c r="OOR1003" s="66"/>
      <c r="OOS1003" s="66"/>
      <c r="OOT1003" s="66"/>
      <c r="OOU1003" s="66"/>
      <c r="OOV1003" s="66"/>
      <c r="OOW1003" s="66"/>
      <c r="OOX1003" s="66"/>
      <c r="OOY1003" s="66"/>
      <c r="OOZ1003" s="66"/>
      <c r="OPA1003" s="66"/>
      <c r="OPB1003" s="66"/>
      <c r="OPC1003" s="66"/>
      <c r="OPD1003" s="66"/>
      <c r="OPE1003" s="66"/>
      <c r="OPF1003" s="66"/>
      <c r="OPG1003" s="66"/>
      <c r="OPH1003" s="66"/>
      <c r="OPI1003" s="66"/>
      <c r="OPJ1003" s="66"/>
      <c r="OPK1003" s="66"/>
      <c r="OPL1003" s="66"/>
      <c r="OPM1003" s="66"/>
      <c r="OPN1003" s="66"/>
      <c r="OPO1003" s="66"/>
      <c r="OPP1003" s="66"/>
      <c r="OPQ1003" s="66"/>
      <c r="OPR1003" s="66"/>
      <c r="OPS1003" s="66"/>
      <c r="OPT1003" s="66"/>
      <c r="OPU1003" s="66"/>
      <c r="OPV1003" s="66"/>
      <c r="OPW1003" s="66"/>
      <c r="OPX1003" s="66"/>
      <c r="OPY1003" s="66"/>
      <c r="OPZ1003" s="66"/>
      <c r="OQA1003" s="66"/>
      <c r="OQB1003" s="66"/>
      <c r="OQC1003" s="66"/>
      <c r="OQD1003" s="66"/>
      <c r="OQE1003" s="66"/>
      <c r="OQF1003" s="66"/>
      <c r="OQG1003" s="66"/>
      <c r="OQH1003" s="66"/>
      <c r="OQI1003" s="66"/>
      <c r="OQJ1003" s="66"/>
      <c r="OQK1003" s="66"/>
      <c r="OQL1003" s="66"/>
      <c r="OQM1003" s="66"/>
      <c r="OQN1003" s="66"/>
      <c r="OQO1003" s="66"/>
      <c r="OQP1003" s="66"/>
      <c r="OQQ1003" s="66"/>
      <c r="OQR1003" s="66"/>
      <c r="OQS1003" s="66"/>
      <c r="OQT1003" s="66"/>
      <c r="OQU1003" s="66"/>
      <c r="OQV1003" s="66"/>
      <c r="OQW1003" s="66"/>
      <c r="OQX1003" s="66"/>
      <c r="OQY1003" s="66"/>
      <c r="OQZ1003" s="66"/>
      <c r="ORA1003" s="66"/>
      <c r="ORB1003" s="66"/>
      <c r="ORC1003" s="66"/>
      <c r="ORD1003" s="66"/>
      <c r="ORE1003" s="66"/>
      <c r="ORF1003" s="66"/>
      <c r="ORG1003" s="66"/>
      <c r="ORH1003" s="66"/>
      <c r="ORI1003" s="66"/>
      <c r="ORJ1003" s="66"/>
      <c r="ORK1003" s="66"/>
      <c r="ORL1003" s="66"/>
      <c r="ORM1003" s="66"/>
      <c r="ORN1003" s="66"/>
      <c r="ORO1003" s="66"/>
      <c r="ORP1003" s="66"/>
      <c r="ORQ1003" s="66"/>
      <c r="ORR1003" s="66"/>
      <c r="ORS1003" s="66"/>
      <c r="ORT1003" s="66"/>
      <c r="ORU1003" s="66"/>
      <c r="ORV1003" s="66"/>
      <c r="ORW1003" s="66"/>
      <c r="ORX1003" s="66"/>
      <c r="ORY1003" s="66"/>
      <c r="ORZ1003" s="66"/>
      <c r="OSA1003" s="66"/>
      <c r="OSB1003" s="66"/>
      <c r="OSC1003" s="66"/>
      <c r="OSD1003" s="66"/>
      <c r="OSE1003" s="66"/>
      <c r="OSF1003" s="66"/>
      <c r="OSG1003" s="66"/>
      <c r="OSH1003" s="66"/>
      <c r="OSI1003" s="66"/>
      <c r="OSJ1003" s="66"/>
      <c r="OSK1003" s="66"/>
      <c r="OSL1003" s="66"/>
      <c r="OSM1003" s="66"/>
      <c r="OSN1003" s="66"/>
      <c r="OSO1003" s="66"/>
      <c r="OSP1003" s="66"/>
      <c r="OSQ1003" s="66"/>
      <c r="OSR1003" s="66"/>
      <c r="OSS1003" s="66"/>
      <c r="OST1003" s="66"/>
      <c r="OSU1003" s="66"/>
      <c r="OSV1003" s="66"/>
      <c r="OSW1003" s="66"/>
      <c r="OSX1003" s="66"/>
      <c r="OSY1003" s="66"/>
      <c r="OSZ1003" s="66"/>
      <c r="OTA1003" s="66"/>
      <c r="OTB1003" s="66"/>
      <c r="OTC1003" s="66"/>
      <c r="OTD1003" s="66"/>
      <c r="OTE1003" s="66"/>
      <c r="OTF1003" s="66"/>
      <c r="OTG1003" s="66"/>
      <c r="OTH1003" s="66"/>
      <c r="OTI1003" s="66"/>
      <c r="OTJ1003" s="66"/>
      <c r="OTK1003" s="66"/>
      <c r="OTL1003" s="66"/>
      <c r="OTM1003" s="66"/>
      <c r="OTN1003" s="66"/>
      <c r="OTO1003" s="66"/>
      <c r="OTP1003" s="66"/>
      <c r="OTQ1003" s="66"/>
      <c r="OTR1003" s="66"/>
      <c r="OTS1003" s="66"/>
      <c r="OTT1003" s="66"/>
      <c r="OTU1003" s="66"/>
      <c r="OTV1003" s="66"/>
      <c r="OTW1003" s="66"/>
      <c r="OTX1003" s="66"/>
      <c r="OTY1003" s="66"/>
      <c r="OTZ1003" s="66"/>
      <c r="OUA1003" s="66"/>
      <c r="OUB1003" s="66"/>
      <c r="OUC1003" s="66"/>
      <c r="OUD1003" s="66"/>
      <c r="OUE1003" s="66"/>
      <c r="OUF1003" s="66"/>
      <c r="OUG1003" s="66"/>
      <c r="OUH1003" s="66"/>
      <c r="OUI1003" s="66"/>
      <c r="OUJ1003" s="66"/>
      <c r="OUK1003" s="66"/>
      <c r="OUL1003" s="66"/>
      <c r="OUM1003" s="66"/>
      <c r="OUN1003" s="66"/>
      <c r="OUO1003" s="66"/>
      <c r="OUP1003" s="66"/>
      <c r="OUQ1003" s="66"/>
      <c r="OUR1003" s="66"/>
      <c r="OUS1003" s="66"/>
      <c r="OUT1003" s="66"/>
      <c r="OUU1003" s="66"/>
      <c r="OUV1003" s="66"/>
      <c r="OUW1003" s="66"/>
      <c r="OUX1003" s="66"/>
      <c r="OUY1003" s="66"/>
      <c r="OUZ1003" s="66"/>
      <c r="OVA1003" s="66"/>
      <c r="OVB1003" s="66"/>
      <c r="OVC1003" s="66"/>
      <c r="OVD1003" s="66"/>
      <c r="OVE1003" s="66"/>
      <c r="OVF1003" s="66"/>
      <c r="OVG1003" s="66"/>
      <c r="OVH1003" s="66"/>
      <c r="OVI1003" s="66"/>
      <c r="OVJ1003" s="66"/>
      <c r="OVK1003" s="66"/>
      <c r="OVL1003" s="66"/>
      <c r="OVM1003" s="66"/>
      <c r="OVN1003" s="66"/>
      <c r="OVO1003" s="66"/>
      <c r="OVP1003" s="66"/>
      <c r="OVQ1003" s="66"/>
      <c r="OVR1003" s="66"/>
      <c r="OVS1003" s="66"/>
      <c r="OVT1003" s="66"/>
      <c r="OVU1003" s="66"/>
      <c r="OVV1003" s="66"/>
      <c r="OVW1003" s="66"/>
      <c r="OVX1003" s="66"/>
      <c r="OVY1003" s="66"/>
      <c r="OVZ1003" s="66"/>
      <c r="OWA1003" s="66"/>
      <c r="OWB1003" s="66"/>
      <c r="OWC1003" s="66"/>
      <c r="OWD1003" s="66"/>
      <c r="OWE1003" s="66"/>
      <c r="OWF1003" s="66"/>
      <c r="OWG1003" s="66"/>
      <c r="OWH1003" s="66"/>
      <c r="OWI1003" s="66"/>
      <c r="OWJ1003" s="66"/>
      <c r="OWK1003" s="66"/>
      <c r="OWL1003" s="66"/>
      <c r="OWM1003" s="66"/>
      <c r="OWN1003" s="66"/>
      <c r="OWO1003" s="66"/>
      <c r="OWP1003" s="66"/>
      <c r="OWQ1003" s="66"/>
      <c r="OWR1003" s="66"/>
      <c r="OWS1003" s="66"/>
      <c r="OWT1003" s="66"/>
      <c r="OWU1003" s="66"/>
      <c r="OWV1003" s="66"/>
      <c r="OWW1003" s="66"/>
      <c r="OWX1003" s="66"/>
      <c r="OWY1003" s="66"/>
      <c r="OWZ1003" s="66"/>
      <c r="OXA1003" s="66"/>
      <c r="OXB1003" s="66"/>
      <c r="OXC1003" s="66"/>
      <c r="OXD1003" s="66"/>
      <c r="OXE1003" s="66"/>
      <c r="OXF1003" s="66"/>
      <c r="OXG1003" s="66"/>
      <c r="OXH1003" s="66"/>
      <c r="OXI1003" s="66"/>
      <c r="OXJ1003" s="66"/>
      <c r="OXK1003" s="66"/>
      <c r="OXL1003" s="66"/>
      <c r="OXM1003" s="66"/>
      <c r="OXN1003" s="66"/>
      <c r="OXO1003" s="66"/>
      <c r="OXP1003" s="66"/>
      <c r="OXQ1003" s="66"/>
      <c r="OXR1003" s="66"/>
      <c r="OXS1003" s="66"/>
      <c r="OXT1003" s="66"/>
      <c r="OXU1003" s="66"/>
      <c r="OXV1003" s="66"/>
      <c r="OXW1003" s="66"/>
      <c r="OXX1003" s="66"/>
      <c r="OXY1003" s="66"/>
      <c r="OXZ1003" s="66"/>
      <c r="OYA1003" s="66"/>
      <c r="OYB1003" s="66"/>
      <c r="OYC1003" s="66"/>
      <c r="OYD1003" s="66"/>
      <c r="OYE1003" s="66"/>
      <c r="OYF1003" s="66"/>
      <c r="OYG1003" s="66"/>
      <c r="OYH1003" s="66"/>
      <c r="OYI1003" s="66"/>
      <c r="OYJ1003" s="66"/>
      <c r="OYK1003" s="66"/>
      <c r="OYL1003" s="66"/>
      <c r="OYM1003" s="66"/>
      <c r="OYN1003" s="66"/>
      <c r="OYO1003" s="66"/>
      <c r="OYP1003" s="66"/>
      <c r="OYQ1003" s="66"/>
      <c r="OYR1003" s="66"/>
      <c r="OYS1003" s="66"/>
      <c r="OYT1003" s="66"/>
      <c r="OYU1003" s="66"/>
      <c r="OYV1003" s="66"/>
      <c r="OYW1003" s="66"/>
      <c r="OYX1003" s="66"/>
      <c r="OYY1003" s="66"/>
      <c r="OYZ1003" s="66"/>
      <c r="OZA1003" s="66"/>
      <c r="OZB1003" s="66"/>
      <c r="OZC1003" s="66"/>
      <c r="OZD1003" s="66"/>
      <c r="OZE1003" s="66"/>
      <c r="OZF1003" s="66"/>
      <c r="OZG1003" s="66"/>
      <c r="OZH1003" s="66"/>
      <c r="OZI1003" s="66"/>
      <c r="OZJ1003" s="66"/>
      <c r="OZK1003" s="66"/>
      <c r="OZL1003" s="66"/>
      <c r="OZM1003" s="66"/>
      <c r="OZN1003" s="66"/>
      <c r="OZO1003" s="66"/>
      <c r="OZP1003" s="66"/>
      <c r="OZQ1003" s="66"/>
      <c r="OZR1003" s="66"/>
      <c r="OZS1003" s="66"/>
      <c r="OZT1003" s="66"/>
      <c r="OZU1003" s="66"/>
      <c r="OZV1003" s="66"/>
      <c r="OZW1003" s="66"/>
      <c r="OZX1003" s="66"/>
      <c r="OZY1003" s="66"/>
      <c r="OZZ1003" s="66"/>
      <c r="PAA1003" s="66"/>
      <c r="PAB1003" s="66"/>
      <c r="PAC1003" s="66"/>
      <c r="PAD1003" s="66"/>
      <c r="PAE1003" s="66"/>
      <c r="PAF1003" s="66"/>
      <c r="PAG1003" s="66"/>
      <c r="PAH1003" s="66"/>
      <c r="PAI1003" s="66"/>
      <c r="PAJ1003" s="66"/>
      <c r="PAK1003" s="66"/>
      <c r="PAL1003" s="66"/>
      <c r="PAM1003" s="66"/>
      <c r="PAN1003" s="66"/>
      <c r="PAO1003" s="66"/>
      <c r="PAP1003" s="66"/>
      <c r="PAQ1003" s="66"/>
      <c r="PAR1003" s="66"/>
      <c r="PAS1003" s="66"/>
      <c r="PAT1003" s="66"/>
      <c r="PAU1003" s="66"/>
      <c r="PAV1003" s="66"/>
      <c r="PAW1003" s="66"/>
      <c r="PAX1003" s="66"/>
      <c r="PAY1003" s="66"/>
      <c r="PAZ1003" s="66"/>
      <c r="PBA1003" s="66"/>
      <c r="PBB1003" s="66"/>
      <c r="PBC1003" s="66"/>
      <c r="PBD1003" s="66"/>
      <c r="PBE1003" s="66"/>
      <c r="PBF1003" s="66"/>
      <c r="PBG1003" s="66"/>
      <c r="PBH1003" s="66"/>
      <c r="PBI1003" s="66"/>
      <c r="PBJ1003" s="66"/>
      <c r="PBK1003" s="66"/>
      <c r="PBL1003" s="66"/>
      <c r="PBM1003" s="66"/>
      <c r="PBN1003" s="66"/>
      <c r="PBO1003" s="66"/>
      <c r="PBP1003" s="66"/>
      <c r="PBQ1003" s="66"/>
      <c r="PBR1003" s="66"/>
      <c r="PBS1003" s="66"/>
      <c r="PBT1003" s="66"/>
      <c r="PBU1003" s="66"/>
      <c r="PBV1003" s="66"/>
      <c r="PBW1003" s="66"/>
      <c r="PBX1003" s="66"/>
      <c r="PBY1003" s="66"/>
      <c r="PBZ1003" s="66"/>
      <c r="PCA1003" s="66"/>
      <c r="PCB1003" s="66"/>
      <c r="PCC1003" s="66"/>
      <c r="PCD1003" s="66"/>
      <c r="PCE1003" s="66"/>
      <c r="PCF1003" s="66"/>
      <c r="PCG1003" s="66"/>
      <c r="PCH1003" s="66"/>
      <c r="PCI1003" s="66"/>
      <c r="PCJ1003" s="66"/>
      <c r="PCK1003" s="66"/>
      <c r="PCL1003" s="66"/>
      <c r="PCM1003" s="66"/>
      <c r="PCN1003" s="66"/>
      <c r="PCO1003" s="66"/>
      <c r="PCP1003" s="66"/>
      <c r="PCQ1003" s="66"/>
      <c r="PCR1003" s="66"/>
      <c r="PCS1003" s="66"/>
      <c r="PCT1003" s="66"/>
      <c r="PCU1003" s="66"/>
      <c r="PCV1003" s="66"/>
      <c r="PCW1003" s="66"/>
      <c r="PCX1003" s="66"/>
      <c r="PCY1003" s="66"/>
      <c r="PCZ1003" s="66"/>
      <c r="PDA1003" s="66"/>
      <c r="PDB1003" s="66"/>
      <c r="PDC1003" s="66"/>
      <c r="PDD1003" s="66"/>
      <c r="PDE1003" s="66"/>
      <c r="PDF1003" s="66"/>
      <c r="PDG1003" s="66"/>
      <c r="PDH1003" s="66"/>
      <c r="PDI1003" s="66"/>
      <c r="PDJ1003" s="66"/>
      <c r="PDK1003" s="66"/>
      <c r="PDL1003" s="66"/>
      <c r="PDM1003" s="66"/>
      <c r="PDN1003" s="66"/>
      <c r="PDO1003" s="66"/>
      <c r="PDP1003" s="66"/>
      <c r="PDQ1003" s="66"/>
      <c r="PDR1003" s="66"/>
      <c r="PDS1003" s="66"/>
      <c r="PDT1003" s="66"/>
      <c r="PDU1003" s="66"/>
      <c r="PDV1003" s="66"/>
      <c r="PDW1003" s="66"/>
      <c r="PDX1003" s="66"/>
      <c r="PDY1003" s="66"/>
      <c r="PDZ1003" s="66"/>
      <c r="PEA1003" s="66"/>
      <c r="PEB1003" s="66"/>
      <c r="PEC1003" s="66"/>
      <c r="PED1003" s="66"/>
      <c r="PEE1003" s="66"/>
      <c r="PEF1003" s="66"/>
      <c r="PEG1003" s="66"/>
      <c r="PEH1003" s="66"/>
      <c r="PEI1003" s="66"/>
      <c r="PEJ1003" s="66"/>
      <c r="PEK1003" s="66"/>
      <c r="PEL1003" s="66"/>
      <c r="PEM1003" s="66"/>
      <c r="PEN1003" s="66"/>
      <c r="PEO1003" s="66"/>
      <c r="PEP1003" s="66"/>
      <c r="PEQ1003" s="66"/>
      <c r="PER1003" s="66"/>
      <c r="PES1003" s="66"/>
      <c r="PET1003" s="66"/>
      <c r="PEU1003" s="66"/>
      <c r="PEV1003" s="66"/>
      <c r="PEW1003" s="66"/>
      <c r="PEX1003" s="66"/>
      <c r="PEY1003" s="66"/>
      <c r="PEZ1003" s="66"/>
      <c r="PFA1003" s="66"/>
      <c r="PFB1003" s="66"/>
      <c r="PFC1003" s="66"/>
      <c r="PFD1003" s="66"/>
      <c r="PFE1003" s="66"/>
      <c r="PFF1003" s="66"/>
      <c r="PFG1003" s="66"/>
      <c r="PFH1003" s="66"/>
      <c r="PFI1003" s="66"/>
      <c r="PFJ1003" s="66"/>
      <c r="PFK1003" s="66"/>
      <c r="PFL1003" s="66"/>
      <c r="PFM1003" s="66"/>
      <c r="PFN1003" s="66"/>
      <c r="PFO1003" s="66"/>
      <c r="PFP1003" s="66"/>
      <c r="PFQ1003" s="66"/>
      <c r="PFR1003" s="66"/>
      <c r="PFS1003" s="66"/>
      <c r="PFT1003" s="66"/>
      <c r="PFU1003" s="66"/>
      <c r="PFV1003" s="66"/>
      <c r="PFW1003" s="66"/>
      <c r="PFX1003" s="66"/>
      <c r="PFY1003" s="66"/>
      <c r="PFZ1003" s="66"/>
      <c r="PGA1003" s="66"/>
      <c r="PGB1003" s="66"/>
      <c r="PGC1003" s="66"/>
      <c r="PGD1003" s="66"/>
      <c r="PGE1003" s="66"/>
      <c r="PGF1003" s="66"/>
      <c r="PGG1003" s="66"/>
      <c r="PGH1003" s="66"/>
      <c r="PGI1003" s="66"/>
      <c r="PGJ1003" s="66"/>
      <c r="PGK1003" s="66"/>
      <c r="PGL1003" s="66"/>
      <c r="PGM1003" s="66"/>
      <c r="PGN1003" s="66"/>
      <c r="PGO1003" s="66"/>
      <c r="PGP1003" s="66"/>
      <c r="PGQ1003" s="66"/>
      <c r="PGR1003" s="66"/>
      <c r="PGS1003" s="66"/>
      <c r="PGT1003" s="66"/>
      <c r="PGU1003" s="66"/>
      <c r="PGV1003" s="66"/>
      <c r="PGW1003" s="66"/>
      <c r="PGX1003" s="66"/>
      <c r="PGY1003" s="66"/>
      <c r="PGZ1003" s="66"/>
      <c r="PHA1003" s="66"/>
      <c r="PHB1003" s="66"/>
      <c r="PHC1003" s="66"/>
      <c r="PHD1003" s="66"/>
      <c r="PHE1003" s="66"/>
      <c r="PHF1003" s="66"/>
      <c r="PHG1003" s="66"/>
      <c r="PHH1003" s="66"/>
      <c r="PHI1003" s="66"/>
      <c r="PHJ1003" s="66"/>
      <c r="PHK1003" s="66"/>
      <c r="PHL1003" s="66"/>
      <c r="PHM1003" s="66"/>
      <c r="PHN1003" s="66"/>
      <c r="PHO1003" s="66"/>
      <c r="PHP1003" s="66"/>
      <c r="PHQ1003" s="66"/>
      <c r="PHR1003" s="66"/>
      <c r="PHS1003" s="66"/>
      <c r="PHT1003" s="66"/>
      <c r="PHU1003" s="66"/>
      <c r="PHV1003" s="66"/>
      <c r="PHW1003" s="66"/>
      <c r="PHX1003" s="66"/>
      <c r="PHY1003" s="66"/>
      <c r="PHZ1003" s="66"/>
      <c r="PIA1003" s="66"/>
      <c r="PIB1003" s="66"/>
      <c r="PIC1003" s="66"/>
      <c r="PID1003" s="66"/>
      <c r="PIE1003" s="66"/>
      <c r="PIF1003" s="66"/>
      <c r="PIG1003" s="66"/>
      <c r="PIH1003" s="66"/>
      <c r="PII1003" s="66"/>
      <c r="PIJ1003" s="66"/>
      <c r="PIK1003" s="66"/>
      <c r="PIL1003" s="66"/>
      <c r="PIM1003" s="66"/>
      <c r="PIN1003" s="66"/>
      <c r="PIO1003" s="66"/>
      <c r="PIP1003" s="66"/>
      <c r="PIQ1003" s="66"/>
      <c r="PIR1003" s="66"/>
      <c r="PIS1003" s="66"/>
      <c r="PIT1003" s="66"/>
      <c r="PIU1003" s="66"/>
      <c r="PIV1003" s="66"/>
      <c r="PIW1003" s="66"/>
      <c r="PIX1003" s="66"/>
      <c r="PIY1003" s="66"/>
      <c r="PIZ1003" s="66"/>
      <c r="PJA1003" s="66"/>
      <c r="PJB1003" s="66"/>
      <c r="PJC1003" s="66"/>
      <c r="PJD1003" s="66"/>
      <c r="PJE1003" s="66"/>
      <c r="PJF1003" s="66"/>
      <c r="PJG1003" s="66"/>
      <c r="PJH1003" s="66"/>
      <c r="PJI1003" s="66"/>
      <c r="PJJ1003" s="66"/>
      <c r="PJK1003" s="66"/>
      <c r="PJL1003" s="66"/>
      <c r="PJM1003" s="66"/>
      <c r="PJN1003" s="66"/>
      <c r="PJO1003" s="66"/>
      <c r="PJP1003" s="66"/>
      <c r="PJQ1003" s="66"/>
      <c r="PJR1003" s="66"/>
      <c r="PJS1003" s="66"/>
      <c r="PJT1003" s="66"/>
      <c r="PJU1003" s="66"/>
      <c r="PJV1003" s="66"/>
      <c r="PJW1003" s="66"/>
      <c r="PJX1003" s="66"/>
      <c r="PJY1003" s="66"/>
      <c r="PJZ1003" s="66"/>
      <c r="PKA1003" s="66"/>
      <c r="PKB1003" s="66"/>
      <c r="PKC1003" s="66"/>
      <c r="PKD1003" s="66"/>
      <c r="PKE1003" s="66"/>
      <c r="PKF1003" s="66"/>
      <c r="PKG1003" s="66"/>
      <c r="PKH1003" s="66"/>
      <c r="PKI1003" s="66"/>
      <c r="PKJ1003" s="66"/>
      <c r="PKK1003" s="66"/>
      <c r="PKL1003" s="66"/>
      <c r="PKM1003" s="66"/>
      <c r="PKN1003" s="66"/>
      <c r="PKO1003" s="66"/>
      <c r="PKP1003" s="66"/>
      <c r="PKQ1003" s="66"/>
      <c r="PKR1003" s="66"/>
      <c r="PKS1003" s="66"/>
      <c r="PKT1003" s="66"/>
      <c r="PKU1003" s="66"/>
      <c r="PKV1003" s="66"/>
      <c r="PKW1003" s="66"/>
      <c r="PKX1003" s="66"/>
      <c r="PKY1003" s="66"/>
      <c r="PKZ1003" s="66"/>
      <c r="PLA1003" s="66"/>
      <c r="PLB1003" s="66"/>
      <c r="PLC1003" s="66"/>
      <c r="PLD1003" s="66"/>
      <c r="PLE1003" s="66"/>
      <c r="PLF1003" s="66"/>
      <c r="PLG1003" s="66"/>
      <c r="PLH1003" s="66"/>
      <c r="PLI1003" s="66"/>
      <c r="PLJ1003" s="66"/>
      <c r="PLK1003" s="66"/>
      <c r="PLL1003" s="66"/>
      <c r="PLM1003" s="66"/>
      <c r="PLN1003" s="66"/>
      <c r="PLO1003" s="66"/>
      <c r="PLP1003" s="66"/>
      <c r="PLQ1003" s="66"/>
      <c r="PLR1003" s="66"/>
      <c r="PLS1003" s="66"/>
      <c r="PLT1003" s="66"/>
      <c r="PLU1003" s="66"/>
      <c r="PLV1003" s="66"/>
      <c r="PLW1003" s="66"/>
      <c r="PLX1003" s="66"/>
      <c r="PLY1003" s="66"/>
      <c r="PLZ1003" s="66"/>
      <c r="PMA1003" s="66"/>
      <c r="PMB1003" s="66"/>
      <c r="PMC1003" s="66"/>
      <c r="PMD1003" s="66"/>
      <c r="PME1003" s="66"/>
      <c r="PMF1003" s="66"/>
      <c r="PMG1003" s="66"/>
      <c r="PMH1003" s="66"/>
      <c r="PMI1003" s="66"/>
      <c r="PMJ1003" s="66"/>
      <c r="PMK1003" s="66"/>
      <c r="PML1003" s="66"/>
      <c r="PMM1003" s="66"/>
      <c r="PMN1003" s="66"/>
      <c r="PMO1003" s="66"/>
      <c r="PMP1003" s="66"/>
      <c r="PMQ1003" s="66"/>
      <c r="PMR1003" s="66"/>
      <c r="PMS1003" s="66"/>
      <c r="PMT1003" s="66"/>
      <c r="PMU1003" s="66"/>
      <c r="PMV1003" s="66"/>
      <c r="PMW1003" s="66"/>
      <c r="PMX1003" s="66"/>
      <c r="PMY1003" s="66"/>
      <c r="PMZ1003" s="66"/>
      <c r="PNA1003" s="66"/>
      <c r="PNB1003" s="66"/>
      <c r="PNC1003" s="66"/>
      <c r="PND1003" s="66"/>
      <c r="PNE1003" s="66"/>
      <c r="PNF1003" s="66"/>
      <c r="PNG1003" s="66"/>
      <c r="PNH1003" s="66"/>
      <c r="PNI1003" s="66"/>
      <c r="PNJ1003" s="66"/>
      <c r="PNK1003" s="66"/>
      <c r="PNL1003" s="66"/>
      <c r="PNM1003" s="66"/>
      <c r="PNN1003" s="66"/>
      <c r="PNO1003" s="66"/>
      <c r="PNP1003" s="66"/>
      <c r="PNQ1003" s="66"/>
      <c r="PNR1003" s="66"/>
      <c r="PNS1003" s="66"/>
      <c r="PNT1003" s="66"/>
      <c r="PNU1003" s="66"/>
      <c r="PNV1003" s="66"/>
      <c r="PNW1003" s="66"/>
      <c r="PNX1003" s="66"/>
      <c r="PNY1003" s="66"/>
      <c r="PNZ1003" s="66"/>
      <c r="POA1003" s="66"/>
      <c r="POB1003" s="66"/>
      <c r="POC1003" s="66"/>
      <c r="POD1003" s="66"/>
      <c r="POE1003" s="66"/>
      <c r="POF1003" s="66"/>
      <c r="POG1003" s="66"/>
      <c r="POH1003" s="66"/>
      <c r="POI1003" s="66"/>
      <c r="POJ1003" s="66"/>
      <c r="POK1003" s="66"/>
      <c r="POL1003" s="66"/>
      <c r="POM1003" s="66"/>
      <c r="PON1003" s="66"/>
      <c r="POO1003" s="66"/>
      <c r="POP1003" s="66"/>
      <c r="POQ1003" s="66"/>
      <c r="POR1003" s="66"/>
      <c r="POS1003" s="66"/>
      <c r="POT1003" s="66"/>
      <c r="POU1003" s="66"/>
      <c r="POV1003" s="66"/>
      <c r="POW1003" s="66"/>
      <c r="POX1003" s="66"/>
      <c r="POY1003" s="66"/>
      <c r="POZ1003" s="66"/>
      <c r="PPA1003" s="66"/>
      <c r="PPB1003" s="66"/>
      <c r="PPC1003" s="66"/>
      <c r="PPD1003" s="66"/>
      <c r="PPE1003" s="66"/>
      <c r="PPF1003" s="66"/>
      <c r="PPG1003" s="66"/>
      <c r="PPH1003" s="66"/>
      <c r="PPI1003" s="66"/>
      <c r="PPJ1003" s="66"/>
      <c r="PPK1003" s="66"/>
      <c r="PPL1003" s="66"/>
      <c r="PPM1003" s="66"/>
      <c r="PPN1003" s="66"/>
      <c r="PPO1003" s="66"/>
      <c r="PPP1003" s="66"/>
      <c r="PPQ1003" s="66"/>
      <c r="PPR1003" s="66"/>
      <c r="PPS1003" s="66"/>
      <c r="PPT1003" s="66"/>
      <c r="PPU1003" s="66"/>
      <c r="PPV1003" s="66"/>
      <c r="PPW1003" s="66"/>
      <c r="PPX1003" s="66"/>
      <c r="PPY1003" s="66"/>
      <c r="PPZ1003" s="66"/>
      <c r="PQA1003" s="66"/>
      <c r="PQB1003" s="66"/>
      <c r="PQC1003" s="66"/>
      <c r="PQD1003" s="66"/>
      <c r="PQE1003" s="66"/>
      <c r="PQF1003" s="66"/>
      <c r="PQG1003" s="66"/>
      <c r="PQH1003" s="66"/>
      <c r="PQI1003" s="66"/>
      <c r="PQJ1003" s="66"/>
      <c r="PQK1003" s="66"/>
      <c r="PQL1003" s="66"/>
      <c r="PQM1003" s="66"/>
      <c r="PQN1003" s="66"/>
      <c r="PQO1003" s="66"/>
      <c r="PQP1003" s="66"/>
      <c r="PQQ1003" s="66"/>
      <c r="PQR1003" s="66"/>
      <c r="PQS1003" s="66"/>
      <c r="PQT1003" s="66"/>
      <c r="PQU1003" s="66"/>
      <c r="PQV1003" s="66"/>
      <c r="PQW1003" s="66"/>
      <c r="PQX1003" s="66"/>
      <c r="PQY1003" s="66"/>
      <c r="PQZ1003" s="66"/>
      <c r="PRA1003" s="66"/>
      <c r="PRB1003" s="66"/>
      <c r="PRC1003" s="66"/>
      <c r="PRD1003" s="66"/>
      <c r="PRE1003" s="66"/>
      <c r="PRF1003" s="66"/>
      <c r="PRG1003" s="66"/>
      <c r="PRH1003" s="66"/>
      <c r="PRI1003" s="66"/>
      <c r="PRJ1003" s="66"/>
      <c r="PRK1003" s="66"/>
      <c r="PRL1003" s="66"/>
      <c r="PRM1003" s="66"/>
      <c r="PRN1003" s="66"/>
      <c r="PRO1003" s="66"/>
      <c r="PRP1003" s="66"/>
      <c r="PRQ1003" s="66"/>
      <c r="PRR1003" s="66"/>
      <c r="PRS1003" s="66"/>
      <c r="PRT1003" s="66"/>
      <c r="PRU1003" s="66"/>
      <c r="PRV1003" s="66"/>
      <c r="PRW1003" s="66"/>
      <c r="PRX1003" s="66"/>
      <c r="PRY1003" s="66"/>
      <c r="PRZ1003" s="66"/>
      <c r="PSA1003" s="66"/>
      <c r="PSB1003" s="66"/>
      <c r="PSC1003" s="66"/>
      <c r="PSD1003" s="66"/>
      <c r="PSE1003" s="66"/>
      <c r="PSF1003" s="66"/>
      <c r="PSG1003" s="66"/>
      <c r="PSH1003" s="66"/>
      <c r="PSI1003" s="66"/>
      <c r="PSJ1003" s="66"/>
      <c r="PSK1003" s="66"/>
      <c r="PSL1003" s="66"/>
      <c r="PSM1003" s="66"/>
      <c r="PSN1003" s="66"/>
      <c r="PSO1003" s="66"/>
      <c r="PSP1003" s="66"/>
      <c r="PSQ1003" s="66"/>
      <c r="PSR1003" s="66"/>
      <c r="PSS1003" s="66"/>
      <c r="PST1003" s="66"/>
      <c r="PSU1003" s="66"/>
      <c r="PSV1003" s="66"/>
      <c r="PSW1003" s="66"/>
      <c r="PSX1003" s="66"/>
      <c r="PSY1003" s="66"/>
      <c r="PSZ1003" s="66"/>
      <c r="PTA1003" s="66"/>
      <c r="PTB1003" s="66"/>
      <c r="PTC1003" s="66"/>
      <c r="PTD1003" s="66"/>
      <c r="PTE1003" s="66"/>
      <c r="PTF1003" s="66"/>
      <c r="PTG1003" s="66"/>
      <c r="PTH1003" s="66"/>
      <c r="PTI1003" s="66"/>
      <c r="PTJ1003" s="66"/>
      <c r="PTK1003" s="66"/>
      <c r="PTL1003" s="66"/>
      <c r="PTM1003" s="66"/>
      <c r="PTN1003" s="66"/>
      <c r="PTO1003" s="66"/>
      <c r="PTP1003" s="66"/>
      <c r="PTQ1003" s="66"/>
      <c r="PTR1003" s="66"/>
      <c r="PTS1003" s="66"/>
      <c r="PTT1003" s="66"/>
      <c r="PTU1003" s="66"/>
      <c r="PTV1003" s="66"/>
      <c r="PTW1003" s="66"/>
      <c r="PTX1003" s="66"/>
      <c r="PTY1003" s="66"/>
      <c r="PTZ1003" s="66"/>
      <c r="PUA1003" s="66"/>
      <c r="PUB1003" s="66"/>
      <c r="PUC1003" s="66"/>
      <c r="PUD1003" s="66"/>
      <c r="PUE1003" s="66"/>
      <c r="PUF1003" s="66"/>
      <c r="PUG1003" s="66"/>
      <c r="PUH1003" s="66"/>
      <c r="PUI1003" s="66"/>
      <c r="PUJ1003" s="66"/>
      <c r="PUK1003" s="66"/>
      <c r="PUL1003" s="66"/>
      <c r="PUM1003" s="66"/>
      <c r="PUN1003" s="66"/>
      <c r="PUO1003" s="66"/>
      <c r="PUP1003" s="66"/>
      <c r="PUQ1003" s="66"/>
      <c r="PUR1003" s="66"/>
      <c r="PUS1003" s="66"/>
      <c r="PUT1003" s="66"/>
      <c r="PUU1003" s="66"/>
      <c r="PUV1003" s="66"/>
      <c r="PUW1003" s="66"/>
      <c r="PUX1003" s="66"/>
      <c r="PUY1003" s="66"/>
      <c r="PUZ1003" s="66"/>
      <c r="PVA1003" s="66"/>
      <c r="PVB1003" s="66"/>
      <c r="PVC1003" s="66"/>
      <c r="PVD1003" s="66"/>
      <c r="PVE1003" s="66"/>
      <c r="PVF1003" s="66"/>
      <c r="PVG1003" s="66"/>
      <c r="PVH1003" s="66"/>
      <c r="PVI1003" s="66"/>
      <c r="PVJ1003" s="66"/>
      <c r="PVK1003" s="66"/>
      <c r="PVL1003" s="66"/>
      <c r="PVM1003" s="66"/>
      <c r="PVN1003" s="66"/>
      <c r="PVO1003" s="66"/>
      <c r="PVP1003" s="66"/>
      <c r="PVQ1003" s="66"/>
      <c r="PVR1003" s="66"/>
      <c r="PVS1003" s="66"/>
      <c r="PVT1003" s="66"/>
      <c r="PVU1003" s="66"/>
      <c r="PVV1003" s="66"/>
      <c r="PVW1003" s="66"/>
      <c r="PVX1003" s="66"/>
      <c r="PVY1003" s="66"/>
      <c r="PVZ1003" s="66"/>
      <c r="PWA1003" s="66"/>
      <c r="PWB1003" s="66"/>
      <c r="PWC1003" s="66"/>
      <c r="PWD1003" s="66"/>
      <c r="PWE1003" s="66"/>
      <c r="PWF1003" s="66"/>
      <c r="PWG1003" s="66"/>
      <c r="PWH1003" s="66"/>
      <c r="PWI1003" s="66"/>
      <c r="PWJ1003" s="66"/>
      <c r="PWK1003" s="66"/>
      <c r="PWL1003" s="66"/>
      <c r="PWM1003" s="66"/>
      <c r="PWN1003" s="66"/>
      <c r="PWO1003" s="66"/>
      <c r="PWP1003" s="66"/>
      <c r="PWQ1003" s="66"/>
      <c r="PWR1003" s="66"/>
      <c r="PWS1003" s="66"/>
      <c r="PWT1003" s="66"/>
      <c r="PWU1003" s="66"/>
      <c r="PWV1003" s="66"/>
      <c r="PWW1003" s="66"/>
      <c r="PWX1003" s="66"/>
      <c r="PWY1003" s="66"/>
      <c r="PWZ1003" s="66"/>
      <c r="PXA1003" s="66"/>
      <c r="PXB1003" s="66"/>
      <c r="PXC1003" s="66"/>
      <c r="PXD1003" s="66"/>
      <c r="PXE1003" s="66"/>
      <c r="PXF1003" s="66"/>
      <c r="PXG1003" s="66"/>
      <c r="PXH1003" s="66"/>
      <c r="PXI1003" s="66"/>
      <c r="PXJ1003" s="66"/>
      <c r="PXK1003" s="66"/>
      <c r="PXL1003" s="66"/>
      <c r="PXM1003" s="66"/>
      <c r="PXN1003" s="66"/>
      <c r="PXO1003" s="66"/>
      <c r="PXP1003" s="66"/>
      <c r="PXQ1003" s="66"/>
      <c r="PXR1003" s="66"/>
      <c r="PXS1003" s="66"/>
      <c r="PXT1003" s="66"/>
      <c r="PXU1003" s="66"/>
      <c r="PXV1003" s="66"/>
      <c r="PXW1003" s="66"/>
      <c r="PXX1003" s="66"/>
      <c r="PXY1003" s="66"/>
      <c r="PXZ1003" s="66"/>
      <c r="PYA1003" s="66"/>
      <c r="PYB1003" s="66"/>
      <c r="PYC1003" s="66"/>
      <c r="PYD1003" s="66"/>
      <c r="PYE1003" s="66"/>
      <c r="PYF1003" s="66"/>
      <c r="PYG1003" s="66"/>
      <c r="PYH1003" s="66"/>
      <c r="PYI1003" s="66"/>
      <c r="PYJ1003" s="66"/>
      <c r="PYK1003" s="66"/>
      <c r="PYL1003" s="66"/>
      <c r="PYM1003" s="66"/>
      <c r="PYN1003" s="66"/>
      <c r="PYO1003" s="66"/>
      <c r="PYP1003" s="66"/>
      <c r="PYQ1003" s="66"/>
      <c r="PYR1003" s="66"/>
      <c r="PYS1003" s="66"/>
      <c r="PYT1003" s="66"/>
      <c r="PYU1003" s="66"/>
      <c r="PYV1003" s="66"/>
      <c r="PYW1003" s="66"/>
      <c r="PYX1003" s="66"/>
      <c r="PYY1003" s="66"/>
      <c r="PYZ1003" s="66"/>
      <c r="PZA1003" s="66"/>
      <c r="PZB1003" s="66"/>
      <c r="PZC1003" s="66"/>
      <c r="PZD1003" s="66"/>
      <c r="PZE1003" s="66"/>
      <c r="PZF1003" s="66"/>
      <c r="PZG1003" s="66"/>
      <c r="PZH1003" s="66"/>
      <c r="PZI1003" s="66"/>
      <c r="PZJ1003" s="66"/>
      <c r="PZK1003" s="66"/>
      <c r="PZL1003" s="66"/>
      <c r="PZM1003" s="66"/>
      <c r="PZN1003" s="66"/>
      <c r="PZO1003" s="66"/>
      <c r="PZP1003" s="66"/>
      <c r="PZQ1003" s="66"/>
      <c r="PZR1003" s="66"/>
      <c r="PZS1003" s="66"/>
      <c r="PZT1003" s="66"/>
      <c r="PZU1003" s="66"/>
      <c r="PZV1003" s="66"/>
      <c r="PZW1003" s="66"/>
      <c r="PZX1003" s="66"/>
      <c r="PZY1003" s="66"/>
      <c r="PZZ1003" s="66"/>
      <c r="QAA1003" s="66"/>
      <c r="QAB1003" s="66"/>
      <c r="QAC1003" s="66"/>
      <c r="QAD1003" s="66"/>
      <c r="QAE1003" s="66"/>
      <c r="QAF1003" s="66"/>
      <c r="QAG1003" s="66"/>
      <c r="QAH1003" s="66"/>
      <c r="QAI1003" s="66"/>
      <c r="QAJ1003" s="66"/>
      <c r="QAK1003" s="66"/>
      <c r="QAL1003" s="66"/>
      <c r="QAM1003" s="66"/>
      <c r="QAN1003" s="66"/>
      <c r="QAO1003" s="66"/>
      <c r="QAP1003" s="66"/>
      <c r="QAQ1003" s="66"/>
      <c r="QAR1003" s="66"/>
      <c r="QAS1003" s="66"/>
      <c r="QAT1003" s="66"/>
      <c r="QAU1003" s="66"/>
      <c r="QAV1003" s="66"/>
      <c r="QAW1003" s="66"/>
      <c r="QAX1003" s="66"/>
      <c r="QAY1003" s="66"/>
      <c r="QAZ1003" s="66"/>
      <c r="QBA1003" s="66"/>
      <c r="QBB1003" s="66"/>
      <c r="QBC1003" s="66"/>
      <c r="QBD1003" s="66"/>
      <c r="QBE1003" s="66"/>
      <c r="QBF1003" s="66"/>
      <c r="QBG1003" s="66"/>
      <c r="QBH1003" s="66"/>
      <c r="QBI1003" s="66"/>
      <c r="QBJ1003" s="66"/>
      <c r="QBK1003" s="66"/>
      <c r="QBL1003" s="66"/>
      <c r="QBM1003" s="66"/>
      <c r="QBN1003" s="66"/>
      <c r="QBO1003" s="66"/>
      <c r="QBP1003" s="66"/>
      <c r="QBQ1003" s="66"/>
      <c r="QBR1003" s="66"/>
      <c r="QBS1003" s="66"/>
      <c r="QBT1003" s="66"/>
      <c r="QBU1003" s="66"/>
      <c r="QBV1003" s="66"/>
      <c r="QBW1003" s="66"/>
      <c r="QBX1003" s="66"/>
      <c r="QBY1003" s="66"/>
      <c r="QBZ1003" s="66"/>
      <c r="QCA1003" s="66"/>
      <c r="QCB1003" s="66"/>
      <c r="QCC1003" s="66"/>
      <c r="QCD1003" s="66"/>
      <c r="QCE1003" s="66"/>
      <c r="QCF1003" s="66"/>
      <c r="QCG1003" s="66"/>
      <c r="QCH1003" s="66"/>
      <c r="QCI1003" s="66"/>
      <c r="QCJ1003" s="66"/>
      <c r="QCK1003" s="66"/>
      <c r="QCL1003" s="66"/>
      <c r="QCM1003" s="66"/>
      <c r="QCN1003" s="66"/>
      <c r="QCO1003" s="66"/>
      <c r="QCP1003" s="66"/>
      <c r="QCQ1003" s="66"/>
      <c r="QCR1003" s="66"/>
      <c r="QCS1003" s="66"/>
      <c r="QCT1003" s="66"/>
      <c r="QCU1003" s="66"/>
      <c r="QCV1003" s="66"/>
      <c r="QCW1003" s="66"/>
      <c r="QCX1003" s="66"/>
      <c r="QCY1003" s="66"/>
      <c r="QCZ1003" s="66"/>
      <c r="QDA1003" s="66"/>
      <c r="QDB1003" s="66"/>
      <c r="QDC1003" s="66"/>
      <c r="QDD1003" s="66"/>
      <c r="QDE1003" s="66"/>
      <c r="QDF1003" s="66"/>
      <c r="QDG1003" s="66"/>
      <c r="QDH1003" s="66"/>
      <c r="QDI1003" s="66"/>
      <c r="QDJ1003" s="66"/>
      <c r="QDK1003" s="66"/>
      <c r="QDL1003" s="66"/>
      <c r="QDM1003" s="66"/>
      <c r="QDN1003" s="66"/>
      <c r="QDO1003" s="66"/>
      <c r="QDP1003" s="66"/>
      <c r="QDQ1003" s="66"/>
      <c r="QDR1003" s="66"/>
      <c r="QDS1003" s="66"/>
      <c r="QDT1003" s="66"/>
      <c r="QDU1003" s="66"/>
      <c r="QDV1003" s="66"/>
      <c r="QDW1003" s="66"/>
      <c r="QDX1003" s="66"/>
      <c r="QDY1003" s="66"/>
      <c r="QDZ1003" s="66"/>
      <c r="QEA1003" s="66"/>
      <c r="QEB1003" s="66"/>
      <c r="QEC1003" s="66"/>
      <c r="QED1003" s="66"/>
      <c r="QEE1003" s="66"/>
      <c r="QEF1003" s="66"/>
      <c r="QEG1003" s="66"/>
      <c r="QEH1003" s="66"/>
      <c r="QEI1003" s="66"/>
      <c r="QEJ1003" s="66"/>
      <c r="QEK1003" s="66"/>
      <c r="QEL1003" s="66"/>
      <c r="QEM1003" s="66"/>
      <c r="QEN1003" s="66"/>
      <c r="QEO1003" s="66"/>
      <c r="QEP1003" s="66"/>
      <c r="QEQ1003" s="66"/>
      <c r="QER1003" s="66"/>
      <c r="QES1003" s="66"/>
      <c r="QET1003" s="66"/>
      <c r="QEU1003" s="66"/>
      <c r="QEV1003" s="66"/>
      <c r="QEW1003" s="66"/>
      <c r="QEX1003" s="66"/>
      <c r="QEY1003" s="66"/>
      <c r="QEZ1003" s="66"/>
      <c r="QFA1003" s="66"/>
      <c r="QFB1003" s="66"/>
      <c r="QFC1003" s="66"/>
      <c r="QFD1003" s="66"/>
      <c r="QFE1003" s="66"/>
      <c r="QFF1003" s="66"/>
      <c r="QFG1003" s="66"/>
      <c r="QFH1003" s="66"/>
      <c r="QFI1003" s="66"/>
      <c r="QFJ1003" s="66"/>
      <c r="QFK1003" s="66"/>
      <c r="QFL1003" s="66"/>
      <c r="QFM1003" s="66"/>
      <c r="QFN1003" s="66"/>
      <c r="QFO1003" s="66"/>
      <c r="QFP1003" s="66"/>
      <c r="QFQ1003" s="66"/>
      <c r="QFR1003" s="66"/>
      <c r="QFS1003" s="66"/>
      <c r="QFT1003" s="66"/>
      <c r="QFU1003" s="66"/>
      <c r="QFV1003" s="66"/>
      <c r="QFW1003" s="66"/>
      <c r="QFX1003" s="66"/>
      <c r="QFY1003" s="66"/>
      <c r="QFZ1003" s="66"/>
      <c r="QGA1003" s="66"/>
      <c r="QGB1003" s="66"/>
      <c r="QGC1003" s="66"/>
      <c r="QGD1003" s="66"/>
      <c r="QGE1003" s="66"/>
      <c r="QGF1003" s="66"/>
      <c r="QGG1003" s="66"/>
      <c r="QGH1003" s="66"/>
      <c r="QGI1003" s="66"/>
      <c r="QGJ1003" s="66"/>
      <c r="QGK1003" s="66"/>
      <c r="QGL1003" s="66"/>
      <c r="QGM1003" s="66"/>
      <c r="QGN1003" s="66"/>
      <c r="QGO1003" s="66"/>
      <c r="QGP1003" s="66"/>
      <c r="QGQ1003" s="66"/>
      <c r="QGR1003" s="66"/>
      <c r="QGS1003" s="66"/>
      <c r="QGT1003" s="66"/>
      <c r="QGU1003" s="66"/>
      <c r="QGV1003" s="66"/>
      <c r="QGW1003" s="66"/>
      <c r="QGX1003" s="66"/>
      <c r="QGY1003" s="66"/>
      <c r="QGZ1003" s="66"/>
      <c r="QHA1003" s="66"/>
      <c r="QHB1003" s="66"/>
      <c r="QHC1003" s="66"/>
      <c r="QHD1003" s="66"/>
      <c r="QHE1003" s="66"/>
      <c r="QHF1003" s="66"/>
      <c r="QHG1003" s="66"/>
      <c r="QHH1003" s="66"/>
      <c r="QHI1003" s="66"/>
      <c r="QHJ1003" s="66"/>
      <c r="QHK1003" s="66"/>
      <c r="QHL1003" s="66"/>
      <c r="QHM1003" s="66"/>
      <c r="QHN1003" s="66"/>
      <c r="QHO1003" s="66"/>
      <c r="QHP1003" s="66"/>
      <c r="QHQ1003" s="66"/>
      <c r="QHR1003" s="66"/>
      <c r="QHS1003" s="66"/>
      <c r="QHT1003" s="66"/>
      <c r="QHU1003" s="66"/>
      <c r="QHV1003" s="66"/>
      <c r="QHW1003" s="66"/>
      <c r="QHX1003" s="66"/>
      <c r="QHY1003" s="66"/>
      <c r="QHZ1003" s="66"/>
      <c r="QIA1003" s="66"/>
      <c r="QIB1003" s="66"/>
      <c r="QIC1003" s="66"/>
      <c r="QID1003" s="66"/>
      <c r="QIE1003" s="66"/>
      <c r="QIF1003" s="66"/>
      <c r="QIG1003" s="66"/>
      <c r="QIH1003" s="66"/>
      <c r="QII1003" s="66"/>
      <c r="QIJ1003" s="66"/>
      <c r="QIK1003" s="66"/>
      <c r="QIL1003" s="66"/>
      <c r="QIM1003" s="66"/>
      <c r="QIN1003" s="66"/>
      <c r="QIO1003" s="66"/>
      <c r="QIP1003" s="66"/>
      <c r="QIQ1003" s="66"/>
      <c r="QIR1003" s="66"/>
      <c r="QIS1003" s="66"/>
      <c r="QIT1003" s="66"/>
      <c r="QIU1003" s="66"/>
      <c r="QIV1003" s="66"/>
      <c r="QIW1003" s="66"/>
      <c r="QIX1003" s="66"/>
      <c r="QIY1003" s="66"/>
      <c r="QIZ1003" s="66"/>
      <c r="QJA1003" s="66"/>
      <c r="QJB1003" s="66"/>
      <c r="QJC1003" s="66"/>
      <c r="QJD1003" s="66"/>
      <c r="QJE1003" s="66"/>
      <c r="QJF1003" s="66"/>
      <c r="QJG1003" s="66"/>
      <c r="QJH1003" s="66"/>
      <c r="QJI1003" s="66"/>
      <c r="QJJ1003" s="66"/>
      <c r="QJK1003" s="66"/>
      <c r="QJL1003" s="66"/>
      <c r="QJM1003" s="66"/>
      <c r="QJN1003" s="66"/>
      <c r="QJO1003" s="66"/>
      <c r="QJP1003" s="66"/>
      <c r="QJQ1003" s="66"/>
      <c r="QJR1003" s="66"/>
      <c r="QJS1003" s="66"/>
      <c r="QJT1003" s="66"/>
      <c r="QJU1003" s="66"/>
      <c r="QJV1003" s="66"/>
      <c r="QJW1003" s="66"/>
      <c r="QJX1003" s="66"/>
      <c r="QJY1003" s="66"/>
      <c r="QJZ1003" s="66"/>
      <c r="QKA1003" s="66"/>
      <c r="QKB1003" s="66"/>
      <c r="QKC1003" s="66"/>
      <c r="QKD1003" s="66"/>
      <c r="QKE1003" s="66"/>
      <c r="QKF1003" s="66"/>
      <c r="QKG1003" s="66"/>
      <c r="QKH1003" s="66"/>
      <c r="QKI1003" s="66"/>
      <c r="QKJ1003" s="66"/>
      <c r="QKK1003" s="66"/>
      <c r="QKL1003" s="66"/>
      <c r="QKM1003" s="66"/>
      <c r="QKN1003" s="66"/>
      <c r="QKO1003" s="66"/>
      <c r="QKP1003" s="66"/>
      <c r="QKQ1003" s="66"/>
      <c r="QKR1003" s="66"/>
      <c r="QKS1003" s="66"/>
      <c r="QKT1003" s="66"/>
      <c r="QKU1003" s="66"/>
      <c r="QKV1003" s="66"/>
      <c r="QKW1003" s="66"/>
      <c r="QKX1003" s="66"/>
      <c r="QKY1003" s="66"/>
      <c r="QKZ1003" s="66"/>
      <c r="QLA1003" s="66"/>
      <c r="QLB1003" s="66"/>
      <c r="QLC1003" s="66"/>
      <c r="QLD1003" s="66"/>
      <c r="QLE1003" s="66"/>
      <c r="QLF1003" s="66"/>
      <c r="QLG1003" s="66"/>
      <c r="QLH1003" s="66"/>
      <c r="QLI1003" s="66"/>
      <c r="QLJ1003" s="66"/>
      <c r="QLK1003" s="66"/>
      <c r="QLL1003" s="66"/>
      <c r="QLM1003" s="66"/>
      <c r="QLN1003" s="66"/>
      <c r="QLO1003" s="66"/>
      <c r="QLP1003" s="66"/>
      <c r="QLQ1003" s="66"/>
      <c r="QLR1003" s="66"/>
      <c r="QLS1003" s="66"/>
      <c r="QLT1003" s="66"/>
      <c r="QLU1003" s="66"/>
      <c r="QLV1003" s="66"/>
      <c r="QLW1003" s="66"/>
      <c r="QLX1003" s="66"/>
      <c r="QLY1003" s="66"/>
      <c r="QLZ1003" s="66"/>
      <c r="QMA1003" s="66"/>
      <c r="QMB1003" s="66"/>
      <c r="QMC1003" s="66"/>
      <c r="QMD1003" s="66"/>
      <c r="QME1003" s="66"/>
      <c r="QMF1003" s="66"/>
      <c r="QMG1003" s="66"/>
      <c r="QMH1003" s="66"/>
      <c r="QMI1003" s="66"/>
      <c r="QMJ1003" s="66"/>
      <c r="QMK1003" s="66"/>
      <c r="QML1003" s="66"/>
      <c r="QMM1003" s="66"/>
      <c r="QMN1003" s="66"/>
      <c r="QMO1003" s="66"/>
      <c r="QMP1003" s="66"/>
      <c r="QMQ1003" s="66"/>
      <c r="QMR1003" s="66"/>
      <c r="QMS1003" s="66"/>
      <c r="QMT1003" s="66"/>
      <c r="QMU1003" s="66"/>
      <c r="QMV1003" s="66"/>
      <c r="QMW1003" s="66"/>
      <c r="QMX1003" s="66"/>
      <c r="QMY1003" s="66"/>
      <c r="QMZ1003" s="66"/>
      <c r="QNA1003" s="66"/>
      <c r="QNB1003" s="66"/>
      <c r="QNC1003" s="66"/>
      <c r="QND1003" s="66"/>
      <c r="QNE1003" s="66"/>
      <c r="QNF1003" s="66"/>
      <c r="QNG1003" s="66"/>
      <c r="QNH1003" s="66"/>
      <c r="QNI1003" s="66"/>
      <c r="QNJ1003" s="66"/>
      <c r="QNK1003" s="66"/>
      <c r="QNL1003" s="66"/>
      <c r="QNM1003" s="66"/>
      <c r="QNN1003" s="66"/>
      <c r="QNO1003" s="66"/>
      <c r="QNP1003" s="66"/>
      <c r="QNQ1003" s="66"/>
      <c r="QNR1003" s="66"/>
      <c r="QNS1003" s="66"/>
      <c r="QNT1003" s="66"/>
      <c r="QNU1003" s="66"/>
      <c r="QNV1003" s="66"/>
      <c r="QNW1003" s="66"/>
      <c r="QNX1003" s="66"/>
      <c r="QNY1003" s="66"/>
      <c r="QNZ1003" s="66"/>
      <c r="QOA1003" s="66"/>
      <c r="QOB1003" s="66"/>
      <c r="QOC1003" s="66"/>
      <c r="QOD1003" s="66"/>
      <c r="QOE1003" s="66"/>
      <c r="QOF1003" s="66"/>
      <c r="QOG1003" s="66"/>
      <c r="QOH1003" s="66"/>
      <c r="QOI1003" s="66"/>
      <c r="QOJ1003" s="66"/>
      <c r="QOK1003" s="66"/>
      <c r="QOL1003" s="66"/>
      <c r="QOM1003" s="66"/>
      <c r="QON1003" s="66"/>
      <c r="QOO1003" s="66"/>
      <c r="QOP1003" s="66"/>
      <c r="QOQ1003" s="66"/>
      <c r="QOR1003" s="66"/>
      <c r="QOS1003" s="66"/>
      <c r="QOT1003" s="66"/>
      <c r="QOU1003" s="66"/>
      <c r="QOV1003" s="66"/>
      <c r="QOW1003" s="66"/>
      <c r="QOX1003" s="66"/>
      <c r="QOY1003" s="66"/>
      <c r="QOZ1003" s="66"/>
      <c r="QPA1003" s="66"/>
      <c r="QPB1003" s="66"/>
      <c r="QPC1003" s="66"/>
      <c r="QPD1003" s="66"/>
      <c r="QPE1003" s="66"/>
      <c r="QPF1003" s="66"/>
      <c r="QPG1003" s="66"/>
      <c r="QPH1003" s="66"/>
      <c r="QPI1003" s="66"/>
      <c r="QPJ1003" s="66"/>
      <c r="QPK1003" s="66"/>
      <c r="QPL1003" s="66"/>
      <c r="QPM1003" s="66"/>
      <c r="QPN1003" s="66"/>
      <c r="QPO1003" s="66"/>
      <c r="QPP1003" s="66"/>
      <c r="QPQ1003" s="66"/>
      <c r="QPR1003" s="66"/>
      <c r="QPS1003" s="66"/>
      <c r="QPT1003" s="66"/>
      <c r="QPU1003" s="66"/>
      <c r="QPV1003" s="66"/>
      <c r="QPW1003" s="66"/>
      <c r="QPX1003" s="66"/>
      <c r="QPY1003" s="66"/>
      <c r="QPZ1003" s="66"/>
      <c r="QQA1003" s="66"/>
      <c r="QQB1003" s="66"/>
      <c r="QQC1003" s="66"/>
      <c r="QQD1003" s="66"/>
      <c r="QQE1003" s="66"/>
      <c r="QQF1003" s="66"/>
      <c r="QQG1003" s="66"/>
      <c r="QQH1003" s="66"/>
      <c r="QQI1003" s="66"/>
      <c r="QQJ1003" s="66"/>
      <c r="QQK1003" s="66"/>
      <c r="QQL1003" s="66"/>
      <c r="QQM1003" s="66"/>
      <c r="QQN1003" s="66"/>
      <c r="QQO1003" s="66"/>
      <c r="QQP1003" s="66"/>
      <c r="QQQ1003" s="66"/>
      <c r="QQR1003" s="66"/>
      <c r="QQS1003" s="66"/>
      <c r="QQT1003" s="66"/>
      <c r="QQU1003" s="66"/>
      <c r="QQV1003" s="66"/>
      <c r="QQW1003" s="66"/>
      <c r="QQX1003" s="66"/>
      <c r="QQY1003" s="66"/>
      <c r="QQZ1003" s="66"/>
      <c r="QRA1003" s="66"/>
      <c r="QRB1003" s="66"/>
      <c r="QRC1003" s="66"/>
      <c r="QRD1003" s="66"/>
      <c r="QRE1003" s="66"/>
      <c r="QRF1003" s="66"/>
      <c r="QRG1003" s="66"/>
      <c r="QRH1003" s="66"/>
      <c r="QRI1003" s="66"/>
      <c r="QRJ1003" s="66"/>
      <c r="QRK1003" s="66"/>
      <c r="QRL1003" s="66"/>
      <c r="QRM1003" s="66"/>
      <c r="QRN1003" s="66"/>
      <c r="QRO1003" s="66"/>
      <c r="QRP1003" s="66"/>
      <c r="QRQ1003" s="66"/>
      <c r="QRR1003" s="66"/>
      <c r="QRS1003" s="66"/>
      <c r="QRT1003" s="66"/>
      <c r="QRU1003" s="66"/>
      <c r="QRV1003" s="66"/>
      <c r="QRW1003" s="66"/>
      <c r="QRX1003" s="66"/>
      <c r="QRY1003" s="66"/>
      <c r="QRZ1003" s="66"/>
      <c r="QSA1003" s="66"/>
      <c r="QSB1003" s="66"/>
      <c r="QSC1003" s="66"/>
      <c r="QSD1003" s="66"/>
      <c r="QSE1003" s="66"/>
      <c r="QSF1003" s="66"/>
      <c r="QSG1003" s="66"/>
      <c r="QSH1003" s="66"/>
      <c r="QSI1003" s="66"/>
      <c r="QSJ1003" s="66"/>
      <c r="QSK1003" s="66"/>
      <c r="QSL1003" s="66"/>
      <c r="QSM1003" s="66"/>
      <c r="QSN1003" s="66"/>
      <c r="QSO1003" s="66"/>
      <c r="QSP1003" s="66"/>
      <c r="QSQ1003" s="66"/>
      <c r="QSR1003" s="66"/>
      <c r="QSS1003" s="66"/>
      <c r="QST1003" s="66"/>
      <c r="QSU1003" s="66"/>
      <c r="QSV1003" s="66"/>
      <c r="QSW1003" s="66"/>
      <c r="QSX1003" s="66"/>
      <c r="QSY1003" s="66"/>
      <c r="QSZ1003" s="66"/>
      <c r="QTA1003" s="66"/>
      <c r="QTB1003" s="66"/>
      <c r="QTC1003" s="66"/>
      <c r="QTD1003" s="66"/>
      <c r="QTE1003" s="66"/>
      <c r="QTF1003" s="66"/>
      <c r="QTG1003" s="66"/>
      <c r="QTH1003" s="66"/>
      <c r="QTI1003" s="66"/>
      <c r="QTJ1003" s="66"/>
      <c r="QTK1003" s="66"/>
      <c r="QTL1003" s="66"/>
      <c r="QTM1003" s="66"/>
      <c r="QTN1003" s="66"/>
      <c r="QTO1003" s="66"/>
      <c r="QTP1003" s="66"/>
      <c r="QTQ1003" s="66"/>
      <c r="QTR1003" s="66"/>
      <c r="QTS1003" s="66"/>
      <c r="QTT1003" s="66"/>
      <c r="QTU1003" s="66"/>
      <c r="QTV1003" s="66"/>
      <c r="QTW1003" s="66"/>
      <c r="QTX1003" s="66"/>
      <c r="QTY1003" s="66"/>
      <c r="QTZ1003" s="66"/>
      <c r="QUA1003" s="66"/>
      <c r="QUB1003" s="66"/>
      <c r="QUC1003" s="66"/>
      <c r="QUD1003" s="66"/>
      <c r="QUE1003" s="66"/>
      <c r="QUF1003" s="66"/>
      <c r="QUG1003" s="66"/>
      <c r="QUH1003" s="66"/>
      <c r="QUI1003" s="66"/>
      <c r="QUJ1003" s="66"/>
      <c r="QUK1003" s="66"/>
      <c r="QUL1003" s="66"/>
      <c r="QUM1003" s="66"/>
      <c r="QUN1003" s="66"/>
      <c r="QUO1003" s="66"/>
      <c r="QUP1003" s="66"/>
      <c r="QUQ1003" s="66"/>
      <c r="QUR1003" s="66"/>
      <c r="QUS1003" s="66"/>
      <c r="QUT1003" s="66"/>
      <c r="QUU1003" s="66"/>
      <c r="QUV1003" s="66"/>
      <c r="QUW1003" s="66"/>
      <c r="QUX1003" s="66"/>
      <c r="QUY1003" s="66"/>
      <c r="QUZ1003" s="66"/>
      <c r="QVA1003" s="66"/>
      <c r="QVB1003" s="66"/>
      <c r="QVC1003" s="66"/>
      <c r="QVD1003" s="66"/>
      <c r="QVE1003" s="66"/>
      <c r="QVF1003" s="66"/>
      <c r="QVG1003" s="66"/>
      <c r="QVH1003" s="66"/>
      <c r="QVI1003" s="66"/>
      <c r="QVJ1003" s="66"/>
      <c r="QVK1003" s="66"/>
      <c r="QVL1003" s="66"/>
      <c r="QVM1003" s="66"/>
      <c r="QVN1003" s="66"/>
      <c r="QVO1003" s="66"/>
      <c r="QVP1003" s="66"/>
      <c r="QVQ1003" s="66"/>
      <c r="QVR1003" s="66"/>
      <c r="QVS1003" s="66"/>
      <c r="QVT1003" s="66"/>
      <c r="QVU1003" s="66"/>
      <c r="QVV1003" s="66"/>
      <c r="QVW1003" s="66"/>
      <c r="QVX1003" s="66"/>
      <c r="QVY1003" s="66"/>
      <c r="QVZ1003" s="66"/>
      <c r="QWA1003" s="66"/>
      <c r="QWB1003" s="66"/>
      <c r="QWC1003" s="66"/>
      <c r="QWD1003" s="66"/>
      <c r="QWE1003" s="66"/>
      <c r="QWF1003" s="66"/>
      <c r="QWG1003" s="66"/>
      <c r="QWH1003" s="66"/>
      <c r="QWI1003" s="66"/>
      <c r="QWJ1003" s="66"/>
      <c r="QWK1003" s="66"/>
      <c r="QWL1003" s="66"/>
      <c r="QWM1003" s="66"/>
      <c r="QWN1003" s="66"/>
      <c r="QWO1003" s="66"/>
      <c r="QWP1003" s="66"/>
      <c r="QWQ1003" s="66"/>
      <c r="QWR1003" s="66"/>
      <c r="QWS1003" s="66"/>
      <c r="QWT1003" s="66"/>
      <c r="QWU1003" s="66"/>
      <c r="QWV1003" s="66"/>
      <c r="QWW1003" s="66"/>
      <c r="QWX1003" s="66"/>
      <c r="QWY1003" s="66"/>
      <c r="QWZ1003" s="66"/>
      <c r="QXA1003" s="66"/>
      <c r="QXB1003" s="66"/>
      <c r="QXC1003" s="66"/>
      <c r="QXD1003" s="66"/>
      <c r="QXE1003" s="66"/>
      <c r="QXF1003" s="66"/>
      <c r="QXG1003" s="66"/>
      <c r="QXH1003" s="66"/>
      <c r="QXI1003" s="66"/>
      <c r="QXJ1003" s="66"/>
      <c r="QXK1003" s="66"/>
      <c r="QXL1003" s="66"/>
      <c r="QXM1003" s="66"/>
      <c r="QXN1003" s="66"/>
      <c r="QXO1003" s="66"/>
      <c r="QXP1003" s="66"/>
      <c r="QXQ1003" s="66"/>
      <c r="QXR1003" s="66"/>
      <c r="QXS1003" s="66"/>
      <c r="QXT1003" s="66"/>
      <c r="QXU1003" s="66"/>
      <c r="QXV1003" s="66"/>
      <c r="QXW1003" s="66"/>
      <c r="QXX1003" s="66"/>
      <c r="QXY1003" s="66"/>
      <c r="QXZ1003" s="66"/>
      <c r="QYA1003" s="66"/>
      <c r="QYB1003" s="66"/>
      <c r="QYC1003" s="66"/>
      <c r="QYD1003" s="66"/>
      <c r="QYE1003" s="66"/>
      <c r="QYF1003" s="66"/>
      <c r="QYG1003" s="66"/>
      <c r="QYH1003" s="66"/>
      <c r="QYI1003" s="66"/>
      <c r="QYJ1003" s="66"/>
      <c r="QYK1003" s="66"/>
      <c r="QYL1003" s="66"/>
      <c r="QYM1003" s="66"/>
      <c r="QYN1003" s="66"/>
      <c r="QYO1003" s="66"/>
      <c r="QYP1003" s="66"/>
      <c r="QYQ1003" s="66"/>
      <c r="QYR1003" s="66"/>
      <c r="QYS1003" s="66"/>
      <c r="QYT1003" s="66"/>
      <c r="QYU1003" s="66"/>
      <c r="QYV1003" s="66"/>
      <c r="QYW1003" s="66"/>
      <c r="QYX1003" s="66"/>
      <c r="QYY1003" s="66"/>
      <c r="QYZ1003" s="66"/>
      <c r="QZA1003" s="66"/>
      <c r="QZB1003" s="66"/>
      <c r="QZC1003" s="66"/>
      <c r="QZD1003" s="66"/>
      <c r="QZE1003" s="66"/>
      <c r="QZF1003" s="66"/>
      <c r="QZG1003" s="66"/>
      <c r="QZH1003" s="66"/>
      <c r="QZI1003" s="66"/>
      <c r="QZJ1003" s="66"/>
      <c r="QZK1003" s="66"/>
      <c r="QZL1003" s="66"/>
      <c r="QZM1003" s="66"/>
      <c r="QZN1003" s="66"/>
      <c r="QZO1003" s="66"/>
      <c r="QZP1003" s="66"/>
      <c r="QZQ1003" s="66"/>
      <c r="QZR1003" s="66"/>
      <c r="QZS1003" s="66"/>
      <c r="QZT1003" s="66"/>
      <c r="QZU1003" s="66"/>
      <c r="QZV1003" s="66"/>
      <c r="QZW1003" s="66"/>
      <c r="QZX1003" s="66"/>
      <c r="QZY1003" s="66"/>
      <c r="QZZ1003" s="66"/>
      <c r="RAA1003" s="66"/>
      <c r="RAB1003" s="66"/>
      <c r="RAC1003" s="66"/>
      <c r="RAD1003" s="66"/>
      <c r="RAE1003" s="66"/>
      <c r="RAF1003" s="66"/>
      <c r="RAG1003" s="66"/>
      <c r="RAH1003" s="66"/>
      <c r="RAI1003" s="66"/>
      <c r="RAJ1003" s="66"/>
      <c r="RAK1003" s="66"/>
      <c r="RAL1003" s="66"/>
      <c r="RAM1003" s="66"/>
      <c r="RAN1003" s="66"/>
      <c r="RAO1003" s="66"/>
      <c r="RAP1003" s="66"/>
      <c r="RAQ1003" s="66"/>
      <c r="RAR1003" s="66"/>
      <c r="RAS1003" s="66"/>
      <c r="RAT1003" s="66"/>
      <c r="RAU1003" s="66"/>
      <c r="RAV1003" s="66"/>
      <c r="RAW1003" s="66"/>
      <c r="RAX1003" s="66"/>
      <c r="RAY1003" s="66"/>
      <c r="RAZ1003" s="66"/>
      <c r="RBA1003" s="66"/>
      <c r="RBB1003" s="66"/>
      <c r="RBC1003" s="66"/>
      <c r="RBD1003" s="66"/>
      <c r="RBE1003" s="66"/>
      <c r="RBF1003" s="66"/>
      <c r="RBG1003" s="66"/>
      <c r="RBH1003" s="66"/>
      <c r="RBI1003" s="66"/>
      <c r="RBJ1003" s="66"/>
      <c r="RBK1003" s="66"/>
      <c r="RBL1003" s="66"/>
      <c r="RBM1003" s="66"/>
      <c r="RBN1003" s="66"/>
      <c r="RBO1003" s="66"/>
      <c r="RBP1003" s="66"/>
      <c r="RBQ1003" s="66"/>
      <c r="RBR1003" s="66"/>
      <c r="RBS1003" s="66"/>
      <c r="RBT1003" s="66"/>
      <c r="RBU1003" s="66"/>
      <c r="RBV1003" s="66"/>
      <c r="RBW1003" s="66"/>
      <c r="RBX1003" s="66"/>
      <c r="RBY1003" s="66"/>
      <c r="RBZ1003" s="66"/>
      <c r="RCA1003" s="66"/>
      <c r="RCB1003" s="66"/>
      <c r="RCC1003" s="66"/>
      <c r="RCD1003" s="66"/>
      <c r="RCE1003" s="66"/>
      <c r="RCF1003" s="66"/>
      <c r="RCG1003" s="66"/>
      <c r="RCH1003" s="66"/>
      <c r="RCI1003" s="66"/>
      <c r="RCJ1003" s="66"/>
      <c r="RCK1003" s="66"/>
      <c r="RCL1003" s="66"/>
      <c r="RCM1003" s="66"/>
      <c r="RCN1003" s="66"/>
      <c r="RCO1003" s="66"/>
      <c r="RCP1003" s="66"/>
      <c r="RCQ1003" s="66"/>
      <c r="RCR1003" s="66"/>
      <c r="RCS1003" s="66"/>
      <c r="RCT1003" s="66"/>
      <c r="RCU1003" s="66"/>
      <c r="RCV1003" s="66"/>
      <c r="RCW1003" s="66"/>
      <c r="RCX1003" s="66"/>
      <c r="RCY1003" s="66"/>
      <c r="RCZ1003" s="66"/>
      <c r="RDA1003" s="66"/>
      <c r="RDB1003" s="66"/>
      <c r="RDC1003" s="66"/>
      <c r="RDD1003" s="66"/>
      <c r="RDE1003" s="66"/>
      <c r="RDF1003" s="66"/>
      <c r="RDG1003" s="66"/>
      <c r="RDH1003" s="66"/>
      <c r="RDI1003" s="66"/>
      <c r="RDJ1003" s="66"/>
      <c r="RDK1003" s="66"/>
      <c r="RDL1003" s="66"/>
      <c r="RDM1003" s="66"/>
      <c r="RDN1003" s="66"/>
      <c r="RDO1003" s="66"/>
      <c r="RDP1003" s="66"/>
      <c r="RDQ1003" s="66"/>
      <c r="RDR1003" s="66"/>
      <c r="RDS1003" s="66"/>
      <c r="RDT1003" s="66"/>
      <c r="RDU1003" s="66"/>
      <c r="RDV1003" s="66"/>
      <c r="RDW1003" s="66"/>
      <c r="RDX1003" s="66"/>
      <c r="RDY1003" s="66"/>
      <c r="RDZ1003" s="66"/>
      <c r="REA1003" s="66"/>
      <c r="REB1003" s="66"/>
      <c r="REC1003" s="66"/>
      <c r="RED1003" s="66"/>
      <c r="REE1003" s="66"/>
      <c r="REF1003" s="66"/>
      <c r="REG1003" s="66"/>
      <c r="REH1003" s="66"/>
      <c r="REI1003" s="66"/>
      <c r="REJ1003" s="66"/>
      <c r="REK1003" s="66"/>
      <c r="REL1003" s="66"/>
      <c r="REM1003" s="66"/>
      <c r="REN1003" s="66"/>
      <c r="REO1003" s="66"/>
      <c r="REP1003" s="66"/>
      <c r="REQ1003" s="66"/>
      <c r="RER1003" s="66"/>
      <c r="RES1003" s="66"/>
      <c r="RET1003" s="66"/>
      <c r="REU1003" s="66"/>
      <c r="REV1003" s="66"/>
      <c r="REW1003" s="66"/>
      <c r="REX1003" s="66"/>
      <c r="REY1003" s="66"/>
      <c r="REZ1003" s="66"/>
      <c r="RFA1003" s="66"/>
      <c r="RFB1003" s="66"/>
      <c r="RFC1003" s="66"/>
      <c r="RFD1003" s="66"/>
      <c r="RFE1003" s="66"/>
      <c r="RFF1003" s="66"/>
      <c r="RFG1003" s="66"/>
      <c r="RFH1003" s="66"/>
      <c r="RFI1003" s="66"/>
      <c r="RFJ1003" s="66"/>
      <c r="RFK1003" s="66"/>
      <c r="RFL1003" s="66"/>
      <c r="RFM1003" s="66"/>
      <c r="RFN1003" s="66"/>
      <c r="RFO1003" s="66"/>
      <c r="RFP1003" s="66"/>
      <c r="RFQ1003" s="66"/>
      <c r="RFR1003" s="66"/>
      <c r="RFS1003" s="66"/>
      <c r="RFT1003" s="66"/>
      <c r="RFU1003" s="66"/>
      <c r="RFV1003" s="66"/>
      <c r="RFW1003" s="66"/>
      <c r="RFX1003" s="66"/>
      <c r="RFY1003" s="66"/>
      <c r="RFZ1003" s="66"/>
      <c r="RGA1003" s="66"/>
      <c r="RGB1003" s="66"/>
      <c r="RGC1003" s="66"/>
      <c r="RGD1003" s="66"/>
      <c r="RGE1003" s="66"/>
      <c r="RGF1003" s="66"/>
      <c r="RGG1003" s="66"/>
      <c r="RGH1003" s="66"/>
      <c r="RGI1003" s="66"/>
      <c r="RGJ1003" s="66"/>
      <c r="RGK1003" s="66"/>
      <c r="RGL1003" s="66"/>
      <c r="RGM1003" s="66"/>
      <c r="RGN1003" s="66"/>
      <c r="RGO1003" s="66"/>
      <c r="RGP1003" s="66"/>
      <c r="RGQ1003" s="66"/>
      <c r="RGR1003" s="66"/>
      <c r="RGS1003" s="66"/>
      <c r="RGT1003" s="66"/>
      <c r="RGU1003" s="66"/>
      <c r="RGV1003" s="66"/>
      <c r="RGW1003" s="66"/>
      <c r="RGX1003" s="66"/>
      <c r="RGY1003" s="66"/>
      <c r="RGZ1003" s="66"/>
      <c r="RHA1003" s="66"/>
      <c r="RHB1003" s="66"/>
      <c r="RHC1003" s="66"/>
      <c r="RHD1003" s="66"/>
      <c r="RHE1003" s="66"/>
      <c r="RHF1003" s="66"/>
      <c r="RHG1003" s="66"/>
      <c r="RHH1003" s="66"/>
      <c r="RHI1003" s="66"/>
      <c r="RHJ1003" s="66"/>
      <c r="RHK1003" s="66"/>
      <c r="RHL1003" s="66"/>
      <c r="RHM1003" s="66"/>
      <c r="RHN1003" s="66"/>
      <c r="RHO1003" s="66"/>
      <c r="RHP1003" s="66"/>
      <c r="RHQ1003" s="66"/>
      <c r="RHR1003" s="66"/>
      <c r="RHS1003" s="66"/>
      <c r="RHT1003" s="66"/>
      <c r="RHU1003" s="66"/>
      <c r="RHV1003" s="66"/>
      <c r="RHW1003" s="66"/>
      <c r="RHX1003" s="66"/>
      <c r="RHY1003" s="66"/>
      <c r="RHZ1003" s="66"/>
      <c r="RIA1003" s="66"/>
      <c r="RIB1003" s="66"/>
      <c r="RIC1003" s="66"/>
      <c r="RID1003" s="66"/>
      <c r="RIE1003" s="66"/>
      <c r="RIF1003" s="66"/>
      <c r="RIG1003" s="66"/>
      <c r="RIH1003" s="66"/>
      <c r="RII1003" s="66"/>
      <c r="RIJ1003" s="66"/>
      <c r="RIK1003" s="66"/>
      <c r="RIL1003" s="66"/>
      <c r="RIM1003" s="66"/>
      <c r="RIN1003" s="66"/>
      <c r="RIO1003" s="66"/>
      <c r="RIP1003" s="66"/>
      <c r="RIQ1003" s="66"/>
      <c r="RIR1003" s="66"/>
      <c r="RIS1003" s="66"/>
      <c r="RIT1003" s="66"/>
      <c r="RIU1003" s="66"/>
      <c r="RIV1003" s="66"/>
      <c r="RIW1003" s="66"/>
      <c r="RIX1003" s="66"/>
      <c r="RIY1003" s="66"/>
      <c r="RIZ1003" s="66"/>
      <c r="RJA1003" s="66"/>
      <c r="RJB1003" s="66"/>
      <c r="RJC1003" s="66"/>
      <c r="RJD1003" s="66"/>
      <c r="RJE1003" s="66"/>
      <c r="RJF1003" s="66"/>
      <c r="RJG1003" s="66"/>
      <c r="RJH1003" s="66"/>
      <c r="RJI1003" s="66"/>
      <c r="RJJ1003" s="66"/>
      <c r="RJK1003" s="66"/>
      <c r="RJL1003" s="66"/>
      <c r="RJM1003" s="66"/>
      <c r="RJN1003" s="66"/>
      <c r="RJO1003" s="66"/>
      <c r="RJP1003" s="66"/>
      <c r="RJQ1003" s="66"/>
      <c r="RJR1003" s="66"/>
      <c r="RJS1003" s="66"/>
      <c r="RJT1003" s="66"/>
      <c r="RJU1003" s="66"/>
      <c r="RJV1003" s="66"/>
      <c r="RJW1003" s="66"/>
      <c r="RJX1003" s="66"/>
      <c r="RJY1003" s="66"/>
      <c r="RJZ1003" s="66"/>
      <c r="RKA1003" s="66"/>
      <c r="RKB1003" s="66"/>
      <c r="RKC1003" s="66"/>
      <c r="RKD1003" s="66"/>
      <c r="RKE1003" s="66"/>
      <c r="RKF1003" s="66"/>
      <c r="RKG1003" s="66"/>
      <c r="RKH1003" s="66"/>
      <c r="RKI1003" s="66"/>
      <c r="RKJ1003" s="66"/>
      <c r="RKK1003" s="66"/>
      <c r="RKL1003" s="66"/>
      <c r="RKM1003" s="66"/>
      <c r="RKN1003" s="66"/>
      <c r="RKO1003" s="66"/>
      <c r="RKP1003" s="66"/>
      <c r="RKQ1003" s="66"/>
      <c r="RKR1003" s="66"/>
      <c r="RKS1003" s="66"/>
      <c r="RKT1003" s="66"/>
      <c r="RKU1003" s="66"/>
      <c r="RKV1003" s="66"/>
      <c r="RKW1003" s="66"/>
      <c r="RKX1003" s="66"/>
      <c r="RKY1003" s="66"/>
      <c r="RKZ1003" s="66"/>
      <c r="RLA1003" s="66"/>
      <c r="RLB1003" s="66"/>
      <c r="RLC1003" s="66"/>
      <c r="RLD1003" s="66"/>
      <c r="RLE1003" s="66"/>
      <c r="RLF1003" s="66"/>
      <c r="RLG1003" s="66"/>
      <c r="RLH1003" s="66"/>
      <c r="RLI1003" s="66"/>
      <c r="RLJ1003" s="66"/>
      <c r="RLK1003" s="66"/>
      <c r="RLL1003" s="66"/>
      <c r="RLM1003" s="66"/>
      <c r="RLN1003" s="66"/>
      <c r="RLO1003" s="66"/>
      <c r="RLP1003" s="66"/>
      <c r="RLQ1003" s="66"/>
      <c r="RLR1003" s="66"/>
      <c r="RLS1003" s="66"/>
      <c r="RLT1003" s="66"/>
      <c r="RLU1003" s="66"/>
      <c r="RLV1003" s="66"/>
      <c r="RLW1003" s="66"/>
      <c r="RLX1003" s="66"/>
      <c r="RLY1003" s="66"/>
      <c r="RLZ1003" s="66"/>
      <c r="RMA1003" s="66"/>
      <c r="RMB1003" s="66"/>
      <c r="RMC1003" s="66"/>
      <c r="RMD1003" s="66"/>
      <c r="RME1003" s="66"/>
      <c r="RMF1003" s="66"/>
      <c r="RMG1003" s="66"/>
      <c r="RMH1003" s="66"/>
      <c r="RMI1003" s="66"/>
      <c r="RMJ1003" s="66"/>
      <c r="RMK1003" s="66"/>
      <c r="RML1003" s="66"/>
      <c r="RMM1003" s="66"/>
      <c r="RMN1003" s="66"/>
      <c r="RMO1003" s="66"/>
      <c r="RMP1003" s="66"/>
      <c r="RMQ1003" s="66"/>
      <c r="RMR1003" s="66"/>
      <c r="RMS1003" s="66"/>
      <c r="RMT1003" s="66"/>
      <c r="RMU1003" s="66"/>
      <c r="RMV1003" s="66"/>
      <c r="RMW1003" s="66"/>
      <c r="RMX1003" s="66"/>
      <c r="RMY1003" s="66"/>
      <c r="RMZ1003" s="66"/>
      <c r="RNA1003" s="66"/>
      <c r="RNB1003" s="66"/>
      <c r="RNC1003" s="66"/>
      <c r="RND1003" s="66"/>
      <c r="RNE1003" s="66"/>
      <c r="RNF1003" s="66"/>
      <c r="RNG1003" s="66"/>
      <c r="RNH1003" s="66"/>
      <c r="RNI1003" s="66"/>
      <c r="RNJ1003" s="66"/>
      <c r="RNK1003" s="66"/>
      <c r="RNL1003" s="66"/>
      <c r="RNM1003" s="66"/>
      <c r="RNN1003" s="66"/>
      <c r="RNO1003" s="66"/>
      <c r="RNP1003" s="66"/>
      <c r="RNQ1003" s="66"/>
      <c r="RNR1003" s="66"/>
      <c r="RNS1003" s="66"/>
      <c r="RNT1003" s="66"/>
      <c r="RNU1003" s="66"/>
      <c r="RNV1003" s="66"/>
      <c r="RNW1003" s="66"/>
      <c r="RNX1003" s="66"/>
      <c r="RNY1003" s="66"/>
      <c r="RNZ1003" s="66"/>
      <c r="ROA1003" s="66"/>
      <c r="ROB1003" s="66"/>
      <c r="ROC1003" s="66"/>
      <c r="ROD1003" s="66"/>
      <c r="ROE1003" s="66"/>
      <c r="ROF1003" s="66"/>
      <c r="ROG1003" s="66"/>
      <c r="ROH1003" s="66"/>
      <c r="ROI1003" s="66"/>
      <c r="ROJ1003" s="66"/>
      <c r="ROK1003" s="66"/>
      <c r="ROL1003" s="66"/>
      <c r="ROM1003" s="66"/>
      <c r="RON1003" s="66"/>
      <c r="ROO1003" s="66"/>
      <c r="ROP1003" s="66"/>
      <c r="ROQ1003" s="66"/>
      <c r="ROR1003" s="66"/>
      <c r="ROS1003" s="66"/>
      <c r="ROT1003" s="66"/>
      <c r="ROU1003" s="66"/>
      <c r="ROV1003" s="66"/>
      <c r="ROW1003" s="66"/>
      <c r="ROX1003" s="66"/>
      <c r="ROY1003" s="66"/>
      <c r="ROZ1003" s="66"/>
      <c r="RPA1003" s="66"/>
      <c r="RPB1003" s="66"/>
      <c r="RPC1003" s="66"/>
      <c r="RPD1003" s="66"/>
      <c r="RPE1003" s="66"/>
      <c r="RPF1003" s="66"/>
      <c r="RPG1003" s="66"/>
      <c r="RPH1003" s="66"/>
      <c r="RPI1003" s="66"/>
      <c r="RPJ1003" s="66"/>
      <c r="RPK1003" s="66"/>
      <c r="RPL1003" s="66"/>
      <c r="RPM1003" s="66"/>
      <c r="RPN1003" s="66"/>
      <c r="RPO1003" s="66"/>
      <c r="RPP1003" s="66"/>
      <c r="RPQ1003" s="66"/>
      <c r="RPR1003" s="66"/>
      <c r="RPS1003" s="66"/>
      <c r="RPT1003" s="66"/>
      <c r="RPU1003" s="66"/>
      <c r="RPV1003" s="66"/>
      <c r="RPW1003" s="66"/>
      <c r="RPX1003" s="66"/>
      <c r="RPY1003" s="66"/>
      <c r="RPZ1003" s="66"/>
      <c r="RQA1003" s="66"/>
      <c r="RQB1003" s="66"/>
      <c r="RQC1003" s="66"/>
      <c r="RQD1003" s="66"/>
      <c r="RQE1003" s="66"/>
      <c r="RQF1003" s="66"/>
      <c r="RQG1003" s="66"/>
      <c r="RQH1003" s="66"/>
      <c r="RQI1003" s="66"/>
      <c r="RQJ1003" s="66"/>
      <c r="RQK1003" s="66"/>
      <c r="RQL1003" s="66"/>
      <c r="RQM1003" s="66"/>
      <c r="RQN1003" s="66"/>
      <c r="RQO1003" s="66"/>
      <c r="RQP1003" s="66"/>
      <c r="RQQ1003" s="66"/>
      <c r="RQR1003" s="66"/>
      <c r="RQS1003" s="66"/>
      <c r="RQT1003" s="66"/>
      <c r="RQU1003" s="66"/>
      <c r="RQV1003" s="66"/>
      <c r="RQW1003" s="66"/>
      <c r="RQX1003" s="66"/>
      <c r="RQY1003" s="66"/>
      <c r="RQZ1003" s="66"/>
      <c r="RRA1003" s="66"/>
      <c r="RRB1003" s="66"/>
      <c r="RRC1003" s="66"/>
      <c r="RRD1003" s="66"/>
      <c r="RRE1003" s="66"/>
      <c r="RRF1003" s="66"/>
      <c r="RRG1003" s="66"/>
      <c r="RRH1003" s="66"/>
      <c r="RRI1003" s="66"/>
      <c r="RRJ1003" s="66"/>
      <c r="RRK1003" s="66"/>
      <c r="RRL1003" s="66"/>
      <c r="RRM1003" s="66"/>
      <c r="RRN1003" s="66"/>
      <c r="RRO1003" s="66"/>
      <c r="RRP1003" s="66"/>
      <c r="RRQ1003" s="66"/>
      <c r="RRR1003" s="66"/>
      <c r="RRS1003" s="66"/>
      <c r="RRT1003" s="66"/>
      <c r="RRU1003" s="66"/>
      <c r="RRV1003" s="66"/>
      <c r="RRW1003" s="66"/>
      <c r="RRX1003" s="66"/>
      <c r="RRY1003" s="66"/>
      <c r="RRZ1003" s="66"/>
      <c r="RSA1003" s="66"/>
      <c r="RSB1003" s="66"/>
      <c r="RSC1003" s="66"/>
      <c r="RSD1003" s="66"/>
      <c r="RSE1003" s="66"/>
      <c r="RSF1003" s="66"/>
      <c r="RSG1003" s="66"/>
      <c r="RSH1003" s="66"/>
      <c r="RSI1003" s="66"/>
      <c r="RSJ1003" s="66"/>
      <c r="RSK1003" s="66"/>
      <c r="RSL1003" s="66"/>
      <c r="RSM1003" s="66"/>
      <c r="RSN1003" s="66"/>
      <c r="RSO1003" s="66"/>
      <c r="RSP1003" s="66"/>
      <c r="RSQ1003" s="66"/>
      <c r="RSR1003" s="66"/>
      <c r="RSS1003" s="66"/>
      <c r="RST1003" s="66"/>
      <c r="RSU1003" s="66"/>
      <c r="RSV1003" s="66"/>
      <c r="RSW1003" s="66"/>
      <c r="RSX1003" s="66"/>
      <c r="RSY1003" s="66"/>
      <c r="RSZ1003" s="66"/>
      <c r="RTA1003" s="66"/>
      <c r="RTB1003" s="66"/>
      <c r="RTC1003" s="66"/>
      <c r="RTD1003" s="66"/>
      <c r="RTE1003" s="66"/>
      <c r="RTF1003" s="66"/>
      <c r="RTG1003" s="66"/>
      <c r="RTH1003" s="66"/>
      <c r="RTI1003" s="66"/>
      <c r="RTJ1003" s="66"/>
      <c r="RTK1003" s="66"/>
      <c r="RTL1003" s="66"/>
      <c r="RTM1003" s="66"/>
      <c r="RTN1003" s="66"/>
      <c r="RTO1003" s="66"/>
      <c r="RTP1003" s="66"/>
      <c r="RTQ1003" s="66"/>
      <c r="RTR1003" s="66"/>
      <c r="RTS1003" s="66"/>
      <c r="RTT1003" s="66"/>
      <c r="RTU1003" s="66"/>
      <c r="RTV1003" s="66"/>
      <c r="RTW1003" s="66"/>
      <c r="RTX1003" s="66"/>
      <c r="RTY1003" s="66"/>
      <c r="RTZ1003" s="66"/>
      <c r="RUA1003" s="66"/>
      <c r="RUB1003" s="66"/>
      <c r="RUC1003" s="66"/>
      <c r="RUD1003" s="66"/>
      <c r="RUE1003" s="66"/>
      <c r="RUF1003" s="66"/>
      <c r="RUG1003" s="66"/>
      <c r="RUH1003" s="66"/>
      <c r="RUI1003" s="66"/>
      <c r="RUJ1003" s="66"/>
      <c r="RUK1003" s="66"/>
      <c r="RUL1003" s="66"/>
      <c r="RUM1003" s="66"/>
      <c r="RUN1003" s="66"/>
      <c r="RUO1003" s="66"/>
      <c r="RUP1003" s="66"/>
      <c r="RUQ1003" s="66"/>
      <c r="RUR1003" s="66"/>
      <c r="RUS1003" s="66"/>
      <c r="RUT1003" s="66"/>
      <c r="RUU1003" s="66"/>
      <c r="RUV1003" s="66"/>
      <c r="RUW1003" s="66"/>
      <c r="RUX1003" s="66"/>
      <c r="RUY1003" s="66"/>
      <c r="RUZ1003" s="66"/>
      <c r="RVA1003" s="66"/>
      <c r="RVB1003" s="66"/>
      <c r="RVC1003" s="66"/>
      <c r="RVD1003" s="66"/>
      <c r="RVE1003" s="66"/>
      <c r="RVF1003" s="66"/>
      <c r="RVG1003" s="66"/>
      <c r="RVH1003" s="66"/>
      <c r="RVI1003" s="66"/>
      <c r="RVJ1003" s="66"/>
      <c r="RVK1003" s="66"/>
      <c r="RVL1003" s="66"/>
      <c r="RVM1003" s="66"/>
      <c r="RVN1003" s="66"/>
      <c r="RVO1003" s="66"/>
      <c r="RVP1003" s="66"/>
      <c r="RVQ1003" s="66"/>
      <c r="RVR1003" s="66"/>
      <c r="RVS1003" s="66"/>
      <c r="RVT1003" s="66"/>
      <c r="RVU1003" s="66"/>
      <c r="RVV1003" s="66"/>
      <c r="RVW1003" s="66"/>
      <c r="RVX1003" s="66"/>
      <c r="RVY1003" s="66"/>
      <c r="RVZ1003" s="66"/>
      <c r="RWA1003" s="66"/>
      <c r="RWB1003" s="66"/>
      <c r="RWC1003" s="66"/>
      <c r="RWD1003" s="66"/>
      <c r="RWE1003" s="66"/>
      <c r="RWF1003" s="66"/>
      <c r="RWG1003" s="66"/>
      <c r="RWH1003" s="66"/>
      <c r="RWI1003" s="66"/>
      <c r="RWJ1003" s="66"/>
      <c r="RWK1003" s="66"/>
      <c r="RWL1003" s="66"/>
      <c r="RWM1003" s="66"/>
      <c r="RWN1003" s="66"/>
      <c r="RWO1003" s="66"/>
      <c r="RWP1003" s="66"/>
      <c r="RWQ1003" s="66"/>
      <c r="RWR1003" s="66"/>
      <c r="RWS1003" s="66"/>
      <c r="RWT1003" s="66"/>
      <c r="RWU1003" s="66"/>
      <c r="RWV1003" s="66"/>
      <c r="RWW1003" s="66"/>
      <c r="RWX1003" s="66"/>
      <c r="RWY1003" s="66"/>
      <c r="RWZ1003" s="66"/>
      <c r="RXA1003" s="66"/>
      <c r="RXB1003" s="66"/>
      <c r="RXC1003" s="66"/>
      <c r="RXD1003" s="66"/>
      <c r="RXE1003" s="66"/>
      <c r="RXF1003" s="66"/>
      <c r="RXG1003" s="66"/>
      <c r="RXH1003" s="66"/>
      <c r="RXI1003" s="66"/>
      <c r="RXJ1003" s="66"/>
      <c r="RXK1003" s="66"/>
      <c r="RXL1003" s="66"/>
      <c r="RXM1003" s="66"/>
      <c r="RXN1003" s="66"/>
      <c r="RXO1003" s="66"/>
      <c r="RXP1003" s="66"/>
      <c r="RXQ1003" s="66"/>
      <c r="RXR1003" s="66"/>
      <c r="RXS1003" s="66"/>
      <c r="RXT1003" s="66"/>
      <c r="RXU1003" s="66"/>
      <c r="RXV1003" s="66"/>
      <c r="RXW1003" s="66"/>
      <c r="RXX1003" s="66"/>
      <c r="RXY1003" s="66"/>
      <c r="RXZ1003" s="66"/>
      <c r="RYA1003" s="66"/>
      <c r="RYB1003" s="66"/>
      <c r="RYC1003" s="66"/>
      <c r="RYD1003" s="66"/>
      <c r="RYE1003" s="66"/>
      <c r="RYF1003" s="66"/>
      <c r="RYG1003" s="66"/>
      <c r="RYH1003" s="66"/>
      <c r="RYI1003" s="66"/>
      <c r="RYJ1003" s="66"/>
      <c r="RYK1003" s="66"/>
      <c r="RYL1003" s="66"/>
      <c r="RYM1003" s="66"/>
      <c r="RYN1003" s="66"/>
      <c r="RYO1003" s="66"/>
      <c r="RYP1003" s="66"/>
      <c r="RYQ1003" s="66"/>
      <c r="RYR1003" s="66"/>
      <c r="RYS1003" s="66"/>
      <c r="RYT1003" s="66"/>
      <c r="RYU1003" s="66"/>
      <c r="RYV1003" s="66"/>
      <c r="RYW1003" s="66"/>
      <c r="RYX1003" s="66"/>
      <c r="RYY1003" s="66"/>
      <c r="RYZ1003" s="66"/>
      <c r="RZA1003" s="66"/>
      <c r="RZB1003" s="66"/>
      <c r="RZC1003" s="66"/>
      <c r="RZD1003" s="66"/>
      <c r="RZE1003" s="66"/>
      <c r="RZF1003" s="66"/>
      <c r="RZG1003" s="66"/>
      <c r="RZH1003" s="66"/>
      <c r="RZI1003" s="66"/>
      <c r="RZJ1003" s="66"/>
      <c r="RZK1003" s="66"/>
      <c r="RZL1003" s="66"/>
      <c r="RZM1003" s="66"/>
      <c r="RZN1003" s="66"/>
      <c r="RZO1003" s="66"/>
      <c r="RZP1003" s="66"/>
      <c r="RZQ1003" s="66"/>
      <c r="RZR1003" s="66"/>
      <c r="RZS1003" s="66"/>
      <c r="RZT1003" s="66"/>
      <c r="RZU1003" s="66"/>
      <c r="RZV1003" s="66"/>
      <c r="RZW1003" s="66"/>
      <c r="RZX1003" s="66"/>
      <c r="RZY1003" s="66"/>
      <c r="RZZ1003" s="66"/>
      <c r="SAA1003" s="66"/>
      <c r="SAB1003" s="66"/>
      <c r="SAC1003" s="66"/>
      <c r="SAD1003" s="66"/>
      <c r="SAE1003" s="66"/>
      <c r="SAF1003" s="66"/>
      <c r="SAG1003" s="66"/>
      <c r="SAH1003" s="66"/>
      <c r="SAI1003" s="66"/>
      <c r="SAJ1003" s="66"/>
      <c r="SAK1003" s="66"/>
      <c r="SAL1003" s="66"/>
      <c r="SAM1003" s="66"/>
      <c r="SAN1003" s="66"/>
      <c r="SAO1003" s="66"/>
      <c r="SAP1003" s="66"/>
      <c r="SAQ1003" s="66"/>
      <c r="SAR1003" s="66"/>
      <c r="SAS1003" s="66"/>
      <c r="SAT1003" s="66"/>
      <c r="SAU1003" s="66"/>
      <c r="SAV1003" s="66"/>
      <c r="SAW1003" s="66"/>
      <c r="SAX1003" s="66"/>
      <c r="SAY1003" s="66"/>
      <c r="SAZ1003" s="66"/>
      <c r="SBA1003" s="66"/>
      <c r="SBB1003" s="66"/>
      <c r="SBC1003" s="66"/>
      <c r="SBD1003" s="66"/>
      <c r="SBE1003" s="66"/>
      <c r="SBF1003" s="66"/>
      <c r="SBG1003" s="66"/>
      <c r="SBH1003" s="66"/>
      <c r="SBI1003" s="66"/>
      <c r="SBJ1003" s="66"/>
      <c r="SBK1003" s="66"/>
      <c r="SBL1003" s="66"/>
      <c r="SBM1003" s="66"/>
      <c r="SBN1003" s="66"/>
      <c r="SBO1003" s="66"/>
      <c r="SBP1003" s="66"/>
      <c r="SBQ1003" s="66"/>
      <c r="SBR1003" s="66"/>
      <c r="SBS1003" s="66"/>
      <c r="SBT1003" s="66"/>
      <c r="SBU1003" s="66"/>
      <c r="SBV1003" s="66"/>
      <c r="SBW1003" s="66"/>
      <c r="SBX1003" s="66"/>
      <c r="SBY1003" s="66"/>
      <c r="SBZ1003" s="66"/>
      <c r="SCA1003" s="66"/>
      <c r="SCB1003" s="66"/>
      <c r="SCC1003" s="66"/>
      <c r="SCD1003" s="66"/>
      <c r="SCE1003" s="66"/>
      <c r="SCF1003" s="66"/>
      <c r="SCG1003" s="66"/>
      <c r="SCH1003" s="66"/>
      <c r="SCI1003" s="66"/>
      <c r="SCJ1003" s="66"/>
      <c r="SCK1003" s="66"/>
      <c r="SCL1003" s="66"/>
      <c r="SCM1003" s="66"/>
      <c r="SCN1003" s="66"/>
      <c r="SCO1003" s="66"/>
      <c r="SCP1003" s="66"/>
      <c r="SCQ1003" s="66"/>
      <c r="SCR1003" s="66"/>
      <c r="SCS1003" s="66"/>
      <c r="SCT1003" s="66"/>
      <c r="SCU1003" s="66"/>
      <c r="SCV1003" s="66"/>
      <c r="SCW1003" s="66"/>
      <c r="SCX1003" s="66"/>
      <c r="SCY1003" s="66"/>
      <c r="SCZ1003" s="66"/>
      <c r="SDA1003" s="66"/>
      <c r="SDB1003" s="66"/>
      <c r="SDC1003" s="66"/>
      <c r="SDD1003" s="66"/>
      <c r="SDE1003" s="66"/>
      <c r="SDF1003" s="66"/>
      <c r="SDG1003" s="66"/>
      <c r="SDH1003" s="66"/>
      <c r="SDI1003" s="66"/>
      <c r="SDJ1003" s="66"/>
      <c r="SDK1003" s="66"/>
      <c r="SDL1003" s="66"/>
      <c r="SDM1003" s="66"/>
      <c r="SDN1003" s="66"/>
      <c r="SDO1003" s="66"/>
      <c r="SDP1003" s="66"/>
      <c r="SDQ1003" s="66"/>
      <c r="SDR1003" s="66"/>
      <c r="SDS1003" s="66"/>
      <c r="SDT1003" s="66"/>
      <c r="SDU1003" s="66"/>
      <c r="SDV1003" s="66"/>
      <c r="SDW1003" s="66"/>
      <c r="SDX1003" s="66"/>
      <c r="SDY1003" s="66"/>
      <c r="SDZ1003" s="66"/>
      <c r="SEA1003" s="66"/>
      <c r="SEB1003" s="66"/>
      <c r="SEC1003" s="66"/>
      <c r="SED1003" s="66"/>
      <c r="SEE1003" s="66"/>
      <c r="SEF1003" s="66"/>
      <c r="SEG1003" s="66"/>
      <c r="SEH1003" s="66"/>
      <c r="SEI1003" s="66"/>
      <c r="SEJ1003" s="66"/>
      <c r="SEK1003" s="66"/>
      <c r="SEL1003" s="66"/>
      <c r="SEM1003" s="66"/>
      <c r="SEN1003" s="66"/>
      <c r="SEO1003" s="66"/>
      <c r="SEP1003" s="66"/>
      <c r="SEQ1003" s="66"/>
      <c r="SER1003" s="66"/>
      <c r="SES1003" s="66"/>
      <c r="SET1003" s="66"/>
      <c r="SEU1003" s="66"/>
      <c r="SEV1003" s="66"/>
      <c r="SEW1003" s="66"/>
      <c r="SEX1003" s="66"/>
      <c r="SEY1003" s="66"/>
      <c r="SEZ1003" s="66"/>
      <c r="SFA1003" s="66"/>
      <c r="SFB1003" s="66"/>
      <c r="SFC1003" s="66"/>
      <c r="SFD1003" s="66"/>
      <c r="SFE1003" s="66"/>
      <c r="SFF1003" s="66"/>
      <c r="SFG1003" s="66"/>
      <c r="SFH1003" s="66"/>
      <c r="SFI1003" s="66"/>
      <c r="SFJ1003" s="66"/>
      <c r="SFK1003" s="66"/>
      <c r="SFL1003" s="66"/>
      <c r="SFM1003" s="66"/>
      <c r="SFN1003" s="66"/>
      <c r="SFO1003" s="66"/>
      <c r="SFP1003" s="66"/>
      <c r="SFQ1003" s="66"/>
      <c r="SFR1003" s="66"/>
      <c r="SFS1003" s="66"/>
      <c r="SFT1003" s="66"/>
      <c r="SFU1003" s="66"/>
      <c r="SFV1003" s="66"/>
      <c r="SFW1003" s="66"/>
      <c r="SFX1003" s="66"/>
      <c r="SFY1003" s="66"/>
      <c r="SFZ1003" s="66"/>
      <c r="SGA1003" s="66"/>
      <c r="SGB1003" s="66"/>
      <c r="SGC1003" s="66"/>
      <c r="SGD1003" s="66"/>
      <c r="SGE1003" s="66"/>
      <c r="SGF1003" s="66"/>
      <c r="SGG1003" s="66"/>
      <c r="SGH1003" s="66"/>
      <c r="SGI1003" s="66"/>
      <c r="SGJ1003" s="66"/>
      <c r="SGK1003" s="66"/>
      <c r="SGL1003" s="66"/>
      <c r="SGM1003" s="66"/>
      <c r="SGN1003" s="66"/>
      <c r="SGO1003" s="66"/>
      <c r="SGP1003" s="66"/>
      <c r="SGQ1003" s="66"/>
      <c r="SGR1003" s="66"/>
      <c r="SGS1003" s="66"/>
      <c r="SGT1003" s="66"/>
      <c r="SGU1003" s="66"/>
      <c r="SGV1003" s="66"/>
      <c r="SGW1003" s="66"/>
      <c r="SGX1003" s="66"/>
      <c r="SGY1003" s="66"/>
      <c r="SGZ1003" s="66"/>
      <c r="SHA1003" s="66"/>
      <c r="SHB1003" s="66"/>
      <c r="SHC1003" s="66"/>
      <c r="SHD1003" s="66"/>
      <c r="SHE1003" s="66"/>
      <c r="SHF1003" s="66"/>
      <c r="SHG1003" s="66"/>
      <c r="SHH1003" s="66"/>
      <c r="SHI1003" s="66"/>
      <c r="SHJ1003" s="66"/>
      <c r="SHK1003" s="66"/>
      <c r="SHL1003" s="66"/>
      <c r="SHM1003" s="66"/>
      <c r="SHN1003" s="66"/>
      <c r="SHO1003" s="66"/>
      <c r="SHP1003" s="66"/>
      <c r="SHQ1003" s="66"/>
      <c r="SHR1003" s="66"/>
      <c r="SHS1003" s="66"/>
      <c r="SHT1003" s="66"/>
      <c r="SHU1003" s="66"/>
      <c r="SHV1003" s="66"/>
      <c r="SHW1003" s="66"/>
      <c r="SHX1003" s="66"/>
      <c r="SHY1003" s="66"/>
      <c r="SHZ1003" s="66"/>
      <c r="SIA1003" s="66"/>
      <c r="SIB1003" s="66"/>
      <c r="SIC1003" s="66"/>
      <c r="SID1003" s="66"/>
      <c r="SIE1003" s="66"/>
      <c r="SIF1003" s="66"/>
      <c r="SIG1003" s="66"/>
      <c r="SIH1003" s="66"/>
      <c r="SII1003" s="66"/>
      <c r="SIJ1003" s="66"/>
      <c r="SIK1003" s="66"/>
      <c r="SIL1003" s="66"/>
      <c r="SIM1003" s="66"/>
      <c r="SIN1003" s="66"/>
      <c r="SIO1003" s="66"/>
      <c r="SIP1003" s="66"/>
      <c r="SIQ1003" s="66"/>
      <c r="SIR1003" s="66"/>
      <c r="SIS1003" s="66"/>
      <c r="SIT1003" s="66"/>
      <c r="SIU1003" s="66"/>
      <c r="SIV1003" s="66"/>
      <c r="SIW1003" s="66"/>
      <c r="SIX1003" s="66"/>
      <c r="SIY1003" s="66"/>
      <c r="SIZ1003" s="66"/>
      <c r="SJA1003" s="66"/>
      <c r="SJB1003" s="66"/>
      <c r="SJC1003" s="66"/>
      <c r="SJD1003" s="66"/>
      <c r="SJE1003" s="66"/>
      <c r="SJF1003" s="66"/>
      <c r="SJG1003" s="66"/>
      <c r="SJH1003" s="66"/>
      <c r="SJI1003" s="66"/>
      <c r="SJJ1003" s="66"/>
      <c r="SJK1003" s="66"/>
      <c r="SJL1003" s="66"/>
      <c r="SJM1003" s="66"/>
      <c r="SJN1003" s="66"/>
      <c r="SJO1003" s="66"/>
      <c r="SJP1003" s="66"/>
      <c r="SJQ1003" s="66"/>
      <c r="SJR1003" s="66"/>
      <c r="SJS1003" s="66"/>
      <c r="SJT1003" s="66"/>
      <c r="SJU1003" s="66"/>
      <c r="SJV1003" s="66"/>
      <c r="SJW1003" s="66"/>
      <c r="SJX1003" s="66"/>
      <c r="SJY1003" s="66"/>
      <c r="SJZ1003" s="66"/>
      <c r="SKA1003" s="66"/>
      <c r="SKB1003" s="66"/>
      <c r="SKC1003" s="66"/>
      <c r="SKD1003" s="66"/>
      <c r="SKE1003" s="66"/>
      <c r="SKF1003" s="66"/>
      <c r="SKG1003" s="66"/>
      <c r="SKH1003" s="66"/>
      <c r="SKI1003" s="66"/>
      <c r="SKJ1003" s="66"/>
      <c r="SKK1003" s="66"/>
      <c r="SKL1003" s="66"/>
      <c r="SKM1003" s="66"/>
      <c r="SKN1003" s="66"/>
      <c r="SKO1003" s="66"/>
      <c r="SKP1003" s="66"/>
      <c r="SKQ1003" s="66"/>
      <c r="SKR1003" s="66"/>
      <c r="SKS1003" s="66"/>
      <c r="SKT1003" s="66"/>
      <c r="SKU1003" s="66"/>
      <c r="SKV1003" s="66"/>
      <c r="SKW1003" s="66"/>
      <c r="SKX1003" s="66"/>
      <c r="SKY1003" s="66"/>
      <c r="SKZ1003" s="66"/>
      <c r="SLA1003" s="66"/>
      <c r="SLB1003" s="66"/>
      <c r="SLC1003" s="66"/>
      <c r="SLD1003" s="66"/>
      <c r="SLE1003" s="66"/>
      <c r="SLF1003" s="66"/>
      <c r="SLG1003" s="66"/>
      <c r="SLH1003" s="66"/>
      <c r="SLI1003" s="66"/>
      <c r="SLJ1003" s="66"/>
      <c r="SLK1003" s="66"/>
      <c r="SLL1003" s="66"/>
      <c r="SLM1003" s="66"/>
      <c r="SLN1003" s="66"/>
      <c r="SLO1003" s="66"/>
      <c r="SLP1003" s="66"/>
      <c r="SLQ1003" s="66"/>
      <c r="SLR1003" s="66"/>
      <c r="SLS1003" s="66"/>
      <c r="SLT1003" s="66"/>
      <c r="SLU1003" s="66"/>
      <c r="SLV1003" s="66"/>
      <c r="SLW1003" s="66"/>
      <c r="SLX1003" s="66"/>
      <c r="SLY1003" s="66"/>
      <c r="SLZ1003" s="66"/>
      <c r="SMA1003" s="66"/>
      <c r="SMB1003" s="66"/>
      <c r="SMC1003" s="66"/>
      <c r="SMD1003" s="66"/>
      <c r="SME1003" s="66"/>
      <c r="SMF1003" s="66"/>
      <c r="SMG1003" s="66"/>
      <c r="SMH1003" s="66"/>
      <c r="SMI1003" s="66"/>
      <c r="SMJ1003" s="66"/>
      <c r="SMK1003" s="66"/>
      <c r="SML1003" s="66"/>
      <c r="SMM1003" s="66"/>
      <c r="SMN1003" s="66"/>
      <c r="SMO1003" s="66"/>
      <c r="SMP1003" s="66"/>
      <c r="SMQ1003" s="66"/>
      <c r="SMR1003" s="66"/>
      <c r="SMS1003" s="66"/>
      <c r="SMT1003" s="66"/>
      <c r="SMU1003" s="66"/>
      <c r="SMV1003" s="66"/>
      <c r="SMW1003" s="66"/>
      <c r="SMX1003" s="66"/>
      <c r="SMY1003" s="66"/>
      <c r="SMZ1003" s="66"/>
      <c r="SNA1003" s="66"/>
      <c r="SNB1003" s="66"/>
      <c r="SNC1003" s="66"/>
      <c r="SND1003" s="66"/>
      <c r="SNE1003" s="66"/>
      <c r="SNF1003" s="66"/>
      <c r="SNG1003" s="66"/>
      <c r="SNH1003" s="66"/>
      <c r="SNI1003" s="66"/>
      <c r="SNJ1003" s="66"/>
      <c r="SNK1003" s="66"/>
      <c r="SNL1003" s="66"/>
      <c r="SNM1003" s="66"/>
      <c r="SNN1003" s="66"/>
      <c r="SNO1003" s="66"/>
      <c r="SNP1003" s="66"/>
      <c r="SNQ1003" s="66"/>
      <c r="SNR1003" s="66"/>
      <c r="SNS1003" s="66"/>
      <c r="SNT1003" s="66"/>
      <c r="SNU1003" s="66"/>
      <c r="SNV1003" s="66"/>
      <c r="SNW1003" s="66"/>
      <c r="SNX1003" s="66"/>
      <c r="SNY1003" s="66"/>
      <c r="SNZ1003" s="66"/>
      <c r="SOA1003" s="66"/>
      <c r="SOB1003" s="66"/>
      <c r="SOC1003" s="66"/>
      <c r="SOD1003" s="66"/>
      <c r="SOE1003" s="66"/>
      <c r="SOF1003" s="66"/>
      <c r="SOG1003" s="66"/>
      <c r="SOH1003" s="66"/>
      <c r="SOI1003" s="66"/>
      <c r="SOJ1003" s="66"/>
      <c r="SOK1003" s="66"/>
      <c r="SOL1003" s="66"/>
      <c r="SOM1003" s="66"/>
      <c r="SON1003" s="66"/>
      <c r="SOO1003" s="66"/>
      <c r="SOP1003" s="66"/>
      <c r="SOQ1003" s="66"/>
      <c r="SOR1003" s="66"/>
      <c r="SOS1003" s="66"/>
      <c r="SOT1003" s="66"/>
      <c r="SOU1003" s="66"/>
      <c r="SOV1003" s="66"/>
      <c r="SOW1003" s="66"/>
      <c r="SOX1003" s="66"/>
      <c r="SOY1003" s="66"/>
      <c r="SOZ1003" s="66"/>
      <c r="SPA1003" s="66"/>
      <c r="SPB1003" s="66"/>
      <c r="SPC1003" s="66"/>
      <c r="SPD1003" s="66"/>
      <c r="SPE1003" s="66"/>
      <c r="SPF1003" s="66"/>
      <c r="SPG1003" s="66"/>
      <c r="SPH1003" s="66"/>
      <c r="SPI1003" s="66"/>
      <c r="SPJ1003" s="66"/>
      <c r="SPK1003" s="66"/>
      <c r="SPL1003" s="66"/>
      <c r="SPM1003" s="66"/>
      <c r="SPN1003" s="66"/>
      <c r="SPO1003" s="66"/>
      <c r="SPP1003" s="66"/>
      <c r="SPQ1003" s="66"/>
      <c r="SPR1003" s="66"/>
      <c r="SPS1003" s="66"/>
      <c r="SPT1003" s="66"/>
      <c r="SPU1003" s="66"/>
      <c r="SPV1003" s="66"/>
      <c r="SPW1003" s="66"/>
      <c r="SPX1003" s="66"/>
      <c r="SPY1003" s="66"/>
      <c r="SPZ1003" s="66"/>
      <c r="SQA1003" s="66"/>
      <c r="SQB1003" s="66"/>
      <c r="SQC1003" s="66"/>
      <c r="SQD1003" s="66"/>
      <c r="SQE1003" s="66"/>
      <c r="SQF1003" s="66"/>
      <c r="SQG1003" s="66"/>
      <c r="SQH1003" s="66"/>
      <c r="SQI1003" s="66"/>
      <c r="SQJ1003" s="66"/>
      <c r="SQK1003" s="66"/>
      <c r="SQL1003" s="66"/>
      <c r="SQM1003" s="66"/>
      <c r="SQN1003" s="66"/>
      <c r="SQO1003" s="66"/>
      <c r="SQP1003" s="66"/>
      <c r="SQQ1003" s="66"/>
      <c r="SQR1003" s="66"/>
      <c r="SQS1003" s="66"/>
      <c r="SQT1003" s="66"/>
      <c r="SQU1003" s="66"/>
      <c r="SQV1003" s="66"/>
      <c r="SQW1003" s="66"/>
      <c r="SQX1003" s="66"/>
      <c r="SQY1003" s="66"/>
      <c r="SQZ1003" s="66"/>
      <c r="SRA1003" s="66"/>
      <c r="SRB1003" s="66"/>
      <c r="SRC1003" s="66"/>
      <c r="SRD1003" s="66"/>
      <c r="SRE1003" s="66"/>
      <c r="SRF1003" s="66"/>
      <c r="SRG1003" s="66"/>
      <c r="SRH1003" s="66"/>
      <c r="SRI1003" s="66"/>
      <c r="SRJ1003" s="66"/>
      <c r="SRK1003" s="66"/>
      <c r="SRL1003" s="66"/>
      <c r="SRM1003" s="66"/>
      <c r="SRN1003" s="66"/>
      <c r="SRO1003" s="66"/>
      <c r="SRP1003" s="66"/>
      <c r="SRQ1003" s="66"/>
      <c r="SRR1003" s="66"/>
      <c r="SRS1003" s="66"/>
      <c r="SRT1003" s="66"/>
      <c r="SRU1003" s="66"/>
      <c r="SRV1003" s="66"/>
      <c r="SRW1003" s="66"/>
      <c r="SRX1003" s="66"/>
      <c r="SRY1003" s="66"/>
      <c r="SRZ1003" s="66"/>
      <c r="SSA1003" s="66"/>
      <c r="SSB1003" s="66"/>
      <c r="SSC1003" s="66"/>
      <c r="SSD1003" s="66"/>
      <c r="SSE1003" s="66"/>
      <c r="SSF1003" s="66"/>
      <c r="SSG1003" s="66"/>
      <c r="SSH1003" s="66"/>
      <c r="SSI1003" s="66"/>
      <c r="SSJ1003" s="66"/>
      <c r="SSK1003" s="66"/>
      <c r="SSL1003" s="66"/>
      <c r="SSM1003" s="66"/>
      <c r="SSN1003" s="66"/>
      <c r="SSO1003" s="66"/>
      <c r="SSP1003" s="66"/>
      <c r="SSQ1003" s="66"/>
      <c r="SSR1003" s="66"/>
      <c r="SSS1003" s="66"/>
      <c r="SST1003" s="66"/>
      <c r="SSU1003" s="66"/>
      <c r="SSV1003" s="66"/>
      <c r="SSW1003" s="66"/>
      <c r="SSX1003" s="66"/>
      <c r="SSY1003" s="66"/>
      <c r="SSZ1003" s="66"/>
      <c r="STA1003" s="66"/>
      <c r="STB1003" s="66"/>
      <c r="STC1003" s="66"/>
      <c r="STD1003" s="66"/>
      <c r="STE1003" s="66"/>
      <c r="STF1003" s="66"/>
      <c r="STG1003" s="66"/>
      <c r="STH1003" s="66"/>
      <c r="STI1003" s="66"/>
      <c r="STJ1003" s="66"/>
      <c r="STK1003" s="66"/>
      <c r="STL1003" s="66"/>
      <c r="STM1003" s="66"/>
      <c r="STN1003" s="66"/>
      <c r="STO1003" s="66"/>
      <c r="STP1003" s="66"/>
      <c r="STQ1003" s="66"/>
      <c r="STR1003" s="66"/>
      <c r="STS1003" s="66"/>
      <c r="STT1003" s="66"/>
      <c r="STU1003" s="66"/>
      <c r="STV1003" s="66"/>
      <c r="STW1003" s="66"/>
      <c r="STX1003" s="66"/>
      <c r="STY1003" s="66"/>
      <c r="STZ1003" s="66"/>
      <c r="SUA1003" s="66"/>
      <c r="SUB1003" s="66"/>
      <c r="SUC1003" s="66"/>
      <c r="SUD1003" s="66"/>
      <c r="SUE1003" s="66"/>
      <c r="SUF1003" s="66"/>
      <c r="SUG1003" s="66"/>
      <c r="SUH1003" s="66"/>
      <c r="SUI1003" s="66"/>
      <c r="SUJ1003" s="66"/>
      <c r="SUK1003" s="66"/>
      <c r="SUL1003" s="66"/>
      <c r="SUM1003" s="66"/>
      <c r="SUN1003" s="66"/>
      <c r="SUO1003" s="66"/>
      <c r="SUP1003" s="66"/>
      <c r="SUQ1003" s="66"/>
      <c r="SUR1003" s="66"/>
      <c r="SUS1003" s="66"/>
      <c r="SUT1003" s="66"/>
      <c r="SUU1003" s="66"/>
      <c r="SUV1003" s="66"/>
      <c r="SUW1003" s="66"/>
      <c r="SUX1003" s="66"/>
      <c r="SUY1003" s="66"/>
      <c r="SUZ1003" s="66"/>
      <c r="SVA1003" s="66"/>
      <c r="SVB1003" s="66"/>
      <c r="SVC1003" s="66"/>
      <c r="SVD1003" s="66"/>
      <c r="SVE1003" s="66"/>
      <c r="SVF1003" s="66"/>
      <c r="SVG1003" s="66"/>
      <c r="SVH1003" s="66"/>
      <c r="SVI1003" s="66"/>
      <c r="SVJ1003" s="66"/>
      <c r="SVK1003" s="66"/>
      <c r="SVL1003" s="66"/>
      <c r="SVM1003" s="66"/>
      <c r="SVN1003" s="66"/>
      <c r="SVO1003" s="66"/>
      <c r="SVP1003" s="66"/>
      <c r="SVQ1003" s="66"/>
      <c r="SVR1003" s="66"/>
      <c r="SVS1003" s="66"/>
      <c r="SVT1003" s="66"/>
      <c r="SVU1003" s="66"/>
      <c r="SVV1003" s="66"/>
      <c r="SVW1003" s="66"/>
      <c r="SVX1003" s="66"/>
      <c r="SVY1003" s="66"/>
      <c r="SVZ1003" s="66"/>
      <c r="SWA1003" s="66"/>
      <c r="SWB1003" s="66"/>
      <c r="SWC1003" s="66"/>
      <c r="SWD1003" s="66"/>
      <c r="SWE1003" s="66"/>
      <c r="SWF1003" s="66"/>
      <c r="SWG1003" s="66"/>
      <c r="SWH1003" s="66"/>
      <c r="SWI1003" s="66"/>
      <c r="SWJ1003" s="66"/>
      <c r="SWK1003" s="66"/>
      <c r="SWL1003" s="66"/>
      <c r="SWM1003" s="66"/>
      <c r="SWN1003" s="66"/>
      <c r="SWO1003" s="66"/>
      <c r="SWP1003" s="66"/>
      <c r="SWQ1003" s="66"/>
      <c r="SWR1003" s="66"/>
      <c r="SWS1003" s="66"/>
      <c r="SWT1003" s="66"/>
      <c r="SWU1003" s="66"/>
      <c r="SWV1003" s="66"/>
      <c r="SWW1003" s="66"/>
      <c r="SWX1003" s="66"/>
      <c r="SWY1003" s="66"/>
      <c r="SWZ1003" s="66"/>
      <c r="SXA1003" s="66"/>
      <c r="SXB1003" s="66"/>
      <c r="SXC1003" s="66"/>
      <c r="SXD1003" s="66"/>
      <c r="SXE1003" s="66"/>
      <c r="SXF1003" s="66"/>
      <c r="SXG1003" s="66"/>
      <c r="SXH1003" s="66"/>
      <c r="SXI1003" s="66"/>
      <c r="SXJ1003" s="66"/>
      <c r="SXK1003" s="66"/>
      <c r="SXL1003" s="66"/>
      <c r="SXM1003" s="66"/>
      <c r="SXN1003" s="66"/>
      <c r="SXO1003" s="66"/>
      <c r="SXP1003" s="66"/>
      <c r="SXQ1003" s="66"/>
      <c r="SXR1003" s="66"/>
      <c r="SXS1003" s="66"/>
      <c r="SXT1003" s="66"/>
      <c r="SXU1003" s="66"/>
      <c r="SXV1003" s="66"/>
      <c r="SXW1003" s="66"/>
      <c r="SXX1003" s="66"/>
      <c r="SXY1003" s="66"/>
      <c r="SXZ1003" s="66"/>
      <c r="SYA1003" s="66"/>
      <c r="SYB1003" s="66"/>
      <c r="SYC1003" s="66"/>
      <c r="SYD1003" s="66"/>
      <c r="SYE1003" s="66"/>
      <c r="SYF1003" s="66"/>
      <c r="SYG1003" s="66"/>
      <c r="SYH1003" s="66"/>
      <c r="SYI1003" s="66"/>
      <c r="SYJ1003" s="66"/>
      <c r="SYK1003" s="66"/>
      <c r="SYL1003" s="66"/>
      <c r="SYM1003" s="66"/>
      <c r="SYN1003" s="66"/>
      <c r="SYO1003" s="66"/>
      <c r="SYP1003" s="66"/>
      <c r="SYQ1003" s="66"/>
      <c r="SYR1003" s="66"/>
      <c r="SYS1003" s="66"/>
      <c r="SYT1003" s="66"/>
      <c r="SYU1003" s="66"/>
      <c r="SYV1003" s="66"/>
      <c r="SYW1003" s="66"/>
      <c r="SYX1003" s="66"/>
      <c r="SYY1003" s="66"/>
      <c r="SYZ1003" s="66"/>
      <c r="SZA1003" s="66"/>
      <c r="SZB1003" s="66"/>
      <c r="SZC1003" s="66"/>
      <c r="SZD1003" s="66"/>
      <c r="SZE1003" s="66"/>
      <c r="SZF1003" s="66"/>
      <c r="SZG1003" s="66"/>
      <c r="SZH1003" s="66"/>
      <c r="SZI1003" s="66"/>
      <c r="SZJ1003" s="66"/>
      <c r="SZK1003" s="66"/>
      <c r="SZL1003" s="66"/>
      <c r="SZM1003" s="66"/>
      <c r="SZN1003" s="66"/>
      <c r="SZO1003" s="66"/>
      <c r="SZP1003" s="66"/>
      <c r="SZQ1003" s="66"/>
      <c r="SZR1003" s="66"/>
      <c r="SZS1003" s="66"/>
      <c r="SZT1003" s="66"/>
      <c r="SZU1003" s="66"/>
      <c r="SZV1003" s="66"/>
      <c r="SZW1003" s="66"/>
      <c r="SZX1003" s="66"/>
      <c r="SZY1003" s="66"/>
      <c r="SZZ1003" s="66"/>
      <c r="TAA1003" s="66"/>
      <c r="TAB1003" s="66"/>
      <c r="TAC1003" s="66"/>
      <c r="TAD1003" s="66"/>
      <c r="TAE1003" s="66"/>
      <c r="TAF1003" s="66"/>
      <c r="TAG1003" s="66"/>
      <c r="TAH1003" s="66"/>
      <c r="TAI1003" s="66"/>
      <c r="TAJ1003" s="66"/>
      <c r="TAK1003" s="66"/>
      <c r="TAL1003" s="66"/>
      <c r="TAM1003" s="66"/>
      <c r="TAN1003" s="66"/>
      <c r="TAO1003" s="66"/>
      <c r="TAP1003" s="66"/>
      <c r="TAQ1003" s="66"/>
      <c r="TAR1003" s="66"/>
      <c r="TAS1003" s="66"/>
      <c r="TAT1003" s="66"/>
      <c r="TAU1003" s="66"/>
      <c r="TAV1003" s="66"/>
      <c r="TAW1003" s="66"/>
      <c r="TAX1003" s="66"/>
      <c r="TAY1003" s="66"/>
      <c r="TAZ1003" s="66"/>
      <c r="TBA1003" s="66"/>
      <c r="TBB1003" s="66"/>
      <c r="TBC1003" s="66"/>
      <c r="TBD1003" s="66"/>
      <c r="TBE1003" s="66"/>
      <c r="TBF1003" s="66"/>
      <c r="TBG1003" s="66"/>
      <c r="TBH1003" s="66"/>
      <c r="TBI1003" s="66"/>
      <c r="TBJ1003" s="66"/>
      <c r="TBK1003" s="66"/>
      <c r="TBL1003" s="66"/>
      <c r="TBM1003" s="66"/>
      <c r="TBN1003" s="66"/>
      <c r="TBO1003" s="66"/>
      <c r="TBP1003" s="66"/>
      <c r="TBQ1003" s="66"/>
      <c r="TBR1003" s="66"/>
      <c r="TBS1003" s="66"/>
      <c r="TBT1003" s="66"/>
      <c r="TBU1003" s="66"/>
      <c r="TBV1003" s="66"/>
      <c r="TBW1003" s="66"/>
      <c r="TBX1003" s="66"/>
      <c r="TBY1003" s="66"/>
      <c r="TBZ1003" s="66"/>
      <c r="TCA1003" s="66"/>
      <c r="TCB1003" s="66"/>
      <c r="TCC1003" s="66"/>
      <c r="TCD1003" s="66"/>
      <c r="TCE1003" s="66"/>
      <c r="TCF1003" s="66"/>
      <c r="TCG1003" s="66"/>
      <c r="TCH1003" s="66"/>
      <c r="TCI1003" s="66"/>
      <c r="TCJ1003" s="66"/>
      <c r="TCK1003" s="66"/>
      <c r="TCL1003" s="66"/>
      <c r="TCM1003" s="66"/>
      <c r="TCN1003" s="66"/>
      <c r="TCO1003" s="66"/>
      <c r="TCP1003" s="66"/>
      <c r="TCQ1003" s="66"/>
      <c r="TCR1003" s="66"/>
      <c r="TCS1003" s="66"/>
      <c r="TCT1003" s="66"/>
      <c r="TCU1003" s="66"/>
      <c r="TCV1003" s="66"/>
      <c r="TCW1003" s="66"/>
      <c r="TCX1003" s="66"/>
      <c r="TCY1003" s="66"/>
      <c r="TCZ1003" s="66"/>
      <c r="TDA1003" s="66"/>
      <c r="TDB1003" s="66"/>
      <c r="TDC1003" s="66"/>
      <c r="TDD1003" s="66"/>
      <c r="TDE1003" s="66"/>
      <c r="TDF1003" s="66"/>
      <c r="TDG1003" s="66"/>
      <c r="TDH1003" s="66"/>
      <c r="TDI1003" s="66"/>
      <c r="TDJ1003" s="66"/>
      <c r="TDK1003" s="66"/>
      <c r="TDL1003" s="66"/>
      <c r="TDM1003" s="66"/>
      <c r="TDN1003" s="66"/>
      <c r="TDO1003" s="66"/>
      <c r="TDP1003" s="66"/>
      <c r="TDQ1003" s="66"/>
      <c r="TDR1003" s="66"/>
      <c r="TDS1003" s="66"/>
      <c r="TDT1003" s="66"/>
      <c r="TDU1003" s="66"/>
      <c r="TDV1003" s="66"/>
      <c r="TDW1003" s="66"/>
      <c r="TDX1003" s="66"/>
      <c r="TDY1003" s="66"/>
      <c r="TDZ1003" s="66"/>
      <c r="TEA1003" s="66"/>
      <c r="TEB1003" s="66"/>
      <c r="TEC1003" s="66"/>
      <c r="TED1003" s="66"/>
      <c r="TEE1003" s="66"/>
      <c r="TEF1003" s="66"/>
      <c r="TEG1003" s="66"/>
      <c r="TEH1003" s="66"/>
      <c r="TEI1003" s="66"/>
      <c r="TEJ1003" s="66"/>
      <c r="TEK1003" s="66"/>
      <c r="TEL1003" s="66"/>
      <c r="TEM1003" s="66"/>
      <c r="TEN1003" s="66"/>
      <c r="TEO1003" s="66"/>
      <c r="TEP1003" s="66"/>
      <c r="TEQ1003" s="66"/>
      <c r="TER1003" s="66"/>
      <c r="TES1003" s="66"/>
      <c r="TET1003" s="66"/>
      <c r="TEU1003" s="66"/>
      <c r="TEV1003" s="66"/>
      <c r="TEW1003" s="66"/>
      <c r="TEX1003" s="66"/>
      <c r="TEY1003" s="66"/>
      <c r="TEZ1003" s="66"/>
      <c r="TFA1003" s="66"/>
      <c r="TFB1003" s="66"/>
      <c r="TFC1003" s="66"/>
      <c r="TFD1003" s="66"/>
      <c r="TFE1003" s="66"/>
      <c r="TFF1003" s="66"/>
      <c r="TFG1003" s="66"/>
      <c r="TFH1003" s="66"/>
      <c r="TFI1003" s="66"/>
      <c r="TFJ1003" s="66"/>
      <c r="TFK1003" s="66"/>
      <c r="TFL1003" s="66"/>
      <c r="TFM1003" s="66"/>
      <c r="TFN1003" s="66"/>
      <c r="TFO1003" s="66"/>
      <c r="TFP1003" s="66"/>
      <c r="TFQ1003" s="66"/>
      <c r="TFR1003" s="66"/>
      <c r="TFS1003" s="66"/>
      <c r="TFT1003" s="66"/>
      <c r="TFU1003" s="66"/>
      <c r="TFV1003" s="66"/>
      <c r="TFW1003" s="66"/>
      <c r="TFX1003" s="66"/>
      <c r="TFY1003" s="66"/>
      <c r="TFZ1003" s="66"/>
      <c r="TGA1003" s="66"/>
      <c r="TGB1003" s="66"/>
      <c r="TGC1003" s="66"/>
      <c r="TGD1003" s="66"/>
      <c r="TGE1003" s="66"/>
      <c r="TGF1003" s="66"/>
      <c r="TGG1003" s="66"/>
      <c r="TGH1003" s="66"/>
      <c r="TGI1003" s="66"/>
      <c r="TGJ1003" s="66"/>
      <c r="TGK1003" s="66"/>
      <c r="TGL1003" s="66"/>
      <c r="TGM1003" s="66"/>
      <c r="TGN1003" s="66"/>
      <c r="TGO1003" s="66"/>
      <c r="TGP1003" s="66"/>
      <c r="TGQ1003" s="66"/>
      <c r="TGR1003" s="66"/>
      <c r="TGS1003" s="66"/>
      <c r="TGT1003" s="66"/>
      <c r="TGU1003" s="66"/>
      <c r="TGV1003" s="66"/>
      <c r="TGW1003" s="66"/>
      <c r="TGX1003" s="66"/>
      <c r="TGY1003" s="66"/>
      <c r="TGZ1003" s="66"/>
      <c r="THA1003" s="66"/>
      <c r="THB1003" s="66"/>
      <c r="THC1003" s="66"/>
      <c r="THD1003" s="66"/>
      <c r="THE1003" s="66"/>
      <c r="THF1003" s="66"/>
      <c r="THG1003" s="66"/>
      <c r="THH1003" s="66"/>
      <c r="THI1003" s="66"/>
      <c r="THJ1003" s="66"/>
      <c r="THK1003" s="66"/>
      <c r="THL1003" s="66"/>
      <c r="THM1003" s="66"/>
      <c r="THN1003" s="66"/>
      <c r="THO1003" s="66"/>
      <c r="THP1003" s="66"/>
      <c r="THQ1003" s="66"/>
      <c r="THR1003" s="66"/>
      <c r="THS1003" s="66"/>
      <c r="THT1003" s="66"/>
      <c r="THU1003" s="66"/>
      <c r="THV1003" s="66"/>
      <c r="THW1003" s="66"/>
      <c r="THX1003" s="66"/>
      <c r="THY1003" s="66"/>
      <c r="THZ1003" s="66"/>
      <c r="TIA1003" s="66"/>
      <c r="TIB1003" s="66"/>
      <c r="TIC1003" s="66"/>
      <c r="TID1003" s="66"/>
      <c r="TIE1003" s="66"/>
      <c r="TIF1003" s="66"/>
      <c r="TIG1003" s="66"/>
      <c r="TIH1003" s="66"/>
      <c r="TII1003" s="66"/>
      <c r="TIJ1003" s="66"/>
      <c r="TIK1003" s="66"/>
      <c r="TIL1003" s="66"/>
      <c r="TIM1003" s="66"/>
      <c r="TIN1003" s="66"/>
      <c r="TIO1003" s="66"/>
      <c r="TIP1003" s="66"/>
      <c r="TIQ1003" s="66"/>
      <c r="TIR1003" s="66"/>
      <c r="TIS1003" s="66"/>
      <c r="TIT1003" s="66"/>
      <c r="TIU1003" s="66"/>
      <c r="TIV1003" s="66"/>
      <c r="TIW1003" s="66"/>
      <c r="TIX1003" s="66"/>
      <c r="TIY1003" s="66"/>
      <c r="TIZ1003" s="66"/>
      <c r="TJA1003" s="66"/>
      <c r="TJB1003" s="66"/>
      <c r="TJC1003" s="66"/>
      <c r="TJD1003" s="66"/>
      <c r="TJE1003" s="66"/>
      <c r="TJF1003" s="66"/>
      <c r="TJG1003" s="66"/>
      <c r="TJH1003" s="66"/>
      <c r="TJI1003" s="66"/>
      <c r="TJJ1003" s="66"/>
      <c r="TJK1003" s="66"/>
      <c r="TJL1003" s="66"/>
      <c r="TJM1003" s="66"/>
      <c r="TJN1003" s="66"/>
      <c r="TJO1003" s="66"/>
      <c r="TJP1003" s="66"/>
      <c r="TJQ1003" s="66"/>
      <c r="TJR1003" s="66"/>
      <c r="TJS1003" s="66"/>
      <c r="TJT1003" s="66"/>
      <c r="TJU1003" s="66"/>
      <c r="TJV1003" s="66"/>
      <c r="TJW1003" s="66"/>
      <c r="TJX1003" s="66"/>
      <c r="TJY1003" s="66"/>
      <c r="TJZ1003" s="66"/>
      <c r="TKA1003" s="66"/>
      <c r="TKB1003" s="66"/>
      <c r="TKC1003" s="66"/>
      <c r="TKD1003" s="66"/>
      <c r="TKE1003" s="66"/>
      <c r="TKF1003" s="66"/>
      <c r="TKG1003" s="66"/>
      <c r="TKH1003" s="66"/>
      <c r="TKI1003" s="66"/>
      <c r="TKJ1003" s="66"/>
      <c r="TKK1003" s="66"/>
      <c r="TKL1003" s="66"/>
      <c r="TKM1003" s="66"/>
      <c r="TKN1003" s="66"/>
      <c r="TKO1003" s="66"/>
      <c r="TKP1003" s="66"/>
      <c r="TKQ1003" s="66"/>
      <c r="TKR1003" s="66"/>
      <c r="TKS1003" s="66"/>
      <c r="TKT1003" s="66"/>
      <c r="TKU1003" s="66"/>
      <c r="TKV1003" s="66"/>
      <c r="TKW1003" s="66"/>
      <c r="TKX1003" s="66"/>
      <c r="TKY1003" s="66"/>
      <c r="TKZ1003" s="66"/>
      <c r="TLA1003" s="66"/>
      <c r="TLB1003" s="66"/>
      <c r="TLC1003" s="66"/>
      <c r="TLD1003" s="66"/>
      <c r="TLE1003" s="66"/>
      <c r="TLF1003" s="66"/>
      <c r="TLG1003" s="66"/>
      <c r="TLH1003" s="66"/>
      <c r="TLI1003" s="66"/>
      <c r="TLJ1003" s="66"/>
      <c r="TLK1003" s="66"/>
      <c r="TLL1003" s="66"/>
      <c r="TLM1003" s="66"/>
      <c r="TLN1003" s="66"/>
      <c r="TLO1003" s="66"/>
      <c r="TLP1003" s="66"/>
      <c r="TLQ1003" s="66"/>
      <c r="TLR1003" s="66"/>
      <c r="TLS1003" s="66"/>
      <c r="TLT1003" s="66"/>
      <c r="TLU1003" s="66"/>
      <c r="TLV1003" s="66"/>
      <c r="TLW1003" s="66"/>
      <c r="TLX1003" s="66"/>
      <c r="TLY1003" s="66"/>
      <c r="TLZ1003" s="66"/>
      <c r="TMA1003" s="66"/>
      <c r="TMB1003" s="66"/>
      <c r="TMC1003" s="66"/>
      <c r="TMD1003" s="66"/>
      <c r="TME1003" s="66"/>
      <c r="TMF1003" s="66"/>
      <c r="TMG1003" s="66"/>
      <c r="TMH1003" s="66"/>
      <c r="TMI1003" s="66"/>
      <c r="TMJ1003" s="66"/>
      <c r="TMK1003" s="66"/>
      <c r="TML1003" s="66"/>
      <c r="TMM1003" s="66"/>
      <c r="TMN1003" s="66"/>
      <c r="TMO1003" s="66"/>
      <c r="TMP1003" s="66"/>
      <c r="TMQ1003" s="66"/>
      <c r="TMR1003" s="66"/>
      <c r="TMS1003" s="66"/>
      <c r="TMT1003" s="66"/>
      <c r="TMU1003" s="66"/>
      <c r="TMV1003" s="66"/>
      <c r="TMW1003" s="66"/>
      <c r="TMX1003" s="66"/>
      <c r="TMY1003" s="66"/>
      <c r="TMZ1003" s="66"/>
      <c r="TNA1003" s="66"/>
      <c r="TNB1003" s="66"/>
      <c r="TNC1003" s="66"/>
      <c r="TND1003" s="66"/>
      <c r="TNE1003" s="66"/>
      <c r="TNF1003" s="66"/>
      <c r="TNG1003" s="66"/>
      <c r="TNH1003" s="66"/>
      <c r="TNI1003" s="66"/>
      <c r="TNJ1003" s="66"/>
      <c r="TNK1003" s="66"/>
      <c r="TNL1003" s="66"/>
      <c r="TNM1003" s="66"/>
      <c r="TNN1003" s="66"/>
      <c r="TNO1003" s="66"/>
      <c r="TNP1003" s="66"/>
      <c r="TNQ1003" s="66"/>
      <c r="TNR1003" s="66"/>
      <c r="TNS1003" s="66"/>
      <c r="TNT1003" s="66"/>
      <c r="TNU1003" s="66"/>
      <c r="TNV1003" s="66"/>
      <c r="TNW1003" s="66"/>
      <c r="TNX1003" s="66"/>
      <c r="TNY1003" s="66"/>
      <c r="TNZ1003" s="66"/>
      <c r="TOA1003" s="66"/>
      <c r="TOB1003" s="66"/>
      <c r="TOC1003" s="66"/>
      <c r="TOD1003" s="66"/>
      <c r="TOE1003" s="66"/>
      <c r="TOF1003" s="66"/>
      <c r="TOG1003" s="66"/>
      <c r="TOH1003" s="66"/>
      <c r="TOI1003" s="66"/>
      <c r="TOJ1003" s="66"/>
      <c r="TOK1003" s="66"/>
      <c r="TOL1003" s="66"/>
      <c r="TOM1003" s="66"/>
      <c r="TON1003" s="66"/>
      <c r="TOO1003" s="66"/>
      <c r="TOP1003" s="66"/>
      <c r="TOQ1003" s="66"/>
      <c r="TOR1003" s="66"/>
      <c r="TOS1003" s="66"/>
      <c r="TOT1003" s="66"/>
      <c r="TOU1003" s="66"/>
      <c r="TOV1003" s="66"/>
      <c r="TOW1003" s="66"/>
      <c r="TOX1003" s="66"/>
      <c r="TOY1003" s="66"/>
      <c r="TOZ1003" s="66"/>
      <c r="TPA1003" s="66"/>
      <c r="TPB1003" s="66"/>
      <c r="TPC1003" s="66"/>
      <c r="TPD1003" s="66"/>
      <c r="TPE1003" s="66"/>
      <c r="TPF1003" s="66"/>
      <c r="TPG1003" s="66"/>
      <c r="TPH1003" s="66"/>
      <c r="TPI1003" s="66"/>
      <c r="TPJ1003" s="66"/>
      <c r="TPK1003" s="66"/>
      <c r="TPL1003" s="66"/>
      <c r="TPM1003" s="66"/>
      <c r="TPN1003" s="66"/>
      <c r="TPO1003" s="66"/>
      <c r="TPP1003" s="66"/>
      <c r="TPQ1003" s="66"/>
      <c r="TPR1003" s="66"/>
      <c r="TPS1003" s="66"/>
      <c r="TPT1003" s="66"/>
      <c r="TPU1003" s="66"/>
      <c r="TPV1003" s="66"/>
      <c r="TPW1003" s="66"/>
      <c r="TPX1003" s="66"/>
      <c r="TPY1003" s="66"/>
      <c r="TPZ1003" s="66"/>
      <c r="TQA1003" s="66"/>
      <c r="TQB1003" s="66"/>
      <c r="TQC1003" s="66"/>
      <c r="TQD1003" s="66"/>
      <c r="TQE1003" s="66"/>
      <c r="TQF1003" s="66"/>
      <c r="TQG1003" s="66"/>
      <c r="TQH1003" s="66"/>
      <c r="TQI1003" s="66"/>
      <c r="TQJ1003" s="66"/>
      <c r="TQK1003" s="66"/>
      <c r="TQL1003" s="66"/>
      <c r="TQM1003" s="66"/>
      <c r="TQN1003" s="66"/>
      <c r="TQO1003" s="66"/>
      <c r="TQP1003" s="66"/>
      <c r="TQQ1003" s="66"/>
      <c r="TQR1003" s="66"/>
      <c r="TQS1003" s="66"/>
      <c r="TQT1003" s="66"/>
      <c r="TQU1003" s="66"/>
      <c r="TQV1003" s="66"/>
      <c r="TQW1003" s="66"/>
      <c r="TQX1003" s="66"/>
      <c r="TQY1003" s="66"/>
      <c r="TQZ1003" s="66"/>
      <c r="TRA1003" s="66"/>
      <c r="TRB1003" s="66"/>
      <c r="TRC1003" s="66"/>
      <c r="TRD1003" s="66"/>
      <c r="TRE1003" s="66"/>
      <c r="TRF1003" s="66"/>
      <c r="TRG1003" s="66"/>
      <c r="TRH1003" s="66"/>
      <c r="TRI1003" s="66"/>
      <c r="TRJ1003" s="66"/>
      <c r="TRK1003" s="66"/>
      <c r="TRL1003" s="66"/>
      <c r="TRM1003" s="66"/>
      <c r="TRN1003" s="66"/>
      <c r="TRO1003" s="66"/>
      <c r="TRP1003" s="66"/>
      <c r="TRQ1003" s="66"/>
      <c r="TRR1003" s="66"/>
      <c r="TRS1003" s="66"/>
      <c r="TRT1003" s="66"/>
      <c r="TRU1003" s="66"/>
      <c r="TRV1003" s="66"/>
      <c r="TRW1003" s="66"/>
      <c r="TRX1003" s="66"/>
      <c r="TRY1003" s="66"/>
      <c r="TRZ1003" s="66"/>
      <c r="TSA1003" s="66"/>
      <c r="TSB1003" s="66"/>
      <c r="TSC1003" s="66"/>
      <c r="TSD1003" s="66"/>
      <c r="TSE1003" s="66"/>
      <c r="TSF1003" s="66"/>
      <c r="TSG1003" s="66"/>
      <c r="TSH1003" s="66"/>
      <c r="TSI1003" s="66"/>
      <c r="TSJ1003" s="66"/>
      <c r="TSK1003" s="66"/>
      <c r="TSL1003" s="66"/>
      <c r="TSM1003" s="66"/>
      <c r="TSN1003" s="66"/>
      <c r="TSO1003" s="66"/>
      <c r="TSP1003" s="66"/>
      <c r="TSQ1003" s="66"/>
      <c r="TSR1003" s="66"/>
      <c r="TSS1003" s="66"/>
      <c r="TST1003" s="66"/>
      <c r="TSU1003" s="66"/>
      <c r="TSV1003" s="66"/>
      <c r="TSW1003" s="66"/>
      <c r="TSX1003" s="66"/>
      <c r="TSY1003" s="66"/>
      <c r="TSZ1003" s="66"/>
      <c r="TTA1003" s="66"/>
      <c r="TTB1003" s="66"/>
      <c r="TTC1003" s="66"/>
      <c r="TTD1003" s="66"/>
      <c r="TTE1003" s="66"/>
      <c r="TTF1003" s="66"/>
      <c r="TTG1003" s="66"/>
      <c r="TTH1003" s="66"/>
      <c r="TTI1003" s="66"/>
      <c r="TTJ1003" s="66"/>
      <c r="TTK1003" s="66"/>
      <c r="TTL1003" s="66"/>
      <c r="TTM1003" s="66"/>
      <c r="TTN1003" s="66"/>
      <c r="TTO1003" s="66"/>
      <c r="TTP1003" s="66"/>
      <c r="TTQ1003" s="66"/>
      <c r="TTR1003" s="66"/>
      <c r="TTS1003" s="66"/>
      <c r="TTT1003" s="66"/>
      <c r="TTU1003" s="66"/>
      <c r="TTV1003" s="66"/>
      <c r="TTW1003" s="66"/>
      <c r="TTX1003" s="66"/>
      <c r="TTY1003" s="66"/>
      <c r="TTZ1003" s="66"/>
      <c r="TUA1003" s="66"/>
      <c r="TUB1003" s="66"/>
      <c r="TUC1003" s="66"/>
      <c r="TUD1003" s="66"/>
      <c r="TUE1003" s="66"/>
      <c r="TUF1003" s="66"/>
      <c r="TUG1003" s="66"/>
      <c r="TUH1003" s="66"/>
      <c r="TUI1003" s="66"/>
      <c r="TUJ1003" s="66"/>
      <c r="TUK1003" s="66"/>
      <c r="TUL1003" s="66"/>
      <c r="TUM1003" s="66"/>
      <c r="TUN1003" s="66"/>
      <c r="TUO1003" s="66"/>
      <c r="TUP1003" s="66"/>
      <c r="TUQ1003" s="66"/>
      <c r="TUR1003" s="66"/>
      <c r="TUS1003" s="66"/>
      <c r="TUT1003" s="66"/>
      <c r="TUU1003" s="66"/>
      <c r="TUV1003" s="66"/>
      <c r="TUW1003" s="66"/>
      <c r="TUX1003" s="66"/>
      <c r="TUY1003" s="66"/>
      <c r="TUZ1003" s="66"/>
      <c r="TVA1003" s="66"/>
      <c r="TVB1003" s="66"/>
      <c r="TVC1003" s="66"/>
      <c r="TVD1003" s="66"/>
      <c r="TVE1003" s="66"/>
      <c r="TVF1003" s="66"/>
      <c r="TVG1003" s="66"/>
      <c r="TVH1003" s="66"/>
      <c r="TVI1003" s="66"/>
      <c r="TVJ1003" s="66"/>
      <c r="TVK1003" s="66"/>
      <c r="TVL1003" s="66"/>
      <c r="TVM1003" s="66"/>
      <c r="TVN1003" s="66"/>
      <c r="TVO1003" s="66"/>
      <c r="TVP1003" s="66"/>
      <c r="TVQ1003" s="66"/>
      <c r="TVR1003" s="66"/>
      <c r="TVS1003" s="66"/>
      <c r="TVT1003" s="66"/>
      <c r="TVU1003" s="66"/>
      <c r="TVV1003" s="66"/>
      <c r="TVW1003" s="66"/>
      <c r="TVX1003" s="66"/>
      <c r="TVY1003" s="66"/>
      <c r="TVZ1003" s="66"/>
      <c r="TWA1003" s="66"/>
      <c r="TWB1003" s="66"/>
      <c r="TWC1003" s="66"/>
      <c r="TWD1003" s="66"/>
      <c r="TWE1003" s="66"/>
      <c r="TWF1003" s="66"/>
      <c r="TWG1003" s="66"/>
      <c r="TWH1003" s="66"/>
      <c r="TWI1003" s="66"/>
      <c r="TWJ1003" s="66"/>
      <c r="TWK1003" s="66"/>
      <c r="TWL1003" s="66"/>
      <c r="TWM1003" s="66"/>
      <c r="TWN1003" s="66"/>
      <c r="TWO1003" s="66"/>
      <c r="TWP1003" s="66"/>
      <c r="TWQ1003" s="66"/>
      <c r="TWR1003" s="66"/>
      <c r="TWS1003" s="66"/>
      <c r="TWT1003" s="66"/>
      <c r="TWU1003" s="66"/>
      <c r="TWV1003" s="66"/>
      <c r="TWW1003" s="66"/>
      <c r="TWX1003" s="66"/>
      <c r="TWY1003" s="66"/>
      <c r="TWZ1003" s="66"/>
      <c r="TXA1003" s="66"/>
      <c r="TXB1003" s="66"/>
      <c r="TXC1003" s="66"/>
      <c r="TXD1003" s="66"/>
      <c r="TXE1003" s="66"/>
      <c r="TXF1003" s="66"/>
      <c r="TXG1003" s="66"/>
      <c r="TXH1003" s="66"/>
      <c r="TXI1003" s="66"/>
      <c r="TXJ1003" s="66"/>
      <c r="TXK1003" s="66"/>
      <c r="TXL1003" s="66"/>
      <c r="TXM1003" s="66"/>
      <c r="TXN1003" s="66"/>
      <c r="TXO1003" s="66"/>
      <c r="TXP1003" s="66"/>
      <c r="TXQ1003" s="66"/>
      <c r="TXR1003" s="66"/>
      <c r="TXS1003" s="66"/>
      <c r="TXT1003" s="66"/>
      <c r="TXU1003" s="66"/>
      <c r="TXV1003" s="66"/>
      <c r="TXW1003" s="66"/>
      <c r="TXX1003" s="66"/>
      <c r="TXY1003" s="66"/>
      <c r="TXZ1003" s="66"/>
      <c r="TYA1003" s="66"/>
      <c r="TYB1003" s="66"/>
      <c r="TYC1003" s="66"/>
      <c r="TYD1003" s="66"/>
      <c r="TYE1003" s="66"/>
      <c r="TYF1003" s="66"/>
      <c r="TYG1003" s="66"/>
      <c r="TYH1003" s="66"/>
      <c r="TYI1003" s="66"/>
      <c r="TYJ1003" s="66"/>
      <c r="TYK1003" s="66"/>
      <c r="TYL1003" s="66"/>
      <c r="TYM1003" s="66"/>
      <c r="TYN1003" s="66"/>
      <c r="TYO1003" s="66"/>
      <c r="TYP1003" s="66"/>
      <c r="TYQ1003" s="66"/>
      <c r="TYR1003" s="66"/>
      <c r="TYS1003" s="66"/>
      <c r="TYT1003" s="66"/>
      <c r="TYU1003" s="66"/>
      <c r="TYV1003" s="66"/>
      <c r="TYW1003" s="66"/>
      <c r="TYX1003" s="66"/>
      <c r="TYY1003" s="66"/>
      <c r="TYZ1003" s="66"/>
      <c r="TZA1003" s="66"/>
      <c r="TZB1003" s="66"/>
      <c r="TZC1003" s="66"/>
      <c r="TZD1003" s="66"/>
      <c r="TZE1003" s="66"/>
      <c r="TZF1003" s="66"/>
      <c r="TZG1003" s="66"/>
      <c r="TZH1003" s="66"/>
      <c r="TZI1003" s="66"/>
      <c r="TZJ1003" s="66"/>
      <c r="TZK1003" s="66"/>
      <c r="TZL1003" s="66"/>
      <c r="TZM1003" s="66"/>
      <c r="TZN1003" s="66"/>
      <c r="TZO1003" s="66"/>
      <c r="TZP1003" s="66"/>
      <c r="TZQ1003" s="66"/>
      <c r="TZR1003" s="66"/>
      <c r="TZS1003" s="66"/>
      <c r="TZT1003" s="66"/>
      <c r="TZU1003" s="66"/>
      <c r="TZV1003" s="66"/>
      <c r="TZW1003" s="66"/>
      <c r="TZX1003" s="66"/>
      <c r="TZY1003" s="66"/>
      <c r="TZZ1003" s="66"/>
      <c r="UAA1003" s="66"/>
      <c r="UAB1003" s="66"/>
      <c r="UAC1003" s="66"/>
      <c r="UAD1003" s="66"/>
      <c r="UAE1003" s="66"/>
      <c r="UAF1003" s="66"/>
      <c r="UAG1003" s="66"/>
      <c r="UAH1003" s="66"/>
      <c r="UAI1003" s="66"/>
      <c r="UAJ1003" s="66"/>
      <c r="UAK1003" s="66"/>
      <c r="UAL1003" s="66"/>
      <c r="UAM1003" s="66"/>
      <c r="UAN1003" s="66"/>
      <c r="UAO1003" s="66"/>
      <c r="UAP1003" s="66"/>
      <c r="UAQ1003" s="66"/>
      <c r="UAR1003" s="66"/>
      <c r="UAS1003" s="66"/>
      <c r="UAT1003" s="66"/>
      <c r="UAU1003" s="66"/>
      <c r="UAV1003" s="66"/>
      <c r="UAW1003" s="66"/>
      <c r="UAX1003" s="66"/>
      <c r="UAY1003" s="66"/>
      <c r="UAZ1003" s="66"/>
      <c r="UBA1003" s="66"/>
      <c r="UBB1003" s="66"/>
      <c r="UBC1003" s="66"/>
      <c r="UBD1003" s="66"/>
      <c r="UBE1003" s="66"/>
      <c r="UBF1003" s="66"/>
      <c r="UBG1003" s="66"/>
      <c r="UBH1003" s="66"/>
      <c r="UBI1003" s="66"/>
      <c r="UBJ1003" s="66"/>
      <c r="UBK1003" s="66"/>
      <c r="UBL1003" s="66"/>
      <c r="UBM1003" s="66"/>
      <c r="UBN1003" s="66"/>
      <c r="UBO1003" s="66"/>
      <c r="UBP1003" s="66"/>
      <c r="UBQ1003" s="66"/>
      <c r="UBR1003" s="66"/>
      <c r="UBS1003" s="66"/>
      <c r="UBT1003" s="66"/>
      <c r="UBU1003" s="66"/>
      <c r="UBV1003" s="66"/>
      <c r="UBW1003" s="66"/>
      <c r="UBX1003" s="66"/>
      <c r="UBY1003" s="66"/>
      <c r="UBZ1003" s="66"/>
      <c r="UCA1003" s="66"/>
      <c r="UCB1003" s="66"/>
      <c r="UCC1003" s="66"/>
      <c r="UCD1003" s="66"/>
      <c r="UCE1003" s="66"/>
      <c r="UCF1003" s="66"/>
      <c r="UCG1003" s="66"/>
      <c r="UCH1003" s="66"/>
      <c r="UCI1003" s="66"/>
      <c r="UCJ1003" s="66"/>
      <c r="UCK1003" s="66"/>
      <c r="UCL1003" s="66"/>
      <c r="UCM1003" s="66"/>
      <c r="UCN1003" s="66"/>
      <c r="UCO1003" s="66"/>
      <c r="UCP1003" s="66"/>
      <c r="UCQ1003" s="66"/>
      <c r="UCR1003" s="66"/>
      <c r="UCS1003" s="66"/>
      <c r="UCT1003" s="66"/>
      <c r="UCU1003" s="66"/>
      <c r="UCV1003" s="66"/>
      <c r="UCW1003" s="66"/>
      <c r="UCX1003" s="66"/>
      <c r="UCY1003" s="66"/>
      <c r="UCZ1003" s="66"/>
      <c r="UDA1003" s="66"/>
      <c r="UDB1003" s="66"/>
      <c r="UDC1003" s="66"/>
      <c r="UDD1003" s="66"/>
      <c r="UDE1003" s="66"/>
      <c r="UDF1003" s="66"/>
      <c r="UDG1003" s="66"/>
      <c r="UDH1003" s="66"/>
      <c r="UDI1003" s="66"/>
      <c r="UDJ1003" s="66"/>
      <c r="UDK1003" s="66"/>
      <c r="UDL1003" s="66"/>
      <c r="UDM1003" s="66"/>
      <c r="UDN1003" s="66"/>
      <c r="UDO1003" s="66"/>
      <c r="UDP1003" s="66"/>
      <c r="UDQ1003" s="66"/>
      <c r="UDR1003" s="66"/>
      <c r="UDS1003" s="66"/>
      <c r="UDT1003" s="66"/>
      <c r="UDU1003" s="66"/>
      <c r="UDV1003" s="66"/>
      <c r="UDW1003" s="66"/>
      <c r="UDX1003" s="66"/>
      <c r="UDY1003" s="66"/>
      <c r="UDZ1003" s="66"/>
      <c r="UEA1003" s="66"/>
      <c r="UEB1003" s="66"/>
      <c r="UEC1003" s="66"/>
      <c r="UED1003" s="66"/>
      <c r="UEE1003" s="66"/>
      <c r="UEF1003" s="66"/>
      <c r="UEG1003" s="66"/>
      <c r="UEH1003" s="66"/>
      <c r="UEI1003" s="66"/>
      <c r="UEJ1003" s="66"/>
      <c r="UEK1003" s="66"/>
      <c r="UEL1003" s="66"/>
      <c r="UEM1003" s="66"/>
      <c r="UEN1003" s="66"/>
      <c r="UEO1003" s="66"/>
      <c r="UEP1003" s="66"/>
      <c r="UEQ1003" s="66"/>
      <c r="UER1003" s="66"/>
      <c r="UES1003" s="66"/>
      <c r="UET1003" s="66"/>
      <c r="UEU1003" s="66"/>
      <c r="UEV1003" s="66"/>
      <c r="UEW1003" s="66"/>
      <c r="UEX1003" s="66"/>
      <c r="UEY1003" s="66"/>
      <c r="UEZ1003" s="66"/>
      <c r="UFA1003" s="66"/>
      <c r="UFB1003" s="66"/>
      <c r="UFC1003" s="66"/>
      <c r="UFD1003" s="66"/>
      <c r="UFE1003" s="66"/>
      <c r="UFF1003" s="66"/>
      <c r="UFG1003" s="66"/>
      <c r="UFH1003" s="66"/>
      <c r="UFI1003" s="66"/>
      <c r="UFJ1003" s="66"/>
      <c r="UFK1003" s="66"/>
      <c r="UFL1003" s="66"/>
      <c r="UFM1003" s="66"/>
      <c r="UFN1003" s="66"/>
      <c r="UFO1003" s="66"/>
      <c r="UFP1003" s="66"/>
      <c r="UFQ1003" s="66"/>
      <c r="UFR1003" s="66"/>
      <c r="UFS1003" s="66"/>
      <c r="UFT1003" s="66"/>
      <c r="UFU1003" s="66"/>
      <c r="UFV1003" s="66"/>
      <c r="UFW1003" s="66"/>
      <c r="UFX1003" s="66"/>
      <c r="UFY1003" s="66"/>
      <c r="UFZ1003" s="66"/>
      <c r="UGA1003" s="66"/>
      <c r="UGB1003" s="66"/>
      <c r="UGC1003" s="66"/>
      <c r="UGD1003" s="66"/>
      <c r="UGE1003" s="66"/>
      <c r="UGF1003" s="66"/>
      <c r="UGG1003" s="66"/>
      <c r="UGH1003" s="66"/>
      <c r="UGI1003" s="66"/>
      <c r="UGJ1003" s="66"/>
      <c r="UGK1003" s="66"/>
      <c r="UGL1003" s="66"/>
      <c r="UGM1003" s="66"/>
      <c r="UGN1003" s="66"/>
      <c r="UGO1003" s="66"/>
      <c r="UGP1003" s="66"/>
      <c r="UGQ1003" s="66"/>
      <c r="UGR1003" s="66"/>
      <c r="UGS1003" s="66"/>
      <c r="UGT1003" s="66"/>
      <c r="UGU1003" s="66"/>
      <c r="UGV1003" s="66"/>
      <c r="UGW1003" s="66"/>
      <c r="UGX1003" s="66"/>
      <c r="UGY1003" s="66"/>
      <c r="UGZ1003" s="66"/>
      <c r="UHA1003" s="66"/>
      <c r="UHB1003" s="66"/>
      <c r="UHC1003" s="66"/>
      <c r="UHD1003" s="66"/>
      <c r="UHE1003" s="66"/>
      <c r="UHF1003" s="66"/>
      <c r="UHG1003" s="66"/>
      <c r="UHH1003" s="66"/>
      <c r="UHI1003" s="66"/>
      <c r="UHJ1003" s="66"/>
      <c r="UHK1003" s="66"/>
      <c r="UHL1003" s="66"/>
      <c r="UHM1003" s="66"/>
      <c r="UHN1003" s="66"/>
      <c r="UHO1003" s="66"/>
      <c r="UHP1003" s="66"/>
      <c r="UHQ1003" s="66"/>
      <c r="UHR1003" s="66"/>
      <c r="UHS1003" s="66"/>
      <c r="UHT1003" s="66"/>
      <c r="UHU1003" s="66"/>
      <c r="UHV1003" s="66"/>
      <c r="UHW1003" s="66"/>
      <c r="UHX1003" s="66"/>
      <c r="UHY1003" s="66"/>
      <c r="UHZ1003" s="66"/>
      <c r="UIA1003" s="66"/>
      <c r="UIB1003" s="66"/>
      <c r="UIC1003" s="66"/>
      <c r="UID1003" s="66"/>
      <c r="UIE1003" s="66"/>
      <c r="UIF1003" s="66"/>
      <c r="UIG1003" s="66"/>
      <c r="UIH1003" s="66"/>
      <c r="UII1003" s="66"/>
      <c r="UIJ1003" s="66"/>
      <c r="UIK1003" s="66"/>
      <c r="UIL1003" s="66"/>
      <c r="UIM1003" s="66"/>
      <c r="UIN1003" s="66"/>
      <c r="UIO1003" s="66"/>
      <c r="UIP1003" s="66"/>
      <c r="UIQ1003" s="66"/>
      <c r="UIR1003" s="66"/>
      <c r="UIS1003" s="66"/>
      <c r="UIT1003" s="66"/>
      <c r="UIU1003" s="66"/>
      <c r="UIV1003" s="66"/>
      <c r="UIW1003" s="66"/>
      <c r="UIX1003" s="66"/>
      <c r="UIY1003" s="66"/>
      <c r="UIZ1003" s="66"/>
      <c r="UJA1003" s="66"/>
      <c r="UJB1003" s="66"/>
      <c r="UJC1003" s="66"/>
      <c r="UJD1003" s="66"/>
      <c r="UJE1003" s="66"/>
      <c r="UJF1003" s="66"/>
      <c r="UJG1003" s="66"/>
      <c r="UJH1003" s="66"/>
      <c r="UJI1003" s="66"/>
      <c r="UJJ1003" s="66"/>
      <c r="UJK1003" s="66"/>
      <c r="UJL1003" s="66"/>
      <c r="UJM1003" s="66"/>
      <c r="UJN1003" s="66"/>
      <c r="UJO1003" s="66"/>
      <c r="UJP1003" s="66"/>
      <c r="UJQ1003" s="66"/>
      <c r="UJR1003" s="66"/>
      <c r="UJS1003" s="66"/>
      <c r="UJT1003" s="66"/>
      <c r="UJU1003" s="66"/>
      <c r="UJV1003" s="66"/>
      <c r="UJW1003" s="66"/>
      <c r="UJX1003" s="66"/>
      <c r="UJY1003" s="66"/>
      <c r="UJZ1003" s="66"/>
      <c r="UKA1003" s="66"/>
      <c r="UKB1003" s="66"/>
      <c r="UKC1003" s="66"/>
      <c r="UKD1003" s="66"/>
      <c r="UKE1003" s="66"/>
      <c r="UKF1003" s="66"/>
      <c r="UKG1003" s="66"/>
      <c r="UKH1003" s="66"/>
      <c r="UKI1003" s="66"/>
      <c r="UKJ1003" s="66"/>
      <c r="UKK1003" s="66"/>
      <c r="UKL1003" s="66"/>
      <c r="UKM1003" s="66"/>
      <c r="UKN1003" s="66"/>
      <c r="UKO1003" s="66"/>
      <c r="UKP1003" s="66"/>
      <c r="UKQ1003" s="66"/>
      <c r="UKR1003" s="66"/>
      <c r="UKS1003" s="66"/>
      <c r="UKT1003" s="66"/>
      <c r="UKU1003" s="66"/>
      <c r="UKV1003" s="66"/>
      <c r="UKW1003" s="66"/>
      <c r="UKX1003" s="66"/>
      <c r="UKY1003" s="66"/>
      <c r="UKZ1003" s="66"/>
      <c r="ULA1003" s="66"/>
      <c r="ULB1003" s="66"/>
      <c r="ULC1003" s="66"/>
      <c r="ULD1003" s="66"/>
      <c r="ULE1003" s="66"/>
      <c r="ULF1003" s="66"/>
      <c r="ULG1003" s="66"/>
      <c r="ULH1003" s="66"/>
      <c r="ULI1003" s="66"/>
      <c r="ULJ1003" s="66"/>
      <c r="ULK1003" s="66"/>
      <c r="ULL1003" s="66"/>
      <c r="ULM1003" s="66"/>
      <c r="ULN1003" s="66"/>
      <c r="ULO1003" s="66"/>
      <c r="ULP1003" s="66"/>
      <c r="ULQ1003" s="66"/>
      <c r="ULR1003" s="66"/>
      <c r="ULS1003" s="66"/>
      <c r="ULT1003" s="66"/>
      <c r="ULU1003" s="66"/>
      <c r="ULV1003" s="66"/>
      <c r="ULW1003" s="66"/>
      <c r="ULX1003" s="66"/>
      <c r="ULY1003" s="66"/>
      <c r="ULZ1003" s="66"/>
      <c r="UMA1003" s="66"/>
      <c r="UMB1003" s="66"/>
      <c r="UMC1003" s="66"/>
      <c r="UMD1003" s="66"/>
      <c r="UME1003" s="66"/>
      <c r="UMF1003" s="66"/>
      <c r="UMG1003" s="66"/>
      <c r="UMH1003" s="66"/>
      <c r="UMI1003" s="66"/>
      <c r="UMJ1003" s="66"/>
      <c r="UMK1003" s="66"/>
      <c r="UML1003" s="66"/>
      <c r="UMM1003" s="66"/>
      <c r="UMN1003" s="66"/>
      <c r="UMO1003" s="66"/>
      <c r="UMP1003" s="66"/>
      <c r="UMQ1003" s="66"/>
      <c r="UMR1003" s="66"/>
      <c r="UMS1003" s="66"/>
      <c r="UMT1003" s="66"/>
      <c r="UMU1003" s="66"/>
      <c r="UMV1003" s="66"/>
      <c r="UMW1003" s="66"/>
      <c r="UMX1003" s="66"/>
      <c r="UMY1003" s="66"/>
      <c r="UMZ1003" s="66"/>
      <c r="UNA1003" s="66"/>
      <c r="UNB1003" s="66"/>
      <c r="UNC1003" s="66"/>
      <c r="UND1003" s="66"/>
      <c r="UNE1003" s="66"/>
      <c r="UNF1003" s="66"/>
      <c r="UNG1003" s="66"/>
      <c r="UNH1003" s="66"/>
      <c r="UNI1003" s="66"/>
      <c r="UNJ1003" s="66"/>
      <c r="UNK1003" s="66"/>
      <c r="UNL1003" s="66"/>
      <c r="UNM1003" s="66"/>
      <c r="UNN1003" s="66"/>
      <c r="UNO1003" s="66"/>
      <c r="UNP1003" s="66"/>
      <c r="UNQ1003" s="66"/>
      <c r="UNR1003" s="66"/>
      <c r="UNS1003" s="66"/>
      <c r="UNT1003" s="66"/>
      <c r="UNU1003" s="66"/>
      <c r="UNV1003" s="66"/>
      <c r="UNW1003" s="66"/>
      <c r="UNX1003" s="66"/>
      <c r="UNY1003" s="66"/>
      <c r="UNZ1003" s="66"/>
      <c r="UOA1003" s="66"/>
      <c r="UOB1003" s="66"/>
      <c r="UOC1003" s="66"/>
      <c r="UOD1003" s="66"/>
      <c r="UOE1003" s="66"/>
      <c r="UOF1003" s="66"/>
      <c r="UOG1003" s="66"/>
      <c r="UOH1003" s="66"/>
      <c r="UOI1003" s="66"/>
      <c r="UOJ1003" s="66"/>
      <c r="UOK1003" s="66"/>
      <c r="UOL1003" s="66"/>
      <c r="UOM1003" s="66"/>
      <c r="UON1003" s="66"/>
      <c r="UOO1003" s="66"/>
      <c r="UOP1003" s="66"/>
      <c r="UOQ1003" s="66"/>
      <c r="UOR1003" s="66"/>
      <c r="UOS1003" s="66"/>
      <c r="UOT1003" s="66"/>
      <c r="UOU1003" s="66"/>
      <c r="UOV1003" s="66"/>
      <c r="UOW1003" s="66"/>
      <c r="UOX1003" s="66"/>
      <c r="UOY1003" s="66"/>
      <c r="UOZ1003" s="66"/>
      <c r="UPA1003" s="66"/>
      <c r="UPB1003" s="66"/>
      <c r="UPC1003" s="66"/>
      <c r="UPD1003" s="66"/>
      <c r="UPE1003" s="66"/>
      <c r="UPF1003" s="66"/>
      <c r="UPG1003" s="66"/>
      <c r="UPH1003" s="66"/>
      <c r="UPI1003" s="66"/>
      <c r="UPJ1003" s="66"/>
      <c r="UPK1003" s="66"/>
      <c r="UPL1003" s="66"/>
      <c r="UPM1003" s="66"/>
      <c r="UPN1003" s="66"/>
      <c r="UPO1003" s="66"/>
      <c r="UPP1003" s="66"/>
      <c r="UPQ1003" s="66"/>
      <c r="UPR1003" s="66"/>
      <c r="UPS1003" s="66"/>
      <c r="UPT1003" s="66"/>
      <c r="UPU1003" s="66"/>
      <c r="UPV1003" s="66"/>
      <c r="UPW1003" s="66"/>
      <c r="UPX1003" s="66"/>
      <c r="UPY1003" s="66"/>
      <c r="UPZ1003" s="66"/>
      <c r="UQA1003" s="66"/>
      <c r="UQB1003" s="66"/>
      <c r="UQC1003" s="66"/>
      <c r="UQD1003" s="66"/>
      <c r="UQE1003" s="66"/>
      <c r="UQF1003" s="66"/>
      <c r="UQG1003" s="66"/>
      <c r="UQH1003" s="66"/>
      <c r="UQI1003" s="66"/>
      <c r="UQJ1003" s="66"/>
      <c r="UQK1003" s="66"/>
      <c r="UQL1003" s="66"/>
      <c r="UQM1003" s="66"/>
      <c r="UQN1003" s="66"/>
      <c r="UQO1003" s="66"/>
      <c r="UQP1003" s="66"/>
      <c r="UQQ1003" s="66"/>
      <c r="UQR1003" s="66"/>
      <c r="UQS1003" s="66"/>
      <c r="UQT1003" s="66"/>
      <c r="UQU1003" s="66"/>
      <c r="UQV1003" s="66"/>
      <c r="UQW1003" s="66"/>
      <c r="UQX1003" s="66"/>
      <c r="UQY1003" s="66"/>
      <c r="UQZ1003" s="66"/>
      <c r="URA1003" s="66"/>
      <c r="URB1003" s="66"/>
      <c r="URC1003" s="66"/>
      <c r="URD1003" s="66"/>
      <c r="URE1003" s="66"/>
      <c r="URF1003" s="66"/>
      <c r="URG1003" s="66"/>
      <c r="URH1003" s="66"/>
      <c r="URI1003" s="66"/>
      <c r="URJ1003" s="66"/>
      <c r="URK1003" s="66"/>
      <c r="URL1003" s="66"/>
      <c r="URM1003" s="66"/>
      <c r="URN1003" s="66"/>
      <c r="URO1003" s="66"/>
      <c r="URP1003" s="66"/>
      <c r="URQ1003" s="66"/>
      <c r="URR1003" s="66"/>
      <c r="URS1003" s="66"/>
      <c r="URT1003" s="66"/>
      <c r="URU1003" s="66"/>
      <c r="URV1003" s="66"/>
      <c r="URW1003" s="66"/>
      <c r="URX1003" s="66"/>
      <c r="URY1003" s="66"/>
      <c r="URZ1003" s="66"/>
      <c r="USA1003" s="66"/>
      <c r="USB1003" s="66"/>
      <c r="USC1003" s="66"/>
      <c r="USD1003" s="66"/>
      <c r="USE1003" s="66"/>
      <c r="USF1003" s="66"/>
      <c r="USG1003" s="66"/>
      <c r="USH1003" s="66"/>
      <c r="USI1003" s="66"/>
      <c r="USJ1003" s="66"/>
      <c r="USK1003" s="66"/>
      <c r="USL1003" s="66"/>
      <c r="USM1003" s="66"/>
      <c r="USN1003" s="66"/>
      <c r="USO1003" s="66"/>
      <c r="USP1003" s="66"/>
      <c r="USQ1003" s="66"/>
      <c r="USR1003" s="66"/>
      <c r="USS1003" s="66"/>
      <c r="UST1003" s="66"/>
      <c r="USU1003" s="66"/>
      <c r="USV1003" s="66"/>
      <c r="USW1003" s="66"/>
      <c r="USX1003" s="66"/>
      <c r="USY1003" s="66"/>
      <c r="USZ1003" s="66"/>
      <c r="UTA1003" s="66"/>
      <c r="UTB1003" s="66"/>
      <c r="UTC1003" s="66"/>
      <c r="UTD1003" s="66"/>
      <c r="UTE1003" s="66"/>
      <c r="UTF1003" s="66"/>
      <c r="UTG1003" s="66"/>
      <c r="UTH1003" s="66"/>
      <c r="UTI1003" s="66"/>
      <c r="UTJ1003" s="66"/>
      <c r="UTK1003" s="66"/>
      <c r="UTL1003" s="66"/>
      <c r="UTM1003" s="66"/>
      <c r="UTN1003" s="66"/>
      <c r="UTO1003" s="66"/>
      <c r="UTP1003" s="66"/>
      <c r="UTQ1003" s="66"/>
      <c r="UTR1003" s="66"/>
      <c r="UTS1003" s="66"/>
      <c r="UTT1003" s="66"/>
      <c r="UTU1003" s="66"/>
      <c r="UTV1003" s="66"/>
      <c r="UTW1003" s="66"/>
      <c r="UTX1003" s="66"/>
      <c r="UTY1003" s="66"/>
      <c r="UTZ1003" s="66"/>
      <c r="UUA1003" s="66"/>
      <c r="UUB1003" s="66"/>
      <c r="UUC1003" s="66"/>
      <c r="UUD1003" s="66"/>
      <c r="UUE1003" s="66"/>
      <c r="UUF1003" s="66"/>
      <c r="UUG1003" s="66"/>
      <c r="UUH1003" s="66"/>
      <c r="UUI1003" s="66"/>
      <c r="UUJ1003" s="66"/>
      <c r="UUK1003" s="66"/>
      <c r="UUL1003" s="66"/>
      <c r="UUM1003" s="66"/>
      <c r="UUN1003" s="66"/>
      <c r="UUO1003" s="66"/>
      <c r="UUP1003" s="66"/>
      <c r="UUQ1003" s="66"/>
      <c r="UUR1003" s="66"/>
      <c r="UUS1003" s="66"/>
      <c r="UUT1003" s="66"/>
      <c r="UUU1003" s="66"/>
      <c r="UUV1003" s="66"/>
      <c r="UUW1003" s="66"/>
      <c r="UUX1003" s="66"/>
      <c r="UUY1003" s="66"/>
      <c r="UUZ1003" s="66"/>
      <c r="UVA1003" s="66"/>
      <c r="UVB1003" s="66"/>
      <c r="UVC1003" s="66"/>
      <c r="UVD1003" s="66"/>
      <c r="UVE1003" s="66"/>
      <c r="UVF1003" s="66"/>
      <c r="UVG1003" s="66"/>
      <c r="UVH1003" s="66"/>
      <c r="UVI1003" s="66"/>
      <c r="UVJ1003" s="66"/>
      <c r="UVK1003" s="66"/>
      <c r="UVL1003" s="66"/>
      <c r="UVM1003" s="66"/>
      <c r="UVN1003" s="66"/>
      <c r="UVO1003" s="66"/>
      <c r="UVP1003" s="66"/>
      <c r="UVQ1003" s="66"/>
      <c r="UVR1003" s="66"/>
      <c r="UVS1003" s="66"/>
      <c r="UVT1003" s="66"/>
      <c r="UVU1003" s="66"/>
      <c r="UVV1003" s="66"/>
      <c r="UVW1003" s="66"/>
      <c r="UVX1003" s="66"/>
      <c r="UVY1003" s="66"/>
      <c r="UVZ1003" s="66"/>
      <c r="UWA1003" s="66"/>
      <c r="UWB1003" s="66"/>
      <c r="UWC1003" s="66"/>
      <c r="UWD1003" s="66"/>
      <c r="UWE1003" s="66"/>
      <c r="UWF1003" s="66"/>
      <c r="UWG1003" s="66"/>
      <c r="UWH1003" s="66"/>
      <c r="UWI1003" s="66"/>
      <c r="UWJ1003" s="66"/>
      <c r="UWK1003" s="66"/>
      <c r="UWL1003" s="66"/>
      <c r="UWM1003" s="66"/>
      <c r="UWN1003" s="66"/>
      <c r="UWO1003" s="66"/>
      <c r="UWP1003" s="66"/>
      <c r="UWQ1003" s="66"/>
      <c r="UWR1003" s="66"/>
      <c r="UWS1003" s="66"/>
      <c r="UWT1003" s="66"/>
      <c r="UWU1003" s="66"/>
      <c r="UWV1003" s="66"/>
      <c r="UWW1003" s="66"/>
      <c r="UWX1003" s="66"/>
      <c r="UWY1003" s="66"/>
      <c r="UWZ1003" s="66"/>
      <c r="UXA1003" s="66"/>
      <c r="UXB1003" s="66"/>
      <c r="UXC1003" s="66"/>
      <c r="UXD1003" s="66"/>
      <c r="UXE1003" s="66"/>
      <c r="UXF1003" s="66"/>
      <c r="UXG1003" s="66"/>
      <c r="UXH1003" s="66"/>
      <c r="UXI1003" s="66"/>
      <c r="UXJ1003" s="66"/>
      <c r="UXK1003" s="66"/>
      <c r="UXL1003" s="66"/>
      <c r="UXM1003" s="66"/>
      <c r="UXN1003" s="66"/>
      <c r="UXO1003" s="66"/>
      <c r="UXP1003" s="66"/>
      <c r="UXQ1003" s="66"/>
      <c r="UXR1003" s="66"/>
      <c r="UXS1003" s="66"/>
      <c r="UXT1003" s="66"/>
      <c r="UXU1003" s="66"/>
      <c r="UXV1003" s="66"/>
      <c r="UXW1003" s="66"/>
      <c r="UXX1003" s="66"/>
      <c r="UXY1003" s="66"/>
      <c r="UXZ1003" s="66"/>
      <c r="UYA1003" s="66"/>
      <c r="UYB1003" s="66"/>
      <c r="UYC1003" s="66"/>
      <c r="UYD1003" s="66"/>
      <c r="UYE1003" s="66"/>
      <c r="UYF1003" s="66"/>
      <c r="UYG1003" s="66"/>
      <c r="UYH1003" s="66"/>
      <c r="UYI1003" s="66"/>
      <c r="UYJ1003" s="66"/>
      <c r="UYK1003" s="66"/>
      <c r="UYL1003" s="66"/>
      <c r="UYM1003" s="66"/>
      <c r="UYN1003" s="66"/>
      <c r="UYO1003" s="66"/>
      <c r="UYP1003" s="66"/>
      <c r="UYQ1003" s="66"/>
      <c r="UYR1003" s="66"/>
      <c r="UYS1003" s="66"/>
      <c r="UYT1003" s="66"/>
      <c r="UYU1003" s="66"/>
      <c r="UYV1003" s="66"/>
      <c r="UYW1003" s="66"/>
      <c r="UYX1003" s="66"/>
      <c r="UYY1003" s="66"/>
      <c r="UYZ1003" s="66"/>
      <c r="UZA1003" s="66"/>
      <c r="UZB1003" s="66"/>
      <c r="UZC1003" s="66"/>
      <c r="UZD1003" s="66"/>
      <c r="UZE1003" s="66"/>
      <c r="UZF1003" s="66"/>
      <c r="UZG1003" s="66"/>
      <c r="UZH1003" s="66"/>
      <c r="UZI1003" s="66"/>
      <c r="UZJ1003" s="66"/>
      <c r="UZK1003" s="66"/>
      <c r="UZL1003" s="66"/>
      <c r="UZM1003" s="66"/>
      <c r="UZN1003" s="66"/>
      <c r="UZO1003" s="66"/>
      <c r="UZP1003" s="66"/>
      <c r="UZQ1003" s="66"/>
      <c r="UZR1003" s="66"/>
      <c r="UZS1003" s="66"/>
      <c r="UZT1003" s="66"/>
      <c r="UZU1003" s="66"/>
      <c r="UZV1003" s="66"/>
      <c r="UZW1003" s="66"/>
      <c r="UZX1003" s="66"/>
      <c r="UZY1003" s="66"/>
      <c r="UZZ1003" s="66"/>
      <c r="VAA1003" s="66"/>
      <c r="VAB1003" s="66"/>
      <c r="VAC1003" s="66"/>
      <c r="VAD1003" s="66"/>
      <c r="VAE1003" s="66"/>
      <c r="VAF1003" s="66"/>
      <c r="VAG1003" s="66"/>
      <c r="VAH1003" s="66"/>
      <c r="VAI1003" s="66"/>
      <c r="VAJ1003" s="66"/>
      <c r="VAK1003" s="66"/>
      <c r="VAL1003" s="66"/>
      <c r="VAM1003" s="66"/>
      <c r="VAN1003" s="66"/>
      <c r="VAO1003" s="66"/>
      <c r="VAP1003" s="66"/>
      <c r="VAQ1003" s="66"/>
      <c r="VAR1003" s="66"/>
      <c r="VAS1003" s="66"/>
      <c r="VAT1003" s="66"/>
      <c r="VAU1003" s="66"/>
      <c r="VAV1003" s="66"/>
      <c r="VAW1003" s="66"/>
      <c r="VAX1003" s="66"/>
      <c r="VAY1003" s="66"/>
      <c r="VAZ1003" s="66"/>
      <c r="VBA1003" s="66"/>
      <c r="VBB1003" s="66"/>
      <c r="VBC1003" s="66"/>
      <c r="VBD1003" s="66"/>
      <c r="VBE1003" s="66"/>
      <c r="VBF1003" s="66"/>
      <c r="VBG1003" s="66"/>
      <c r="VBH1003" s="66"/>
      <c r="VBI1003" s="66"/>
      <c r="VBJ1003" s="66"/>
      <c r="VBK1003" s="66"/>
      <c r="VBL1003" s="66"/>
      <c r="VBM1003" s="66"/>
      <c r="VBN1003" s="66"/>
      <c r="VBO1003" s="66"/>
      <c r="VBP1003" s="66"/>
      <c r="VBQ1003" s="66"/>
      <c r="VBR1003" s="66"/>
      <c r="VBS1003" s="66"/>
      <c r="VBT1003" s="66"/>
      <c r="VBU1003" s="66"/>
      <c r="VBV1003" s="66"/>
      <c r="VBW1003" s="66"/>
      <c r="VBX1003" s="66"/>
      <c r="VBY1003" s="66"/>
      <c r="VBZ1003" s="66"/>
      <c r="VCA1003" s="66"/>
      <c r="VCB1003" s="66"/>
      <c r="VCC1003" s="66"/>
      <c r="VCD1003" s="66"/>
      <c r="VCE1003" s="66"/>
      <c r="VCF1003" s="66"/>
      <c r="VCG1003" s="66"/>
      <c r="VCH1003" s="66"/>
      <c r="VCI1003" s="66"/>
      <c r="VCJ1003" s="66"/>
      <c r="VCK1003" s="66"/>
      <c r="VCL1003" s="66"/>
      <c r="VCM1003" s="66"/>
      <c r="VCN1003" s="66"/>
      <c r="VCO1003" s="66"/>
      <c r="VCP1003" s="66"/>
      <c r="VCQ1003" s="66"/>
      <c r="VCR1003" s="66"/>
      <c r="VCS1003" s="66"/>
      <c r="VCT1003" s="66"/>
      <c r="VCU1003" s="66"/>
      <c r="VCV1003" s="66"/>
      <c r="VCW1003" s="66"/>
      <c r="VCX1003" s="66"/>
      <c r="VCY1003" s="66"/>
      <c r="VCZ1003" s="66"/>
      <c r="VDA1003" s="66"/>
      <c r="VDB1003" s="66"/>
      <c r="VDC1003" s="66"/>
      <c r="VDD1003" s="66"/>
      <c r="VDE1003" s="66"/>
      <c r="VDF1003" s="66"/>
      <c r="VDG1003" s="66"/>
      <c r="VDH1003" s="66"/>
      <c r="VDI1003" s="66"/>
      <c r="VDJ1003" s="66"/>
      <c r="VDK1003" s="66"/>
      <c r="VDL1003" s="66"/>
      <c r="VDM1003" s="66"/>
      <c r="VDN1003" s="66"/>
      <c r="VDO1003" s="66"/>
      <c r="VDP1003" s="66"/>
      <c r="VDQ1003" s="66"/>
      <c r="VDR1003" s="66"/>
      <c r="VDS1003" s="66"/>
      <c r="VDT1003" s="66"/>
      <c r="VDU1003" s="66"/>
      <c r="VDV1003" s="66"/>
      <c r="VDW1003" s="66"/>
      <c r="VDX1003" s="66"/>
      <c r="VDY1003" s="66"/>
      <c r="VDZ1003" s="66"/>
      <c r="VEA1003" s="66"/>
      <c r="VEB1003" s="66"/>
      <c r="VEC1003" s="66"/>
      <c r="VED1003" s="66"/>
      <c r="VEE1003" s="66"/>
      <c r="VEF1003" s="66"/>
      <c r="VEG1003" s="66"/>
      <c r="VEH1003" s="66"/>
      <c r="VEI1003" s="66"/>
      <c r="VEJ1003" s="66"/>
      <c r="VEK1003" s="66"/>
      <c r="VEL1003" s="66"/>
      <c r="VEM1003" s="66"/>
      <c r="VEN1003" s="66"/>
      <c r="VEO1003" s="66"/>
      <c r="VEP1003" s="66"/>
      <c r="VEQ1003" s="66"/>
      <c r="VER1003" s="66"/>
      <c r="VES1003" s="66"/>
      <c r="VET1003" s="66"/>
      <c r="VEU1003" s="66"/>
      <c r="VEV1003" s="66"/>
      <c r="VEW1003" s="66"/>
      <c r="VEX1003" s="66"/>
      <c r="VEY1003" s="66"/>
      <c r="VEZ1003" s="66"/>
      <c r="VFA1003" s="66"/>
      <c r="VFB1003" s="66"/>
      <c r="VFC1003" s="66"/>
      <c r="VFD1003" s="66"/>
      <c r="VFE1003" s="66"/>
      <c r="VFF1003" s="66"/>
      <c r="VFG1003" s="66"/>
      <c r="VFH1003" s="66"/>
      <c r="VFI1003" s="66"/>
      <c r="VFJ1003" s="66"/>
      <c r="VFK1003" s="66"/>
      <c r="VFL1003" s="66"/>
      <c r="VFM1003" s="66"/>
      <c r="VFN1003" s="66"/>
      <c r="VFO1003" s="66"/>
      <c r="VFP1003" s="66"/>
      <c r="VFQ1003" s="66"/>
      <c r="VFR1003" s="66"/>
      <c r="VFS1003" s="66"/>
      <c r="VFT1003" s="66"/>
      <c r="VFU1003" s="66"/>
      <c r="VFV1003" s="66"/>
      <c r="VFW1003" s="66"/>
      <c r="VFX1003" s="66"/>
      <c r="VFY1003" s="66"/>
      <c r="VFZ1003" s="66"/>
      <c r="VGA1003" s="66"/>
      <c r="VGB1003" s="66"/>
      <c r="VGC1003" s="66"/>
      <c r="VGD1003" s="66"/>
      <c r="VGE1003" s="66"/>
      <c r="VGF1003" s="66"/>
      <c r="VGG1003" s="66"/>
      <c r="VGH1003" s="66"/>
      <c r="VGI1003" s="66"/>
      <c r="VGJ1003" s="66"/>
      <c r="VGK1003" s="66"/>
      <c r="VGL1003" s="66"/>
      <c r="VGM1003" s="66"/>
      <c r="VGN1003" s="66"/>
      <c r="VGO1003" s="66"/>
      <c r="VGP1003" s="66"/>
      <c r="VGQ1003" s="66"/>
      <c r="VGR1003" s="66"/>
      <c r="VGS1003" s="66"/>
      <c r="VGT1003" s="66"/>
      <c r="VGU1003" s="66"/>
      <c r="VGV1003" s="66"/>
      <c r="VGW1003" s="66"/>
      <c r="VGX1003" s="66"/>
      <c r="VGY1003" s="66"/>
      <c r="VGZ1003" s="66"/>
      <c r="VHA1003" s="66"/>
      <c r="VHB1003" s="66"/>
      <c r="VHC1003" s="66"/>
      <c r="VHD1003" s="66"/>
      <c r="VHE1003" s="66"/>
      <c r="VHF1003" s="66"/>
      <c r="VHG1003" s="66"/>
      <c r="VHH1003" s="66"/>
      <c r="VHI1003" s="66"/>
      <c r="VHJ1003" s="66"/>
      <c r="VHK1003" s="66"/>
      <c r="VHL1003" s="66"/>
      <c r="VHM1003" s="66"/>
      <c r="VHN1003" s="66"/>
      <c r="VHO1003" s="66"/>
      <c r="VHP1003" s="66"/>
      <c r="VHQ1003" s="66"/>
      <c r="VHR1003" s="66"/>
      <c r="VHS1003" s="66"/>
      <c r="VHT1003" s="66"/>
      <c r="VHU1003" s="66"/>
      <c r="VHV1003" s="66"/>
      <c r="VHW1003" s="66"/>
      <c r="VHX1003" s="66"/>
      <c r="VHY1003" s="66"/>
      <c r="VHZ1003" s="66"/>
      <c r="VIA1003" s="66"/>
      <c r="VIB1003" s="66"/>
      <c r="VIC1003" s="66"/>
      <c r="VID1003" s="66"/>
      <c r="VIE1003" s="66"/>
      <c r="VIF1003" s="66"/>
      <c r="VIG1003" s="66"/>
      <c r="VIH1003" s="66"/>
      <c r="VII1003" s="66"/>
      <c r="VIJ1003" s="66"/>
      <c r="VIK1003" s="66"/>
      <c r="VIL1003" s="66"/>
      <c r="VIM1003" s="66"/>
      <c r="VIN1003" s="66"/>
      <c r="VIO1003" s="66"/>
      <c r="VIP1003" s="66"/>
      <c r="VIQ1003" s="66"/>
      <c r="VIR1003" s="66"/>
      <c r="VIS1003" s="66"/>
      <c r="VIT1003" s="66"/>
      <c r="VIU1003" s="66"/>
      <c r="VIV1003" s="66"/>
      <c r="VIW1003" s="66"/>
      <c r="VIX1003" s="66"/>
      <c r="VIY1003" s="66"/>
      <c r="VIZ1003" s="66"/>
      <c r="VJA1003" s="66"/>
      <c r="VJB1003" s="66"/>
      <c r="VJC1003" s="66"/>
      <c r="VJD1003" s="66"/>
      <c r="VJE1003" s="66"/>
      <c r="VJF1003" s="66"/>
      <c r="VJG1003" s="66"/>
      <c r="VJH1003" s="66"/>
      <c r="VJI1003" s="66"/>
      <c r="VJJ1003" s="66"/>
      <c r="VJK1003" s="66"/>
      <c r="VJL1003" s="66"/>
      <c r="VJM1003" s="66"/>
      <c r="VJN1003" s="66"/>
      <c r="VJO1003" s="66"/>
      <c r="VJP1003" s="66"/>
      <c r="VJQ1003" s="66"/>
      <c r="VJR1003" s="66"/>
      <c r="VJS1003" s="66"/>
      <c r="VJT1003" s="66"/>
      <c r="VJU1003" s="66"/>
      <c r="VJV1003" s="66"/>
      <c r="VJW1003" s="66"/>
      <c r="VJX1003" s="66"/>
      <c r="VJY1003" s="66"/>
      <c r="VJZ1003" s="66"/>
      <c r="VKA1003" s="66"/>
      <c r="VKB1003" s="66"/>
      <c r="VKC1003" s="66"/>
      <c r="VKD1003" s="66"/>
      <c r="VKE1003" s="66"/>
      <c r="VKF1003" s="66"/>
      <c r="VKG1003" s="66"/>
      <c r="VKH1003" s="66"/>
      <c r="VKI1003" s="66"/>
      <c r="VKJ1003" s="66"/>
      <c r="VKK1003" s="66"/>
      <c r="VKL1003" s="66"/>
      <c r="VKM1003" s="66"/>
      <c r="VKN1003" s="66"/>
      <c r="VKO1003" s="66"/>
      <c r="VKP1003" s="66"/>
      <c r="VKQ1003" s="66"/>
      <c r="VKR1003" s="66"/>
      <c r="VKS1003" s="66"/>
      <c r="VKT1003" s="66"/>
      <c r="VKU1003" s="66"/>
      <c r="VKV1003" s="66"/>
      <c r="VKW1003" s="66"/>
      <c r="VKX1003" s="66"/>
      <c r="VKY1003" s="66"/>
      <c r="VKZ1003" s="66"/>
      <c r="VLA1003" s="66"/>
      <c r="VLB1003" s="66"/>
      <c r="VLC1003" s="66"/>
      <c r="VLD1003" s="66"/>
      <c r="VLE1003" s="66"/>
      <c r="VLF1003" s="66"/>
      <c r="VLG1003" s="66"/>
      <c r="VLH1003" s="66"/>
      <c r="VLI1003" s="66"/>
      <c r="VLJ1003" s="66"/>
      <c r="VLK1003" s="66"/>
      <c r="VLL1003" s="66"/>
      <c r="VLM1003" s="66"/>
      <c r="VLN1003" s="66"/>
      <c r="VLO1003" s="66"/>
      <c r="VLP1003" s="66"/>
      <c r="VLQ1003" s="66"/>
      <c r="VLR1003" s="66"/>
      <c r="VLS1003" s="66"/>
      <c r="VLT1003" s="66"/>
      <c r="VLU1003" s="66"/>
      <c r="VLV1003" s="66"/>
      <c r="VLW1003" s="66"/>
      <c r="VLX1003" s="66"/>
      <c r="VLY1003" s="66"/>
      <c r="VLZ1003" s="66"/>
      <c r="VMA1003" s="66"/>
      <c r="VMB1003" s="66"/>
      <c r="VMC1003" s="66"/>
      <c r="VMD1003" s="66"/>
      <c r="VME1003" s="66"/>
      <c r="VMF1003" s="66"/>
      <c r="VMG1003" s="66"/>
      <c r="VMH1003" s="66"/>
      <c r="VMI1003" s="66"/>
      <c r="VMJ1003" s="66"/>
      <c r="VMK1003" s="66"/>
      <c r="VML1003" s="66"/>
      <c r="VMM1003" s="66"/>
      <c r="VMN1003" s="66"/>
      <c r="VMO1003" s="66"/>
      <c r="VMP1003" s="66"/>
      <c r="VMQ1003" s="66"/>
      <c r="VMR1003" s="66"/>
      <c r="VMS1003" s="66"/>
      <c r="VMT1003" s="66"/>
      <c r="VMU1003" s="66"/>
      <c r="VMV1003" s="66"/>
      <c r="VMW1003" s="66"/>
      <c r="VMX1003" s="66"/>
      <c r="VMY1003" s="66"/>
      <c r="VMZ1003" s="66"/>
      <c r="VNA1003" s="66"/>
      <c r="VNB1003" s="66"/>
      <c r="VNC1003" s="66"/>
      <c r="VND1003" s="66"/>
      <c r="VNE1003" s="66"/>
      <c r="VNF1003" s="66"/>
      <c r="VNG1003" s="66"/>
      <c r="VNH1003" s="66"/>
      <c r="VNI1003" s="66"/>
      <c r="VNJ1003" s="66"/>
      <c r="VNK1003" s="66"/>
      <c r="VNL1003" s="66"/>
      <c r="VNM1003" s="66"/>
      <c r="VNN1003" s="66"/>
      <c r="VNO1003" s="66"/>
      <c r="VNP1003" s="66"/>
      <c r="VNQ1003" s="66"/>
      <c r="VNR1003" s="66"/>
      <c r="VNS1003" s="66"/>
      <c r="VNT1003" s="66"/>
      <c r="VNU1003" s="66"/>
      <c r="VNV1003" s="66"/>
      <c r="VNW1003" s="66"/>
      <c r="VNX1003" s="66"/>
      <c r="VNY1003" s="66"/>
      <c r="VNZ1003" s="66"/>
      <c r="VOA1003" s="66"/>
      <c r="VOB1003" s="66"/>
      <c r="VOC1003" s="66"/>
      <c r="VOD1003" s="66"/>
      <c r="VOE1003" s="66"/>
      <c r="VOF1003" s="66"/>
      <c r="VOG1003" s="66"/>
      <c r="VOH1003" s="66"/>
      <c r="VOI1003" s="66"/>
      <c r="VOJ1003" s="66"/>
      <c r="VOK1003" s="66"/>
      <c r="VOL1003" s="66"/>
      <c r="VOM1003" s="66"/>
      <c r="VON1003" s="66"/>
      <c r="VOO1003" s="66"/>
      <c r="VOP1003" s="66"/>
      <c r="VOQ1003" s="66"/>
      <c r="VOR1003" s="66"/>
      <c r="VOS1003" s="66"/>
      <c r="VOT1003" s="66"/>
      <c r="VOU1003" s="66"/>
      <c r="VOV1003" s="66"/>
      <c r="VOW1003" s="66"/>
      <c r="VOX1003" s="66"/>
      <c r="VOY1003" s="66"/>
      <c r="VOZ1003" s="66"/>
      <c r="VPA1003" s="66"/>
      <c r="VPB1003" s="66"/>
      <c r="VPC1003" s="66"/>
      <c r="VPD1003" s="66"/>
      <c r="VPE1003" s="66"/>
      <c r="VPF1003" s="66"/>
      <c r="VPG1003" s="66"/>
      <c r="VPH1003" s="66"/>
      <c r="VPI1003" s="66"/>
      <c r="VPJ1003" s="66"/>
      <c r="VPK1003" s="66"/>
      <c r="VPL1003" s="66"/>
      <c r="VPM1003" s="66"/>
      <c r="VPN1003" s="66"/>
      <c r="VPO1003" s="66"/>
      <c r="VPP1003" s="66"/>
      <c r="VPQ1003" s="66"/>
      <c r="VPR1003" s="66"/>
      <c r="VPS1003" s="66"/>
      <c r="VPT1003" s="66"/>
      <c r="VPU1003" s="66"/>
      <c r="VPV1003" s="66"/>
      <c r="VPW1003" s="66"/>
      <c r="VPX1003" s="66"/>
      <c r="VPY1003" s="66"/>
      <c r="VPZ1003" s="66"/>
      <c r="VQA1003" s="66"/>
      <c r="VQB1003" s="66"/>
      <c r="VQC1003" s="66"/>
      <c r="VQD1003" s="66"/>
      <c r="VQE1003" s="66"/>
      <c r="VQF1003" s="66"/>
      <c r="VQG1003" s="66"/>
      <c r="VQH1003" s="66"/>
      <c r="VQI1003" s="66"/>
      <c r="VQJ1003" s="66"/>
      <c r="VQK1003" s="66"/>
      <c r="VQL1003" s="66"/>
      <c r="VQM1003" s="66"/>
      <c r="VQN1003" s="66"/>
      <c r="VQO1003" s="66"/>
      <c r="VQP1003" s="66"/>
      <c r="VQQ1003" s="66"/>
      <c r="VQR1003" s="66"/>
      <c r="VQS1003" s="66"/>
      <c r="VQT1003" s="66"/>
      <c r="VQU1003" s="66"/>
      <c r="VQV1003" s="66"/>
      <c r="VQW1003" s="66"/>
      <c r="VQX1003" s="66"/>
      <c r="VQY1003" s="66"/>
      <c r="VQZ1003" s="66"/>
      <c r="VRA1003" s="66"/>
      <c r="VRB1003" s="66"/>
      <c r="VRC1003" s="66"/>
      <c r="VRD1003" s="66"/>
      <c r="VRE1003" s="66"/>
      <c r="VRF1003" s="66"/>
      <c r="VRG1003" s="66"/>
      <c r="VRH1003" s="66"/>
      <c r="VRI1003" s="66"/>
      <c r="VRJ1003" s="66"/>
      <c r="VRK1003" s="66"/>
      <c r="VRL1003" s="66"/>
      <c r="VRM1003" s="66"/>
      <c r="VRN1003" s="66"/>
      <c r="VRO1003" s="66"/>
      <c r="VRP1003" s="66"/>
      <c r="VRQ1003" s="66"/>
      <c r="VRR1003" s="66"/>
      <c r="VRS1003" s="66"/>
      <c r="VRT1003" s="66"/>
      <c r="VRU1003" s="66"/>
      <c r="VRV1003" s="66"/>
      <c r="VRW1003" s="66"/>
      <c r="VRX1003" s="66"/>
      <c r="VRY1003" s="66"/>
      <c r="VRZ1003" s="66"/>
      <c r="VSA1003" s="66"/>
      <c r="VSB1003" s="66"/>
      <c r="VSC1003" s="66"/>
      <c r="VSD1003" s="66"/>
      <c r="VSE1003" s="66"/>
      <c r="VSF1003" s="66"/>
      <c r="VSG1003" s="66"/>
      <c r="VSH1003" s="66"/>
      <c r="VSI1003" s="66"/>
      <c r="VSJ1003" s="66"/>
      <c r="VSK1003" s="66"/>
      <c r="VSL1003" s="66"/>
      <c r="VSM1003" s="66"/>
      <c r="VSN1003" s="66"/>
      <c r="VSO1003" s="66"/>
      <c r="VSP1003" s="66"/>
      <c r="VSQ1003" s="66"/>
      <c r="VSR1003" s="66"/>
      <c r="VSS1003" s="66"/>
      <c r="VST1003" s="66"/>
      <c r="VSU1003" s="66"/>
      <c r="VSV1003" s="66"/>
      <c r="VSW1003" s="66"/>
      <c r="VSX1003" s="66"/>
      <c r="VSY1003" s="66"/>
      <c r="VSZ1003" s="66"/>
      <c r="VTA1003" s="66"/>
      <c r="VTB1003" s="66"/>
      <c r="VTC1003" s="66"/>
      <c r="VTD1003" s="66"/>
      <c r="VTE1003" s="66"/>
      <c r="VTF1003" s="66"/>
      <c r="VTG1003" s="66"/>
      <c r="VTH1003" s="66"/>
      <c r="VTI1003" s="66"/>
      <c r="VTJ1003" s="66"/>
      <c r="VTK1003" s="66"/>
      <c r="VTL1003" s="66"/>
      <c r="VTM1003" s="66"/>
      <c r="VTN1003" s="66"/>
      <c r="VTO1003" s="66"/>
      <c r="VTP1003" s="66"/>
      <c r="VTQ1003" s="66"/>
      <c r="VTR1003" s="66"/>
      <c r="VTS1003" s="66"/>
      <c r="VTT1003" s="66"/>
      <c r="VTU1003" s="66"/>
      <c r="VTV1003" s="66"/>
      <c r="VTW1003" s="66"/>
      <c r="VTX1003" s="66"/>
      <c r="VTY1003" s="66"/>
      <c r="VTZ1003" s="66"/>
      <c r="VUA1003" s="66"/>
      <c r="VUB1003" s="66"/>
      <c r="VUC1003" s="66"/>
      <c r="VUD1003" s="66"/>
      <c r="VUE1003" s="66"/>
      <c r="VUF1003" s="66"/>
      <c r="VUG1003" s="66"/>
      <c r="VUH1003" s="66"/>
      <c r="VUI1003" s="66"/>
      <c r="VUJ1003" s="66"/>
      <c r="VUK1003" s="66"/>
      <c r="VUL1003" s="66"/>
      <c r="VUM1003" s="66"/>
      <c r="VUN1003" s="66"/>
      <c r="VUO1003" s="66"/>
      <c r="VUP1003" s="66"/>
      <c r="VUQ1003" s="66"/>
      <c r="VUR1003" s="66"/>
      <c r="VUS1003" s="66"/>
      <c r="VUT1003" s="66"/>
      <c r="VUU1003" s="66"/>
      <c r="VUV1003" s="66"/>
      <c r="VUW1003" s="66"/>
      <c r="VUX1003" s="66"/>
      <c r="VUY1003" s="66"/>
      <c r="VUZ1003" s="66"/>
      <c r="VVA1003" s="66"/>
      <c r="VVB1003" s="66"/>
      <c r="VVC1003" s="66"/>
      <c r="VVD1003" s="66"/>
      <c r="VVE1003" s="66"/>
      <c r="VVF1003" s="66"/>
      <c r="VVG1003" s="66"/>
      <c r="VVH1003" s="66"/>
      <c r="VVI1003" s="66"/>
      <c r="VVJ1003" s="66"/>
      <c r="VVK1003" s="66"/>
      <c r="VVL1003" s="66"/>
      <c r="VVM1003" s="66"/>
      <c r="VVN1003" s="66"/>
      <c r="VVO1003" s="66"/>
      <c r="VVP1003" s="66"/>
      <c r="VVQ1003" s="66"/>
      <c r="VVR1003" s="66"/>
      <c r="VVS1003" s="66"/>
      <c r="VVT1003" s="66"/>
      <c r="VVU1003" s="66"/>
      <c r="VVV1003" s="66"/>
      <c r="VVW1003" s="66"/>
      <c r="VVX1003" s="66"/>
      <c r="VVY1003" s="66"/>
      <c r="VVZ1003" s="66"/>
      <c r="VWA1003" s="66"/>
      <c r="VWB1003" s="66"/>
      <c r="VWC1003" s="66"/>
      <c r="VWD1003" s="66"/>
      <c r="VWE1003" s="66"/>
      <c r="VWF1003" s="66"/>
      <c r="VWG1003" s="66"/>
      <c r="VWH1003" s="66"/>
      <c r="VWI1003" s="66"/>
      <c r="VWJ1003" s="66"/>
      <c r="VWK1003" s="66"/>
      <c r="VWL1003" s="66"/>
      <c r="VWM1003" s="66"/>
      <c r="VWN1003" s="66"/>
      <c r="VWO1003" s="66"/>
      <c r="VWP1003" s="66"/>
      <c r="VWQ1003" s="66"/>
      <c r="VWR1003" s="66"/>
      <c r="VWS1003" s="66"/>
      <c r="VWT1003" s="66"/>
      <c r="VWU1003" s="66"/>
      <c r="VWV1003" s="66"/>
      <c r="VWW1003" s="66"/>
      <c r="VWX1003" s="66"/>
      <c r="VWY1003" s="66"/>
      <c r="VWZ1003" s="66"/>
      <c r="VXA1003" s="66"/>
      <c r="VXB1003" s="66"/>
      <c r="VXC1003" s="66"/>
      <c r="VXD1003" s="66"/>
      <c r="VXE1003" s="66"/>
      <c r="VXF1003" s="66"/>
      <c r="VXG1003" s="66"/>
      <c r="VXH1003" s="66"/>
      <c r="VXI1003" s="66"/>
      <c r="VXJ1003" s="66"/>
      <c r="VXK1003" s="66"/>
      <c r="VXL1003" s="66"/>
      <c r="VXM1003" s="66"/>
      <c r="VXN1003" s="66"/>
      <c r="VXO1003" s="66"/>
      <c r="VXP1003" s="66"/>
      <c r="VXQ1003" s="66"/>
      <c r="VXR1003" s="66"/>
      <c r="VXS1003" s="66"/>
      <c r="VXT1003" s="66"/>
      <c r="VXU1003" s="66"/>
      <c r="VXV1003" s="66"/>
      <c r="VXW1003" s="66"/>
      <c r="VXX1003" s="66"/>
      <c r="VXY1003" s="66"/>
      <c r="VXZ1003" s="66"/>
      <c r="VYA1003" s="66"/>
      <c r="VYB1003" s="66"/>
      <c r="VYC1003" s="66"/>
      <c r="VYD1003" s="66"/>
      <c r="VYE1003" s="66"/>
      <c r="VYF1003" s="66"/>
      <c r="VYG1003" s="66"/>
      <c r="VYH1003" s="66"/>
      <c r="VYI1003" s="66"/>
      <c r="VYJ1003" s="66"/>
      <c r="VYK1003" s="66"/>
      <c r="VYL1003" s="66"/>
      <c r="VYM1003" s="66"/>
      <c r="VYN1003" s="66"/>
      <c r="VYO1003" s="66"/>
      <c r="VYP1003" s="66"/>
      <c r="VYQ1003" s="66"/>
      <c r="VYR1003" s="66"/>
      <c r="VYS1003" s="66"/>
      <c r="VYT1003" s="66"/>
      <c r="VYU1003" s="66"/>
      <c r="VYV1003" s="66"/>
      <c r="VYW1003" s="66"/>
      <c r="VYX1003" s="66"/>
      <c r="VYY1003" s="66"/>
      <c r="VYZ1003" s="66"/>
      <c r="VZA1003" s="66"/>
      <c r="VZB1003" s="66"/>
      <c r="VZC1003" s="66"/>
      <c r="VZD1003" s="66"/>
      <c r="VZE1003" s="66"/>
      <c r="VZF1003" s="66"/>
      <c r="VZG1003" s="66"/>
      <c r="VZH1003" s="66"/>
      <c r="VZI1003" s="66"/>
      <c r="VZJ1003" s="66"/>
      <c r="VZK1003" s="66"/>
      <c r="VZL1003" s="66"/>
      <c r="VZM1003" s="66"/>
      <c r="VZN1003" s="66"/>
      <c r="VZO1003" s="66"/>
      <c r="VZP1003" s="66"/>
      <c r="VZQ1003" s="66"/>
      <c r="VZR1003" s="66"/>
      <c r="VZS1003" s="66"/>
      <c r="VZT1003" s="66"/>
      <c r="VZU1003" s="66"/>
      <c r="VZV1003" s="66"/>
      <c r="VZW1003" s="66"/>
      <c r="VZX1003" s="66"/>
      <c r="VZY1003" s="66"/>
      <c r="VZZ1003" s="66"/>
      <c r="WAA1003" s="66"/>
      <c r="WAB1003" s="66"/>
      <c r="WAC1003" s="66"/>
      <c r="WAD1003" s="66"/>
      <c r="WAE1003" s="66"/>
      <c r="WAF1003" s="66"/>
      <c r="WAG1003" s="66"/>
      <c r="WAH1003" s="66"/>
      <c r="WAI1003" s="66"/>
      <c r="WAJ1003" s="66"/>
      <c r="WAK1003" s="66"/>
      <c r="WAL1003" s="66"/>
      <c r="WAM1003" s="66"/>
      <c r="WAN1003" s="66"/>
      <c r="WAO1003" s="66"/>
      <c r="WAP1003" s="66"/>
      <c r="WAQ1003" s="66"/>
      <c r="WAR1003" s="66"/>
      <c r="WAS1003" s="66"/>
      <c r="WAT1003" s="66"/>
      <c r="WAU1003" s="66"/>
      <c r="WAV1003" s="66"/>
      <c r="WAW1003" s="66"/>
      <c r="WAX1003" s="66"/>
      <c r="WAY1003" s="66"/>
      <c r="WAZ1003" s="66"/>
      <c r="WBA1003" s="66"/>
      <c r="WBB1003" s="66"/>
      <c r="WBC1003" s="66"/>
      <c r="WBD1003" s="66"/>
      <c r="WBE1003" s="66"/>
      <c r="WBF1003" s="66"/>
      <c r="WBG1003" s="66"/>
      <c r="WBH1003" s="66"/>
      <c r="WBI1003" s="66"/>
      <c r="WBJ1003" s="66"/>
      <c r="WBK1003" s="66"/>
      <c r="WBL1003" s="66"/>
      <c r="WBM1003" s="66"/>
      <c r="WBN1003" s="66"/>
      <c r="WBO1003" s="66"/>
      <c r="WBP1003" s="66"/>
      <c r="WBQ1003" s="66"/>
      <c r="WBR1003" s="66"/>
      <c r="WBS1003" s="66"/>
      <c r="WBT1003" s="66"/>
      <c r="WBU1003" s="66"/>
      <c r="WBV1003" s="66"/>
      <c r="WBW1003" s="66"/>
      <c r="WBX1003" s="66"/>
      <c r="WBY1003" s="66"/>
      <c r="WBZ1003" s="66"/>
      <c r="WCA1003" s="66"/>
      <c r="WCB1003" s="66"/>
      <c r="WCC1003" s="66"/>
      <c r="WCD1003" s="66"/>
      <c r="WCE1003" s="66"/>
      <c r="WCF1003" s="66"/>
      <c r="WCG1003" s="66"/>
      <c r="WCH1003" s="66"/>
      <c r="WCI1003" s="66"/>
      <c r="WCJ1003" s="66"/>
      <c r="WCK1003" s="66"/>
      <c r="WCL1003" s="66"/>
      <c r="WCM1003" s="66"/>
      <c r="WCN1003" s="66"/>
      <c r="WCO1003" s="66"/>
      <c r="WCP1003" s="66"/>
      <c r="WCQ1003" s="66"/>
      <c r="WCR1003" s="66"/>
      <c r="WCS1003" s="66"/>
      <c r="WCT1003" s="66"/>
      <c r="WCU1003" s="66"/>
      <c r="WCV1003" s="66"/>
      <c r="WCW1003" s="66"/>
      <c r="WCX1003" s="66"/>
      <c r="WCY1003" s="66"/>
      <c r="WCZ1003" s="66"/>
      <c r="WDA1003" s="66"/>
      <c r="WDB1003" s="66"/>
      <c r="WDC1003" s="66"/>
      <c r="WDD1003" s="66"/>
      <c r="WDE1003" s="66"/>
      <c r="WDF1003" s="66"/>
      <c r="WDG1003" s="66"/>
      <c r="WDH1003" s="66"/>
      <c r="WDI1003" s="66"/>
      <c r="WDJ1003" s="66"/>
      <c r="WDK1003" s="66"/>
      <c r="WDL1003" s="66"/>
      <c r="WDM1003" s="66"/>
      <c r="WDN1003" s="66"/>
      <c r="WDO1003" s="66"/>
      <c r="WDP1003" s="66"/>
      <c r="WDQ1003" s="66"/>
      <c r="WDR1003" s="66"/>
      <c r="WDS1003" s="66"/>
      <c r="WDT1003" s="66"/>
      <c r="WDU1003" s="66"/>
      <c r="WDV1003" s="66"/>
      <c r="WDW1003" s="66"/>
      <c r="WDX1003" s="66"/>
      <c r="WDY1003" s="66"/>
      <c r="WDZ1003" s="66"/>
      <c r="WEA1003" s="66"/>
      <c r="WEB1003" s="66"/>
      <c r="WEC1003" s="66"/>
      <c r="WED1003" s="66"/>
      <c r="WEE1003" s="66"/>
      <c r="WEF1003" s="66"/>
      <c r="WEG1003" s="66"/>
      <c r="WEH1003" s="66"/>
      <c r="WEI1003" s="66"/>
      <c r="WEJ1003" s="66"/>
      <c r="WEK1003" s="66"/>
      <c r="WEL1003" s="66"/>
      <c r="WEM1003" s="66"/>
      <c r="WEN1003" s="66"/>
      <c r="WEO1003" s="66"/>
      <c r="WEP1003" s="66"/>
      <c r="WEQ1003" s="66"/>
      <c r="WER1003" s="66"/>
      <c r="WES1003" s="66"/>
      <c r="WET1003" s="66"/>
      <c r="WEU1003" s="66"/>
      <c r="WEV1003" s="66"/>
      <c r="WEW1003" s="66"/>
      <c r="WEX1003" s="66"/>
      <c r="WEY1003" s="66"/>
      <c r="WEZ1003" s="66"/>
      <c r="WFA1003" s="66"/>
      <c r="WFB1003" s="66"/>
      <c r="WFC1003" s="66"/>
      <c r="WFD1003" s="66"/>
      <c r="WFE1003" s="66"/>
      <c r="WFF1003" s="66"/>
      <c r="WFG1003" s="66"/>
      <c r="WFH1003" s="66"/>
      <c r="WFI1003" s="66"/>
      <c r="WFJ1003" s="66"/>
      <c r="WFK1003" s="66"/>
      <c r="WFL1003" s="66"/>
      <c r="WFM1003" s="66"/>
      <c r="WFN1003" s="66"/>
      <c r="WFO1003" s="66"/>
      <c r="WFP1003" s="66"/>
      <c r="WFQ1003" s="66"/>
      <c r="WFR1003" s="66"/>
      <c r="WFS1003" s="66"/>
      <c r="WFT1003" s="66"/>
      <c r="WFU1003" s="66"/>
      <c r="WFV1003" s="66"/>
      <c r="WFW1003" s="66"/>
      <c r="WFX1003" s="66"/>
      <c r="WFY1003" s="66"/>
      <c r="WFZ1003" s="66"/>
      <c r="WGA1003" s="66"/>
      <c r="WGB1003" s="66"/>
      <c r="WGC1003" s="66"/>
      <c r="WGD1003" s="66"/>
      <c r="WGE1003" s="66"/>
      <c r="WGF1003" s="66"/>
      <c r="WGG1003" s="66"/>
      <c r="WGH1003" s="66"/>
      <c r="WGI1003" s="66"/>
      <c r="WGJ1003" s="66"/>
      <c r="WGK1003" s="66"/>
      <c r="WGL1003" s="66"/>
      <c r="WGM1003" s="66"/>
      <c r="WGN1003" s="66"/>
      <c r="WGO1003" s="66"/>
      <c r="WGP1003" s="66"/>
      <c r="WGQ1003" s="66"/>
      <c r="WGR1003" s="66"/>
      <c r="WGS1003" s="66"/>
      <c r="WGT1003" s="66"/>
      <c r="WGU1003" s="66"/>
      <c r="WGV1003" s="66"/>
      <c r="WGW1003" s="66"/>
      <c r="WGX1003" s="66"/>
      <c r="WGY1003" s="66"/>
      <c r="WGZ1003" s="66"/>
      <c r="WHA1003" s="66"/>
      <c r="WHB1003" s="66"/>
      <c r="WHC1003" s="66"/>
      <c r="WHD1003" s="66"/>
      <c r="WHE1003" s="66"/>
      <c r="WHF1003" s="66"/>
      <c r="WHG1003" s="66"/>
      <c r="WHH1003" s="66"/>
      <c r="WHI1003" s="66"/>
      <c r="WHJ1003" s="66"/>
      <c r="WHK1003" s="66"/>
      <c r="WHL1003" s="66"/>
      <c r="WHM1003" s="66"/>
      <c r="WHN1003" s="66"/>
      <c r="WHO1003" s="66"/>
      <c r="WHP1003" s="66"/>
      <c r="WHQ1003" s="66"/>
      <c r="WHR1003" s="66"/>
      <c r="WHS1003" s="66"/>
      <c r="WHT1003" s="66"/>
      <c r="WHU1003" s="66"/>
      <c r="WHV1003" s="66"/>
      <c r="WHW1003" s="66"/>
      <c r="WHX1003" s="66"/>
      <c r="WHY1003" s="66"/>
      <c r="WHZ1003" s="66"/>
      <c r="WIA1003" s="66"/>
      <c r="WIB1003" s="66"/>
      <c r="WIC1003" s="66"/>
      <c r="WID1003" s="66"/>
      <c r="WIE1003" s="66"/>
      <c r="WIF1003" s="66"/>
      <c r="WIG1003" s="66"/>
      <c r="WIH1003" s="66"/>
      <c r="WII1003" s="66"/>
      <c r="WIJ1003" s="66"/>
      <c r="WIK1003" s="66"/>
      <c r="WIL1003" s="66"/>
      <c r="WIM1003" s="66"/>
      <c r="WIN1003" s="66"/>
      <c r="WIO1003" s="66"/>
      <c r="WIP1003" s="66"/>
      <c r="WIQ1003" s="66"/>
      <c r="WIR1003" s="66"/>
      <c r="WIS1003" s="66"/>
      <c r="WIT1003" s="66"/>
      <c r="WIU1003" s="66"/>
      <c r="WIV1003" s="66"/>
      <c r="WIW1003" s="66"/>
      <c r="WIX1003" s="66"/>
      <c r="WIY1003" s="66"/>
      <c r="WIZ1003" s="66"/>
      <c r="WJA1003" s="66"/>
      <c r="WJB1003" s="66"/>
      <c r="WJC1003" s="66"/>
      <c r="WJD1003" s="66"/>
      <c r="WJE1003" s="66"/>
      <c r="WJF1003" s="66"/>
      <c r="WJG1003" s="66"/>
      <c r="WJH1003" s="66"/>
      <c r="WJI1003" s="66"/>
      <c r="WJJ1003" s="66"/>
      <c r="WJK1003" s="66"/>
      <c r="WJL1003" s="66"/>
      <c r="WJM1003" s="66"/>
      <c r="WJN1003" s="66"/>
      <c r="WJO1003" s="66"/>
      <c r="WJP1003" s="66"/>
      <c r="WJQ1003" s="66"/>
      <c r="WJR1003" s="66"/>
      <c r="WJS1003" s="66"/>
      <c r="WJT1003" s="66"/>
      <c r="WJU1003" s="66"/>
      <c r="WJV1003" s="66"/>
      <c r="WJW1003" s="66"/>
      <c r="WJX1003" s="66"/>
      <c r="WJY1003" s="66"/>
      <c r="WJZ1003" s="66"/>
      <c r="WKA1003" s="66"/>
      <c r="WKB1003" s="66"/>
      <c r="WKC1003" s="66"/>
      <c r="WKD1003" s="66"/>
      <c r="WKE1003" s="66"/>
      <c r="WKF1003" s="66"/>
      <c r="WKG1003" s="66"/>
      <c r="WKH1003" s="66"/>
      <c r="WKI1003" s="66"/>
      <c r="WKJ1003" s="66"/>
      <c r="WKK1003" s="66"/>
      <c r="WKL1003" s="66"/>
      <c r="WKM1003" s="66"/>
      <c r="WKN1003" s="66"/>
      <c r="WKO1003" s="66"/>
      <c r="WKP1003" s="66"/>
      <c r="WKQ1003" s="66"/>
      <c r="WKR1003" s="66"/>
      <c r="WKS1003" s="66"/>
      <c r="WKT1003" s="66"/>
      <c r="WKU1003" s="66"/>
      <c r="WKV1003" s="66"/>
      <c r="WKW1003" s="66"/>
      <c r="WKX1003" s="66"/>
      <c r="WKY1003" s="66"/>
      <c r="WKZ1003" s="66"/>
      <c r="WLA1003" s="66"/>
      <c r="WLB1003" s="66"/>
      <c r="WLC1003" s="66"/>
      <c r="WLD1003" s="66"/>
      <c r="WLE1003" s="66"/>
      <c r="WLF1003" s="66"/>
      <c r="WLG1003" s="66"/>
      <c r="WLH1003" s="66"/>
      <c r="WLI1003" s="66"/>
      <c r="WLJ1003" s="66"/>
      <c r="WLK1003" s="66"/>
      <c r="WLL1003" s="66"/>
      <c r="WLM1003" s="66"/>
      <c r="WLN1003" s="66"/>
      <c r="WLO1003" s="66"/>
      <c r="WLP1003" s="66"/>
      <c r="WLQ1003" s="66"/>
      <c r="WLR1003" s="66"/>
      <c r="WLS1003" s="66"/>
      <c r="WLT1003" s="66"/>
      <c r="WLU1003" s="66"/>
      <c r="WLV1003" s="66"/>
      <c r="WLW1003" s="66"/>
      <c r="WLX1003" s="66"/>
      <c r="WLY1003" s="66"/>
      <c r="WLZ1003" s="66"/>
      <c r="WMA1003" s="66"/>
      <c r="WMB1003" s="66"/>
      <c r="WMC1003" s="66"/>
      <c r="WMD1003" s="66"/>
      <c r="WME1003" s="66"/>
      <c r="WMF1003" s="66"/>
      <c r="WMG1003" s="66"/>
      <c r="WMH1003" s="66"/>
      <c r="WMI1003" s="66"/>
      <c r="WMJ1003" s="66"/>
      <c r="WMK1003" s="66"/>
      <c r="WML1003" s="66"/>
      <c r="WMM1003" s="66"/>
      <c r="WMN1003" s="66"/>
      <c r="WMO1003" s="66"/>
      <c r="WMP1003" s="66"/>
      <c r="WMQ1003" s="66"/>
      <c r="WMR1003" s="66"/>
      <c r="WMS1003" s="66"/>
      <c r="WMT1003" s="66"/>
      <c r="WMU1003" s="66"/>
      <c r="WMV1003" s="66"/>
      <c r="WMW1003" s="66"/>
      <c r="WMX1003" s="66"/>
      <c r="WMY1003" s="66"/>
      <c r="WMZ1003" s="66"/>
      <c r="WNA1003" s="66"/>
      <c r="WNB1003" s="66"/>
      <c r="WNC1003" s="66"/>
      <c r="WND1003" s="66"/>
      <c r="WNE1003" s="66"/>
      <c r="WNF1003" s="66"/>
      <c r="WNG1003" s="66"/>
      <c r="WNH1003" s="66"/>
      <c r="WNI1003" s="66"/>
      <c r="WNJ1003" s="66"/>
      <c r="WNK1003" s="66"/>
      <c r="WNL1003" s="66"/>
      <c r="WNM1003" s="66"/>
      <c r="WNN1003" s="66"/>
      <c r="WNO1003" s="66"/>
      <c r="WNP1003" s="66"/>
      <c r="WNQ1003" s="66"/>
      <c r="WNR1003" s="66"/>
      <c r="WNS1003" s="66"/>
      <c r="WNT1003" s="66"/>
      <c r="WNU1003" s="66"/>
      <c r="WNV1003" s="66"/>
      <c r="WNW1003" s="66"/>
      <c r="WNX1003" s="66"/>
      <c r="WNY1003" s="66"/>
      <c r="WNZ1003" s="66"/>
      <c r="WOA1003" s="66"/>
      <c r="WOB1003" s="66"/>
      <c r="WOC1003" s="66"/>
      <c r="WOD1003" s="66"/>
      <c r="WOE1003" s="66"/>
      <c r="WOF1003" s="66"/>
      <c r="WOG1003" s="66"/>
      <c r="WOH1003" s="66"/>
      <c r="WOI1003" s="66"/>
      <c r="WOJ1003" s="66"/>
      <c r="WOK1003" s="66"/>
      <c r="WOL1003" s="66"/>
      <c r="WOM1003" s="66"/>
      <c r="WON1003" s="66"/>
      <c r="WOO1003" s="66"/>
      <c r="WOP1003" s="66"/>
      <c r="WOQ1003" s="66"/>
      <c r="WOR1003" s="66"/>
      <c r="WOS1003" s="66"/>
      <c r="WOT1003" s="66"/>
      <c r="WOU1003" s="66"/>
      <c r="WOV1003" s="66"/>
      <c r="WOW1003" s="66"/>
      <c r="WOX1003" s="66"/>
      <c r="WOY1003" s="66"/>
      <c r="WOZ1003" s="66"/>
      <c r="WPA1003" s="66"/>
      <c r="WPB1003" s="66"/>
      <c r="WPC1003" s="66"/>
      <c r="WPD1003" s="66"/>
      <c r="WPE1003" s="66"/>
      <c r="WPF1003" s="66"/>
      <c r="WPG1003" s="66"/>
      <c r="WPH1003" s="66"/>
      <c r="WPI1003" s="66"/>
      <c r="WPJ1003" s="66"/>
      <c r="WPK1003" s="66"/>
      <c r="WPL1003" s="66"/>
      <c r="WPM1003" s="66"/>
      <c r="WPN1003" s="66"/>
      <c r="WPO1003" s="66"/>
      <c r="WPP1003" s="66"/>
      <c r="WPQ1003" s="66"/>
      <c r="WPR1003" s="66"/>
      <c r="WPS1003" s="66"/>
      <c r="WPT1003" s="66"/>
      <c r="WPU1003" s="66"/>
      <c r="WPV1003" s="66"/>
      <c r="WPW1003" s="66"/>
      <c r="WPX1003" s="66"/>
      <c r="WPY1003" s="66"/>
      <c r="WPZ1003" s="66"/>
      <c r="WQA1003" s="66"/>
      <c r="WQB1003" s="66"/>
      <c r="WQC1003" s="66"/>
      <c r="WQD1003" s="66"/>
      <c r="WQE1003" s="66"/>
      <c r="WQF1003" s="66"/>
      <c r="WQG1003" s="66"/>
      <c r="WQH1003" s="66"/>
      <c r="WQI1003" s="66"/>
      <c r="WQJ1003" s="66"/>
      <c r="WQK1003" s="66"/>
      <c r="WQL1003" s="66"/>
      <c r="WQM1003" s="66"/>
      <c r="WQN1003" s="66"/>
      <c r="WQO1003" s="66"/>
      <c r="WQP1003" s="66"/>
      <c r="WQQ1003" s="66"/>
      <c r="WQR1003" s="66"/>
      <c r="WQS1003" s="66"/>
      <c r="WQT1003" s="66"/>
      <c r="WQU1003" s="66"/>
      <c r="WQV1003" s="66"/>
      <c r="WQW1003" s="66"/>
      <c r="WQX1003" s="66"/>
      <c r="WQY1003" s="66"/>
      <c r="WQZ1003" s="66"/>
      <c r="WRA1003" s="66"/>
      <c r="WRB1003" s="66"/>
      <c r="WRC1003" s="66"/>
      <c r="WRD1003" s="66"/>
      <c r="WRE1003" s="66"/>
      <c r="WRF1003" s="66"/>
      <c r="WRG1003" s="66"/>
      <c r="WRH1003" s="66"/>
      <c r="WRI1003" s="66"/>
      <c r="WRJ1003" s="66"/>
      <c r="WRK1003" s="66"/>
      <c r="WRL1003" s="66"/>
      <c r="WRM1003" s="66"/>
      <c r="WRN1003" s="66"/>
      <c r="WRO1003" s="66"/>
      <c r="WRP1003" s="66"/>
      <c r="WRQ1003" s="66"/>
      <c r="WRR1003" s="66"/>
      <c r="WRS1003" s="66"/>
      <c r="WRT1003" s="66"/>
      <c r="WRU1003" s="66"/>
      <c r="WRV1003" s="66"/>
      <c r="WRW1003" s="66"/>
      <c r="WRX1003" s="66"/>
      <c r="WRY1003" s="66"/>
      <c r="WRZ1003" s="66"/>
      <c r="WSA1003" s="66"/>
      <c r="WSB1003" s="66"/>
      <c r="WSC1003" s="66"/>
      <c r="WSD1003" s="66"/>
      <c r="WSE1003" s="66"/>
      <c r="WSF1003" s="66"/>
      <c r="WSG1003" s="66"/>
      <c r="WSH1003" s="66"/>
      <c r="WSI1003" s="66"/>
      <c r="WSJ1003" s="66"/>
      <c r="WSK1003" s="66"/>
      <c r="WSL1003" s="66"/>
      <c r="WSM1003" s="66"/>
      <c r="WSN1003" s="66"/>
      <c r="WSO1003" s="66"/>
      <c r="WSP1003" s="66"/>
      <c r="WSQ1003" s="66"/>
      <c r="WSR1003" s="66"/>
      <c r="WSS1003" s="66"/>
      <c r="WST1003" s="66"/>
      <c r="WSU1003" s="66"/>
      <c r="WSV1003" s="66"/>
      <c r="WSW1003" s="66"/>
      <c r="WSX1003" s="66"/>
      <c r="WSY1003" s="66"/>
      <c r="WSZ1003" s="66"/>
      <c r="WTA1003" s="66"/>
      <c r="WTB1003" s="66"/>
      <c r="WTC1003" s="66"/>
      <c r="WTD1003" s="66"/>
      <c r="WTE1003" s="66"/>
      <c r="WTF1003" s="66"/>
      <c r="WTG1003" s="66"/>
      <c r="WTH1003" s="66"/>
      <c r="WTI1003" s="66"/>
      <c r="WTJ1003" s="66"/>
      <c r="WTK1003" s="66"/>
      <c r="WTL1003" s="66"/>
      <c r="WTM1003" s="66"/>
      <c r="WTN1003" s="66"/>
      <c r="WTO1003" s="66"/>
      <c r="WTP1003" s="66"/>
      <c r="WTQ1003" s="66"/>
      <c r="WTR1003" s="66"/>
      <c r="WTS1003" s="66"/>
      <c r="WTT1003" s="66"/>
      <c r="WTU1003" s="66"/>
      <c r="WTV1003" s="66"/>
      <c r="WTW1003" s="66"/>
      <c r="WTX1003" s="66"/>
      <c r="WTY1003" s="66"/>
      <c r="WTZ1003" s="66"/>
      <c r="WUA1003" s="66"/>
      <c r="WUB1003" s="66"/>
      <c r="WUC1003" s="66"/>
      <c r="WUD1003" s="66"/>
      <c r="WUE1003" s="66"/>
      <c r="WUF1003" s="66"/>
      <c r="WUG1003" s="66"/>
      <c r="WUH1003" s="66"/>
      <c r="WUI1003" s="66"/>
      <c r="WUJ1003" s="66"/>
      <c r="WUK1003" s="66"/>
      <c r="WUL1003" s="66"/>
      <c r="WUM1003" s="66"/>
      <c r="WUN1003" s="66"/>
      <c r="WUO1003" s="66"/>
      <c r="WUP1003" s="66"/>
      <c r="WUQ1003" s="66"/>
      <c r="WUR1003" s="66"/>
      <c r="WUS1003" s="66"/>
      <c r="WUT1003" s="66"/>
      <c r="WUU1003" s="66"/>
      <c r="WUV1003" s="66"/>
      <c r="WUW1003" s="66"/>
      <c r="WUX1003" s="66"/>
      <c r="WUY1003" s="66"/>
      <c r="WUZ1003" s="66"/>
      <c r="WVA1003" s="66"/>
      <c r="WVB1003" s="66"/>
      <c r="WVC1003" s="66"/>
      <c r="WVD1003" s="66"/>
      <c r="WVE1003" s="66"/>
      <c r="WVF1003" s="66"/>
      <c r="WVG1003" s="66"/>
      <c r="WVH1003" s="66"/>
      <c r="WVI1003" s="66"/>
      <c r="WVJ1003" s="66"/>
      <c r="WVK1003" s="66"/>
      <c r="WVL1003" s="66"/>
      <c r="WVM1003" s="66"/>
      <c r="WVN1003" s="66"/>
      <c r="WVO1003" s="66"/>
      <c r="WVP1003" s="66"/>
      <c r="WVQ1003" s="66"/>
      <c r="WVR1003" s="66"/>
      <c r="WVS1003" s="66"/>
      <c r="WVT1003" s="66"/>
      <c r="WVU1003" s="66"/>
      <c r="WVV1003" s="66"/>
      <c r="WVW1003" s="66"/>
      <c r="WVX1003" s="66"/>
      <c r="WVY1003" s="66"/>
      <c r="WVZ1003" s="66"/>
      <c r="WWA1003" s="66"/>
      <c r="WWB1003" s="66"/>
      <c r="WWC1003" s="66"/>
      <c r="WWD1003" s="66"/>
      <c r="WWE1003" s="66"/>
      <c r="WWF1003" s="66"/>
      <c r="WWG1003" s="66"/>
      <c r="WWH1003" s="66"/>
      <c r="WWI1003" s="66"/>
      <c r="WWJ1003" s="66"/>
      <c r="WWK1003" s="66"/>
      <c r="WWL1003" s="66"/>
      <c r="WWM1003" s="66"/>
      <c r="WWN1003" s="66"/>
      <c r="WWO1003" s="66"/>
      <c r="WWP1003" s="66"/>
      <c r="WWQ1003" s="66"/>
      <c r="WWR1003" s="66"/>
      <c r="WWS1003" s="66"/>
      <c r="WWT1003" s="66"/>
      <c r="WWU1003" s="66"/>
      <c r="WWV1003" s="66"/>
      <c r="WWW1003" s="66"/>
      <c r="WWX1003" s="66"/>
      <c r="WWY1003" s="66"/>
      <c r="WWZ1003" s="66"/>
      <c r="WXA1003" s="66"/>
      <c r="WXB1003" s="66"/>
      <c r="WXC1003" s="66"/>
      <c r="WXD1003" s="66"/>
      <c r="WXE1003" s="66"/>
      <c r="WXF1003" s="66"/>
      <c r="WXG1003" s="66"/>
      <c r="WXH1003" s="66"/>
      <c r="WXI1003" s="66"/>
      <c r="WXJ1003" s="66"/>
      <c r="WXK1003" s="66"/>
      <c r="WXL1003" s="66"/>
      <c r="WXM1003" s="66"/>
      <c r="WXN1003" s="66"/>
      <c r="WXO1003" s="66"/>
      <c r="WXP1003" s="66"/>
      <c r="WXQ1003" s="66"/>
      <c r="WXR1003" s="66"/>
      <c r="WXS1003" s="66"/>
      <c r="WXT1003" s="66"/>
      <c r="WXU1003" s="66"/>
      <c r="WXV1003" s="66"/>
      <c r="WXW1003" s="66"/>
      <c r="WXX1003" s="66"/>
      <c r="WXY1003" s="66"/>
      <c r="WXZ1003" s="66"/>
      <c r="WYA1003" s="66"/>
      <c r="WYB1003" s="66"/>
      <c r="WYC1003" s="66"/>
      <c r="WYD1003" s="66"/>
      <c r="WYE1003" s="66"/>
      <c r="WYF1003" s="66"/>
      <c r="WYG1003" s="66"/>
      <c r="WYH1003" s="66"/>
      <c r="WYI1003" s="66"/>
      <c r="WYJ1003" s="66"/>
      <c r="WYK1003" s="66"/>
      <c r="WYL1003" s="66"/>
      <c r="WYM1003" s="66"/>
      <c r="WYN1003" s="66"/>
      <c r="WYO1003" s="66"/>
      <c r="WYP1003" s="66"/>
      <c r="WYQ1003" s="66"/>
      <c r="WYR1003" s="66"/>
      <c r="WYS1003" s="66"/>
      <c r="WYT1003" s="66"/>
      <c r="WYU1003" s="66"/>
      <c r="WYV1003" s="66"/>
      <c r="WYW1003" s="66"/>
      <c r="WYX1003" s="66"/>
      <c r="WYY1003" s="66"/>
      <c r="WYZ1003" s="66"/>
      <c r="WZA1003" s="66"/>
      <c r="WZB1003" s="66"/>
      <c r="WZC1003" s="66"/>
      <c r="WZD1003" s="66"/>
      <c r="WZE1003" s="66"/>
      <c r="WZF1003" s="66"/>
      <c r="WZG1003" s="66"/>
      <c r="WZH1003" s="66"/>
      <c r="WZI1003" s="66"/>
      <c r="WZJ1003" s="66"/>
      <c r="WZK1003" s="66"/>
      <c r="WZL1003" s="66"/>
      <c r="WZM1003" s="66"/>
      <c r="WZN1003" s="66"/>
      <c r="WZO1003" s="66"/>
      <c r="WZP1003" s="66"/>
      <c r="WZQ1003" s="66"/>
      <c r="WZR1003" s="66"/>
      <c r="WZS1003" s="66"/>
      <c r="WZT1003" s="66"/>
      <c r="WZU1003" s="66"/>
      <c r="WZV1003" s="66"/>
      <c r="WZW1003" s="66"/>
      <c r="WZX1003" s="66"/>
      <c r="WZY1003" s="66"/>
      <c r="WZZ1003" s="66"/>
      <c r="XAA1003" s="66"/>
      <c r="XAB1003" s="66"/>
      <c r="XAC1003" s="66"/>
      <c r="XAD1003" s="66"/>
      <c r="XAE1003" s="66"/>
      <c r="XAF1003" s="66"/>
      <c r="XAG1003" s="66"/>
      <c r="XAH1003" s="66"/>
      <c r="XAI1003" s="66"/>
      <c r="XAJ1003" s="66"/>
      <c r="XAK1003" s="66"/>
      <c r="XAL1003" s="66"/>
      <c r="XAM1003" s="66"/>
      <c r="XAN1003" s="66"/>
      <c r="XAO1003" s="66"/>
      <c r="XAP1003" s="66"/>
      <c r="XAQ1003" s="66"/>
      <c r="XAR1003" s="66"/>
      <c r="XAS1003" s="66"/>
      <c r="XAT1003" s="66"/>
      <c r="XAU1003" s="66"/>
      <c r="XAV1003" s="66"/>
      <c r="XAW1003" s="66"/>
      <c r="XAX1003" s="66"/>
      <c r="XAY1003" s="66"/>
      <c r="XAZ1003" s="66"/>
      <c r="XBA1003" s="66"/>
      <c r="XBB1003" s="66"/>
      <c r="XBC1003" s="66"/>
      <c r="XBD1003" s="66"/>
      <c r="XBE1003" s="66"/>
      <c r="XBF1003" s="66"/>
      <c r="XBG1003" s="66"/>
      <c r="XBH1003" s="66"/>
      <c r="XBI1003" s="66"/>
      <c r="XBJ1003" s="66"/>
      <c r="XBK1003" s="66"/>
      <c r="XBL1003" s="66"/>
      <c r="XBM1003" s="66"/>
      <c r="XBN1003" s="66"/>
      <c r="XBO1003" s="66"/>
      <c r="XBP1003" s="66"/>
      <c r="XBQ1003" s="66"/>
      <c r="XBR1003" s="66"/>
      <c r="XBS1003" s="66"/>
      <c r="XBT1003" s="66"/>
      <c r="XBU1003" s="66"/>
      <c r="XBV1003" s="66"/>
      <c r="XBW1003" s="66"/>
      <c r="XBX1003" s="66"/>
      <c r="XBY1003" s="66"/>
      <c r="XBZ1003" s="66"/>
      <c r="XCA1003" s="66"/>
      <c r="XCB1003" s="66"/>
      <c r="XCC1003" s="66"/>
      <c r="XCD1003" s="66"/>
      <c r="XCE1003" s="66"/>
      <c r="XCF1003" s="66"/>
      <c r="XCG1003" s="66"/>
      <c r="XCH1003" s="66"/>
      <c r="XCI1003" s="66"/>
      <c r="XCJ1003" s="66"/>
      <c r="XCK1003" s="66"/>
      <c r="XCL1003" s="66"/>
      <c r="XCM1003" s="66"/>
      <c r="XCN1003" s="66"/>
      <c r="XCO1003" s="66"/>
      <c r="XCP1003" s="66"/>
      <c r="XCQ1003" s="66"/>
      <c r="XCR1003" s="66"/>
      <c r="XCS1003" s="66"/>
      <c r="XCT1003" s="66"/>
      <c r="XCU1003" s="66"/>
      <c r="XCV1003" s="66"/>
      <c r="XCW1003" s="66"/>
      <c r="XCX1003" s="66"/>
      <c r="XCY1003" s="66"/>
      <c r="XCZ1003" s="66"/>
      <c r="XDA1003" s="66"/>
      <c r="XDB1003" s="66"/>
      <c r="XDC1003" s="66"/>
      <c r="XDD1003" s="66"/>
      <c r="XDE1003" s="66"/>
      <c r="XDF1003" s="66"/>
      <c r="XDG1003" s="66"/>
      <c r="XDH1003" s="66"/>
      <c r="XDI1003" s="66"/>
      <c r="XDJ1003" s="66"/>
      <c r="XDK1003" s="66"/>
      <c r="XDL1003" s="66"/>
      <c r="XDM1003" s="66"/>
      <c r="XDN1003" s="66"/>
      <c r="XDO1003" s="66"/>
      <c r="XDP1003" s="66"/>
      <c r="XDQ1003" s="66"/>
      <c r="XDR1003" s="66"/>
      <c r="XDS1003" s="66"/>
      <c r="XDT1003" s="66"/>
      <c r="XDU1003" s="66"/>
      <c r="XDV1003" s="66"/>
      <c r="XDW1003" s="66"/>
      <c r="XDX1003" s="66"/>
      <c r="XDY1003" s="66"/>
      <c r="XDZ1003" s="66"/>
      <c r="XEA1003" s="66"/>
      <c r="XEB1003" s="66"/>
      <c r="XEC1003" s="66"/>
      <c r="XED1003" s="66"/>
      <c r="XEE1003" s="66"/>
      <c r="XEF1003" s="66"/>
      <c r="XEG1003" s="66"/>
      <c r="XEH1003" s="66"/>
      <c r="XEI1003" s="66"/>
      <c r="XEJ1003" s="66"/>
      <c r="XEK1003" s="66"/>
      <c r="XEL1003" s="66"/>
    </row>
    <row r="1004" spans="1:16366" ht="15.75" x14ac:dyDescent="0.25">
      <c r="A1004" s="83" t="s">
        <v>36</v>
      </c>
      <c r="B1004" s="123" t="s">
        <v>74</v>
      </c>
      <c r="C1004" s="123" t="s">
        <v>60</v>
      </c>
      <c r="D1004" s="223" t="s">
        <v>850</v>
      </c>
      <c r="E1004" s="34">
        <v>410</v>
      </c>
      <c r="F1004" s="27">
        <f>F1005</f>
        <v>491771.4</v>
      </c>
    </row>
    <row r="1005" spans="1:16366" ht="31.5" x14ac:dyDescent="0.25">
      <c r="A1005" s="83" t="s">
        <v>155</v>
      </c>
      <c r="B1005" s="123" t="s">
        <v>74</v>
      </c>
      <c r="C1005" s="123" t="s">
        <v>60</v>
      </c>
      <c r="D1005" s="223" t="s">
        <v>850</v>
      </c>
      <c r="E1005" s="34" t="s">
        <v>160</v>
      </c>
      <c r="F1005" s="27">
        <f>344240+147531.4</f>
        <v>491771.4</v>
      </c>
    </row>
    <row r="1006" spans="1:16366" ht="15.75" x14ac:dyDescent="0.25">
      <c r="A1006" s="35" t="s">
        <v>111</v>
      </c>
      <c r="B1006" s="18" t="s">
        <v>74</v>
      </c>
      <c r="C1006" s="18" t="s">
        <v>60</v>
      </c>
      <c r="D1006" s="18" t="s">
        <v>236</v>
      </c>
      <c r="E1006" s="54"/>
      <c r="F1006" s="20">
        <f>F1007</f>
        <v>200</v>
      </c>
    </row>
    <row r="1007" spans="1:16366" ht="24.75" customHeight="1" x14ac:dyDescent="0.25">
      <c r="A1007" s="21" t="s">
        <v>51</v>
      </c>
      <c r="B1007" s="22" t="s">
        <v>74</v>
      </c>
      <c r="C1007" s="22" t="s">
        <v>60</v>
      </c>
      <c r="D1007" s="22" t="s">
        <v>428</v>
      </c>
      <c r="E1007" s="41"/>
      <c r="F1007" s="24">
        <f>F1008</f>
        <v>200</v>
      </c>
    </row>
    <row r="1008" spans="1:16366" ht="15.75" x14ac:dyDescent="0.25">
      <c r="A1008" s="211" t="s">
        <v>23</v>
      </c>
      <c r="B1008" s="123" t="s">
        <v>74</v>
      </c>
      <c r="C1008" s="123" t="s">
        <v>60</v>
      </c>
      <c r="D1008" s="223" t="s">
        <v>428</v>
      </c>
      <c r="E1008" s="215" t="s">
        <v>24</v>
      </c>
      <c r="F1008" s="27">
        <f>F1009</f>
        <v>200</v>
      </c>
    </row>
    <row r="1009" spans="1:6" ht="15.75" x14ac:dyDescent="0.25">
      <c r="A1009" s="211" t="s">
        <v>188</v>
      </c>
      <c r="B1009" s="223" t="s">
        <v>74</v>
      </c>
      <c r="C1009" s="223" t="s">
        <v>60</v>
      </c>
      <c r="D1009" s="223" t="s">
        <v>428</v>
      </c>
      <c r="E1009" s="215" t="s">
        <v>126</v>
      </c>
      <c r="F1009" s="27">
        <f>700-400-100</f>
        <v>200</v>
      </c>
    </row>
    <row r="1010" spans="1:6" ht="15.75" x14ac:dyDescent="0.25">
      <c r="A1010" s="158" t="s">
        <v>565</v>
      </c>
      <c r="B1010" s="159" t="s">
        <v>74</v>
      </c>
      <c r="C1010" s="159" t="s">
        <v>63</v>
      </c>
      <c r="D1010" s="159" t="s">
        <v>101</v>
      </c>
      <c r="E1010" s="160"/>
      <c r="F1010" s="161">
        <f>F1011+F1055+F1061</f>
        <v>220873.5</v>
      </c>
    </row>
    <row r="1011" spans="1:6" ht="31.5" x14ac:dyDescent="0.25">
      <c r="A1011" s="40" t="s">
        <v>505</v>
      </c>
      <c r="B1011" s="41" t="s">
        <v>74</v>
      </c>
      <c r="C1011" s="41" t="s">
        <v>63</v>
      </c>
      <c r="D1011" s="41" t="s">
        <v>302</v>
      </c>
      <c r="E1011" s="41"/>
      <c r="F1011" s="24">
        <f>F1012+F1019</f>
        <v>220560.5</v>
      </c>
    </row>
    <row r="1012" spans="1:6" ht="15.75" x14ac:dyDescent="0.25">
      <c r="A1012" s="115" t="s">
        <v>7</v>
      </c>
      <c r="B1012" s="22" t="s">
        <v>74</v>
      </c>
      <c r="C1012" s="22" t="s">
        <v>63</v>
      </c>
      <c r="D1012" s="22" t="s">
        <v>396</v>
      </c>
      <c r="E1012" s="41"/>
      <c r="F1012" s="24">
        <f t="shared" ref="F1012:F1017" si="8">F1013</f>
        <v>21.5</v>
      </c>
    </row>
    <row r="1013" spans="1:6" ht="15.75" x14ac:dyDescent="0.25">
      <c r="A1013" s="44" t="s">
        <v>591</v>
      </c>
      <c r="B1013" s="22" t="s">
        <v>74</v>
      </c>
      <c r="C1013" s="22" t="s">
        <v>63</v>
      </c>
      <c r="D1013" s="23" t="s">
        <v>408</v>
      </c>
      <c r="E1013" s="54"/>
      <c r="F1013" s="56">
        <f t="shared" si="8"/>
        <v>21.5</v>
      </c>
    </row>
    <row r="1014" spans="1:6" ht="15.75" x14ac:dyDescent="0.25">
      <c r="A1014" s="105" t="s">
        <v>172</v>
      </c>
      <c r="B1014" s="22" t="s">
        <v>74</v>
      </c>
      <c r="C1014" s="22" t="s">
        <v>63</v>
      </c>
      <c r="D1014" s="51" t="s">
        <v>409</v>
      </c>
      <c r="E1014" s="41"/>
      <c r="F1014" s="55">
        <f t="shared" si="8"/>
        <v>21.5</v>
      </c>
    </row>
    <row r="1015" spans="1:6" ht="15.75" x14ac:dyDescent="0.25">
      <c r="A1015" s="60" t="s">
        <v>175</v>
      </c>
      <c r="B1015" s="36" t="s">
        <v>74</v>
      </c>
      <c r="C1015" s="36" t="s">
        <v>63</v>
      </c>
      <c r="D1015" s="30" t="s">
        <v>410</v>
      </c>
      <c r="E1015" s="216"/>
      <c r="F1015" s="151">
        <f t="shared" si="8"/>
        <v>21.5</v>
      </c>
    </row>
    <row r="1016" spans="1:6" ht="31.5" x14ac:dyDescent="0.25">
      <c r="A1016" s="48" t="s">
        <v>18</v>
      </c>
      <c r="B1016" s="223" t="s">
        <v>74</v>
      </c>
      <c r="C1016" s="223" t="s">
        <v>63</v>
      </c>
      <c r="D1016" s="136" t="s">
        <v>410</v>
      </c>
      <c r="E1016" s="34" t="s">
        <v>20</v>
      </c>
      <c r="F1016" s="128">
        <f t="shared" si="8"/>
        <v>21.5</v>
      </c>
    </row>
    <row r="1017" spans="1:6" ht="15.75" x14ac:dyDescent="0.25">
      <c r="A1017" s="48" t="s">
        <v>25</v>
      </c>
      <c r="B1017" s="223" t="s">
        <v>74</v>
      </c>
      <c r="C1017" s="223" t="s">
        <v>63</v>
      </c>
      <c r="D1017" s="136" t="s">
        <v>410</v>
      </c>
      <c r="E1017" s="34" t="s">
        <v>26</v>
      </c>
      <c r="F1017" s="128">
        <f t="shared" si="8"/>
        <v>21.5</v>
      </c>
    </row>
    <row r="1018" spans="1:6" ht="15.75" x14ac:dyDescent="0.25">
      <c r="A1018" s="48" t="s">
        <v>152</v>
      </c>
      <c r="B1018" s="223" t="s">
        <v>74</v>
      </c>
      <c r="C1018" s="223" t="s">
        <v>63</v>
      </c>
      <c r="D1018" s="136" t="s">
        <v>410</v>
      </c>
      <c r="E1018" s="34" t="s">
        <v>159</v>
      </c>
      <c r="F1018" s="128">
        <f>7.2+2.3+12</f>
        <v>21.5</v>
      </c>
    </row>
    <row r="1019" spans="1:6" ht="31.5" x14ac:dyDescent="0.25">
      <c r="A1019" s="115" t="s">
        <v>163</v>
      </c>
      <c r="B1019" s="22" t="s">
        <v>74</v>
      </c>
      <c r="C1019" s="22" t="s">
        <v>63</v>
      </c>
      <c r="D1019" s="22" t="s">
        <v>411</v>
      </c>
      <c r="E1019" s="41"/>
      <c r="F1019" s="24">
        <f>F1020</f>
        <v>220539</v>
      </c>
    </row>
    <row r="1020" spans="1:6" ht="47.25" x14ac:dyDescent="0.25">
      <c r="A1020" s="44" t="s">
        <v>412</v>
      </c>
      <c r="B1020" s="18" t="s">
        <v>74</v>
      </c>
      <c r="C1020" s="18" t="s">
        <v>63</v>
      </c>
      <c r="D1020" s="23" t="s">
        <v>413</v>
      </c>
      <c r="E1020" s="54"/>
      <c r="F1020" s="56">
        <f>F1021+F1025+F1029+F1034+F1038+F1042</f>
        <v>220539</v>
      </c>
    </row>
    <row r="1021" spans="1:6" ht="31.5" x14ac:dyDescent="0.25">
      <c r="A1021" s="124" t="s">
        <v>783</v>
      </c>
      <c r="B1021" s="41" t="s">
        <v>74</v>
      </c>
      <c r="C1021" s="41" t="s">
        <v>63</v>
      </c>
      <c r="D1021" s="51" t="s">
        <v>792</v>
      </c>
      <c r="E1021" s="41"/>
      <c r="F1021" s="162">
        <f>F1022</f>
        <v>300</v>
      </c>
    </row>
    <row r="1022" spans="1:6" ht="31.5" x14ac:dyDescent="0.25">
      <c r="A1022" s="48" t="s">
        <v>18</v>
      </c>
      <c r="B1022" s="223" t="s">
        <v>74</v>
      </c>
      <c r="C1022" s="223" t="s">
        <v>63</v>
      </c>
      <c r="D1022" s="26" t="s">
        <v>792</v>
      </c>
      <c r="E1022" s="215" t="s">
        <v>20</v>
      </c>
      <c r="F1022" s="162">
        <f>F1023</f>
        <v>300</v>
      </c>
    </row>
    <row r="1023" spans="1:6" ht="15.75" x14ac:dyDescent="0.25">
      <c r="A1023" s="83" t="s">
        <v>25</v>
      </c>
      <c r="B1023" s="223" t="s">
        <v>74</v>
      </c>
      <c r="C1023" s="223" t="s">
        <v>63</v>
      </c>
      <c r="D1023" s="26" t="s">
        <v>792</v>
      </c>
      <c r="E1023" s="215" t="s">
        <v>26</v>
      </c>
      <c r="F1023" s="163">
        <f>F1024</f>
        <v>300</v>
      </c>
    </row>
    <row r="1024" spans="1:6" ht="15.75" x14ac:dyDescent="0.25">
      <c r="A1024" s="48" t="s">
        <v>152</v>
      </c>
      <c r="B1024" s="223" t="s">
        <v>74</v>
      </c>
      <c r="C1024" s="223" t="s">
        <v>63</v>
      </c>
      <c r="D1024" s="26" t="s">
        <v>792</v>
      </c>
      <c r="E1024" s="34" t="s">
        <v>159</v>
      </c>
      <c r="F1024" s="163">
        <v>300</v>
      </c>
    </row>
    <row r="1025" spans="1:6" ht="15.75" x14ac:dyDescent="0.25">
      <c r="A1025" s="43" t="s">
        <v>51</v>
      </c>
      <c r="B1025" s="22" t="s">
        <v>74</v>
      </c>
      <c r="C1025" s="22" t="s">
        <v>63</v>
      </c>
      <c r="D1025" s="22" t="s">
        <v>414</v>
      </c>
      <c r="E1025" s="41"/>
      <c r="F1025" s="55">
        <f>F1026</f>
        <v>650</v>
      </c>
    </row>
    <row r="1026" spans="1:6" ht="31.5" x14ac:dyDescent="0.25">
      <c r="A1026" s="48" t="s">
        <v>18</v>
      </c>
      <c r="B1026" s="223" t="s">
        <v>74</v>
      </c>
      <c r="C1026" s="223" t="s">
        <v>63</v>
      </c>
      <c r="D1026" s="223" t="s">
        <v>414</v>
      </c>
      <c r="E1026" s="215" t="s">
        <v>20</v>
      </c>
      <c r="F1026" s="103">
        <f>F1027</f>
        <v>650</v>
      </c>
    </row>
    <row r="1027" spans="1:6" ht="15.75" x14ac:dyDescent="0.25">
      <c r="A1027" s="83" t="s">
        <v>25</v>
      </c>
      <c r="B1027" s="223" t="s">
        <v>74</v>
      </c>
      <c r="C1027" s="223" t="s">
        <v>63</v>
      </c>
      <c r="D1027" s="223" t="s">
        <v>414</v>
      </c>
      <c r="E1027" s="215" t="s">
        <v>26</v>
      </c>
      <c r="F1027" s="103">
        <f>F1028</f>
        <v>650</v>
      </c>
    </row>
    <row r="1028" spans="1:6" ht="15.75" x14ac:dyDescent="0.25">
      <c r="A1028" s="48" t="s">
        <v>152</v>
      </c>
      <c r="B1028" s="223" t="s">
        <v>74</v>
      </c>
      <c r="C1028" s="223" t="s">
        <v>63</v>
      </c>
      <c r="D1028" s="223" t="s">
        <v>414</v>
      </c>
      <c r="E1028" s="34" t="s">
        <v>159</v>
      </c>
      <c r="F1028" s="102">
        <f>0+650</f>
        <v>650</v>
      </c>
    </row>
    <row r="1029" spans="1:6" ht="15.75" x14ac:dyDescent="0.25">
      <c r="A1029" s="105" t="s">
        <v>179</v>
      </c>
      <c r="B1029" s="22" t="s">
        <v>74</v>
      </c>
      <c r="C1029" s="22" t="s">
        <v>63</v>
      </c>
      <c r="D1029" s="51" t="s">
        <v>415</v>
      </c>
      <c r="E1029" s="41"/>
      <c r="F1029" s="55">
        <f>F1030</f>
        <v>150</v>
      </c>
    </row>
    <row r="1030" spans="1:6" ht="15.75" x14ac:dyDescent="0.25">
      <c r="A1030" s="60" t="s">
        <v>180</v>
      </c>
      <c r="B1030" s="36" t="s">
        <v>74</v>
      </c>
      <c r="C1030" s="36" t="s">
        <v>63</v>
      </c>
      <c r="D1030" s="30" t="s">
        <v>416</v>
      </c>
      <c r="E1030" s="216"/>
      <c r="F1030" s="102">
        <f>F1031</f>
        <v>150</v>
      </c>
    </row>
    <row r="1031" spans="1:6" ht="31.5" x14ac:dyDescent="0.25">
      <c r="A1031" s="48" t="s">
        <v>18</v>
      </c>
      <c r="B1031" s="223" t="s">
        <v>74</v>
      </c>
      <c r="C1031" s="223" t="s">
        <v>63</v>
      </c>
      <c r="D1031" s="136" t="s">
        <v>416</v>
      </c>
      <c r="E1031" s="34" t="s">
        <v>20</v>
      </c>
      <c r="F1031" s="128">
        <f>F1032</f>
        <v>150</v>
      </c>
    </row>
    <row r="1032" spans="1:6" ht="15.75" x14ac:dyDescent="0.25">
      <c r="A1032" s="48" t="s">
        <v>25</v>
      </c>
      <c r="B1032" s="36" t="s">
        <v>74</v>
      </c>
      <c r="C1032" s="36" t="s">
        <v>63</v>
      </c>
      <c r="D1032" s="136" t="s">
        <v>416</v>
      </c>
      <c r="E1032" s="34" t="s">
        <v>26</v>
      </c>
      <c r="F1032" s="128">
        <f>F1033</f>
        <v>150</v>
      </c>
    </row>
    <row r="1033" spans="1:6" ht="15.75" x14ac:dyDescent="0.25">
      <c r="A1033" s="48" t="s">
        <v>152</v>
      </c>
      <c r="B1033" s="223" t="s">
        <v>74</v>
      </c>
      <c r="C1033" s="223" t="s">
        <v>63</v>
      </c>
      <c r="D1033" s="136" t="s">
        <v>416</v>
      </c>
      <c r="E1033" s="34" t="s">
        <v>159</v>
      </c>
      <c r="F1033" s="128">
        <f>0+150</f>
        <v>150</v>
      </c>
    </row>
    <row r="1034" spans="1:6" ht="47.25" x14ac:dyDescent="0.25">
      <c r="A1034" s="105" t="s">
        <v>852</v>
      </c>
      <c r="B1034" s="22" t="s">
        <v>74</v>
      </c>
      <c r="C1034" s="22" t="s">
        <v>63</v>
      </c>
      <c r="D1034" s="51" t="s">
        <v>851</v>
      </c>
      <c r="E1034" s="22"/>
      <c r="F1034" s="144">
        <f>F1035</f>
        <v>2192</v>
      </c>
    </row>
    <row r="1035" spans="1:6" ht="31.5" x14ac:dyDescent="0.25">
      <c r="A1035" s="48" t="s">
        <v>18</v>
      </c>
      <c r="B1035" s="223" t="s">
        <v>74</v>
      </c>
      <c r="C1035" s="223" t="s">
        <v>63</v>
      </c>
      <c r="D1035" s="26" t="s">
        <v>851</v>
      </c>
      <c r="E1035" s="215" t="s">
        <v>20</v>
      </c>
      <c r="F1035" s="100">
        <f>F1036</f>
        <v>2192</v>
      </c>
    </row>
    <row r="1036" spans="1:6" ht="15.75" x14ac:dyDescent="0.25">
      <c r="A1036" s="83" t="s">
        <v>25</v>
      </c>
      <c r="B1036" s="223" t="s">
        <v>74</v>
      </c>
      <c r="C1036" s="223" t="s">
        <v>63</v>
      </c>
      <c r="D1036" s="26" t="s">
        <v>851</v>
      </c>
      <c r="E1036" s="215" t="s">
        <v>26</v>
      </c>
      <c r="F1036" s="100">
        <f>F1037</f>
        <v>2192</v>
      </c>
    </row>
    <row r="1037" spans="1:6" ht="15.75" x14ac:dyDescent="0.25">
      <c r="A1037" s="48" t="s">
        <v>152</v>
      </c>
      <c r="B1037" s="223" t="s">
        <v>74</v>
      </c>
      <c r="C1037" s="223" t="s">
        <v>63</v>
      </c>
      <c r="D1037" s="26" t="s">
        <v>851</v>
      </c>
      <c r="E1037" s="34" t="s">
        <v>159</v>
      </c>
      <c r="F1037" s="100">
        <v>2192</v>
      </c>
    </row>
    <row r="1038" spans="1:6" ht="42" customHeight="1" x14ac:dyDescent="0.25">
      <c r="A1038" s="43" t="s">
        <v>181</v>
      </c>
      <c r="B1038" s="22" t="s">
        <v>74</v>
      </c>
      <c r="C1038" s="22" t="s">
        <v>63</v>
      </c>
      <c r="D1038" s="22" t="s">
        <v>417</v>
      </c>
      <c r="E1038" s="41"/>
      <c r="F1038" s="55">
        <f>F1039</f>
        <v>29385</v>
      </c>
    </row>
    <row r="1039" spans="1:6" ht="31.5" x14ac:dyDescent="0.25">
      <c r="A1039" s="48" t="s">
        <v>18</v>
      </c>
      <c r="B1039" s="223" t="s">
        <v>74</v>
      </c>
      <c r="C1039" s="223" t="s">
        <v>63</v>
      </c>
      <c r="D1039" s="223" t="s">
        <v>417</v>
      </c>
      <c r="E1039" s="34" t="s">
        <v>20</v>
      </c>
      <c r="F1039" s="103">
        <f>F1040</f>
        <v>29385</v>
      </c>
    </row>
    <row r="1040" spans="1:6" ht="15.75" x14ac:dyDescent="0.25">
      <c r="A1040" s="48" t="s">
        <v>25</v>
      </c>
      <c r="B1040" s="36" t="s">
        <v>74</v>
      </c>
      <c r="C1040" s="36" t="s">
        <v>63</v>
      </c>
      <c r="D1040" s="223" t="s">
        <v>417</v>
      </c>
      <c r="E1040" s="34" t="s">
        <v>26</v>
      </c>
      <c r="F1040" s="103">
        <f>F1041</f>
        <v>29385</v>
      </c>
    </row>
    <row r="1041" spans="1:6" ht="47.25" x14ac:dyDescent="0.25">
      <c r="A1041" s="61" t="s">
        <v>158</v>
      </c>
      <c r="B1041" s="223" t="s">
        <v>74</v>
      </c>
      <c r="C1041" s="223" t="s">
        <v>63</v>
      </c>
      <c r="D1041" s="223" t="s">
        <v>417</v>
      </c>
      <c r="E1041" s="215" t="s">
        <v>161</v>
      </c>
      <c r="F1041" s="103">
        <f>29461-843+767</f>
        <v>29385</v>
      </c>
    </row>
    <row r="1042" spans="1:6" ht="34.5" x14ac:dyDescent="0.3">
      <c r="A1042" s="165" t="s">
        <v>418</v>
      </c>
      <c r="B1042" s="22" t="s">
        <v>74</v>
      </c>
      <c r="C1042" s="22" t="s">
        <v>63</v>
      </c>
      <c r="D1042" s="51" t="s">
        <v>419</v>
      </c>
      <c r="E1042" s="41"/>
      <c r="F1042" s="55">
        <f>F1043+F1047+F1051</f>
        <v>187862</v>
      </c>
    </row>
    <row r="1043" spans="1:6" ht="31.5" x14ac:dyDescent="0.25">
      <c r="A1043" s="61" t="s">
        <v>420</v>
      </c>
      <c r="B1043" s="223" t="s">
        <v>74</v>
      </c>
      <c r="C1043" s="223" t="s">
        <v>63</v>
      </c>
      <c r="D1043" s="26" t="s">
        <v>421</v>
      </c>
      <c r="E1043" s="215"/>
      <c r="F1043" s="103">
        <f>F1044</f>
        <v>2593</v>
      </c>
    </row>
    <row r="1044" spans="1:6" ht="31.5" x14ac:dyDescent="0.25">
      <c r="A1044" s="48" t="s">
        <v>18</v>
      </c>
      <c r="B1044" s="223" t="s">
        <v>74</v>
      </c>
      <c r="C1044" s="223" t="s">
        <v>63</v>
      </c>
      <c r="D1044" s="136" t="s">
        <v>421</v>
      </c>
      <c r="E1044" s="34" t="s">
        <v>20</v>
      </c>
      <c r="F1044" s="128">
        <f>F1045</f>
        <v>2593</v>
      </c>
    </row>
    <row r="1045" spans="1:6" ht="15.75" x14ac:dyDescent="0.25">
      <c r="A1045" s="48" t="s">
        <v>25</v>
      </c>
      <c r="B1045" s="223" t="s">
        <v>74</v>
      </c>
      <c r="C1045" s="223" t="s">
        <v>63</v>
      </c>
      <c r="D1045" s="136" t="s">
        <v>421</v>
      </c>
      <c r="E1045" s="34" t="s">
        <v>26</v>
      </c>
      <c r="F1045" s="128">
        <f>F1046</f>
        <v>2593</v>
      </c>
    </row>
    <row r="1046" spans="1:6" ht="15.75" x14ac:dyDescent="0.25">
      <c r="A1046" s="48" t="s">
        <v>152</v>
      </c>
      <c r="B1046" s="223" t="s">
        <v>74</v>
      </c>
      <c r="C1046" s="223" t="s">
        <v>63</v>
      </c>
      <c r="D1046" s="136" t="s">
        <v>421</v>
      </c>
      <c r="E1046" s="34" t="s">
        <v>159</v>
      </c>
      <c r="F1046" s="128">
        <v>2593</v>
      </c>
    </row>
    <row r="1047" spans="1:6" ht="33" x14ac:dyDescent="0.25">
      <c r="A1047" s="166" t="s">
        <v>742</v>
      </c>
      <c r="B1047" s="36" t="s">
        <v>74</v>
      </c>
      <c r="C1047" s="36" t="s">
        <v>63</v>
      </c>
      <c r="D1047" s="30" t="s">
        <v>743</v>
      </c>
      <c r="E1047" s="36"/>
      <c r="F1047" s="102">
        <f>F1048</f>
        <v>179</v>
      </c>
    </row>
    <row r="1048" spans="1:6" ht="31.5" x14ac:dyDescent="0.25">
      <c r="A1048" s="212" t="s">
        <v>18</v>
      </c>
      <c r="B1048" s="223" t="s">
        <v>74</v>
      </c>
      <c r="C1048" s="223" t="s">
        <v>63</v>
      </c>
      <c r="D1048" s="26" t="s">
        <v>743</v>
      </c>
      <c r="E1048" s="29" t="s">
        <v>20</v>
      </c>
      <c r="F1048" s="103">
        <f>F1049</f>
        <v>179</v>
      </c>
    </row>
    <row r="1049" spans="1:6" ht="15.75" x14ac:dyDescent="0.25">
      <c r="A1049" s="212" t="s">
        <v>25</v>
      </c>
      <c r="B1049" s="223" t="s">
        <v>74</v>
      </c>
      <c r="C1049" s="223" t="s">
        <v>63</v>
      </c>
      <c r="D1049" s="26" t="s">
        <v>743</v>
      </c>
      <c r="E1049" s="29" t="s">
        <v>26</v>
      </c>
      <c r="F1049" s="128">
        <f>F1050</f>
        <v>179</v>
      </c>
    </row>
    <row r="1050" spans="1:6" ht="15.75" x14ac:dyDescent="0.25">
      <c r="A1050" s="212" t="s">
        <v>152</v>
      </c>
      <c r="B1050" s="223" t="s">
        <v>74</v>
      </c>
      <c r="C1050" s="223" t="s">
        <v>63</v>
      </c>
      <c r="D1050" s="26" t="s">
        <v>743</v>
      </c>
      <c r="E1050" s="29" t="s">
        <v>159</v>
      </c>
      <c r="F1050" s="128">
        <v>179</v>
      </c>
    </row>
    <row r="1051" spans="1:6" ht="36" customHeight="1" x14ac:dyDescent="0.25">
      <c r="A1051" s="220" t="s">
        <v>422</v>
      </c>
      <c r="B1051" s="223" t="s">
        <v>74</v>
      </c>
      <c r="C1051" s="223" t="s">
        <v>63</v>
      </c>
      <c r="D1051" s="223" t="s">
        <v>423</v>
      </c>
      <c r="E1051" s="215"/>
      <c r="F1051" s="103">
        <f>F1052</f>
        <v>185090</v>
      </c>
    </row>
    <row r="1052" spans="1:6" ht="36" customHeight="1" x14ac:dyDescent="0.25">
      <c r="A1052" s="48" t="s">
        <v>18</v>
      </c>
      <c r="B1052" s="223" t="s">
        <v>74</v>
      </c>
      <c r="C1052" s="223" t="s">
        <v>63</v>
      </c>
      <c r="D1052" s="223" t="s">
        <v>423</v>
      </c>
      <c r="E1052" s="34" t="s">
        <v>20</v>
      </c>
      <c r="F1052" s="103">
        <f>F1053</f>
        <v>185090</v>
      </c>
    </row>
    <row r="1053" spans="1:6" ht="36" customHeight="1" x14ac:dyDescent="0.25">
      <c r="A1053" s="48" t="s">
        <v>25</v>
      </c>
      <c r="B1053" s="223" t="s">
        <v>74</v>
      </c>
      <c r="C1053" s="223" t="s">
        <v>63</v>
      </c>
      <c r="D1053" s="223" t="s">
        <v>423</v>
      </c>
      <c r="E1053" s="34" t="s">
        <v>26</v>
      </c>
      <c r="F1053" s="103">
        <f>F1054</f>
        <v>185090</v>
      </c>
    </row>
    <row r="1054" spans="1:6" ht="64.5" customHeight="1" x14ac:dyDescent="0.25">
      <c r="A1054" s="61" t="s">
        <v>158</v>
      </c>
      <c r="B1054" s="223" t="s">
        <v>74</v>
      </c>
      <c r="C1054" s="223" t="s">
        <v>63</v>
      </c>
      <c r="D1054" s="223" t="s">
        <v>423</v>
      </c>
      <c r="E1054" s="215" t="s">
        <v>161</v>
      </c>
      <c r="F1054" s="103">
        <f>183204+420+627+297-420-297+342+420+157+340</f>
        <v>185090</v>
      </c>
    </row>
    <row r="1055" spans="1:6" ht="36" customHeight="1" x14ac:dyDescent="0.25">
      <c r="A1055" s="44" t="s">
        <v>507</v>
      </c>
      <c r="B1055" s="18" t="s">
        <v>74</v>
      </c>
      <c r="C1055" s="18" t="s">
        <v>63</v>
      </c>
      <c r="D1055" s="18" t="s">
        <v>373</v>
      </c>
      <c r="E1055" s="19"/>
      <c r="F1055" s="94">
        <f>F1056</f>
        <v>213</v>
      </c>
    </row>
    <row r="1056" spans="1:6" ht="36" customHeight="1" x14ac:dyDescent="0.3">
      <c r="A1056" s="44" t="s">
        <v>374</v>
      </c>
      <c r="B1056" s="18" t="s">
        <v>74</v>
      </c>
      <c r="C1056" s="18" t="s">
        <v>63</v>
      </c>
      <c r="D1056" s="18" t="s">
        <v>375</v>
      </c>
      <c r="E1056" s="76"/>
      <c r="F1056" s="114">
        <f>F1057</f>
        <v>213</v>
      </c>
    </row>
    <row r="1057" spans="1:6" ht="17.25" customHeight="1" x14ac:dyDescent="0.25">
      <c r="A1057" s="43" t="s">
        <v>376</v>
      </c>
      <c r="B1057" s="22" t="s">
        <v>74</v>
      </c>
      <c r="C1057" s="22" t="s">
        <v>63</v>
      </c>
      <c r="D1057" s="22" t="s">
        <v>377</v>
      </c>
      <c r="E1057" s="22"/>
      <c r="F1057" s="55">
        <f t="shared" ref="F1057:F1059" si="9">F1058</f>
        <v>213</v>
      </c>
    </row>
    <row r="1058" spans="1:6" ht="17.25" customHeight="1" x14ac:dyDescent="0.25">
      <c r="A1058" s="220" t="s">
        <v>18</v>
      </c>
      <c r="B1058" s="223" t="s">
        <v>74</v>
      </c>
      <c r="C1058" s="223" t="s">
        <v>63</v>
      </c>
      <c r="D1058" s="223" t="s">
        <v>377</v>
      </c>
      <c r="E1058" s="223" t="s">
        <v>20</v>
      </c>
      <c r="F1058" s="103">
        <f t="shared" si="9"/>
        <v>213</v>
      </c>
    </row>
    <row r="1059" spans="1:6" ht="17.25" customHeight="1" x14ac:dyDescent="0.25">
      <c r="A1059" s="220" t="s">
        <v>25</v>
      </c>
      <c r="B1059" s="123" t="s">
        <v>74</v>
      </c>
      <c r="C1059" s="123" t="s">
        <v>63</v>
      </c>
      <c r="D1059" s="223" t="s">
        <v>377</v>
      </c>
      <c r="E1059" s="223" t="s">
        <v>26</v>
      </c>
      <c r="F1059" s="103">
        <f t="shared" si="9"/>
        <v>213</v>
      </c>
    </row>
    <row r="1060" spans="1:6" ht="17.25" customHeight="1" x14ac:dyDescent="0.25">
      <c r="A1060" s="48" t="s">
        <v>152</v>
      </c>
      <c r="B1060" s="123" t="s">
        <v>74</v>
      </c>
      <c r="C1060" s="123" t="s">
        <v>63</v>
      </c>
      <c r="D1060" s="223" t="s">
        <v>377</v>
      </c>
      <c r="E1060" s="223" t="s">
        <v>159</v>
      </c>
      <c r="F1060" s="103">
        <v>213</v>
      </c>
    </row>
    <row r="1061" spans="1:6" ht="17.25" customHeight="1" x14ac:dyDescent="0.25">
      <c r="A1061" s="35" t="s">
        <v>111</v>
      </c>
      <c r="B1061" s="18" t="s">
        <v>74</v>
      </c>
      <c r="C1061" s="18" t="s">
        <v>63</v>
      </c>
      <c r="D1061" s="18" t="s">
        <v>236</v>
      </c>
      <c r="E1061" s="54"/>
      <c r="F1061" s="20">
        <f>F1062</f>
        <v>100</v>
      </c>
    </row>
    <row r="1062" spans="1:6" ht="15.75" x14ac:dyDescent="0.25">
      <c r="A1062" s="21" t="s">
        <v>51</v>
      </c>
      <c r="B1062" s="22" t="s">
        <v>74</v>
      </c>
      <c r="C1062" s="22" t="s">
        <v>63</v>
      </c>
      <c r="D1062" s="22" t="s">
        <v>428</v>
      </c>
      <c r="E1062" s="41"/>
      <c r="F1062" s="24">
        <f>F1063</f>
        <v>100</v>
      </c>
    </row>
    <row r="1063" spans="1:6" ht="15.75" x14ac:dyDescent="0.25">
      <c r="A1063" s="211" t="s">
        <v>23</v>
      </c>
      <c r="B1063" s="123" t="s">
        <v>74</v>
      </c>
      <c r="C1063" s="123" t="s">
        <v>63</v>
      </c>
      <c r="D1063" s="223" t="s">
        <v>428</v>
      </c>
      <c r="E1063" s="215" t="s">
        <v>24</v>
      </c>
      <c r="F1063" s="27">
        <f>F1064</f>
        <v>100</v>
      </c>
    </row>
    <row r="1064" spans="1:6" ht="15.75" x14ac:dyDescent="0.25">
      <c r="A1064" s="211" t="s">
        <v>188</v>
      </c>
      <c r="B1064" s="223" t="s">
        <v>74</v>
      </c>
      <c r="C1064" s="223" t="s">
        <v>63</v>
      </c>
      <c r="D1064" s="223" t="s">
        <v>428</v>
      </c>
      <c r="E1064" s="215" t="s">
        <v>126</v>
      </c>
      <c r="F1064" s="27">
        <f>0+100</f>
        <v>100</v>
      </c>
    </row>
    <row r="1065" spans="1:6" ht="15.75" x14ac:dyDescent="0.25">
      <c r="A1065" s="158" t="s">
        <v>102</v>
      </c>
      <c r="B1065" s="159" t="s">
        <v>74</v>
      </c>
      <c r="C1065" s="159" t="s">
        <v>89</v>
      </c>
      <c r="D1065" s="159" t="s">
        <v>101</v>
      </c>
      <c r="E1065" s="160"/>
      <c r="F1065" s="161">
        <f>F1066</f>
        <v>420</v>
      </c>
    </row>
    <row r="1066" spans="1:6" ht="31.5" x14ac:dyDescent="0.25">
      <c r="A1066" s="40" t="s">
        <v>505</v>
      </c>
      <c r="B1066" s="41" t="s">
        <v>74</v>
      </c>
      <c r="C1066" s="41" t="s">
        <v>89</v>
      </c>
      <c r="D1066" s="41" t="s">
        <v>302</v>
      </c>
      <c r="E1066" s="41"/>
      <c r="F1066" s="24">
        <f>F1067+F1073</f>
        <v>420</v>
      </c>
    </row>
    <row r="1067" spans="1:6" ht="15.75" x14ac:dyDescent="0.25">
      <c r="A1067" s="115" t="s">
        <v>6</v>
      </c>
      <c r="B1067" s="22" t="s">
        <v>74</v>
      </c>
      <c r="C1067" s="22" t="s">
        <v>89</v>
      </c>
      <c r="D1067" s="22" t="s">
        <v>301</v>
      </c>
      <c r="E1067" s="41"/>
      <c r="F1067" s="24">
        <f>F1068</f>
        <v>220</v>
      </c>
    </row>
    <row r="1068" spans="1:6" ht="31.5" x14ac:dyDescent="0.25">
      <c r="A1068" s="53" t="s">
        <v>389</v>
      </c>
      <c r="B1068" s="167" t="s">
        <v>74</v>
      </c>
      <c r="C1068" s="167" t="s">
        <v>89</v>
      </c>
      <c r="D1068" s="23" t="s">
        <v>460</v>
      </c>
      <c r="E1068" s="54"/>
      <c r="F1068" s="56">
        <f>F1069</f>
        <v>220</v>
      </c>
    </row>
    <row r="1069" spans="1:6" ht="15.75" x14ac:dyDescent="0.25">
      <c r="A1069" s="47" t="s">
        <v>154</v>
      </c>
      <c r="B1069" s="223" t="s">
        <v>74</v>
      </c>
      <c r="C1069" s="223" t="s">
        <v>89</v>
      </c>
      <c r="D1069" s="26" t="s">
        <v>300</v>
      </c>
      <c r="E1069" s="215"/>
      <c r="F1069" s="103">
        <f>F1070</f>
        <v>220</v>
      </c>
    </row>
    <row r="1070" spans="1:6" ht="15.75" x14ac:dyDescent="0.25">
      <c r="A1070" s="212" t="s">
        <v>22</v>
      </c>
      <c r="B1070" s="223" t="s">
        <v>74</v>
      </c>
      <c r="C1070" s="223" t="s">
        <v>89</v>
      </c>
      <c r="D1070" s="26" t="s">
        <v>300</v>
      </c>
      <c r="E1070" s="34" t="s">
        <v>15</v>
      </c>
      <c r="F1070" s="103">
        <f>F1071</f>
        <v>220</v>
      </c>
    </row>
    <row r="1071" spans="1:6" ht="31.5" x14ac:dyDescent="0.25">
      <c r="A1071" s="212" t="s">
        <v>17</v>
      </c>
      <c r="B1071" s="223" t="s">
        <v>74</v>
      </c>
      <c r="C1071" s="223" t="s">
        <v>89</v>
      </c>
      <c r="D1071" s="26" t="s">
        <v>300</v>
      </c>
      <c r="E1071" s="34" t="s">
        <v>16</v>
      </c>
      <c r="F1071" s="103">
        <f>F1072</f>
        <v>220</v>
      </c>
    </row>
    <row r="1072" spans="1:6" ht="31.5" x14ac:dyDescent="0.25">
      <c r="A1072" s="211" t="s">
        <v>140</v>
      </c>
      <c r="B1072" s="223" t="s">
        <v>74</v>
      </c>
      <c r="C1072" s="223" t="s">
        <v>89</v>
      </c>
      <c r="D1072" s="26" t="s">
        <v>300</v>
      </c>
      <c r="E1072" s="215" t="s">
        <v>141</v>
      </c>
      <c r="F1072" s="103">
        <v>220</v>
      </c>
    </row>
    <row r="1073" spans="1:6" ht="15.75" x14ac:dyDescent="0.25">
      <c r="A1073" s="115" t="s">
        <v>7</v>
      </c>
      <c r="B1073" s="22" t="s">
        <v>74</v>
      </c>
      <c r="C1073" s="22" t="s">
        <v>89</v>
      </c>
      <c r="D1073" s="22" t="s">
        <v>396</v>
      </c>
      <c r="E1073" s="41"/>
      <c r="F1073" s="24">
        <f t="shared" ref="F1073:F1078" si="10">F1074</f>
        <v>200</v>
      </c>
    </row>
    <row r="1074" spans="1:6" ht="15.75" x14ac:dyDescent="0.25">
      <c r="A1074" s="44" t="s">
        <v>591</v>
      </c>
      <c r="B1074" s="22" t="s">
        <v>74</v>
      </c>
      <c r="C1074" s="22" t="s">
        <v>89</v>
      </c>
      <c r="D1074" s="23" t="s">
        <v>408</v>
      </c>
      <c r="E1074" s="54"/>
      <c r="F1074" s="56">
        <f t="shared" si="10"/>
        <v>200</v>
      </c>
    </row>
    <row r="1075" spans="1:6" ht="15.75" x14ac:dyDescent="0.25">
      <c r="A1075" s="105" t="s">
        <v>172</v>
      </c>
      <c r="B1075" s="22" t="s">
        <v>74</v>
      </c>
      <c r="C1075" s="22" t="s">
        <v>89</v>
      </c>
      <c r="D1075" s="51" t="s">
        <v>409</v>
      </c>
      <c r="E1075" s="41"/>
      <c r="F1075" s="55">
        <f t="shared" si="10"/>
        <v>200</v>
      </c>
    </row>
    <row r="1076" spans="1:6" ht="15.75" x14ac:dyDescent="0.25">
      <c r="A1076" s="61" t="s">
        <v>175</v>
      </c>
      <c r="B1076" s="223" t="s">
        <v>74</v>
      </c>
      <c r="C1076" s="223" t="s">
        <v>89</v>
      </c>
      <c r="D1076" s="26" t="s">
        <v>410</v>
      </c>
      <c r="E1076" s="215"/>
      <c r="F1076" s="103">
        <f t="shared" si="10"/>
        <v>200</v>
      </c>
    </row>
    <row r="1077" spans="1:6" ht="15.75" x14ac:dyDescent="0.25">
      <c r="A1077" s="48" t="s">
        <v>22</v>
      </c>
      <c r="B1077" s="223" t="s">
        <v>74</v>
      </c>
      <c r="C1077" s="223" t="s">
        <v>89</v>
      </c>
      <c r="D1077" s="136" t="s">
        <v>410</v>
      </c>
      <c r="E1077" s="34" t="s">
        <v>15</v>
      </c>
      <c r="F1077" s="128">
        <f t="shared" si="10"/>
        <v>200</v>
      </c>
    </row>
    <row r="1078" spans="1:6" ht="31.5" x14ac:dyDescent="0.25">
      <c r="A1078" s="48" t="s">
        <v>17</v>
      </c>
      <c r="B1078" s="223" t="s">
        <v>74</v>
      </c>
      <c r="C1078" s="223" t="s">
        <v>89</v>
      </c>
      <c r="D1078" s="136" t="s">
        <v>410</v>
      </c>
      <c r="E1078" s="34" t="s">
        <v>16</v>
      </c>
      <c r="F1078" s="128">
        <f t="shared" si="10"/>
        <v>200</v>
      </c>
    </row>
    <row r="1079" spans="1:6" ht="31.5" x14ac:dyDescent="0.25">
      <c r="A1079" s="220" t="s">
        <v>140</v>
      </c>
      <c r="B1079" s="223" t="s">
        <v>74</v>
      </c>
      <c r="C1079" s="223" t="s">
        <v>89</v>
      </c>
      <c r="D1079" s="136" t="s">
        <v>410</v>
      </c>
      <c r="E1079" s="215" t="s">
        <v>141</v>
      </c>
      <c r="F1079" s="128">
        <v>200</v>
      </c>
    </row>
    <row r="1080" spans="1:6" ht="15.75" x14ac:dyDescent="0.25">
      <c r="A1080" s="158" t="s">
        <v>76</v>
      </c>
      <c r="B1080" s="159" t="s">
        <v>74</v>
      </c>
      <c r="C1080" s="159" t="s">
        <v>74</v>
      </c>
      <c r="D1080" s="159" t="s">
        <v>101</v>
      </c>
      <c r="E1080" s="160"/>
      <c r="F1080" s="161">
        <f>F1081+F1088+F1165</f>
        <v>73102</v>
      </c>
    </row>
    <row r="1081" spans="1:6" ht="31.5" x14ac:dyDescent="0.25">
      <c r="A1081" s="40" t="s">
        <v>505</v>
      </c>
      <c r="B1081" s="41" t="s">
        <v>74</v>
      </c>
      <c r="C1081" s="41" t="s">
        <v>74</v>
      </c>
      <c r="D1081" s="41" t="s">
        <v>302</v>
      </c>
      <c r="E1081" s="41"/>
      <c r="F1081" s="24">
        <f t="shared" ref="F1081:F1086" si="11">F1082</f>
        <v>500</v>
      </c>
    </row>
    <row r="1082" spans="1:6" ht="15.75" x14ac:dyDescent="0.25">
      <c r="A1082" s="115" t="s">
        <v>7</v>
      </c>
      <c r="B1082" s="22" t="s">
        <v>74</v>
      </c>
      <c r="C1082" s="22" t="s">
        <v>74</v>
      </c>
      <c r="D1082" s="22" t="s">
        <v>396</v>
      </c>
      <c r="E1082" s="41"/>
      <c r="F1082" s="24">
        <f t="shared" si="11"/>
        <v>500</v>
      </c>
    </row>
    <row r="1083" spans="1:6" ht="15.75" x14ac:dyDescent="0.25">
      <c r="A1083" s="44" t="s">
        <v>591</v>
      </c>
      <c r="B1083" s="22" t="s">
        <v>74</v>
      </c>
      <c r="C1083" s="22" t="s">
        <v>74</v>
      </c>
      <c r="D1083" s="23" t="s">
        <v>408</v>
      </c>
      <c r="E1083" s="54"/>
      <c r="F1083" s="56">
        <f t="shared" si="11"/>
        <v>500</v>
      </c>
    </row>
    <row r="1084" spans="1:6" ht="15.75" x14ac:dyDescent="0.25">
      <c r="A1084" s="105" t="s">
        <v>172</v>
      </c>
      <c r="B1084" s="22" t="s">
        <v>74</v>
      </c>
      <c r="C1084" s="22" t="s">
        <v>74</v>
      </c>
      <c r="D1084" s="51" t="s">
        <v>409</v>
      </c>
      <c r="E1084" s="41"/>
      <c r="F1084" s="55">
        <f t="shared" si="11"/>
        <v>500</v>
      </c>
    </row>
    <row r="1085" spans="1:6" ht="31.5" x14ac:dyDescent="0.25">
      <c r="A1085" s="48" t="s">
        <v>18</v>
      </c>
      <c r="B1085" s="223" t="s">
        <v>74</v>
      </c>
      <c r="C1085" s="223" t="s">
        <v>74</v>
      </c>
      <c r="D1085" s="136" t="s">
        <v>410</v>
      </c>
      <c r="E1085" s="34" t="s">
        <v>20</v>
      </c>
      <c r="F1085" s="128">
        <f t="shared" si="11"/>
        <v>500</v>
      </c>
    </row>
    <row r="1086" spans="1:6" ht="15.75" x14ac:dyDescent="0.25">
      <c r="A1086" s="48" t="s">
        <v>25</v>
      </c>
      <c r="B1086" s="223" t="s">
        <v>74</v>
      </c>
      <c r="C1086" s="223" t="s">
        <v>74</v>
      </c>
      <c r="D1086" s="136" t="s">
        <v>410</v>
      </c>
      <c r="E1086" s="34" t="s">
        <v>26</v>
      </c>
      <c r="F1086" s="128">
        <f t="shared" si="11"/>
        <v>500</v>
      </c>
    </row>
    <row r="1087" spans="1:6" ht="15.75" x14ac:dyDescent="0.25">
      <c r="A1087" s="48" t="s">
        <v>152</v>
      </c>
      <c r="B1087" s="223" t="s">
        <v>74</v>
      </c>
      <c r="C1087" s="223" t="s">
        <v>74</v>
      </c>
      <c r="D1087" s="136" t="s">
        <v>410</v>
      </c>
      <c r="E1087" s="34" t="s">
        <v>159</v>
      </c>
      <c r="F1087" s="128">
        <v>500</v>
      </c>
    </row>
    <row r="1088" spans="1:6" ht="37.5" x14ac:dyDescent="0.3">
      <c r="A1088" s="168" t="s">
        <v>521</v>
      </c>
      <c r="B1088" s="19" t="s">
        <v>74</v>
      </c>
      <c r="C1088" s="19" t="s">
        <v>74</v>
      </c>
      <c r="D1088" s="80" t="s">
        <v>308</v>
      </c>
      <c r="E1088" s="169"/>
      <c r="F1088" s="170">
        <f>F1089+F1129</f>
        <v>72577</v>
      </c>
    </row>
    <row r="1089" spans="1:6" ht="27" customHeight="1" x14ac:dyDescent="0.25">
      <c r="A1089" s="53" t="s">
        <v>103</v>
      </c>
      <c r="B1089" s="18" t="s">
        <v>74</v>
      </c>
      <c r="C1089" s="18" t="s">
        <v>74</v>
      </c>
      <c r="D1089" s="23" t="s">
        <v>307</v>
      </c>
      <c r="E1089" s="54"/>
      <c r="F1089" s="56">
        <f>F1090+F1097</f>
        <v>27976</v>
      </c>
    </row>
    <row r="1090" spans="1:6" ht="31.5" x14ac:dyDescent="0.25">
      <c r="A1090" s="53" t="s">
        <v>466</v>
      </c>
      <c r="B1090" s="18" t="s">
        <v>74</v>
      </c>
      <c r="C1090" s="18" t="s">
        <v>74</v>
      </c>
      <c r="D1090" s="23" t="s">
        <v>305</v>
      </c>
      <c r="E1090" s="54"/>
      <c r="F1090" s="56">
        <f>F1091</f>
        <v>2412</v>
      </c>
    </row>
    <row r="1091" spans="1:6" ht="31.5" x14ac:dyDescent="0.25">
      <c r="A1091" s="81" t="s">
        <v>716</v>
      </c>
      <c r="B1091" s="36" t="s">
        <v>74</v>
      </c>
      <c r="C1091" s="36" t="s">
        <v>74</v>
      </c>
      <c r="D1091" s="36" t="s">
        <v>306</v>
      </c>
      <c r="E1091" s="216"/>
      <c r="F1091" s="32">
        <f>F1092</f>
        <v>2412</v>
      </c>
    </row>
    <row r="1092" spans="1:6" ht="31.5" x14ac:dyDescent="0.25">
      <c r="A1092" s="83" t="s">
        <v>18</v>
      </c>
      <c r="B1092" s="223" t="s">
        <v>74</v>
      </c>
      <c r="C1092" s="223" t="s">
        <v>74</v>
      </c>
      <c r="D1092" s="215" t="s">
        <v>306</v>
      </c>
      <c r="E1092" s="171" t="s">
        <v>20</v>
      </c>
      <c r="F1092" s="38">
        <f>F1093+F1095</f>
        <v>2412</v>
      </c>
    </row>
    <row r="1093" spans="1:6" ht="15.75" x14ac:dyDescent="0.25">
      <c r="A1093" s="83" t="s">
        <v>25</v>
      </c>
      <c r="B1093" s="223" t="s">
        <v>74</v>
      </c>
      <c r="C1093" s="223" t="s">
        <v>74</v>
      </c>
      <c r="D1093" s="215" t="s">
        <v>306</v>
      </c>
      <c r="E1093" s="171" t="s">
        <v>26</v>
      </c>
      <c r="F1093" s="38">
        <f>F1094</f>
        <v>90</v>
      </c>
    </row>
    <row r="1094" spans="1:6" ht="15.75" x14ac:dyDescent="0.25">
      <c r="A1094" s="220" t="s">
        <v>152</v>
      </c>
      <c r="B1094" s="223" t="s">
        <v>74</v>
      </c>
      <c r="C1094" s="223" t="s">
        <v>74</v>
      </c>
      <c r="D1094" s="215" t="s">
        <v>306</v>
      </c>
      <c r="E1094" s="171" t="s">
        <v>159</v>
      </c>
      <c r="F1094" s="38">
        <v>90</v>
      </c>
    </row>
    <row r="1095" spans="1:6" ht="31.5" x14ac:dyDescent="0.25">
      <c r="A1095" s="83" t="s">
        <v>28</v>
      </c>
      <c r="B1095" s="223" t="s">
        <v>74</v>
      </c>
      <c r="C1095" s="223" t="s">
        <v>74</v>
      </c>
      <c r="D1095" s="215" t="s">
        <v>306</v>
      </c>
      <c r="E1095" s="171" t="s">
        <v>0</v>
      </c>
      <c r="F1095" s="38">
        <f>F1096</f>
        <v>2322</v>
      </c>
    </row>
    <row r="1096" spans="1:6" ht="43.5" customHeight="1" x14ac:dyDescent="0.25">
      <c r="A1096" s="83" t="s">
        <v>745</v>
      </c>
      <c r="B1096" s="223" t="s">
        <v>74</v>
      </c>
      <c r="C1096" s="223" t="s">
        <v>74</v>
      </c>
      <c r="D1096" s="215" t="s">
        <v>306</v>
      </c>
      <c r="E1096" s="171" t="s">
        <v>744</v>
      </c>
      <c r="F1096" s="38">
        <f>1925+247+150</f>
        <v>2322</v>
      </c>
    </row>
    <row r="1097" spans="1:6" ht="15.75" x14ac:dyDescent="0.25">
      <c r="A1097" s="53" t="s">
        <v>309</v>
      </c>
      <c r="B1097" s="18" t="s">
        <v>74</v>
      </c>
      <c r="C1097" s="18" t="s">
        <v>74</v>
      </c>
      <c r="D1097" s="23" t="s">
        <v>310</v>
      </c>
      <c r="E1097" s="54"/>
      <c r="F1097" s="56">
        <f>F1098+F1104+F1111+F1117+F1121+F1125</f>
        <v>25564</v>
      </c>
    </row>
    <row r="1098" spans="1:6" ht="15.75" x14ac:dyDescent="0.25">
      <c r="A1098" s="81" t="s">
        <v>311</v>
      </c>
      <c r="B1098" s="223" t="s">
        <v>74</v>
      </c>
      <c r="C1098" s="223" t="s">
        <v>74</v>
      </c>
      <c r="D1098" s="36" t="s">
        <v>518</v>
      </c>
      <c r="E1098" s="216"/>
      <c r="F1098" s="32">
        <f>F1099</f>
        <v>2020</v>
      </c>
    </row>
    <row r="1099" spans="1:6" ht="28.9" customHeight="1" x14ac:dyDescent="0.25">
      <c r="A1099" s="83" t="s">
        <v>18</v>
      </c>
      <c r="B1099" s="223" t="s">
        <v>74</v>
      </c>
      <c r="C1099" s="223" t="s">
        <v>74</v>
      </c>
      <c r="D1099" s="215" t="s">
        <v>518</v>
      </c>
      <c r="E1099" s="171" t="s">
        <v>20</v>
      </c>
      <c r="F1099" s="38">
        <f>F1100+F1102</f>
        <v>2020</v>
      </c>
    </row>
    <row r="1100" spans="1:6" ht="15.75" x14ac:dyDescent="0.25">
      <c r="A1100" s="83" t="s">
        <v>25</v>
      </c>
      <c r="B1100" s="223" t="s">
        <v>74</v>
      </c>
      <c r="C1100" s="223" t="s">
        <v>74</v>
      </c>
      <c r="D1100" s="215" t="s">
        <v>518</v>
      </c>
      <c r="E1100" s="171" t="s">
        <v>26</v>
      </c>
      <c r="F1100" s="38">
        <f>F1101</f>
        <v>240</v>
      </c>
    </row>
    <row r="1101" spans="1:6" ht="15.75" x14ac:dyDescent="0.25">
      <c r="A1101" s="220" t="s">
        <v>152</v>
      </c>
      <c r="B1101" s="223" t="s">
        <v>74</v>
      </c>
      <c r="C1101" s="223" t="s">
        <v>74</v>
      </c>
      <c r="D1101" s="215" t="s">
        <v>518</v>
      </c>
      <c r="E1101" s="171" t="s">
        <v>159</v>
      </c>
      <c r="F1101" s="38">
        <v>240</v>
      </c>
    </row>
    <row r="1102" spans="1:6" ht="31.5" x14ac:dyDescent="0.25">
      <c r="A1102" s="83" t="s">
        <v>28</v>
      </c>
      <c r="B1102" s="223" t="s">
        <v>74</v>
      </c>
      <c r="C1102" s="223" t="s">
        <v>74</v>
      </c>
      <c r="D1102" s="215" t="s">
        <v>518</v>
      </c>
      <c r="E1102" s="171" t="s">
        <v>0</v>
      </c>
      <c r="F1102" s="38">
        <f>F1103</f>
        <v>1780</v>
      </c>
    </row>
    <row r="1103" spans="1:6" ht="31.5" x14ac:dyDescent="0.25">
      <c r="A1103" s="83" t="s">
        <v>745</v>
      </c>
      <c r="B1103" s="223" t="s">
        <v>74</v>
      </c>
      <c r="C1103" s="223" t="s">
        <v>74</v>
      </c>
      <c r="D1103" s="215" t="s">
        <v>518</v>
      </c>
      <c r="E1103" s="171" t="s">
        <v>744</v>
      </c>
      <c r="F1103" s="38">
        <f>1710+70</f>
        <v>1780</v>
      </c>
    </row>
    <row r="1104" spans="1:6" ht="31.5" x14ac:dyDescent="0.25">
      <c r="A1104" s="81" t="s">
        <v>519</v>
      </c>
      <c r="B1104" s="36" t="s">
        <v>74</v>
      </c>
      <c r="C1104" s="36" t="s">
        <v>74</v>
      </c>
      <c r="D1104" s="36" t="s">
        <v>522</v>
      </c>
      <c r="E1104" s="41"/>
      <c r="F1104" s="32">
        <f>F1105+F1108</f>
        <v>420</v>
      </c>
    </row>
    <row r="1105" spans="1:6" ht="33.75" customHeight="1" x14ac:dyDescent="0.25">
      <c r="A1105" s="220" t="s">
        <v>22</v>
      </c>
      <c r="B1105" s="223" t="s">
        <v>74</v>
      </c>
      <c r="C1105" s="223" t="s">
        <v>74</v>
      </c>
      <c r="D1105" s="223" t="s">
        <v>522</v>
      </c>
      <c r="E1105" s="215" t="s">
        <v>15</v>
      </c>
      <c r="F1105" s="27">
        <f>F1106</f>
        <v>150</v>
      </c>
    </row>
    <row r="1106" spans="1:6" ht="30.75" customHeight="1" x14ac:dyDescent="0.25">
      <c r="A1106" s="220" t="s">
        <v>17</v>
      </c>
      <c r="B1106" s="223" t="s">
        <v>74</v>
      </c>
      <c r="C1106" s="223" t="s">
        <v>74</v>
      </c>
      <c r="D1106" s="223" t="s">
        <v>522</v>
      </c>
      <c r="E1106" s="215" t="s">
        <v>16</v>
      </c>
      <c r="F1106" s="27">
        <f>F1107</f>
        <v>150</v>
      </c>
    </row>
    <row r="1107" spans="1:6" ht="31.5" x14ac:dyDescent="0.25">
      <c r="A1107" s="61" t="s">
        <v>185</v>
      </c>
      <c r="B1107" s="223" t="s">
        <v>74</v>
      </c>
      <c r="C1107" s="223" t="s">
        <v>74</v>
      </c>
      <c r="D1107" s="223" t="s">
        <v>522</v>
      </c>
      <c r="E1107" s="171" t="s">
        <v>141</v>
      </c>
      <c r="F1107" s="38">
        <v>150</v>
      </c>
    </row>
    <row r="1108" spans="1:6" ht="23.45" customHeight="1" x14ac:dyDescent="0.25">
      <c r="A1108" s="83" t="s">
        <v>18</v>
      </c>
      <c r="B1108" s="223" t="s">
        <v>74</v>
      </c>
      <c r="C1108" s="223" t="s">
        <v>74</v>
      </c>
      <c r="D1108" s="215" t="s">
        <v>522</v>
      </c>
      <c r="E1108" s="171" t="s">
        <v>20</v>
      </c>
      <c r="F1108" s="38">
        <f>F1109</f>
        <v>270</v>
      </c>
    </row>
    <row r="1109" spans="1:6" ht="33.75" customHeight="1" x14ac:dyDescent="0.25">
      <c r="A1109" s="83" t="s">
        <v>28</v>
      </c>
      <c r="B1109" s="223" t="s">
        <v>74</v>
      </c>
      <c r="C1109" s="223" t="s">
        <v>74</v>
      </c>
      <c r="D1109" s="215" t="s">
        <v>522</v>
      </c>
      <c r="E1109" s="171" t="s">
        <v>0</v>
      </c>
      <c r="F1109" s="38">
        <f>F1110</f>
        <v>270</v>
      </c>
    </row>
    <row r="1110" spans="1:6" ht="31.5" x14ac:dyDescent="0.25">
      <c r="A1110" s="83" t="s">
        <v>745</v>
      </c>
      <c r="B1110" s="223" t="s">
        <v>74</v>
      </c>
      <c r="C1110" s="223" t="s">
        <v>74</v>
      </c>
      <c r="D1110" s="215" t="s">
        <v>522</v>
      </c>
      <c r="E1110" s="171" t="s">
        <v>744</v>
      </c>
      <c r="F1110" s="38">
        <f>200+70</f>
        <v>270</v>
      </c>
    </row>
    <row r="1111" spans="1:6" ht="31.5" x14ac:dyDescent="0.25">
      <c r="A1111" s="81" t="s">
        <v>520</v>
      </c>
      <c r="B1111" s="36" t="s">
        <v>74</v>
      </c>
      <c r="C1111" s="36" t="s">
        <v>74</v>
      </c>
      <c r="D1111" s="36" t="s">
        <v>523</v>
      </c>
      <c r="E1111" s="41"/>
      <c r="F1111" s="32">
        <f>F1112</f>
        <v>560</v>
      </c>
    </row>
    <row r="1112" spans="1:6" ht="32.25" customHeight="1" x14ac:dyDescent="0.25">
      <c r="A1112" s="220" t="s">
        <v>18</v>
      </c>
      <c r="B1112" s="223" t="s">
        <v>74</v>
      </c>
      <c r="C1112" s="223" t="s">
        <v>74</v>
      </c>
      <c r="D1112" s="223" t="s">
        <v>523</v>
      </c>
      <c r="E1112" s="215" t="s">
        <v>20</v>
      </c>
      <c r="F1112" s="27">
        <f>F1113+F1115</f>
        <v>560</v>
      </c>
    </row>
    <row r="1113" spans="1:6" ht="15.75" x14ac:dyDescent="0.25">
      <c r="A1113" s="83" t="s">
        <v>25</v>
      </c>
      <c r="B1113" s="223" t="s">
        <v>74</v>
      </c>
      <c r="C1113" s="223" t="s">
        <v>74</v>
      </c>
      <c r="D1113" s="223" t="s">
        <v>523</v>
      </c>
      <c r="E1113" s="215" t="s">
        <v>26</v>
      </c>
      <c r="F1113" s="27">
        <f>F1114</f>
        <v>245</v>
      </c>
    </row>
    <row r="1114" spans="1:6" ht="15.75" x14ac:dyDescent="0.25">
      <c r="A1114" s="220" t="s">
        <v>152</v>
      </c>
      <c r="B1114" s="223" t="s">
        <v>74</v>
      </c>
      <c r="C1114" s="223" t="s">
        <v>74</v>
      </c>
      <c r="D1114" s="223" t="s">
        <v>523</v>
      </c>
      <c r="E1114" s="215" t="s">
        <v>159</v>
      </c>
      <c r="F1114" s="27">
        <v>245</v>
      </c>
    </row>
    <row r="1115" spans="1:6" ht="26.45" customHeight="1" x14ac:dyDescent="0.25">
      <c r="A1115" s="83" t="s">
        <v>28</v>
      </c>
      <c r="B1115" s="223" t="s">
        <v>74</v>
      </c>
      <c r="C1115" s="223" t="s">
        <v>74</v>
      </c>
      <c r="D1115" s="223" t="s">
        <v>523</v>
      </c>
      <c r="E1115" s="215" t="s">
        <v>0</v>
      </c>
      <c r="F1115" s="27">
        <f>F1116</f>
        <v>315</v>
      </c>
    </row>
    <row r="1116" spans="1:6" ht="31.5" x14ac:dyDescent="0.25">
      <c r="A1116" s="83" t="s">
        <v>745</v>
      </c>
      <c r="B1116" s="223" t="s">
        <v>74</v>
      </c>
      <c r="C1116" s="223" t="s">
        <v>74</v>
      </c>
      <c r="D1116" s="215" t="s">
        <v>523</v>
      </c>
      <c r="E1116" s="171" t="s">
        <v>744</v>
      </c>
      <c r="F1116" s="38">
        <v>315</v>
      </c>
    </row>
    <row r="1117" spans="1:6" ht="15.75" x14ac:dyDescent="0.25">
      <c r="A1117" s="81" t="s">
        <v>104</v>
      </c>
      <c r="B1117" s="223" t="s">
        <v>74</v>
      </c>
      <c r="C1117" s="223" t="s">
        <v>74</v>
      </c>
      <c r="D1117" s="36" t="s">
        <v>524</v>
      </c>
      <c r="E1117" s="41"/>
      <c r="F1117" s="32">
        <f>F1118</f>
        <v>21514</v>
      </c>
    </row>
    <row r="1118" spans="1:6" ht="31.5" x14ac:dyDescent="0.25">
      <c r="A1118" s="220" t="s">
        <v>18</v>
      </c>
      <c r="B1118" s="223" t="s">
        <v>74</v>
      </c>
      <c r="C1118" s="223" t="s">
        <v>74</v>
      </c>
      <c r="D1118" s="223" t="s">
        <v>524</v>
      </c>
      <c r="E1118" s="215" t="s">
        <v>20</v>
      </c>
      <c r="F1118" s="27">
        <f>F1119</f>
        <v>21514</v>
      </c>
    </row>
    <row r="1119" spans="1:6" ht="15.75" x14ac:dyDescent="0.25">
      <c r="A1119" s="220" t="s">
        <v>25</v>
      </c>
      <c r="B1119" s="223" t="s">
        <v>74</v>
      </c>
      <c r="C1119" s="223" t="s">
        <v>74</v>
      </c>
      <c r="D1119" s="223" t="s">
        <v>524</v>
      </c>
      <c r="E1119" s="215" t="s">
        <v>26</v>
      </c>
      <c r="F1119" s="27">
        <f>F1120</f>
        <v>21514</v>
      </c>
    </row>
    <row r="1120" spans="1:6" ht="47.25" x14ac:dyDescent="0.25">
      <c r="A1120" s="220" t="s">
        <v>158</v>
      </c>
      <c r="B1120" s="223" t="s">
        <v>74</v>
      </c>
      <c r="C1120" s="223" t="s">
        <v>74</v>
      </c>
      <c r="D1120" s="223" t="s">
        <v>524</v>
      </c>
      <c r="E1120" s="215" t="s">
        <v>161</v>
      </c>
      <c r="F1120" s="27">
        <v>21514</v>
      </c>
    </row>
    <row r="1121" spans="1:6" ht="31.5" x14ac:dyDescent="0.25">
      <c r="A1121" s="124" t="s">
        <v>783</v>
      </c>
      <c r="B1121" s="41" t="s">
        <v>74</v>
      </c>
      <c r="C1121" s="41" t="s">
        <v>74</v>
      </c>
      <c r="D1121" s="22" t="s">
        <v>787</v>
      </c>
      <c r="E1121" s="41"/>
      <c r="F1121" s="144">
        <f t="shared" ref="F1121" si="12">F1122</f>
        <v>1000</v>
      </c>
    </row>
    <row r="1122" spans="1:6" ht="31.5" x14ac:dyDescent="0.25">
      <c r="A1122" s="220" t="s">
        <v>18</v>
      </c>
      <c r="B1122" s="223" t="s">
        <v>74</v>
      </c>
      <c r="C1122" s="223" t="s">
        <v>74</v>
      </c>
      <c r="D1122" s="223" t="s">
        <v>785</v>
      </c>
      <c r="E1122" s="215" t="s">
        <v>20</v>
      </c>
      <c r="F1122" s="27">
        <f>F1123</f>
        <v>1000</v>
      </c>
    </row>
    <row r="1123" spans="1:6" ht="37.5" customHeight="1" x14ac:dyDescent="0.25">
      <c r="A1123" s="83" t="s">
        <v>25</v>
      </c>
      <c r="B1123" s="223" t="s">
        <v>74</v>
      </c>
      <c r="C1123" s="223" t="s">
        <v>74</v>
      </c>
      <c r="D1123" s="223" t="s">
        <v>785</v>
      </c>
      <c r="E1123" s="215" t="s">
        <v>26</v>
      </c>
      <c r="F1123" s="27">
        <f>F1124</f>
        <v>1000</v>
      </c>
    </row>
    <row r="1124" spans="1:6" ht="15.75" x14ac:dyDescent="0.25">
      <c r="A1124" s="220" t="s">
        <v>152</v>
      </c>
      <c r="B1124" s="223" t="s">
        <v>74</v>
      </c>
      <c r="C1124" s="223" t="s">
        <v>74</v>
      </c>
      <c r="D1124" s="223" t="s">
        <v>785</v>
      </c>
      <c r="E1124" s="215" t="s">
        <v>159</v>
      </c>
      <c r="F1124" s="27">
        <v>1000</v>
      </c>
    </row>
    <row r="1125" spans="1:6" ht="15.75" x14ac:dyDescent="0.25">
      <c r="A1125" s="60" t="s">
        <v>51</v>
      </c>
      <c r="B1125" s="223" t="s">
        <v>74</v>
      </c>
      <c r="C1125" s="223" t="s">
        <v>74</v>
      </c>
      <c r="D1125" s="30" t="s">
        <v>525</v>
      </c>
      <c r="E1125" s="216"/>
      <c r="F1125" s="151">
        <f>F1126</f>
        <v>50</v>
      </c>
    </row>
    <row r="1126" spans="1:6" ht="31.5" x14ac:dyDescent="0.25">
      <c r="A1126" s="220" t="s">
        <v>18</v>
      </c>
      <c r="B1126" s="223" t="s">
        <v>74</v>
      </c>
      <c r="C1126" s="223" t="s">
        <v>74</v>
      </c>
      <c r="D1126" s="223" t="s">
        <v>525</v>
      </c>
      <c r="E1126" s="215" t="s">
        <v>20</v>
      </c>
      <c r="F1126" s="27">
        <f>F1127</f>
        <v>50</v>
      </c>
    </row>
    <row r="1127" spans="1:6" ht="15.75" x14ac:dyDescent="0.25">
      <c r="A1127" s="83" t="s">
        <v>25</v>
      </c>
      <c r="B1127" s="223" t="s">
        <v>74</v>
      </c>
      <c r="C1127" s="223" t="s">
        <v>74</v>
      </c>
      <c r="D1127" s="223" t="s">
        <v>525</v>
      </c>
      <c r="E1127" s="215" t="s">
        <v>26</v>
      </c>
      <c r="F1127" s="27">
        <f>F1128</f>
        <v>50</v>
      </c>
    </row>
    <row r="1128" spans="1:6" ht="15.75" x14ac:dyDescent="0.25">
      <c r="A1128" s="220" t="s">
        <v>152</v>
      </c>
      <c r="B1128" s="223" t="s">
        <v>74</v>
      </c>
      <c r="C1128" s="223" t="s">
        <v>74</v>
      </c>
      <c r="D1128" s="223" t="s">
        <v>525</v>
      </c>
      <c r="E1128" s="215" t="s">
        <v>159</v>
      </c>
      <c r="F1128" s="27">
        <v>50</v>
      </c>
    </row>
    <row r="1129" spans="1:6" ht="47.25" x14ac:dyDescent="0.25">
      <c r="A1129" s="53" t="s">
        <v>504</v>
      </c>
      <c r="B1129" s="22" t="s">
        <v>74</v>
      </c>
      <c r="C1129" s="22" t="s">
        <v>74</v>
      </c>
      <c r="D1129" s="23" t="s">
        <v>312</v>
      </c>
      <c r="E1129" s="54"/>
      <c r="F1129" s="56">
        <f>F1130</f>
        <v>44601</v>
      </c>
    </row>
    <row r="1130" spans="1:6" ht="31.5" x14ac:dyDescent="0.25">
      <c r="A1130" s="53" t="s">
        <v>318</v>
      </c>
      <c r="B1130" s="18" t="s">
        <v>74</v>
      </c>
      <c r="C1130" s="18" t="s">
        <v>74</v>
      </c>
      <c r="D1130" s="23" t="s">
        <v>313</v>
      </c>
      <c r="E1130" s="54"/>
      <c r="F1130" s="56">
        <f>F1131+F1143+F1147+F1154+F1158</f>
        <v>44601</v>
      </c>
    </row>
    <row r="1131" spans="1:6" ht="15.75" x14ac:dyDescent="0.25">
      <c r="A1131" s="81" t="s">
        <v>105</v>
      </c>
      <c r="B1131" s="36" t="s">
        <v>74</v>
      </c>
      <c r="C1131" s="36" t="s">
        <v>74</v>
      </c>
      <c r="D1131" s="216" t="s">
        <v>314</v>
      </c>
      <c r="E1131" s="216"/>
      <c r="F1131" s="102">
        <f>F1132+F1135+F1138</f>
        <v>23008</v>
      </c>
    </row>
    <row r="1132" spans="1:6" ht="15.75" x14ac:dyDescent="0.25">
      <c r="A1132" s="83" t="s">
        <v>22</v>
      </c>
      <c r="B1132" s="223" t="s">
        <v>74</v>
      </c>
      <c r="C1132" s="223" t="s">
        <v>74</v>
      </c>
      <c r="D1132" s="215" t="s">
        <v>314</v>
      </c>
      <c r="E1132" s="31" t="s">
        <v>15</v>
      </c>
      <c r="F1132" s="103">
        <f>F1133</f>
        <v>355</v>
      </c>
    </row>
    <row r="1133" spans="1:6" ht="31.5" x14ac:dyDescent="0.25">
      <c r="A1133" s="83" t="s">
        <v>17</v>
      </c>
      <c r="B1133" s="223" t="s">
        <v>74</v>
      </c>
      <c r="C1133" s="223" t="s">
        <v>74</v>
      </c>
      <c r="D1133" s="215" t="s">
        <v>314</v>
      </c>
      <c r="E1133" s="31" t="s">
        <v>16</v>
      </c>
      <c r="F1133" s="103">
        <f>F1134</f>
        <v>355</v>
      </c>
    </row>
    <row r="1134" spans="1:6" ht="31.5" x14ac:dyDescent="0.25">
      <c r="A1134" s="61" t="s">
        <v>185</v>
      </c>
      <c r="B1134" s="223" t="s">
        <v>74</v>
      </c>
      <c r="C1134" s="223" t="s">
        <v>74</v>
      </c>
      <c r="D1134" s="215" t="s">
        <v>314</v>
      </c>
      <c r="E1134" s="171" t="s">
        <v>141</v>
      </c>
      <c r="F1134" s="103">
        <v>355</v>
      </c>
    </row>
    <row r="1135" spans="1:6" ht="40.5" customHeight="1" x14ac:dyDescent="0.25">
      <c r="A1135" s="48" t="s">
        <v>23</v>
      </c>
      <c r="B1135" s="223" t="s">
        <v>74</v>
      </c>
      <c r="C1135" s="223" t="s">
        <v>74</v>
      </c>
      <c r="D1135" s="215" t="s">
        <v>314</v>
      </c>
      <c r="E1135" s="34" t="s">
        <v>24</v>
      </c>
      <c r="F1135" s="103">
        <f>F1136</f>
        <v>1196</v>
      </c>
    </row>
    <row r="1136" spans="1:6" ht="21" customHeight="1" x14ac:dyDescent="0.25">
      <c r="A1136" s="48" t="s">
        <v>133</v>
      </c>
      <c r="B1136" s="223" t="s">
        <v>74</v>
      </c>
      <c r="C1136" s="223" t="s">
        <v>74</v>
      </c>
      <c r="D1136" s="215" t="s">
        <v>314</v>
      </c>
      <c r="E1136" s="34" t="s">
        <v>132</v>
      </c>
      <c r="F1136" s="103">
        <f>F1137</f>
        <v>1196</v>
      </c>
    </row>
    <row r="1137" spans="1:6" ht="21.6" customHeight="1" x14ac:dyDescent="0.25">
      <c r="A1137" s="48" t="s">
        <v>217</v>
      </c>
      <c r="B1137" s="223" t="s">
        <v>74</v>
      </c>
      <c r="C1137" s="223" t="s">
        <v>74</v>
      </c>
      <c r="D1137" s="215" t="s">
        <v>314</v>
      </c>
      <c r="E1137" s="215" t="s">
        <v>194</v>
      </c>
      <c r="F1137" s="103">
        <f>1820-14-610</f>
        <v>1196</v>
      </c>
    </row>
    <row r="1138" spans="1:6" ht="18.600000000000001" customHeight="1" x14ac:dyDescent="0.25">
      <c r="A1138" s="220" t="s">
        <v>18</v>
      </c>
      <c r="B1138" s="223" t="s">
        <v>74</v>
      </c>
      <c r="C1138" s="223" t="s">
        <v>74</v>
      </c>
      <c r="D1138" s="215" t="s">
        <v>314</v>
      </c>
      <c r="E1138" s="215" t="s">
        <v>20</v>
      </c>
      <c r="F1138" s="103">
        <f>F1139+F1141</f>
        <v>21457</v>
      </c>
    </row>
    <row r="1139" spans="1:6" ht="15.75" x14ac:dyDescent="0.25">
      <c r="A1139" s="220" t="s">
        <v>25</v>
      </c>
      <c r="B1139" s="223" t="s">
        <v>74</v>
      </c>
      <c r="C1139" s="223" t="s">
        <v>74</v>
      </c>
      <c r="D1139" s="215" t="s">
        <v>314</v>
      </c>
      <c r="E1139" s="215" t="s">
        <v>26</v>
      </c>
      <c r="F1139" s="103">
        <f>F1140</f>
        <v>20857</v>
      </c>
    </row>
    <row r="1140" spans="1:6" ht="15.75" x14ac:dyDescent="0.25">
      <c r="A1140" s="48" t="s">
        <v>152</v>
      </c>
      <c r="B1140" s="223" t="s">
        <v>74</v>
      </c>
      <c r="C1140" s="223" t="s">
        <v>74</v>
      </c>
      <c r="D1140" s="215" t="s">
        <v>314</v>
      </c>
      <c r="E1140" s="171" t="s">
        <v>159</v>
      </c>
      <c r="F1140" s="103">
        <f>20149+98+610</f>
        <v>20857</v>
      </c>
    </row>
    <row r="1141" spans="1:6" ht="23.45" customHeight="1" x14ac:dyDescent="0.25">
      <c r="A1141" s="61" t="s">
        <v>186</v>
      </c>
      <c r="B1141" s="223" t="s">
        <v>74</v>
      </c>
      <c r="C1141" s="223" t="s">
        <v>74</v>
      </c>
      <c r="D1141" s="215" t="s">
        <v>314</v>
      </c>
      <c r="E1141" s="215" t="s">
        <v>0</v>
      </c>
      <c r="F1141" s="103">
        <f>F1142</f>
        <v>600</v>
      </c>
    </row>
    <row r="1142" spans="1:6" ht="31.5" x14ac:dyDescent="0.25">
      <c r="A1142" s="83" t="s">
        <v>745</v>
      </c>
      <c r="B1142" s="223" t="s">
        <v>74</v>
      </c>
      <c r="C1142" s="223" t="s">
        <v>74</v>
      </c>
      <c r="D1142" s="215" t="s">
        <v>314</v>
      </c>
      <c r="E1142" s="171" t="s">
        <v>744</v>
      </c>
      <c r="F1142" s="38">
        <v>600</v>
      </c>
    </row>
    <row r="1143" spans="1:6" ht="15.75" x14ac:dyDescent="0.25">
      <c r="A1143" s="81" t="s">
        <v>106</v>
      </c>
      <c r="B1143" s="36" t="s">
        <v>74</v>
      </c>
      <c r="C1143" s="36" t="s">
        <v>74</v>
      </c>
      <c r="D1143" s="216" t="s">
        <v>315</v>
      </c>
      <c r="E1143" s="216"/>
      <c r="F1143" s="102">
        <f>F1144</f>
        <v>8925</v>
      </c>
    </row>
    <row r="1144" spans="1:6" ht="15.75" x14ac:dyDescent="0.25">
      <c r="A1144" s="83" t="s">
        <v>22</v>
      </c>
      <c r="B1144" s="223" t="s">
        <v>74</v>
      </c>
      <c r="C1144" s="223" t="s">
        <v>74</v>
      </c>
      <c r="D1144" s="215" t="s">
        <v>315</v>
      </c>
      <c r="E1144" s="31" t="s">
        <v>15</v>
      </c>
      <c r="F1144" s="103">
        <f>F1145</f>
        <v>8925</v>
      </c>
    </row>
    <row r="1145" spans="1:6" ht="31.5" x14ac:dyDescent="0.25">
      <c r="A1145" s="83" t="s">
        <v>17</v>
      </c>
      <c r="B1145" s="223" t="s">
        <v>74</v>
      </c>
      <c r="C1145" s="223" t="s">
        <v>74</v>
      </c>
      <c r="D1145" s="215" t="s">
        <v>315</v>
      </c>
      <c r="E1145" s="31" t="s">
        <v>16</v>
      </c>
      <c r="F1145" s="103">
        <f>F1146</f>
        <v>8925</v>
      </c>
    </row>
    <row r="1146" spans="1:6" ht="31.5" x14ac:dyDescent="0.25">
      <c r="A1146" s="61" t="s">
        <v>185</v>
      </c>
      <c r="B1146" s="223" t="s">
        <v>74</v>
      </c>
      <c r="C1146" s="223" t="s">
        <v>74</v>
      </c>
      <c r="D1146" s="215" t="s">
        <v>315</v>
      </c>
      <c r="E1146" s="171" t="s">
        <v>141</v>
      </c>
      <c r="F1146" s="103">
        <f>8911+14</f>
        <v>8925</v>
      </c>
    </row>
    <row r="1147" spans="1:6" ht="47.25" x14ac:dyDescent="0.25">
      <c r="A1147" s="81" t="s">
        <v>187</v>
      </c>
      <c r="B1147" s="223" t="s">
        <v>74</v>
      </c>
      <c r="C1147" s="223" t="s">
        <v>74</v>
      </c>
      <c r="D1147" s="216" t="s">
        <v>316</v>
      </c>
      <c r="E1147" s="216"/>
      <c r="F1147" s="102">
        <f>F1148+F1151</f>
        <v>450</v>
      </c>
    </row>
    <row r="1148" spans="1:6" ht="15.75" x14ac:dyDescent="0.25">
      <c r="A1148" s="83" t="s">
        <v>22</v>
      </c>
      <c r="B1148" s="223" t="s">
        <v>74</v>
      </c>
      <c r="C1148" s="223" t="s">
        <v>74</v>
      </c>
      <c r="D1148" s="215" t="s">
        <v>316</v>
      </c>
      <c r="E1148" s="31" t="s">
        <v>15</v>
      </c>
      <c r="F1148" s="103">
        <f>F1149</f>
        <v>150</v>
      </c>
    </row>
    <row r="1149" spans="1:6" ht="31.5" x14ac:dyDescent="0.25">
      <c r="A1149" s="83" t="s">
        <v>17</v>
      </c>
      <c r="B1149" s="223" t="s">
        <v>74</v>
      </c>
      <c r="C1149" s="223" t="s">
        <v>74</v>
      </c>
      <c r="D1149" s="215" t="s">
        <v>316</v>
      </c>
      <c r="E1149" s="31" t="s">
        <v>16</v>
      </c>
      <c r="F1149" s="103">
        <f>F1150</f>
        <v>150</v>
      </c>
    </row>
    <row r="1150" spans="1:6" ht="31.5" x14ac:dyDescent="0.25">
      <c r="A1150" s="61" t="s">
        <v>185</v>
      </c>
      <c r="B1150" s="223" t="s">
        <v>74</v>
      </c>
      <c r="C1150" s="223" t="s">
        <v>74</v>
      </c>
      <c r="D1150" s="215" t="s">
        <v>316</v>
      </c>
      <c r="E1150" s="171" t="s">
        <v>141</v>
      </c>
      <c r="F1150" s="103">
        <v>150</v>
      </c>
    </row>
    <row r="1151" spans="1:6" ht="31.5" x14ac:dyDescent="0.25">
      <c r="A1151" s="83" t="s">
        <v>18</v>
      </c>
      <c r="B1151" s="223" t="s">
        <v>74</v>
      </c>
      <c r="C1151" s="223" t="s">
        <v>74</v>
      </c>
      <c r="D1151" s="215" t="s">
        <v>316</v>
      </c>
      <c r="E1151" s="171" t="s">
        <v>20</v>
      </c>
      <c r="F1151" s="103">
        <f>F1152</f>
        <v>300</v>
      </c>
    </row>
    <row r="1152" spans="1:6" ht="16.149999999999999" customHeight="1" x14ac:dyDescent="0.25">
      <c r="A1152" s="83" t="s">
        <v>25</v>
      </c>
      <c r="B1152" s="223" t="s">
        <v>74</v>
      </c>
      <c r="C1152" s="223" t="s">
        <v>74</v>
      </c>
      <c r="D1152" s="215" t="s">
        <v>316</v>
      </c>
      <c r="E1152" s="171" t="s">
        <v>26</v>
      </c>
      <c r="F1152" s="103">
        <f>F1153</f>
        <v>300</v>
      </c>
    </row>
    <row r="1153" spans="1:16370" ht="15.75" x14ac:dyDescent="0.25">
      <c r="A1153" s="48" t="s">
        <v>152</v>
      </c>
      <c r="B1153" s="223" t="s">
        <v>74</v>
      </c>
      <c r="C1153" s="223" t="s">
        <v>74</v>
      </c>
      <c r="D1153" s="215" t="s">
        <v>316</v>
      </c>
      <c r="E1153" s="171" t="s">
        <v>159</v>
      </c>
      <c r="F1153" s="103">
        <v>300</v>
      </c>
    </row>
    <row r="1154" spans="1:16370" ht="15.75" x14ac:dyDescent="0.25">
      <c r="A1154" s="81" t="s">
        <v>107</v>
      </c>
      <c r="B1154" s="36" t="s">
        <v>74</v>
      </c>
      <c r="C1154" s="36" t="s">
        <v>74</v>
      </c>
      <c r="D1154" s="36" t="s">
        <v>317</v>
      </c>
      <c r="E1154" s="216"/>
      <c r="F1154" s="102">
        <f>F1155</f>
        <v>832</v>
      </c>
    </row>
    <row r="1155" spans="1:16370" ht="31.5" x14ac:dyDescent="0.25">
      <c r="A1155" s="83" t="s">
        <v>18</v>
      </c>
      <c r="B1155" s="223" t="s">
        <v>74</v>
      </c>
      <c r="C1155" s="223" t="s">
        <v>74</v>
      </c>
      <c r="D1155" s="215" t="s">
        <v>317</v>
      </c>
      <c r="E1155" s="171" t="s">
        <v>20</v>
      </c>
      <c r="F1155" s="103">
        <f>F1156</f>
        <v>832</v>
      </c>
    </row>
    <row r="1156" spans="1:16370" ht="15.75" x14ac:dyDescent="0.25">
      <c r="A1156" s="83" t="s">
        <v>25</v>
      </c>
      <c r="B1156" s="223" t="s">
        <v>74</v>
      </c>
      <c r="C1156" s="223" t="s">
        <v>74</v>
      </c>
      <c r="D1156" s="215" t="s">
        <v>317</v>
      </c>
      <c r="E1156" s="171" t="s">
        <v>26</v>
      </c>
      <c r="F1156" s="103">
        <f>F1157</f>
        <v>832</v>
      </c>
    </row>
    <row r="1157" spans="1:16370" ht="15.75" x14ac:dyDescent="0.25">
      <c r="A1157" s="48" t="s">
        <v>152</v>
      </c>
      <c r="B1157" s="223" t="s">
        <v>74</v>
      </c>
      <c r="C1157" s="223" t="s">
        <v>74</v>
      </c>
      <c r="D1157" s="215" t="s">
        <v>317</v>
      </c>
      <c r="E1157" s="171" t="s">
        <v>159</v>
      </c>
      <c r="F1157" s="103">
        <f>930-98</f>
        <v>832</v>
      </c>
    </row>
    <row r="1158" spans="1:16370" ht="15.75" x14ac:dyDescent="0.25">
      <c r="A1158" s="81" t="s">
        <v>748</v>
      </c>
      <c r="B1158" s="36" t="s">
        <v>74</v>
      </c>
      <c r="C1158" s="36" t="s">
        <v>74</v>
      </c>
      <c r="D1158" s="216" t="s">
        <v>749</v>
      </c>
      <c r="E1158" s="110"/>
      <c r="F1158" s="71">
        <f>F1159+F1162</f>
        <v>11386</v>
      </c>
    </row>
    <row r="1159" spans="1:16370" ht="15.75" x14ac:dyDescent="0.25">
      <c r="A1159" s="83" t="s">
        <v>22</v>
      </c>
      <c r="B1159" s="223" t="s">
        <v>74</v>
      </c>
      <c r="C1159" s="223" t="s">
        <v>74</v>
      </c>
      <c r="D1159" s="215" t="s">
        <v>749</v>
      </c>
      <c r="E1159" s="171" t="s">
        <v>15</v>
      </c>
      <c r="F1159" s="172">
        <f>F1160</f>
        <v>6503.4</v>
      </c>
    </row>
    <row r="1160" spans="1:16370" ht="31.5" x14ac:dyDescent="0.25">
      <c r="A1160" s="83" t="s">
        <v>17</v>
      </c>
      <c r="B1160" s="223" t="s">
        <v>74</v>
      </c>
      <c r="C1160" s="223" t="s">
        <v>74</v>
      </c>
      <c r="D1160" s="215" t="s">
        <v>749</v>
      </c>
      <c r="E1160" s="171" t="s">
        <v>16</v>
      </c>
      <c r="F1160" s="172">
        <f>F1161</f>
        <v>6503.4</v>
      </c>
    </row>
    <row r="1161" spans="1:16370" ht="31.5" x14ac:dyDescent="0.25">
      <c r="A1161" s="61" t="s">
        <v>185</v>
      </c>
      <c r="B1161" s="223" t="s">
        <v>74</v>
      </c>
      <c r="C1161" s="223" t="s">
        <v>74</v>
      </c>
      <c r="D1161" s="215" t="s">
        <v>749</v>
      </c>
      <c r="E1161" s="171" t="s">
        <v>141</v>
      </c>
      <c r="F1161" s="172">
        <f>0+7971-1467.6</f>
        <v>6503.4</v>
      </c>
    </row>
    <row r="1162" spans="1:16370" ht="31.5" x14ac:dyDescent="0.25">
      <c r="A1162" s="83" t="s">
        <v>18</v>
      </c>
      <c r="B1162" s="223" t="s">
        <v>74</v>
      </c>
      <c r="C1162" s="223" t="s">
        <v>74</v>
      </c>
      <c r="D1162" s="215" t="s">
        <v>749</v>
      </c>
      <c r="E1162" s="171" t="s">
        <v>20</v>
      </c>
      <c r="F1162" s="172">
        <f>F1163</f>
        <v>4882.6000000000004</v>
      </c>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c r="BR1162" s="12"/>
      <c r="BS1162" s="12"/>
      <c r="BT1162" s="12"/>
      <c r="BU1162" s="12"/>
      <c r="BV1162" s="12"/>
      <c r="BW1162" s="12"/>
      <c r="BX1162" s="12"/>
      <c r="BY1162" s="12"/>
      <c r="BZ1162" s="12"/>
      <c r="CA1162" s="12"/>
      <c r="CB1162" s="12"/>
      <c r="CC1162" s="12"/>
      <c r="CD1162" s="12"/>
      <c r="CE1162" s="12"/>
      <c r="CF1162" s="12"/>
      <c r="CG1162" s="12"/>
      <c r="CH1162" s="12"/>
      <c r="CI1162" s="12"/>
      <c r="CJ1162" s="12"/>
      <c r="CK1162" s="12"/>
      <c r="CL1162" s="12"/>
      <c r="CM1162" s="12"/>
      <c r="CN1162" s="12"/>
      <c r="CO1162" s="12"/>
      <c r="CP1162" s="12"/>
      <c r="CQ1162" s="12"/>
      <c r="CR1162" s="12"/>
      <c r="CS1162" s="12"/>
      <c r="CT1162" s="12"/>
      <c r="CU1162" s="12"/>
      <c r="CV1162" s="12"/>
      <c r="CW1162" s="12"/>
      <c r="CX1162" s="12"/>
      <c r="CY1162" s="12"/>
      <c r="CZ1162" s="12"/>
      <c r="DA1162" s="12"/>
      <c r="DB1162" s="12"/>
      <c r="DC1162" s="12"/>
      <c r="DD1162" s="12"/>
      <c r="DE1162" s="12"/>
      <c r="DF1162" s="12"/>
      <c r="DG1162" s="12"/>
      <c r="DH1162" s="12"/>
      <c r="DI1162" s="12"/>
      <c r="DJ1162" s="12"/>
      <c r="DK1162" s="12"/>
      <c r="DL1162" s="12"/>
      <c r="DM1162" s="12"/>
      <c r="DN1162" s="12"/>
      <c r="DO1162" s="12"/>
      <c r="DP1162" s="12"/>
      <c r="DQ1162" s="12"/>
      <c r="DR1162" s="12"/>
      <c r="DS1162" s="12"/>
      <c r="DT1162" s="12"/>
      <c r="DU1162" s="12"/>
      <c r="DV1162" s="12"/>
      <c r="DW1162" s="12"/>
      <c r="DX1162" s="12"/>
      <c r="DY1162" s="12"/>
      <c r="DZ1162" s="12"/>
      <c r="EA1162" s="12"/>
      <c r="EB1162" s="12"/>
      <c r="EC1162" s="12"/>
      <c r="ED1162" s="12"/>
      <c r="EE1162" s="12"/>
      <c r="EF1162" s="12"/>
      <c r="EG1162" s="12"/>
      <c r="EH1162" s="12"/>
      <c r="EI1162" s="12"/>
      <c r="EJ1162" s="12"/>
      <c r="EK1162" s="12"/>
      <c r="EL1162" s="12"/>
      <c r="EM1162" s="12"/>
      <c r="EN1162" s="12"/>
      <c r="EO1162" s="12"/>
      <c r="EP1162" s="12"/>
      <c r="EQ1162" s="12"/>
      <c r="ER1162" s="12"/>
      <c r="ES1162" s="12"/>
      <c r="ET1162" s="12"/>
      <c r="EU1162" s="12"/>
      <c r="EV1162" s="12"/>
      <c r="EW1162" s="12"/>
      <c r="EX1162" s="12"/>
      <c r="EY1162" s="12"/>
      <c r="EZ1162" s="12"/>
      <c r="FA1162" s="12"/>
      <c r="FB1162" s="12"/>
      <c r="FC1162" s="12"/>
      <c r="FD1162" s="12"/>
      <c r="FE1162" s="12"/>
      <c r="FF1162" s="12"/>
      <c r="FG1162" s="12"/>
      <c r="FH1162" s="12"/>
      <c r="FI1162" s="12"/>
      <c r="FJ1162" s="12"/>
      <c r="FK1162" s="12"/>
      <c r="FL1162" s="12"/>
      <c r="FM1162" s="12"/>
      <c r="FN1162" s="12"/>
      <c r="FO1162" s="12"/>
      <c r="FP1162" s="12"/>
      <c r="FQ1162" s="12"/>
      <c r="FR1162" s="12"/>
      <c r="FS1162" s="12"/>
      <c r="FT1162" s="12"/>
      <c r="FU1162" s="12"/>
      <c r="FV1162" s="12"/>
      <c r="FW1162" s="12"/>
      <c r="FX1162" s="12"/>
      <c r="FY1162" s="12"/>
      <c r="FZ1162" s="12"/>
      <c r="GA1162" s="12"/>
      <c r="GB1162" s="12"/>
      <c r="GC1162" s="12"/>
      <c r="GD1162" s="12"/>
      <c r="GE1162" s="12"/>
      <c r="GF1162" s="12"/>
      <c r="GG1162" s="12"/>
      <c r="GH1162" s="12"/>
      <c r="GI1162" s="12"/>
      <c r="GJ1162" s="12"/>
      <c r="GK1162" s="12"/>
      <c r="GL1162" s="12"/>
      <c r="GM1162" s="12"/>
      <c r="GN1162" s="12"/>
      <c r="GO1162" s="12"/>
      <c r="GP1162" s="12"/>
      <c r="GQ1162" s="12"/>
      <c r="GR1162" s="12"/>
      <c r="GS1162" s="12"/>
      <c r="GT1162" s="12"/>
      <c r="GU1162" s="12"/>
      <c r="GV1162" s="12"/>
      <c r="GW1162" s="12"/>
      <c r="GX1162" s="12"/>
      <c r="GY1162" s="12"/>
      <c r="GZ1162" s="12"/>
      <c r="HA1162" s="12"/>
      <c r="HB1162" s="12"/>
      <c r="HC1162" s="12"/>
      <c r="HD1162" s="12"/>
      <c r="HE1162" s="12"/>
      <c r="HF1162" s="12"/>
      <c r="HG1162" s="12"/>
      <c r="HH1162" s="12"/>
      <c r="HI1162" s="12"/>
      <c r="HJ1162" s="12"/>
      <c r="HK1162" s="12"/>
      <c r="HL1162" s="12"/>
      <c r="HM1162" s="12"/>
      <c r="HN1162" s="12"/>
      <c r="HO1162" s="12"/>
      <c r="HP1162" s="12"/>
      <c r="HQ1162" s="12"/>
      <c r="HR1162" s="12"/>
      <c r="HS1162" s="12"/>
      <c r="HT1162" s="12"/>
      <c r="HU1162" s="12"/>
      <c r="HV1162" s="12"/>
      <c r="HW1162" s="12"/>
      <c r="HX1162" s="12"/>
      <c r="HY1162" s="12"/>
      <c r="HZ1162" s="12"/>
      <c r="IA1162" s="12"/>
      <c r="IB1162" s="12"/>
      <c r="IC1162" s="12"/>
      <c r="ID1162" s="12"/>
      <c r="IE1162" s="12"/>
      <c r="IF1162" s="12"/>
      <c r="IG1162" s="12"/>
      <c r="IH1162" s="12"/>
      <c r="II1162" s="12"/>
      <c r="IJ1162" s="12"/>
      <c r="IK1162" s="12"/>
      <c r="IL1162" s="12"/>
      <c r="IM1162" s="12"/>
      <c r="IN1162" s="12"/>
      <c r="IO1162" s="12"/>
      <c r="IP1162" s="12"/>
      <c r="IQ1162" s="12"/>
      <c r="IR1162" s="12"/>
      <c r="IS1162" s="12"/>
      <c r="IT1162" s="12"/>
      <c r="IU1162" s="12"/>
      <c r="IV1162" s="12"/>
      <c r="IW1162" s="12"/>
      <c r="IX1162" s="12"/>
      <c r="IY1162" s="12"/>
      <c r="IZ1162" s="12"/>
      <c r="JA1162" s="12"/>
      <c r="JB1162" s="12"/>
      <c r="JC1162" s="12"/>
      <c r="JD1162" s="12"/>
      <c r="JE1162" s="12"/>
      <c r="JF1162" s="12"/>
      <c r="JG1162" s="12"/>
      <c r="JH1162" s="12"/>
      <c r="JI1162" s="12"/>
      <c r="JJ1162" s="12"/>
      <c r="JK1162" s="12"/>
      <c r="JL1162" s="12"/>
      <c r="JM1162" s="12"/>
      <c r="JN1162" s="12"/>
      <c r="JO1162" s="12"/>
      <c r="JP1162" s="12"/>
      <c r="JQ1162" s="12"/>
      <c r="JR1162" s="12"/>
      <c r="JS1162" s="12"/>
      <c r="JT1162" s="12"/>
      <c r="JU1162" s="12"/>
      <c r="JV1162" s="12"/>
      <c r="JW1162" s="12"/>
      <c r="JX1162" s="12"/>
      <c r="JY1162" s="12"/>
      <c r="JZ1162" s="12"/>
      <c r="KA1162" s="12"/>
      <c r="KB1162" s="12"/>
      <c r="KC1162" s="12"/>
      <c r="KD1162" s="12"/>
      <c r="KE1162" s="12"/>
      <c r="KF1162" s="12"/>
      <c r="KG1162" s="12"/>
      <c r="KH1162" s="12"/>
      <c r="KI1162" s="12"/>
      <c r="KJ1162" s="12"/>
      <c r="KK1162" s="12"/>
      <c r="KL1162" s="12"/>
      <c r="KM1162" s="12"/>
      <c r="KN1162" s="12"/>
      <c r="KO1162" s="12"/>
      <c r="KP1162" s="12"/>
      <c r="KQ1162" s="12"/>
      <c r="KR1162" s="12"/>
      <c r="KS1162" s="12"/>
      <c r="KT1162" s="12"/>
      <c r="KU1162" s="12"/>
      <c r="KV1162" s="12"/>
      <c r="KW1162" s="12"/>
      <c r="KX1162" s="12"/>
      <c r="KY1162" s="12"/>
      <c r="KZ1162" s="12"/>
      <c r="LA1162" s="12"/>
      <c r="LB1162" s="12"/>
      <c r="LC1162" s="12"/>
      <c r="LD1162" s="12"/>
      <c r="LE1162" s="12"/>
      <c r="LF1162" s="12"/>
      <c r="LG1162" s="12"/>
      <c r="LH1162" s="12"/>
      <c r="LI1162" s="12"/>
      <c r="LJ1162" s="12"/>
      <c r="LK1162" s="12"/>
      <c r="LL1162" s="12"/>
      <c r="LM1162" s="12"/>
      <c r="LN1162" s="12"/>
      <c r="LO1162" s="12"/>
      <c r="LP1162" s="12"/>
      <c r="LQ1162" s="12"/>
      <c r="LR1162" s="12"/>
      <c r="LS1162" s="12"/>
      <c r="LT1162" s="12"/>
      <c r="LU1162" s="12"/>
      <c r="LV1162" s="12"/>
      <c r="LW1162" s="12"/>
      <c r="LX1162" s="12"/>
      <c r="LY1162" s="12"/>
      <c r="LZ1162" s="12"/>
      <c r="MA1162" s="12"/>
      <c r="MB1162" s="12"/>
      <c r="MC1162" s="12"/>
      <c r="MD1162" s="12"/>
      <c r="ME1162" s="12"/>
      <c r="MF1162" s="12"/>
      <c r="MG1162" s="12"/>
      <c r="MH1162" s="12"/>
      <c r="MI1162" s="12"/>
      <c r="MJ1162" s="12"/>
      <c r="MK1162" s="12"/>
      <c r="ML1162" s="12"/>
      <c r="MM1162" s="12"/>
      <c r="MN1162" s="12"/>
      <c r="MO1162" s="12"/>
      <c r="MP1162" s="12"/>
      <c r="MQ1162" s="12"/>
      <c r="MR1162" s="12"/>
      <c r="MS1162" s="12"/>
      <c r="MT1162" s="12"/>
      <c r="MU1162" s="12"/>
      <c r="MV1162" s="12"/>
      <c r="MW1162" s="12"/>
      <c r="MX1162" s="12"/>
      <c r="MY1162" s="12"/>
      <c r="MZ1162" s="12"/>
      <c r="NA1162" s="12"/>
      <c r="NB1162" s="12"/>
      <c r="NC1162" s="12"/>
      <c r="ND1162" s="12"/>
      <c r="NE1162" s="12"/>
      <c r="NF1162" s="12"/>
      <c r="NG1162" s="12"/>
      <c r="NH1162" s="12"/>
      <c r="NI1162" s="12"/>
      <c r="NJ1162" s="12"/>
      <c r="NK1162" s="12"/>
      <c r="NL1162" s="12"/>
      <c r="NM1162" s="12"/>
      <c r="NN1162" s="12"/>
      <c r="NO1162" s="12"/>
      <c r="NP1162" s="12"/>
      <c r="NQ1162" s="12"/>
      <c r="NR1162" s="12"/>
      <c r="NS1162" s="12"/>
      <c r="NT1162" s="12"/>
      <c r="NU1162" s="12"/>
      <c r="NV1162" s="12"/>
      <c r="NW1162" s="12"/>
      <c r="NX1162" s="12"/>
      <c r="NY1162" s="12"/>
      <c r="NZ1162" s="12"/>
      <c r="OA1162" s="12"/>
      <c r="OB1162" s="12"/>
      <c r="OC1162" s="12"/>
      <c r="OD1162" s="12"/>
      <c r="OE1162" s="12"/>
      <c r="OF1162" s="12"/>
      <c r="OG1162" s="12"/>
      <c r="OH1162" s="12"/>
      <c r="OI1162" s="12"/>
      <c r="OJ1162" s="12"/>
      <c r="OK1162" s="12"/>
      <c r="OL1162" s="12"/>
      <c r="OM1162" s="12"/>
      <c r="ON1162" s="12"/>
      <c r="OO1162" s="12"/>
      <c r="OP1162" s="12"/>
      <c r="OQ1162" s="12"/>
      <c r="OR1162" s="12"/>
      <c r="OS1162" s="12"/>
      <c r="OT1162" s="12"/>
      <c r="OU1162" s="12"/>
      <c r="OV1162" s="12"/>
      <c r="OW1162" s="12"/>
      <c r="OX1162" s="12"/>
      <c r="OY1162" s="12"/>
      <c r="OZ1162" s="12"/>
      <c r="PA1162" s="12"/>
      <c r="PB1162" s="12"/>
      <c r="PC1162" s="12"/>
      <c r="PD1162" s="12"/>
      <c r="PE1162" s="12"/>
      <c r="PF1162" s="12"/>
      <c r="PG1162" s="12"/>
      <c r="PH1162" s="12"/>
      <c r="PI1162" s="12"/>
      <c r="PJ1162" s="12"/>
      <c r="PK1162" s="12"/>
      <c r="PL1162" s="12"/>
      <c r="PM1162" s="12"/>
      <c r="PN1162" s="12"/>
      <c r="PO1162" s="12"/>
      <c r="PP1162" s="12"/>
      <c r="PQ1162" s="12"/>
      <c r="PR1162" s="12"/>
      <c r="PS1162" s="12"/>
      <c r="PT1162" s="12"/>
      <c r="PU1162" s="12"/>
      <c r="PV1162" s="12"/>
      <c r="PW1162" s="12"/>
      <c r="PX1162" s="12"/>
      <c r="PY1162" s="12"/>
      <c r="PZ1162" s="12"/>
      <c r="QA1162" s="12"/>
      <c r="QB1162" s="12"/>
      <c r="QC1162" s="12"/>
      <c r="QD1162" s="12"/>
      <c r="QE1162" s="12"/>
      <c r="QF1162" s="12"/>
      <c r="QG1162" s="12"/>
      <c r="QH1162" s="12"/>
      <c r="QI1162" s="12"/>
      <c r="QJ1162" s="12"/>
      <c r="QK1162" s="12"/>
      <c r="QL1162" s="12"/>
      <c r="QM1162" s="12"/>
      <c r="QN1162" s="12"/>
      <c r="QO1162" s="12"/>
      <c r="QP1162" s="12"/>
      <c r="QQ1162" s="12"/>
      <c r="QR1162" s="12"/>
      <c r="QS1162" s="12"/>
      <c r="QT1162" s="12"/>
      <c r="QU1162" s="12"/>
      <c r="QV1162" s="12"/>
      <c r="QW1162" s="12"/>
      <c r="QX1162" s="12"/>
      <c r="QY1162" s="12"/>
      <c r="QZ1162" s="12"/>
      <c r="RA1162" s="12"/>
      <c r="RB1162" s="12"/>
      <c r="RC1162" s="12"/>
      <c r="RD1162" s="12"/>
      <c r="RE1162" s="12"/>
      <c r="RF1162" s="12"/>
      <c r="RG1162" s="12"/>
      <c r="RH1162" s="12"/>
      <c r="RI1162" s="12"/>
      <c r="RJ1162" s="12"/>
      <c r="RK1162" s="12"/>
      <c r="RL1162" s="12"/>
      <c r="RM1162" s="12"/>
      <c r="RN1162" s="12"/>
      <c r="RO1162" s="12"/>
      <c r="RP1162" s="12"/>
      <c r="RQ1162" s="12"/>
      <c r="RR1162" s="12"/>
      <c r="RS1162" s="12"/>
      <c r="RT1162" s="12"/>
      <c r="RU1162" s="12"/>
      <c r="RV1162" s="12"/>
      <c r="RW1162" s="12"/>
      <c r="RX1162" s="12"/>
      <c r="RY1162" s="12"/>
      <c r="RZ1162" s="12"/>
      <c r="SA1162" s="12"/>
      <c r="SB1162" s="12"/>
      <c r="SC1162" s="12"/>
      <c r="SD1162" s="12"/>
      <c r="SE1162" s="12"/>
      <c r="SF1162" s="12"/>
      <c r="SG1162" s="12"/>
      <c r="SH1162" s="12"/>
      <c r="SI1162" s="12"/>
      <c r="SJ1162" s="12"/>
      <c r="SK1162" s="12"/>
      <c r="SL1162" s="12"/>
      <c r="SM1162" s="12"/>
      <c r="SN1162" s="12"/>
      <c r="SO1162" s="12"/>
      <c r="SP1162" s="12"/>
      <c r="SQ1162" s="12"/>
      <c r="SR1162" s="12"/>
      <c r="SS1162" s="12"/>
      <c r="ST1162" s="12"/>
      <c r="SU1162" s="12"/>
      <c r="SV1162" s="12"/>
      <c r="SW1162" s="12"/>
      <c r="SX1162" s="12"/>
      <c r="SY1162" s="12"/>
      <c r="SZ1162" s="12"/>
      <c r="TA1162" s="12"/>
      <c r="TB1162" s="12"/>
      <c r="TC1162" s="12"/>
      <c r="TD1162" s="12"/>
      <c r="TE1162" s="12"/>
      <c r="TF1162" s="12"/>
      <c r="TG1162" s="12"/>
      <c r="TH1162" s="12"/>
      <c r="TI1162" s="12"/>
      <c r="TJ1162" s="12"/>
      <c r="TK1162" s="12"/>
      <c r="TL1162" s="12"/>
      <c r="TM1162" s="12"/>
      <c r="TN1162" s="12"/>
      <c r="TO1162" s="12"/>
      <c r="TP1162" s="12"/>
      <c r="TQ1162" s="12"/>
      <c r="TR1162" s="12"/>
      <c r="TS1162" s="12"/>
      <c r="TT1162" s="12"/>
      <c r="TU1162" s="12"/>
      <c r="TV1162" s="12"/>
      <c r="TW1162" s="12"/>
      <c r="TX1162" s="12"/>
      <c r="TY1162" s="12"/>
      <c r="TZ1162" s="12"/>
      <c r="UA1162" s="12"/>
      <c r="UB1162" s="12"/>
      <c r="UC1162" s="12"/>
      <c r="UD1162" s="12"/>
      <c r="UE1162" s="12"/>
      <c r="UF1162" s="12"/>
      <c r="UG1162" s="12"/>
      <c r="UH1162" s="12"/>
      <c r="UI1162" s="12"/>
      <c r="UJ1162" s="12"/>
      <c r="UK1162" s="12"/>
      <c r="UL1162" s="12"/>
      <c r="UM1162" s="12"/>
      <c r="UN1162" s="12"/>
      <c r="UO1162" s="12"/>
      <c r="UP1162" s="12"/>
      <c r="UQ1162" s="12"/>
      <c r="UR1162" s="12"/>
      <c r="US1162" s="12"/>
      <c r="UT1162" s="12"/>
      <c r="UU1162" s="12"/>
      <c r="UV1162" s="12"/>
      <c r="UW1162" s="12"/>
      <c r="UX1162" s="12"/>
      <c r="UY1162" s="12"/>
      <c r="UZ1162" s="12"/>
      <c r="VA1162" s="12"/>
      <c r="VB1162" s="12"/>
      <c r="VC1162" s="12"/>
      <c r="VD1162" s="12"/>
      <c r="VE1162" s="12"/>
      <c r="VF1162" s="12"/>
      <c r="VG1162" s="12"/>
      <c r="VH1162" s="12"/>
      <c r="VI1162" s="12"/>
      <c r="VJ1162" s="12"/>
      <c r="VK1162" s="12"/>
      <c r="VL1162" s="12"/>
      <c r="VM1162" s="12"/>
      <c r="VN1162" s="12"/>
      <c r="VO1162" s="12"/>
      <c r="VP1162" s="12"/>
      <c r="VQ1162" s="12"/>
      <c r="VR1162" s="12"/>
      <c r="VS1162" s="12"/>
      <c r="VT1162" s="12"/>
      <c r="VU1162" s="12"/>
      <c r="VV1162" s="12"/>
      <c r="VW1162" s="12"/>
      <c r="VX1162" s="12"/>
      <c r="VY1162" s="12"/>
      <c r="VZ1162" s="12"/>
      <c r="WA1162" s="12"/>
      <c r="WB1162" s="12"/>
      <c r="WC1162" s="12"/>
      <c r="WD1162" s="12"/>
      <c r="WE1162" s="12"/>
      <c r="WF1162" s="12"/>
      <c r="WG1162" s="12"/>
      <c r="WH1162" s="12"/>
      <c r="WI1162" s="12"/>
      <c r="WJ1162" s="12"/>
      <c r="WK1162" s="12"/>
      <c r="WL1162" s="12"/>
      <c r="WM1162" s="12"/>
      <c r="WN1162" s="12"/>
      <c r="WO1162" s="12"/>
      <c r="WP1162" s="12"/>
      <c r="WQ1162" s="12"/>
      <c r="WR1162" s="12"/>
      <c r="WS1162" s="12"/>
      <c r="WT1162" s="12"/>
      <c r="WU1162" s="12"/>
      <c r="WV1162" s="12"/>
      <c r="WW1162" s="12"/>
      <c r="WX1162" s="12"/>
      <c r="WY1162" s="12"/>
      <c r="WZ1162" s="12"/>
      <c r="XA1162" s="12"/>
      <c r="XB1162" s="12"/>
      <c r="XC1162" s="12"/>
      <c r="XD1162" s="12"/>
      <c r="XE1162" s="12"/>
      <c r="XF1162" s="12"/>
      <c r="XG1162" s="12"/>
      <c r="XH1162" s="12"/>
      <c r="XI1162" s="12"/>
      <c r="XJ1162" s="12"/>
      <c r="XK1162" s="12"/>
      <c r="XL1162" s="12"/>
      <c r="XM1162" s="12"/>
      <c r="XN1162" s="12"/>
      <c r="XO1162" s="12"/>
      <c r="XP1162" s="12"/>
      <c r="XQ1162" s="12"/>
      <c r="XR1162" s="12"/>
      <c r="XS1162" s="12"/>
      <c r="XT1162" s="12"/>
      <c r="XU1162" s="12"/>
      <c r="XV1162" s="12"/>
      <c r="XW1162" s="12"/>
      <c r="XX1162" s="12"/>
      <c r="XY1162" s="12"/>
      <c r="XZ1162" s="12"/>
      <c r="YA1162" s="12"/>
      <c r="YB1162" s="12"/>
      <c r="YC1162" s="12"/>
      <c r="YD1162" s="12"/>
      <c r="YE1162" s="12"/>
      <c r="YF1162" s="12"/>
      <c r="YG1162" s="12"/>
      <c r="YH1162" s="12"/>
      <c r="YI1162" s="12"/>
      <c r="YJ1162" s="12"/>
      <c r="YK1162" s="12"/>
      <c r="YL1162" s="12"/>
      <c r="YM1162" s="12"/>
      <c r="YN1162" s="12"/>
      <c r="YO1162" s="12"/>
      <c r="YP1162" s="12"/>
      <c r="YQ1162" s="12"/>
      <c r="YR1162" s="12"/>
      <c r="YS1162" s="12"/>
      <c r="YT1162" s="12"/>
      <c r="YU1162" s="12"/>
      <c r="YV1162" s="12"/>
      <c r="YW1162" s="12"/>
      <c r="YX1162" s="12"/>
      <c r="YY1162" s="12"/>
      <c r="YZ1162" s="12"/>
      <c r="ZA1162" s="12"/>
      <c r="ZB1162" s="12"/>
      <c r="ZC1162" s="12"/>
      <c r="ZD1162" s="12"/>
      <c r="ZE1162" s="12"/>
      <c r="ZF1162" s="12"/>
      <c r="ZG1162" s="12"/>
      <c r="ZH1162" s="12"/>
      <c r="ZI1162" s="12"/>
      <c r="ZJ1162" s="12"/>
      <c r="ZK1162" s="12"/>
      <c r="ZL1162" s="12"/>
      <c r="ZM1162" s="12"/>
      <c r="ZN1162" s="12"/>
      <c r="ZO1162" s="12"/>
      <c r="ZP1162" s="12"/>
      <c r="ZQ1162" s="12"/>
      <c r="ZR1162" s="12"/>
      <c r="ZS1162" s="12"/>
      <c r="ZT1162" s="12"/>
      <c r="ZU1162" s="12"/>
      <c r="ZV1162" s="12"/>
      <c r="ZW1162" s="12"/>
      <c r="ZX1162" s="12"/>
      <c r="ZY1162" s="12"/>
      <c r="ZZ1162" s="12"/>
      <c r="AAA1162" s="12"/>
      <c r="AAB1162" s="12"/>
      <c r="AAC1162" s="12"/>
      <c r="AAD1162" s="12"/>
      <c r="AAE1162" s="12"/>
      <c r="AAF1162" s="12"/>
      <c r="AAG1162" s="12"/>
      <c r="AAH1162" s="12"/>
      <c r="AAI1162" s="12"/>
      <c r="AAJ1162" s="12"/>
      <c r="AAK1162" s="12"/>
      <c r="AAL1162" s="12"/>
      <c r="AAM1162" s="12"/>
      <c r="AAN1162" s="12"/>
      <c r="AAO1162" s="12"/>
      <c r="AAP1162" s="12"/>
      <c r="AAQ1162" s="12"/>
      <c r="AAR1162" s="12"/>
      <c r="AAS1162" s="12"/>
      <c r="AAT1162" s="12"/>
      <c r="AAU1162" s="12"/>
      <c r="AAV1162" s="12"/>
      <c r="AAW1162" s="12"/>
      <c r="AAX1162" s="12"/>
      <c r="AAY1162" s="12"/>
      <c r="AAZ1162" s="12"/>
      <c r="ABA1162" s="12"/>
      <c r="ABB1162" s="12"/>
      <c r="ABC1162" s="12"/>
      <c r="ABD1162" s="12"/>
      <c r="ABE1162" s="12"/>
      <c r="ABF1162" s="12"/>
      <c r="ABG1162" s="12"/>
      <c r="ABH1162" s="12"/>
      <c r="ABI1162" s="12"/>
      <c r="ABJ1162" s="12"/>
      <c r="ABK1162" s="12"/>
      <c r="ABL1162" s="12"/>
      <c r="ABM1162" s="12"/>
      <c r="ABN1162" s="12"/>
      <c r="ABO1162" s="12"/>
      <c r="ABP1162" s="12"/>
      <c r="ABQ1162" s="12"/>
      <c r="ABR1162" s="12"/>
      <c r="ABS1162" s="12"/>
      <c r="ABT1162" s="12"/>
      <c r="ABU1162" s="12"/>
      <c r="ABV1162" s="12"/>
      <c r="ABW1162" s="12"/>
      <c r="ABX1162" s="12"/>
      <c r="ABY1162" s="12"/>
      <c r="ABZ1162" s="12"/>
      <c r="ACA1162" s="12"/>
      <c r="ACB1162" s="12"/>
      <c r="ACC1162" s="12"/>
      <c r="ACD1162" s="12"/>
      <c r="ACE1162" s="12"/>
      <c r="ACF1162" s="12"/>
      <c r="ACG1162" s="12"/>
      <c r="ACH1162" s="12"/>
      <c r="ACI1162" s="12"/>
      <c r="ACJ1162" s="12"/>
      <c r="ACK1162" s="12"/>
      <c r="ACL1162" s="12"/>
      <c r="ACM1162" s="12"/>
      <c r="ACN1162" s="12"/>
      <c r="ACO1162" s="12"/>
      <c r="ACP1162" s="12"/>
      <c r="ACQ1162" s="12"/>
      <c r="ACR1162" s="12"/>
      <c r="ACS1162" s="12"/>
      <c r="ACT1162" s="12"/>
      <c r="ACU1162" s="12"/>
      <c r="ACV1162" s="12"/>
      <c r="ACW1162" s="12"/>
      <c r="ACX1162" s="12"/>
      <c r="ACY1162" s="12"/>
      <c r="ACZ1162" s="12"/>
      <c r="ADA1162" s="12"/>
      <c r="ADB1162" s="12"/>
      <c r="ADC1162" s="12"/>
      <c r="ADD1162" s="12"/>
      <c r="ADE1162" s="12"/>
      <c r="ADF1162" s="12"/>
      <c r="ADG1162" s="12"/>
      <c r="ADH1162" s="12"/>
      <c r="ADI1162" s="12"/>
      <c r="ADJ1162" s="12"/>
      <c r="ADK1162" s="12"/>
      <c r="ADL1162" s="12"/>
      <c r="ADM1162" s="12"/>
      <c r="ADN1162" s="12"/>
      <c r="ADO1162" s="12"/>
      <c r="ADP1162" s="12"/>
      <c r="ADQ1162" s="12"/>
      <c r="ADR1162" s="12"/>
      <c r="ADS1162" s="12"/>
      <c r="ADT1162" s="12"/>
      <c r="ADU1162" s="12"/>
      <c r="ADV1162" s="12"/>
      <c r="ADW1162" s="12"/>
      <c r="ADX1162" s="12"/>
      <c r="ADY1162" s="12"/>
      <c r="ADZ1162" s="12"/>
      <c r="AEA1162" s="12"/>
      <c r="AEB1162" s="12"/>
      <c r="AEC1162" s="12"/>
      <c r="AED1162" s="12"/>
      <c r="AEE1162" s="12"/>
      <c r="AEF1162" s="12"/>
      <c r="AEG1162" s="12"/>
      <c r="AEH1162" s="12"/>
      <c r="AEI1162" s="12"/>
      <c r="AEJ1162" s="12"/>
      <c r="AEK1162" s="12"/>
      <c r="AEL1162" s="12"/>
      <c r="AEM1162" s="12"/>
      <c r="AEN1162" s="12"/>
      <c r="AEO1162" s="12"/>
      <c r="AEP1162" s="12"/>
      <c r="AEQ1162" s="12"/>
      <c r="AER1162" s="12"/>
      <c r="AES1162" s="12"/>
      <c r="AET1162" s="12"/>
      <c r="AEU1162" s="12"/>
      <c r="AEV1162" s="12"/>
      <c r="AEW1162" s="12"/>
      <c r="AEX1162" s="12"/>
      <c r="AEY1162" s="12"/>
      <c r="AEZ1162" s="12"/>
      <c r="AFA1162" s="12"/>
      <c r="AFB1162" s="12"/>
      <c r="AFC1162" s="12"/>
      <c r="AFD1162" s="12"/>
      <c r="AFE1162" s="12"/>
      <c r="AFF1162" s="12"/>
      <c r="AFG1162" s="12"/>
      <c r="AFH1162" s="12"/>
      <c r="AFI1162" s="12"/>
      <c r="AFJ1162" s="12"/>
      <c r="AFK1162" s="12"/>
      <c r="AFL1162" s="12"/>
      <c r="AFM1162" s="12"/>
      <c r="AFN1162" s="12"/>
      <c r="AFO1162" s="12"/>
      <c r="AFP1162" s="12"/>
      <c r="AFQ1162" s="12"/>
      <c r="AFR1162" s="12"/>
      <c r="AFS1162" s="12"/>
      <c r="AFT1162" s="12"/>
      <c r="AFU1162" s="12"/>
      <c r="AFV1162" s="12"/>
      <c r="AFW1162" s="12"/>
      <c r="AFX1162" s="12"/>
      <c r="AFY1162" s="12"/>
      <c r="AFZ1162" s="12"/>
      <c r="AGA1162" s="12"/>
      <c r="AGB1162" s="12"/>
      <c r="AGC1162" s="12"/>
      <c r="AGD1162" s="12"/>
      <c r="AGE1162" s="12"/>
      <c r="AGF1162" s="12"/>
      <c r="AGG1162" s="12"/>
      <c r="AGH1162" s="12"/>
      <c r="AGI1162" s="12"/>
      <c r="AGJ1162" s="12"/>
      <c r="AGK1162" s="12"/>
      <c r="AGL1162" s="12"/>
      <c r="AGM1162" s="12"/>
      <c r="AGN1162" s="12"/>
      <c r="AGO1162" s="12"/>
      <c r="AGP1162" s="12"/>
      <c r="AGQ1162" s="12"/>
      <c r="AGR1162" s="12"/>
      <c r="AGS1162" s="12"/>
      <c r="AGT1162" s="12"/>
      <c r="AGU1162" s="12"/>
      <c r="AGV1162" s="12"/>
      <c r="AGW1162" s="12"/>
      <c r="AGX1162" s="12"/>
      <c r="AGY1162" s="12"/>
      <c r="AGZ1162" s="12"/>
      <c r="AHA1162" s="12"/>
      <c r="AHB1162" s="12"/>
      <c r="AHC1162" s="12"/>
      <c r="AHD1162" s="12"/>
      <c r="AHE1162" s="12"/>
      <c r="AHF1162" s="12"/>
      <c r="AHG1162" s="12"/>
      <c r="AHH1162" s="12"/>
      <c r="AHI1162" s="12"/>
      <c r="AHJ1162" s="12"/>
      <c r="AHK1162" s="12"/>
      <c r="AHL1162" s="12"/>
      <c r="AHM1162" s="12"/>
      <c r="AHN1162" s="12"/>
      <c r="AHO1162" s="12"/>
      <c r="AHP1162" s="12"/>
      <c r="AHQ1162" s="12"/>
      <c r="AHR1162" s="12"/>
      <c r="AHS1162" s="12"/>
      <c r="AHT1162" s="12"/>
      <c r="AHU1162" s="12"/>
      <c r="AHV1162" s="12"/>
      <c r="AHW1162" s="12"/>
      <c r="AHX1162" s="12"/>
      <c r="AHY1162" s="12"/>
      <c r="AHZ1162" s="12"/>
      <c r="AIA1162" s="12"/>
      <c r="AIB1162" s="12"/>
      <c r="AIC1162" s="12"/>
      <c r="AID1162" s="12"/>
      <c r="AIE1162" s="12"/>
      <c r="AIF1162" s="12"/>
      <c r="AIG1162" s="12"/>
      <c r="AIH1162" s="12"/>
      <c r="AII1162" s="12"/>
      <c r="AIJ1162" s="12"/>
      <c r="AIK1162" s="12"/>
      <c r="AIL1162" s="12"/>
      <c r="AIM1162" s="12"/>
      <c r="AIN1162" s="12"/>
      <c r="AIO1162" s="12"/>
      <c r="AIP1162" s="12"/>
      <c r="AIQ1162" s="12"/>
      <c r="AIR1162" s="12"/>
      <c r="AIS1162" s="12"/>
      <c r="AIT1162" s="12"/>
      <c r="AIU1162" s="12"/>
      <c r="AIV1162" s="12"/>
      <c r="AIW1162" s="12"/>
      <c r="AIX1162" s="12"/>
      <c r="AIY1162" s="12"/>
      <c r="AIZ1162" s="12"/>
      <c r="AJA1162" s="12"/>
      <c r="AJB1162" s="12"/>
      <c r="AJC1162" s="12"/>
      <c r="AJD1162" s="12"/>
      <c r="AJE1162" s="12"/>
      <c r="AJF1162" s="12"/>
      <c r="AJG1162" s="12"/>
      <c r="AJH1162" s="12"/>
      <c r="AJI1162" s="12"/>
      <c r="AJJ1162" s="12"/>
      <c r="AJK1162" s="12"/>
      <c r="AJL1162" s="12"/>
      <c r="AJM1162" s="12"/>
      <c r="AJN1162" s="12"/>
      <c r="AJO1162" s="12"/>
      <c r="AJP1162" s="12"/>
      <c r="AJQ1162" s="12"/>
      <c r="AJR1162" s="12"/>
      <c r="AJS1162" s="12"/>
      <c r="AJT1162" s="12"/>
      <c r="AJU1162" s="12"/>
      <c r="AJV1162" s="12"/>
      <c r="AJW1162" s="12"/>
      <c r="AJX1162" s="12"/>
      <c r="AJY1162" s="12"/>
      <c r="AJZ1162" s="12"/>
      <c r="AKA1162" s="12"/>
      <c r="AKB1162" s="12"/>
      <c r="AKC1162" s="12"/>
      <c r="AKD1162" s="12"/>
      <c r="AKE1162" s="12"/>
      <c r="AKF1162" s="12"/>
      <c r="AKG1162" s="12"/>
      <c r="AKH1162" s="12"/>
      <c r="AKI1162" s="12"/>
      <c r="AKJ1162" s="12"/>
      <c r="AKK1162" s="12"/>
      <c r="AKL1162" s="12"/>
      <c r="AKM1162" s="12"/>
      <c r="AKN1162" s="12"/>
      <c r="AKO1162" s="12"/>
      <c r="AKP1162" s="12"/>
      <c r="AKQ1162" s="12"/>
      <c r="AKR1162" s="12"/>
      <c r="AKS1162" s="12"/>
      <c r="AKT1162" s="12"/>
      <c r="AKU1162" s="12"/>
      <c r="AKV1162" s="12"/>
      <c r="AKW1162" s="12"/>
      <c r="AKX1162" s="12"/>
      <c r="AKY1162" s="12"/>
      <c r="AKZ1162" s="12"/>
      <c r="ALA1162" s="12"/>
      <c r="ALB1162" s="12"/>
      <c r="ALC1162" s="12"/>
      <c r="ALD1162" s="12"/>
      <c r="ALE1162" s="12"/>
      <c r="ALF1162" s="12"/>
      <c r="ALG1162" s="12"/>
      <c r="ALH1162" s="12"/>
      <c r="ALI1162" s="12"/>
      <c r="ALJ1162" s="12"/>
      <c r="ALK1162" s="12"/>
      <c r="ALL1162" s="12"/>
      <c r="ALM1162" s="12"/>
      <c r="ALN1162" s="12"/>
      <c r="ALO1162" s="12"/>
      <c r="ALP1162" s="12"/>
      <c r="ALQ1162" s="12"/>
      <c r="ALR1162" s="12"/>
      <c r="ALS1162" s="12"/>
      <c r="ALT1162" s="12"/>
      <c r="ALU1162" s="12"/>
      <c r="ALV1162" s="12"/>
      <c r="ALW1162" s="12"/>
      <c r="ALX1162" s="12"/>
      <c r="ALY1162" s="12"/>
      <c r="ALZ1162" s="12"/>
      <c r="AMA1162" s="12"/>
      <c r="AMB1162" s="12"/>
      <c r="AMC1162" s="12"/>
      <c r="AMD1162" s="12"/>
      <c r="AME1162" s="12"/>
      <c r="AMF1162" s="12"/>
      <c r="AMG1162" s="12"/>
      <c r="AMH1162" s="12"/>
      <c r="AMI1162" s="12"/>
      <c r="AMJ1162" s="12"/>
      <c r="AMK1162" s="12"/>
      <c r="AML1162" s="12"/>
      <c r="AMM1162" s="12"/>
      <c r="AMN1162" s="12"/>
      <c r="AMO1162" s="12"/>
      <c r="AMP1162" s="12"/>
      <c r="AMQ1162" s="12"/>
      <c r="AMR1162" s="12"/>
      <c r="AMS1162" s="12"/>
      <c r="AMT1162" s="12"/>
      <c r="AMU1162" s="12"/>
      <c r="AMV1162" s="12"/>
      <c r="AMW1162" s="12"/>
      <c r="AMX1162" s="12"/>
      <c r="AMY1162" s="12"/>
      <c r="AMZ1162" s="12"/>
      <c r="ANA1162" s="12"/>
      <c r="ANB1162" s="12"/>
      <c r="ANC1162" s="12"/>
      <c r="AND1162" s="12"/>
      <c r="ANE1162" s="12"/>
      <c r="ANF1162" s="12"/>
      <c r="ANG1162" s="12"/>
      <c r="ANH1162" s="12"/>
      <c r="ANI1162" s="12"/>
      <c r="ANJ1162" s="12"/>
      <c r="ANK1162" s="12"/>
      <c r="ANL1162" s="12"/>
      <c r="ANM1162" s="12"/>
      <c r="ANN1162" s="12"/>
      <c r="ANO1162" s="12"/>
      <c r="ANP1162" s="12"/>
      <c r="ANQ1162" s="12"/>
      <c r="ANR1162" s="12"/>
      <c r="ANS1162" s="12"/>
      <c r="ANT1162" s="12"/>
      <c r="ANU1162" s="12"/>
      <c r="ANV1162" s="12"/>
      <c r="ANW1162" s="12"/>
      <c r="ANX1162" s="12"/>
      <c r="ANY1162" s="12"/>
      <c r="ANZ1162" s="12"/>
      <c r="AOA1162" s="12"/>
      <c r="AOB1162" s="12"/>
      <c r="AOC1162" s="12"/>
      <c r="AOD1162" s="12"/>
      <c r="AOE1162" s="12"/>
      <c r="AOF1162" s="12"/>
      <c r="AOG1162" s="12"/>
      <c r="AOH1162" s="12"/>
      <c r="AOI1162" s="12"/>
      <c r="AOJ1162" s="12"/>
      <c r="AOK1162" s="12"/>
      <c r="AOL1162" s="12"/>
      <c r="AOM1162" s="12"/>
      <c r="AON1162" s="12"/>
      <c r="AOO1162" s="12"/>
      <c r="AOP1162" s="12"/>
      <c r="AOQ1162" s="12"/>
      <c r="AOR1162" s="12"/>
      <c r="AOS1162" s="12"/>
      <c r="AOT1162" s="12"/>
      <c r="AOU1162" s="12"/>
      <c r="AOV1162" s="12"/>
      <c r="AOW1162" s="12"/>
      <c r="AOX1162" s="12"/>
      <c r="AOY1162" s="12"/>
      <c r="AOZ1162" s="12"/>
      <c r="APA1162" s="12"/>
      <c r="APB1162" s="12"/>
      <c r="APC1162" s="12"/>
      <c r="APD1162" s="12"/>
      <c r="APE1162" s="12"/>
      <c r="APF1162" s="12"/>
      <c r="APG1162" s="12"/>
      <c r="APH1162" s="12"/>
      <c r="API1162" s="12"/>
      <c r="APJ1162" s="12"/>
      <c r="APK1162" s="12"/>
      <c r="APL1162" s="12"/>
      <c r="APM1162" s="12"/>
      <c r="APN1162" s="12"/>
      <c r="APO1162" s="12"/>
      <c r="APP1162" s="12"/>
      <c r="APQ1162" s="12"/>
      <c r="APR1162" s="12"/>
      <c r="APS1162" s="12"/>
      <c r="APT1162" s="12"/>
      <c r="APU1162" s="12"/>
      <c r="APV1162" s="12"/>
      <c r="APW1162" s="12"/>
      <c r="APX1162" s="12"/>
      <c r="APY1162" s="12"/>
      <c r="APZ1162" s="12"/>
      <c r="AQA1162" s="12"/>
      <c r="AQB1162" s="12"/>
      <c r="AQC1162" s="12"/>
      <c r="AQD1162" s="12"/>
      <c r="AQE1162" s="12"/>
      <c r="AQF1162" s="12"/>
      <c r="AQG1162" s="12"/>
      <c r="AQH1162" s="12"/>
      <c r="AQI1162" s="12"/>
      <c r="AQJ1162" s="12"/>
      <c r="AQK1162" s="12"/>
      <c r="AQL1162" s="12"/>
      <c r="AQM1162" s="12"/>
      <c r="AQN1162" s="12"/>
      <c r="AQO1162" s="12"/>
      <c r="AQP1162" s="12"/>
      <c r="AQQ1162" s="12"/>
      <c r="AQR1162" s="12"/>
      <c r="AQS1162" s="12"/>
      <c r="AQT1162" s="12"/>
      <c r="AQU1162" s="12"/>
      <c r="AQV1162" s="12"/>
      <c r="AQW1162" s="12"/>
      <c r="AQX1162" s="12"/>
      <c r="AQY1162" s="12"/>
      <c r="AQZ1162" s="12"/>
      <c r="ARA1162" s="12"/>
      <c r="ARB1162" s="12"/>
      <c r="ARC1162" s="12"/>
      <c r="ARD1162" s="12"/>
      <c r="ARE1162" s="12"/>
      <c r="ARF1162" s="12"/>
      <c r="ARG1162" s="12"/>
      <c r="ARH1162" s="12"/>
      <c r="ARI1162" s="12"/>
      <c r="ARJ1162" s="12"/>
      <c r="ARK1162" s="12"/>
      <c r="ARL1162" s="12"/>
      <c r="ARM1162" s="12"/>
      <c r="ARN1162" s="12"/>
      <c r="ARO1162" s="12"/>
      <c r="ARP1162" s="12"/>
      <c r="ARQ1162" s="12"/>
      <c r="ARR1162" s="12"/>
      <c r="ARS1162" s="12"/>
      <c r="ART1162" s="12"/>
      <c r="ARU1162" s="12"/>
      <c r="ARV1162" s="12"/>
      <c r="ARW1162" s="12"/>
      <c r="ARX1162" s="12"/>
      <c r="ARY1162" s="12"/>
      <c r="ARZ1162" s="12"/>
      <c r="ASA1162" s="12"/>
      <c r="ASB1162" s="12"/>
      <c r="ASC1162" s="12"/>
      <c r="ASD1162" s="12"/>
      <c r="ASE1162" s="12"/>
      <c r="ASF1162" s="12"/>
      <c r="ASG1162" s="12"/>
      <c r="ASH1162" s="12"/>
      <c r="ASI1162" s="12"/>
      <c r="ASJ1162" s="12"/>
      <c r="ASK1162" s="12"/>
      <c r="ASL1162" s="12"/>
      <c r="ASM1162" s="12"/>
      <c r="ASN1162" s="12"/>
      <c r="ASO1162" s="12"/>
      <c r="ASP1162" s="12"/>
      <c r="ASQ1162" s="12"/>
      <c r="ASR1162" s="12"/>
      <c r="ASS1162" s="12"/>
      <c r="AST1162" s="12"/>
      <c r="ASU1162" s="12"/>
      <c r="ASV1162" s="12"/>
      <c r="ASW1162" s="12"/>
      <c r="ASX1162" s="12"/>
      <c r="ASY1162" s="12"/>
      <c r="ASZ1162" s="12"/>
      <c r="ATA1162" s="12"/>
      <c r="ATB1162" s="12"/>
      <c r="ATC1162" s="12"/>
      <c r="ATD1162" s="12"/>
      <c r="ATE1162" s="12"/>
      <c r="ATF1162" s="12"/>
      <c r="ATG1162" s="12"/>
      <c r="ATH1162" s="12"/>
      <c r="ATI1162" s="12"/>
      <c r="ATJ1162" s="12"/>
      <c r="ATK1162" s="12"/>
      <c r="ATL1162" s="12"/>
      <c r="ATM1162" s="12"/>
      <c r="ATN1162" s="12"/>
      <c r="ATO1162" s="12"/>
      <c r="ATP1162" s="12"/>
      <c r="ATQ1162" s="12"/>
      <c r="ATR1162" s="12"/>
      <c r="ATS1162" s="12"/>
      <c r="ATT1162" s="12"/>
      <c r="ATU1162" s="12"/>
      <c r="ATV1162" s="12"/>
      <c r="ATW1162" s="12"/>
      <c r="ATX1162" s="12"/>
      <c r="ATY1162" s="12"/>
      <c r="ATZ1162" s="12"/>
      <c r="AUA1162" s="12"/>
      <c r="AUB1162" s="12"/>
      <c r="AUC1162" s="12"/>
      <c r="AUD1162" s="12"/>
      <c r="AUE1162" s="12"/>
      <c r="AUF1162" s="12"/>
      <c r="AUG1162" s="12"/>
      <c r="AUH1162" s="12"/>
      <c r="AUI1162" s="12"/>
      <c r="AUJ1162" s="12"/>
      <c r="AUK1162" s="12"/>
      <c r="AUL1162" s="12"/>
      <c r="AUM1162" s="12"/>
      <c r="AUN1162" s="12"/>
      <c r="AUO1162" s="12"/>
      <c r="AUP1162" s="12"/>
      <c r="AUQ1162" s="12"/>
      <c r="AUR1162" s="12"/>
      <c r="AUS1162" s="12"/>
      <c r="AUT1162" s="12"/>
      <c r="AUU1162" s="12"/>
      <c r="AUV1162" s="12"/>
      <c r="AUW1162" s="12"/>
      <c r="AUX1162" s="12"/>
      <c r="AUY1162" s="12"/>
      <c r="AUZ1162" s="12"/>
      <c r="AVA1162" s="12"/>
      <c r="AVB1162" s="12"/>
      <c r="AVC1162" s="12"/>
      <c r="AVD1162" s="12"/>
      <c r="AVE1162" s="12"/>
      <c r="AVF1162" s="12"/>
      <c r="AVG1162" s="12"/>
      <c r="AVH1162" s="12"/>
      <c r="AVI1162" s="12"/>
      <c r="AVJ1162" s="12"/>
      <c r="AVK1162" s="12"/>
      <c r="AVL1162" s="12"/>
      <c r="AVM1162" s="12"/>
      <c r="AVN1162" s="12"/>
      <c r="AVO1162" s="12"/>
      <c r="AVP1162" s="12"/>
      <c r="AVQ1162" s="12"/>
      <c r="AVR1162" s="12"/>
      <c r="AVS1162" s="12"/>
      <c r="AVT1162" s="12"/>
      <c r="AVU1162" s="12"/>
      <c r="AVV1162" s="12"/>
      <c r="AVW1162" s="12"/>
      <c r="AVX1162" s="12"/>
      <c r="AVY1162" s="12"/>
      <c r="AVZ1162" s="12"/>
      <c r="AWA1162" s="12"/>
      <c r="AWB1162" s="12"/>
      <c r="AWC1162" s="12"/>
      <c r="AWD1162" s="12"/>
      <c r="AWE1162" s="12"/>
      <c r="AWF1162" s="12"/>
      <c r="AWG1162" s="12"/>
      <c r="AWH1162" s="12"/>
      <c r="AWI1162" s="12"/>
      <c r="AWJ1162" s="12"/>
      <c r="AWK1162" s="12"/>
      <c r="AWL1162" s="12"/>
      <c r="AWM1162" s="12"/>
      <c r="AWN1162" s="12"/>
      <c r="AWO1162" s="12"/>
      <c r="AWP1162" s="12"/>
      <c r="AWQ1162" s="12"/>
      <c r="AWR1162" s="12"/>
      <c r="AWS1162" s="12"/>
      <c r="AWT1162" s="12"/>
      <c r="AWU1162" s="12"/>
      <c r="AWV1162" s="12"/>
      <c r="AWW1162" s="12"/>
      <c r="AWX1162" s="12"/>
      <c r="AWY1162" s="12"/>
      <c r="AWZ1162" s="12"/>
      <c r="AXA1162" s="12"/>
      <c r="AXB1162" s="12"/>
      <c r="AXC1162" s="12"/>
      <c r="AXD1162" s="12"/>
      <c r="AXE1162" s="12"/>
      <c r="AXF1162" s="12"/>
      <c r="AXG1162" s="12"/>
      <c r="AXH1162" s="12"/>
      <c r="AXI1162" s="12"/>
      <c r="AXJ1162" s="12"/>
      <c r="AXK1162" s="12"/>
      <c r="AXL1162" s="12"/>
      <c r="AXM1162" s="12"/>
      <c r="AXN1162" s="12"/>
      <c r="AXO1162" s="12"/>
      <c r="AXP1162" s="12"/>
      <c r="AXQ1162" s="12"/>
      <c r="AXR1162" s="12"/>
      <c r="AXS1162" s="12"/>
      <c r="AXT1162" s="12"/>
      <c r="AXU1162" s="12"/>
      <c r="AXV1162" s="12"/>
      <c r="AXW1162" s="12"/>
      <c r="AXX1162" s="12"/>
      <c r="AXY1162" s="12"/>
      <c r="AXZ1162" s="12"/>
      <c r="AYA1162" s="12"/>
      <c r="AYB1162" s="12"/>
      <c r="AYC1162" s="12"/>
      <c r="AYD1162" s="12"/>
      <c r="AYE1162" s="12"/>
      <c r="AYF1162" s="12"/>
      <c r="AYG1162" s="12"/>
      <c r="AYH1162" s="12"/>
      <c r="AYI1162" s="12"/>
      <c r="AYJ1162" s="12"/>
      <c r="AYK1162" s="12"/>
      <c r="AYL1162" s="12"/>
      <c r="AYM1162" s="12"/>
      <c r="AYN1162" s="12"/>
      <c r="AYO1162" s="12"/>
      <c r="AYP1162" s="12"/>
      <c r="AYQ1162" s="12"/>
      <c r="AYR1162" s="12"/>
      <c r="AYS1162" s="12"/>
      <c r="AYT1162" s="12"/>
      <c r="AYU1162" s="12"/>
      <c r="AYV1162" s="12"/>
      <c r="AYW1162" s="12"/>
      <c r="AYX1162" s="12"/>
      <c r="AYY1162" s="12"/>
      <c r="AYZ1162" s="12"/>
      <c r="AZA1162" s="12"/>
      <c r="AZB1162" s="12"/>
      <c r="AZC1162" s="12"/>
      <c r="AZD1162" s="12"/>
      <c r="AZE1162" s="12"/>
      <c r="AZF1162" s="12"/>
      <c r="AZG1162" s="12"/>
      <c r="AZH1162" s="12"/>
      <c r="AZI1162" s="12"/>
      <c r="AZJ1162" s="12"/>
      <c r="AZK1162" s="12"/>
      <c r="AZL1162" s="12"/>
      <c r="AZM1162" s="12"/>
      <c r="AZN1162" s="12"/>
      <c r="AZO1162" s="12"/>
      <c r="AZP1162" s="12"/>
      <c r="AZQ1162" s="12"/>
      <c r="AZR1162" s="12"/>
      <c r="AZS1162" s="12"/>
      <c r="AZT1162" s="12"/>
      <c r="AZU1162" s="12"/>
      <c r="AZV1162" s="12"/>
      <c r="AZW1162" s="12"/>
      <c r="AZX1162" s="12"/>
      <c r="AZY1162" s="12"/>
      <c r="AZZ1162" s="12"/>
      <c r="BAA1162" s="12"/>
      <c r="BAB1162" s="12"/>
      <c r="BAC1162" s="12"/>
      <c r="BAD1162" s="12"/>
      <c r="BAE1162" s="12"/>
      <c r="BAF1162" s="12"/>
      <c r="BAG1162" s="12"/>
      <c r="BAH1162" s="12"/>
      <c r="BAI1162" s="12"/>
      <c r="BAJ1162" s="12"/>
      <c r="BAK1162" s="12"/>
      <c r="BAL1162" s="12"/>
      <c r="BAM1162" s="12"/>
      <c r="BAN1162" s="12"/>
      <c r="BAO1162" s="12"/>
      <c r="BAP1162" s="12"/>
      <c r="BAQ1162" s="12"/>
      <c r="BAR1162" s="12"/>
      <c r="BAS1162" s="12"/>
      <c r="BAT1162" s="12"/>
      <c r="BAU1162" s="12"/>
      <c r="BAV1162" s="12"/>
      <c r="BAW1162" s="12"/>
      <c r="BAX1162" s="12"/>
      <c r="BAY1162" s="12"/>
      <c r="BAZ1162" s="12"/>
      <c r="BBA1162" s="12"/>
      <c r="BBB1162" s="12"/>
      <c r="BBC1162" s="12"/>
      <c r="BBD1162" s="12"/>
      <c r="BBE1162" s="12"/>
      <c r="BBF1162" s="12"/>
      <c r="BBG1162" s="12"/>
      <c r="BBH1162" s="12"/>
      <c r="BBI1162" s="12"/>
      <c r="BBJ1162" s="12"/>
      <c r="BBK1162" s="12"/>
      <c r="BBL1162" s="12"/>
      <c r="BBM1162" s="12"/>
      <c r="BBN1162" s="12"/>
      <c r="BBO1162" s="12"/>
      <c r="BBP1162" s="12"/>
      <c r="BBQ1162" s="12"/>
      <c r="BBR1162" s="12"/>
      <c r="BBS1162" s="12"/>
      <c r="BBT1162" s="12"/>
      <c r="BBU1162" s="12"/>
      <c r="BBV1162" s="12"/>
      <c r="BBW1162" s="12"/>
      <c r="BBX1162" s="12"/>
      <c r="BBY1162" s="12"/>
      <c r="BBZ1162" s="12"/>
      <c r="BCA1162" s="12"/>
      <c r="BCB1162" s="12"/>
      <c r="BCC1162" s="12"/>
      <c r="BCD1162" s="12"/>
      <c r="BCE1162" s="12"/>
      <c r="BCF1162" s="12"/>
      <c r="BCG1162" s="12"/>
      <c r="BCH1162" s="12"/>
      <c r="BCI1162" s="12"/>
      <c r="BCJ1162" s="12"/>
      <c r="BCK1162" s="12"/>
      <c r="BCL1162" s="12"/>
      <c r="BCM1162" s="12"/>
      <c r="BCN1162" s="12"/>
      <c r="BCO1162" s="12"/>
      <c r="BCP1162" s="12"/>
      <c r="BCQ1162" s="12"/>
      <c r="BCR1162" s="12"/>
      <c r="BCS1162" s="12"/>
      <c r="BCT1162" s="12"/>
      <c r="BCU1162" s="12"/>
      <c r="BCV1162" s="12"/>
      <c r="BCW1162" s="12"/>
      <c r="BCX1162" s="12"/>
      <c r="BCY1162" s="12"/>
      <c r="BCZ1162" s="12"/>
      <c r="BDA1162" s="12"/>
      <c r="BDB1162" s="12"/>
      <c r="BDC1162" s="12"/>
      <c r="BDD1162" s="12"/>
      <c r="BDE1162" s="12"/>
      <c r="BDF1162" s="12"/>
      <c r="BDG1162" s="12"/>
      <c r="BDH1162" s="12"/>
      <c r="BDI1162" s="12"/>
      <c r="BDJ1162" s="12"/>
      <c r="BDK1162" s="12"/>
      <c r="BDL1162" s="12"/>
      <c r="BDM1162" s="12"/>
      <c r="BDN1162" s="12"/>
      <c r="BDO1162" s="12"/>
      <c r="BDP1162" s="12"/>
      <c r="BDQ1162" s="12"/>
      <c r="BDR1162" s="12"/>
      <c r="BDS1162" s="12"/>
      <c r="BDT1162" s="12"/>
      <c r="BDU1162" s="12"/>
      <c r="BDV1162" s="12"/>
      <c r="BDW1162" s="12"/>
      <c r="BDX1162" s="12"/>
      <c r="BDY1162" s="12"/>
      <c r="BDZ1162" s="12"/>
      <c r="BEA1162" s="12"/>
      <c r="BEB1162" s="12"/>
      <c r="BEC1162" s="12"/>
      <c r="BED1162" s="12"/>
      <c r="BEE1162" s="12"/>
      <c r="BEF1162" s="12"/>
      <c r="BEG1162" s="12"/>
      <c r="BEH1162" s="12"/>
      <c r="BEI1162" s="12"/>
      <c r="BEJ1162" s="12"/>
      <c r="BEK1162" s="12"/>
      <c r="BEL1162" s="12"/>
      <c r="BEM1162" s="12"/>
      <c r="BEN1162" s="12"/>
      <c r="BEO1162" s="12"/>
      <c r="BEP1162" s="12"/>
      <c r="BEQ1162" s="12"/>
      <c r="BER1162" s="12"/>
      <c r="BES1162" s="12"/>
      <c r="BET1162" s="12"/>
      <c r="BEU1162" s="12"/>
      <c r="BEV1162" s="12"/>
      <c r="BEW1162" s="12"/>
      <c r="BEX1162" s="12"/>
      <c r="BEY1162" s="12"/>
      <c r="BEZ1162" s="12"/>
      <c r="BFA1162" s="12"/>
      <c r="BFB1162" s="12"/>
      <c r="BFC1162" s="12"/>
      <c r="BFD1162" s="12"/>
      <c r="BFE1162" s="12"/>
      <c r="BFF1162" s="12"/>
      <c r="BFG1162" s="12"/>
      <c r="BFH1162" s="12"/>
      <c r="BFI1162" s="12"/>
      <c r="BFJ1162" s="12"/>
      <c r="BFK1162" s="12"/>
      <c r="BFL1162" s="12"/>
      <c r="BFM1162" s="12"/>
      <c r="BFN1162" s="12"/>
      <c r="BFO1162" s="12"/>
      <c r="BFP1162" s="12"/>
      <c r="BFQ1162" s="12"/>
      <c r="BFR1162" s="12"/>
      <c r="BFS1162" s="12"/>
      <c r="BFT1162" s="12"/>
      <c r="BFU1162" s="12"/>
      <c r="BFV1162" s="12"/>
      <c r="BFW1162" s="12"/>
      <c r="BFX1162" s="12"/>
      <c r="BFY1162" s="12"/>
      <c r="BFZ1162" s="12"/>
      <c r="BGA1162" s="12"/>
      <c r="BGB1162" s="12"/>
      <c r="BGC1162" s="12"/>
      <c r="BGD1162" s="12"/>
      <c r="BGE1162" s="12"/>
      <c r="BGF1162" s="12"/>
      <c r="BGG1162" s="12"/>
      <c r="BGH1162" s="12"/>
      <c r="BGI1162" s="12"/>
      <c r="BGJ1162" s="12"/>
      <c r="BGK1162" s="12"/>
      <c r="BGL1162" s="12"/>
      <c r="BGM1162" s="12"/>
      <c r="BGN1162" s="12"/>
      <c r="BGO1162" s="12"/>
      <c r="BGP1162" s="12"/>
      <c r="BGQ1162" s="12"/>
      <c r="BGR1162" s="12"/>
      <c r="BGS1162" s="12"/>
      <c r="BGT1162" s="12"/>
      <c r="BGU1162" s="12"/>
      <c r="BGV1162" s="12"/>
      <c r="BGW1162" s="12"/>
      <c r="BGX1162" s="12"/>
      <c r="BGY1162" s="12"/>
      <c r="BGZ1162" s="12"/>
      <c r="BHA1162" s="12"/>
      <c r="BHB1162" s="12"/>
      <c r="BHC1162" s="12"/>
      <c r="BHD1162" s="12"/>
      <c r="BHE1162" s="12"/>
      <c r="BHF1162" s="12"/>
      <c r="BHG1162" s="12"/>
      <c r="BHH1162" s="12"/>
      <c r="BHI1162" s="12"/>
      <c r="BHJ1162" s="12"/>
      <c r="BHK1162" s="12"/>
      <c r="BHL1162" s="12"/>
      <c r="BHM1162" s="12"/>
      <c r="BHN1162" s="12"/>
      <c r="BHO1162" s="12"/>
      <c r="BHP1162" s="12"/>
      <c r="BHQ1162" s="12"/>
      <c r="BHR1162" s="12"/>
      <c r="BHS1162" s="12"/>
      <c r="BHT1162" s="12"/>
      <c r="BHU1162" s="12"/>
      <c r="BHV1162" s="12"/>
      <c r="BHW1162" s="12"/>
      <c r="BHX1162" s="12"/>
      <c r="BHY1162" s="12"/>
      <c r="BHZ1162" s="12"/>
      <c r="BIA1162" s="12"/>
      <c r="BIB1162" s="12"/>
      <c r="BIC1162" s="12"/>
      <c r="BID1162" s="12"/>
      <c r="BIE1162" s="12"/>
      <c r="BIF1162" s="12"/>
      <c r="BIG1162" s="12"/>
      <c r="BIH1162" s="12"/>
      <c r="BII1162" s="12"/>
      <c r="BIJ1162" s="12"/>
      <c r="BIK1162" s="12"/>
      <c r="BIL1162" s="12"/>
      <c r="BIM1162" s="12"/>
      <c r="BIN1162" s="12"/>
      <c r="BIO1162" s="12"/>
      <c r="BIP1162" s="12"/>
      <c r="BIQ1162" s="12"/>
      <c r="BIR1162" s="12"/>
      <c r="BIS1162" s="12"/>
      <c r="BIT1162" s="12"/>
      <c r="BIU1162" s="12"/>
      <c r="BIV1162" s="12"/>
      <c r="BIW1162" s="12"/>
      <c r="BIX1162" s="12"/>
      <c r="BIY1162" s="12"/>
      <c r="BIZ1162" s="12"/>
      <c r="BJA1162" s="12"/>
      <c r="BJB1162" s="12"/>
      <c r="BJC1162" s="12"/>
      <c r="BJD1162" s="12"/>
      <c r="BJE1162" s="12"/>
      <c r="BJF1162" s="12"/>
      <c r="BJG1162" s="12"/>
      <c r="BJH1162" s="12"/>
      <c r="BJI1162" s="12"/>
      <c r="BJJ1162" s="12"/>
      <c r="BJK1162" s="12"/>
      <c r="BJL1162" s="12"/>
      <c r="BJM1162" s="12"/>
      <c r="BJN1162" s="12"/>
      <c r="BJO1162" s="12"/>
      <c r="BJP1162" s="12"/>
      <c r="BJQ1162" s="12"/>
      <c r="BJR1162" s="12"/>
      <c r="BJS1162" s="12"/>
      <c r="BJT1162" s="12"/>
      <c r="BJU1162" s="12"/>
      <c r="BJV1162" s="12"/>
      <c r="BJW1162" s="12"/>
      <c r="BJX1162" s="12"/>
      <c r="BJY1162" s="12"/>
      <c r="BJZ1162" s="12"/>
      <c r="BKA1162" s="12"/>
      <c r="BKB1162" s="12"/>
      <c r="BKC1162" s="12"/>
      <c r="BKD1162" s="12"/>
      <c r="BKE1162" s="12"/>
      <c r="BKF1162" s="12"/>
      <c r="BKG1162" s="12"/>
      <c r="BKH1162" s="12"/>
      <c r="BKI1162" s="12"/>
      <c r="BKJ1162" s="12"/>
      <c r="BKK1162" s="12"/>
      <c r="BKL1162" s="12"/>
      <c r="BKM1162" s="12"/>
      <c r="BKN1162" s="12"/>
      <c r="BKO1162" s="12"/>
      <c r="BKP1162" s="12"/>
      <c r="BKQ1162" s="12"/>
      <c r="BKR1162" s="12"/>
      <c r="BKS1162" s="12"/>
      <c r="BKT1162" s="12"/>
      <c r="BKU1162" s="12"/>
      <c r="BKV1162" s="12"/>
      <c r="BKW1162" s="12"/>
      <c r="BKX1162" s="12"/>
      <c r="BKY1162" s="12"/>
      <c r="BKZ1162" s="12"/>
      <c r="BLA1162" s="12"/>
      <c r="BLB1162" s="12"/>
      <c r="BLC1162" s="12"/>
      <c r="BLD1162" s="12"/>
      <c r="BLE1162" s="12"/>
      <c r="BLF1162" s="12"/>
      <c r="BLG1162" s="12"/>
      <c r="BLH1162" s="12"/>
      <c r="BLI1162" s="12"/>
      <c r="BLJ1162" s="12"/>
      <c r="BLK1162" s="12"/>
      <c r="BLL1162" s="12"/>
      <c r="BLM1162" s="12"/>
      <c r="BLN1162" s="12"/>
      <c r="BLO1162" s="12"/>
      <c r="BLP1162" s="12"/>
      <c r="BLQ1162" s="12"/>
      <c r="BLR1162" s="12"/>
      <c r="BLS1162" s="12"/>
      <c r="BLT1162" s="12"/>
      <c r="BLU1162" s="12"/>
      <c r="BLV1162" s="12"/>
      <c r="BLW1162" s="12"/>
      <c r="BLX1162" s="12"/>
      <c r="BLY1162" s="12"/>
      <c r="BLZ1162" s="12"/>
      <c r="BMA1162" s="12"/>
      <c r="BMB1162" s="12"/>
      <c r="BMC1162" s="12"/>
      <c r="BMD1162" s="12"/>
      <c r="BME1162" s="12"/>
      <c r="BMF1162" s="12"/>
      <c r="BMG1162" s="12"/>
      <c r="BMH1162" s="12"/>
      <c r="BMI1162" s="12"/>
      <c r="BMJ1162" s="12"/>
      <c r="BMK1162" s="12"/>
      <c r="BML1162" s="12"/>
      <c r="BMM1162" s="12"/>
      <c r="BMN1162" s="12"/>
      <c r="BMO1162" s="12"/>
      <c r="BMP1162" s="12"/>
      <c r="BMQ1162" s="12"/>
      <c r="BMR1162" s="12"/>
      <c r="BMS1162" s="12"/>
      <c r="BMT1162" s="12"/>
      <c r="BMU1162" s="12"/>
      <c r="BMV1162" s="12"/>
      <c r="BMW1162" s="12"/>
      <c r="BMX1162" s="12"/>
      <c r="BMY1162" s="12"/>
      <c r="BMZ1162" s="12"/>
      <c r="BNA1162" s="12"/>
      <c r="BNB1162" s="12"/>
      <c r="BNC1162" s="12"/>
      <c r="BND1162" s="12"/>
      <c r="BNE1162" s="12"/>
      <c r="BNF1162" s="12"/>
      <c r="BNG1162" s="12"/>
      <c r="BNH1162" s="12"/>
      <c r="BNI1162" s="12"/>
      <c r="BNJ1162" s="12"/>
      <c r="BNK1162" s="12"/>
      <c r="BNL1162" s="12"/>
      <c r="BNM1162" s="12"/>
      <c r="BNN1162" s="12"/>
      <c r="BNO1162" s="12"/>
      <c r="BNP1162" s="12"/>
      <c r="BNQ1162" s="12"/>
      <c r="BNR1162" s="12"/>
      <c r="BNS1162" s="12"/>
      <c r="BNT1162" s="12"/>
      <c r="BNU1162" s="12"/>
      <c r="BNV1162" s="12"/>
      <c r="BNW1162" s="12"/>
      <c r="BNX1162" s="12"/>
      <c r="BNY1162" s="12"/>
      <c r="BNZ1162" s="12"/>
      <c r="BOA1162" s="12"/>
      <c r="BOB1162" s="12"/>
      <c r="BOC1162" s="12"/>
      <c r="BOD1162" s="12"/>
      <c r="BOE1162" s="12"/>
      <c r="BOF1162" s="12"/>
      <c r="BOG1162" s="12"/>
      <c r="BOH1162" s="12"/>
      <c r="BOI1162" s="12"/>
      <c r="BOJ1162" s="12"/>
      <c r="BOK1162" s="12"/>
      <c r="BOL1162" s="12"/>
      <c r="BOM1162" s="12"/>
      <c r="BON1162" s="12"/>
      <c r="BOO1162" s="12"/>
      <c r="BOP1162" s="12"/>
      <c r="BOQ1162" s="12"/>
      <c r="BOR1162" s="12"/>
      <c r="BOS1162" s="12"/>
      <c r="BOT1162" s="12"/>
      <c r="BOU1162" s="12"/>
      <c r="BOV1162" s="12"/>
      <c r="BOW1162" s="12"/>
      <c r="BOX1162" s="12"/>
      <c r="BOY1162" s="12"/>
      <c r="BOZ1162" s="12"/>
      <c r="BPA1162" s="12"/>
      <c r="BPB1162" s="12"/>
      <c r="BPC1162" s="12"/>
      <c r="BPD1162" s="12"/>
      <c r="BPE1162" s="12"/>
      <c r="BPF1162" s="12"/>
      <c r="BPG1162" s="12"/>
      <c r="BPH1162" s="12"/>
      <c r="BPI1162" s="12"/>
      <c r="BPJ1162" s="12"/>
      <c r="BPK1162" s="12"/>
      <c r="BPL1162" s="12"/>
      <c r="BPM1162" s="12"/>
      <c r="BPN1162" s="12"/>
      <c r="BPO1162" s="12"/>
      <c r="BPP1162" s="12"/>
      <c r="BPQ1162" s="12"/>
      <c r="BPR1162" s="12"/>
      <c r="BPS1162" s="12"/>
      <c r="BPT1162" s="12"/>
      <c r="BPU1162" s="12"/>
      <c r="BPV1162" s="12"/>
      <c r="BPW1162" s="12"/>
      <c r="BPX1162" s="12"/>
      <c r="BPY1162" s="12"/>
      <c r="BPZ1162" s="12"/>
      <c r="BQA1162" s="12"/>
      <c r="BQB1162" s="12"/>
      <c r="BQC1162" s="12"/>
      <c r="BQD1162" s="12"/>
      <c r="BQE1162" s="12"/>
      <c r="BQF1162" s="12"/>
      <c r="BQG1162" s="12"/>
      <c r="BQH1162" s="12"/>
      <c r="BQI1162" s="12"/>
      <c r="BQJ1162" s="12"/>
      <c r="BQK1162" s="12"/>
      <c r="BQL1162" s="12"/>
      <c r="BQM1162" s="12"/>
      <c r="BQN1162" s="12"/>
      <c r="BQO1162" s="12"/>
      <c r="BQP1162" s="12"/>
      <c r="BQQ1162" s="12"/>
      <c r="BQR1162" s="12"/>
      <c r="BQS1162" s="12"/>
      <c r="BQT1162" s="12"/>
      <c r="BQU1162" s="12"/>
      <c r="BQV1162" s="12"/>
      <c r="BQW1162" s="12"/>
      <c r="BQX1162" s="12"/>
      <c r="BQY1162" s="12"/>
      <c r="BQZ1162" s="12"/>
      <c r="BRA1162" s="12"/>
      <c r="BRB1162" s="12"/>
      <c r="BRC1162" s="12"/>
      <c r="BRD1162" s="12"/>
      <c r="BRE1162" s="12"/>
      <c r="BRF1162" s="12"/>
      <c r="BRG1162" s="12"/>
      <c r="BRH1162" s="12"/>
      <c r="BRI1162" s="12"/>
      <c r="BRJ1162" s="12"/>
      <c r="BRK1162" s="12"/>
      <c r="BRL1162" s="12"/>
      <c r="BRM1162" s="12"/>
      <c r="BRN1162" s="12"/>
      <c r="BRO1162" s="12"/>
      <c r="BRP1162" s="12"/>
      <c r="BRQ1162" s="12"/>
      <c r="BRR1162" s="12"/>
      <c r="BRS1162" s="12"/>
      <c r="BRT1162" s="12"/>
      <c r="BRU1162" s="12"/>
      <c r="BRV1162" s="12"/>
      <c r="BRW1162" s="12"/>
      <c r="BRX1162" s="12"/>
      <c r="BRY1162" s="12"/>
      <c r="BRZ1162" s="12"/>
      <c r="BSA1162" s="12"/>
      <c r="BSB1162" s="12"/>
      <c r="BSC1162" s="12"/>
      <c r="BSD1162" s="12"/>
      <c r="BSE1162" s="12"/>
      <c r="BSF1162" s="12"/>
      <c r="BSG1162" s="12"/>
      <c r="BSH1162" s="12"/>
      <c r="BSI1162" s="12"/>
      <c r="BSJ1162" s="12"/>
      <c r="BSK1162" s="12"/>
      <c r="BSL1162" s="12"/>
      <c r="BSM1162" s="12"/>
      <c r="BSN1162" s="12"/>
      <c r="BSO1162" s="12"/>
      <c r="BSP1162" s="12"/>
      <c r="BSQ1162" s="12"/>
      <c r="BSR1162" s="12"/>
      <c r="BSS1162" s="12"/>
      <c r="BST1162" s="12"/>
      <c r="BSU1162" s="12"/>
      <c r="BSV1162" s="12"/>
      <c r="BSW1162" s="12"/>
      <c r="BSX1162" s="12"/>
      <c r="BSY1162" s="12"/>
      <c r="BSZ1162" s="12"/>
      <c r="BTA1162" s="12"/>
      <c r="BTB1162" s="12"/>
      <c r="BTC1162" s="12"/>
      <c r="BTD1162" s="12"/>
      <c r="BTE1162" s="12"/>
      <c r="BTF1162" s="12"/>
      <c r="BTG1162" s="12"/>
      <c r="BTH1162" s="12"/>
      <c r="BTI1162" s="12"/>
      <c r="BTJ1162" s="12"/>
      <c r="BTK1162" s="12"/>
      <c r="BTL1162" s="12"/>
      <c r="BTM1162" s="12"/>
      <c r="BTN1162" s="12"/>
      <c r="BTO1162" s="12"/>
      <c r="BTP1162" s="12"/>
      <c r="BTQ1162" s="12"/>
      <c r="BTR1162" s="12"/>
      <c r="BTS1162" s="12"/>
      <c r="BTT1162" s="12"/>
      <c r="BTU1162" s="12"/>
      <c r="BTV1162" s="12"/>
      <c r="BTW1162" s="12"/>
      <c r="BTX1162" s="12"/>
      <c r="BTY1162" s="12"/>
      <c r="BTZ1162" s="12"/>
      <c r="BUA1162" s="12"/>
      <c r="BUB1162" s="12"/>
      <c r="BUC1162" s="12"/>
      <c r="BUD1162" s="12"/>
      <c r="BUE1162" s="12"/>
      <c r="BUF1162" s="12"/>
      <c r="BUG1162" s="12"/>
      <c r="BUH1162" s="12"/>
      <c r="BUI1162" s="12"/>
      <c r="BUJ1162" s="12"/>
      <c r="BUK1162" s="12"/>
      <c r="BUL1162" s="12"/>
      <c r="BUM1162" s="12"/>
      <c r="BUN1162" s="12"/>
      <c r="BUO1162" s="12"/>
      <c r="BUP1162" s="12"/>
      <c r="BUQ1162" s="12"/>
      <c r="BUR1162" s="12"/>
      <c r="BUS1162" s="12"/>
      <c r="BUT1162" s="12"/>
      <c r="BUU1162" s="12"/>
      <c r="BUV1162" s="12"/>
      <c r="BUW1162" s="12"/>
      <c r="BUX1162" s="12"/>
      <c r="BUY1162" s="12"/>
      <c r="BUZ1162" s="12"/>
      <c r="BVA1162" s="12"/>
      <c r="BVB1162" s="12"/>
      <c r="BVC1162" s="12"/>
      <c r="BVD1162" s="12"/>
      <c r="BVE1162" s="12"/>
      <c r="BVF1162" s="12"/>
      <c r="BVG1162" s="12"/>
      <c r="BVH1162" s="12"/>
      <c r="BVI1162" s="12"/>
      <c r="BVJ1162" s="12"/>
      <c r="BVK1162" s="12"/>
      <c r="BVL1162" s="12"/>
      <c r="BVM1162" s="12"/>
      <c r="BVN1162" s="12"/>
      <c r="BVO1162" s="12"/>
      <c r="BVP1162" s="12"/>
      <c r="BVQ1162" s="12"/>
      <c r="BVR1162" s="12"/>
      <c r="BVS1162" s="12"/>
      <c r="BVT1162" s="12"/>
      <c r="BVU1162" s="12"/>
      <c r="BVV1162" s="12"/>
      <c r="BVW1162" s="12"/>
      <c r="BVX1162" s="12"/>
      <c r="BVY1162" s="12"/>
      <c r="BVZ1162" s="12"/>
      <c r="BWA1162" s="12"/>
      <c r="BWB1162" s="12"/>
      <c r="BWC1162" s="12"/>
      <c r="BWD1162" s="12"/>
      <c r="BWE1162" s="12"/>
      <c r="BWF1162" s="12"/>
      <c r="BWG1162" s="12"/>
      <c r="BWH1162" s="12"/>
      <c r="BWI1162" s="12"/>
      <c r="BWJ1162" s="12"/>
      <c r="BWK1162" s="12"/>
      <c r="BWL1162" s="12"/>
      <c r="BWM1162" s="12"/>
      <c r="BWN1162" s="12"/>
      <c r="BWO1162" s="12"/>
      <c r="BWP1162" s="12"/>
      <c r="BWQ1162" s="12"/>
      <c r="BWR1162" s="12"/>
      <c r="BWS1162" s="12"/>
      <c r="BWT1162" s="12"/>
      <c r="BWU1162" s="12"/>
      <c r="BWV1162" s="12"/>
      <c r="BWW1162" s="12"/>
      <c r="BWX1162" s="12"/>
      <c r="BWY1162" s="12"/>
      <c r="BWZ1162" s="12"/>
      <c r="BXA1162" s="12"/>
      <c r="BXB1162" s="12"/>
      <c r="BXC1162" s="12"/>
      <c r="BXD1162" s="12"/>
      <c r="BXE1162" s="12"/>
      <c r="BXF1162" s="12"/>
      <c r="BXG1162" s="12"/>
      <c r="BXH1162" s="12"/>
      <c r="BXI1162" s="12"/>
      <c r="BXJ1162" s="12"/>
      <c r="BXK1162" s="12"/>
      <c r="BXL1162" s="12"/>
      <c r="BXM1162" s="12"/>
      <c r="BXN1162" s="12"/>
      <c r="BXO1162" s="12"/>
      <c r="BXP1162" s="12"/>
      <c r="BXQ1162" s="12"/>
      <c r="BXR1162" s="12"/>
      <c r="BXS1162" s="12"/>
      <c r="BXT1162" s="12"/>
      <c r="BXU1162" s="12"/>
      <c r="BXV1162" s="12"/>
      <c r="BXW1162" s="12"/>
      <c r="BXX1162" s="12"/>
      <c r="BXY1162" s="12"/>
      <c r="BXZ1162" s="12"/>
      <c r="BYA1162" s="12"/>
      <c r="BYB1162" s="12"/>
      <c r="BYC1162" s="12"/>
      <c r="BYD1162" s="12"/>
      <c r="BYE1162" s="12"/>
      <c r="BYF1162" s="12"/>
      <c r="BYG1162" s="12"/>
      <c r="BYH1162" s="12"/>
      <c r="BYI1162" s="12"/>
      <c r="BYJ1162" s="12"/>
      <c r="BYK1162" s="12"/>
      <c r="BYL1162" s="12"/>
      <c r="BYM1162" s="12"/>
      <c r="BYN1162" s="12"/>
      <c r="BYO1162" s="12"/>
      <c r="BYP1162" s="12"/>
      <c r="BYQ1162" s="12"/>
      <c r="BYR1162" s="12"/>
      <c r="BYS1162" s="12"/>
      <c r="BYT1162" s="12"/>
      <c r="BYU1162" s="12"/>
      <c r="BYV1162" s="12"/>
      <c r="BYW1162" s="12"/>
      <c r="BYX1162" s="12"/>
      <c r="BYY1162" s="12"/>
      <c r="BYZ1162" s="12"/>
      <c r="BZA1162" s="12"/>
      <c r="BZB1162" s="12"/>
      <c r="BZC1162" s="12"/>
      <c r="BZD1162" s="12"/>
      <c r="BZE1162" s="12"/>
      <c r="BZF1162" s="12"/>
      <c r="BZG1162" s="12"/>
      <c r="BZH1162" s="12"/>
      <c r="BZI1162" s="12"/>
      <c r="BZJ1162" s="12"/>
      <c r="BZK1162" s="12"/>
      <c r="BZL1162" s="12"/>
      <c r="BZM1162" s="12"/>
      <c r="BZN1162" s="12"/>
      <c r="BZO1162" s="12"/>
      <c r="BZP1162" s="12"/>
      <c r="BZQ1162" s="12"/>
      <c r="BZR1162" s="12"/>
      <c r="BZS1162" s="12"/>
      <c r="BZT1162" s="12"/>
      <c r="BZU1162" s="12"/>
      <c r="BZV1162" s="12"/>
      <c r="BZW1162" s="12"/>
      <c r="BZX1162" s="12"/>
      <c r="BZY1162" s="12"/>
      <c r="BZZ1162" s="12"/>
      <c r="CAA1162" s="12"/>
      <c r="CAB1162" s="12"/>
      <c r="CAC1162" s="12"/>
      <c r="CAD1162" s="12"/>
      <c r="CAE1162" s="12"/>
      <c r="CAF1162" s="12"/>
      <c r="CAG1162" s="12"/>
      <c r="CAH1162" s="12"/>
      <c r="CAI1162" s="12"/>
      <c r="CAJ1162" s="12"/>
      <c r="CAK1162" s="12"/>
      <c r="CAL1162" s="12"/>
      <c r="CAM1162" s="12"/>
      <c r="CAN1162" s="12"/>
      <c r="CAO1162" s="12"/>
      <c r="CAP1162" s="12"/>
      <c r="CAQ1162" s="12"/>
      <c r="CAR1162" s="12"/>
      <c r="CAS1162" s="12"/>
      <c r="CAT1162" s="12"/>
      <c r="CAU1162" s="12"/>
      <c r="CAV1162" s="12"/>
      <c r="CAW1162" s="12"/>
      <c r="CAX1162" s="12"/>
      <c r="CAY1162" s="12"/>
      <c r="CAZ1162" s="12"/>
      <c r="CBA1162" s="12"/>
      <c r="CBB1162" s="12"/>
      <c r="CBC1162" s="12"/>
      <c r="CBD1162" s="12"/>
      <c r="CBE1162" s="12"/>
      <c r="CBF1162" s="12"/>
      <c r="CBG1162" s="12"/>
      <c r="CBH1162" s="12"/>
      <c r="CBI1162" s="12"/>
      <c r="CBJ1162" s="12"/>
      <c r="CBK1162" s="12"/>
      <c r="CBL1162" s="12"/>
      <c r="CBM1162" s="12"/>
      <c r="CBN1162" s="12"/>
      <c r="CBO1162" s="12"/>
      <c r="CBP1162" s="12"/>
      <c r="CBQ1162" s="12"/>
      <c r="CBR1162" s="12"/>
      <c r="CBS1162" s="12"/>
      <c r="CBT1162" s="12"/>
      <c r="CBU1162" s="12"/>
      <c r="CBV1162" s="12"/>
      <c r="CBW1162" s="12"/>
      <c r="CBX1162" s="12"/>
      <c r="CBY1162" s="12"/>
      <c r="CBZ1162" s="12"/>
      <c r="CCA1162" s="12"/>
      <c r="CCB1162" s="12"/>
      <c r="CCC1162" s="12"/>
      <c r="CCD1162" s="12"/>
      <c r="CCE1162" s="12"/>
      <c r="CCF1162" s="12"/>
      <c r="CCG1162" s="12"/>
      <c r="CCH1162" s="12"/>
      <c r="CCI1162" s="12"/>
      <c r="CCJ1162" s="12"/>
      <c r="CCK1162" s="12"/>
      <c r="CCL1162" s="12"/>
      <c r="CCM1162" s="12"/>
      <c r="CCN1162" s="12"/>
      <c r="CCO1162" s="12"/>
      <c r="CCP1162" s="12"/>
      <c r="CCQ1162" s="12"/>
      <c r="CCR1162" s="12"/>
      <c r="CCS1162" s="12"/>
      <c r="CCT1162" s="12"/>
      <c r="CCU1162" s="12"/>
      <c r="CCV1162" s="12"/>
      <c r="CCW1162" s="12"/>
      <c r="CCX1162" s="12"/>
      <c r="CCY1162" s="12"/>
      <c r="CCZ1162" s="12"/>
      <c r="CDA1162" s="12"/>
      <c r="CDB1162" s="12"/>
      <c r="CDC1162" s="12"/>
      <c r="CDD1162" s="12"/>
      <c r="CDE1162" s="12"/>
      <c r="CDF1162" s="12"/>
      <c r="CDG1162" s="12"/>
      <c r="CDH1162" s="12"/>
      <c r="CDI1162" s="12"/>
      <c r="CDJ1162" s="12"/>
      <c r="CDK1162" s="12"/>
      <c r="CDL1162" s="12"/>
      <c r="CDM1162" s="12"/>
      <c r="CDN1162" s="12"/>
      <c r="CDO1162" s="12"/>
      <c r="CDP1162" s="12"/>
      <c r="CDQ1162" s="12"/>
      <c r="CDR1162" s="12"/>
      <c r="CDS1162" s="12"/>
      <c r="CDT1162" s="12"/>
      <c r="CDU1162" s="12"/>
      <c r="CDV1162" s="12"/>
      <c r="CDW1162" s="12"/>
      <c r="CDX1162" s="12"/>
      <c r="CDY1162" s="12"/>
      <c r="CDZ1162" s="12"/>
      <c r="CEA1162" s="12"/>
      <c r="CEB1162" s="12"/>
      <c r="CEC1162" s="12"/>
      <c r="CED1162" s="12"/>
      <c r="CEE1162" s="12"/>
      <c r="CEF1162" s="12"/>
      <c r="CEG1162" s="12"/>
      <c r="CEH1162" s="12"/>
      <c r="CEI1162" s="12"/>
      <c r="CEJ1162" s="12"/>
      <c r="CEK1162" s="12"/>
      <c r="CEL1162" s="12"/>
      <c r="CEM1162" s="12"/>
      <c r="CEN1162" s="12"/>
      <c r="CEO1162" s="12"/>
      <c r="CEP1162" s="12"/>
      <c r="CEQ1162" s="12"/>
      <c r="CER1162" s="12"/>
      <c r="CES1162" s="12"/>
      <c r="CET1162" s="12"/>
      <c r="CEU1162" s="12"/>
      <c r="CEV1162" s="12"/>
      <c r="CEW1162" s="12"/>
      <c r="CEX1162" s="12"/>
      <c r="CEY1162" s="12"/>
      <c r="CEZ1162" s="12"/>
      <c r="CFA1162" s="12"/>
      <c r="CFB1162" s="12"/>
      <c r="CFC1162" s="12"/>
      <c r="CFD1162" s="12"/>
      <c r="CFE1162" s="12"/>
      <c r="CFF1162" s="12"/>
      <c r="CFG1162" s="12"/>
      <c r="CFH1162" s="12"/>
      <c r="CFI1162" s="12"/>
      <c r="CFJ1162" s="12"/>
      <c r="CFK1162" s="12"/>
      <c r="CFL1162" s="12"/>
      <c r="CFM1162" s="12"/>
      <c r="CFN1162" s="12"/>
      <c r="CFO1162" s="12"/>
      <c r="CFP1162" s="12"/>
      <c r="CFQ1162" s="12"/>
      <c r="CFR1162" s="12"/>
      <c r="CFS1162" s="12"/>
      <c r="CFT1162" s="12"/>
      <c r="CFU1162" s="12"/>
      <c r="CFV1162" s="12"/>
      <c r="CFW1162" s="12"/>
      <c r="CFX1162" s="12"/>
      <c r="CFY1162" s="12"/>
      <c r="CFZ1162" s="12"/>
      <c r="CGA1162" s="12"/>
      <c r="CGB1162" s="12"/>
      <c r="CGC1162" s="12"/>
      <c r="CGD1162" s="12"/>
      <c r="CGE1162" s="12"/>
      <c r="CGF1162" s="12"/>
      <c r="CGG1162" s="12"/>
      <c r="CGH1162" s="12"/>
      <c r="CGI1162" s="12"/>
      <c r="CGJ1162" s="12"/>
      <c r="CGK1162" s="12"/>
      <c r="CGL1162" s="12"/>
      <c r="CGM1162" s="12"/>
      <c r="CGN1162" s="12"/>
      <c r="CGO1162" s="12"/>
      <c r="CGP1162" s="12"/>
      <c r="CGQ1162" s="12"/>
      <c r="CGR1162" s="12"/>
      <c r="CGS1162" s="12"/>
      <c r="CGT1162" s="12"/>
      <c r="CGU1162" s="12"/>
      <c r="CGV1162" s="12"/>
      <c r="CGW1162" s="12"/>
      <c r="CGX1162" s="12"/>
      <c r="CGY1162" s="12"/>
      <c r="CGZ1162" s="12"/>
      <c r="CHA1162" s="12"/>
      <c r="CHB1162" s="12"/>
      <c r="CHC1162" s="12"/>
      <c r="CHD1162" s="12"/>
      <c r="CHE1162" s="12"/>
      <c r="CHF1162" s="12"/>
      <c r="CHG1162" s="12"/>
      <c r="CHH1162" s="12"/>
      <c r="CHI1162" s="12"/>
      <c r="CHJ1162" s="12"/>
      <c r="CHK1162" s="12"/>
      <c r="CHL1162" s="12"/>
      <c r="CHM1162" s="12"/>
      <c r="CHN1162" s="12"/>
      <c r="CHO1162" s="12"/>
      <c r="CHP1162" s="12"/>
      <c r="CHQ1162" s="12"/>
      <c r="CHR1162" s="12"/>
      <c r="CHS1162" s="12"/>
      <c r="CHT1162" s="12"/>
      <c r="CHU1162" s="12"/>
      <c r="CHV1162" s="12"/>
      <c r="CHW1162" s="12"/>
      <c r="CHX1162" s="12"/>
      <c r="CHY1162" s="12"/>
      <c r="CHZ1162" s="12"/>
      <c r="CIA1162" s="12"/>
      <c r="CIB1162" s="12"/>
      <c r="CIC1162" s="12"/>
      <c r="CID1162" s="12"/>
      <c r="CIE1162" s="12"/>
      <c r="CIF1162" s="12"/>
      <c r="CIG1162" s="12"/>
      <c r="CIH1162" s="12"/>
      <c r="CII1162" s="12"/>
      <c r="CIJ1162" s="12"/>
      <c r="CIK1162" s="12"/>
      <c r="CIL1162" s="12"/>
      <c r="CIM1162" s="12"/>
      <c r="CIN1162" s="12"/>
      <c r="CIO1162" s="12"/>
      <c r="CIP1162" s="12"/>
      <c r="CIQ1162" s="12"/>
      <c r="CIR1162" s="12"/>
      <c r="CIS1162" s="12"/>
      <c r="CIT1162" s="12"/>
      <c r="CIU1162" s="12"/>
      <c r="CIV1162" s="12"/>
      <c r="CIW1162" s="12"/>
      <c r="CIX1162" s="12"/>
      <c r="CIY1162" s="12"/>
      <c r="CIZ1162" s="12"/>
      <c r="CJA1162" s="12"/>
      <c r="CJB1162" s="12"/>
      <c r="CJC1162" s="12"/>
      <c r="CJD1162" s="12"/>
      <c r="CJE1162" s="12"/>
      <c r="CJF1162" s="12"/>
      <c r="CJG1162" s="12"/>
      <c r="CJH1162" s="12"/>
      <c r="CJI1162" s="12"/>
      <c r="CJJ1162" s="12"/>
      <c r="CJK1162" s="12"/>
      <c r="CJL1162" s="12"/>
      <c r="CJM1162" s="12"/>
      <c r="CJN1162" s="12"/>
      <c r="CJO1162" s="12"/>
      <c r="CJP1162" s="12"/>
      <c r="CJQ1162" s="12"/>
      <c r="CJR1162" s="12"/>
      <c r="CJS1162" s="12"/>
      <c r="CJT1162" s="12"/>
      <c r="CJU1162" s="12"/>
      <c r="CJV1162" s="12"/>
      <c r="CJW1162" s="12"/>
      <c r="CJX1162" s="12"/>
      <c r="CJY1162" s="12"/>
      <c r="CJZ1162" s="12"/>
      <c r="CKA1162" s="12"/>
      <c r="CKB1162" s="12"/>
      <c r="CKC1162" s="12"/>
      <c r="CKD1162" s="12"/>
      <c r="CKE1162" s="12"/>
      <c r="CKF1162" s="12"/>
      <c r="CKG1162" s="12"/>
      <c r="CKH1162" s="12"/>
      <c r="CKI1162" s="12"/>
      <c r="CKJ1162" s="12"/>
      <c r="CKK1162" s="12"/>
      <c r="CKL1162" s="12"/>
      <c r="CKM1162" s="12"/>
      <c r="CKN1162" s="12"/>
      <c r="CKO1162" s="12"/>
      <c r="CKP1162" s="12"/>
      <c r="CKQ1162" s="12"/>
      <c r="CKR1162" s="12"/>
      <c r="CKS1162" s="12"/>
      <c r="CKT1162" s="12"/>
      <c r="CKU1162" s="12"/>
      <c r="CKV1162" s="12"/>
      <c r="CKW1162" s="12"/>
      <c r="CKX1162" s="12"/>
      <c r="CKY1162" s="12"/>
      <c r="CKZ1162" s="12"/>
      <c r="CLA1162" s="12"/>
      <c r="CLB1162" s="12"/>
      <c r="CLC1162" s="12"/>
      <c r="CLD1162" s="12"/>
      <c r="CLE1162" s="12"/>
      <c r="CLF1162" s="12"/>
      <c r="CLG1162" s="12"/>
      <c r="CLH1162" s="12"/>
      <c r="CLI1162" s="12"/>
      <c r="CLJ1162" s="12"/>
      <c r="CLK1162" s="12"/>
      <c r="CLL1162" s="12"/>
      <c r="CLM1162" s="12"/>
      <c r="CLN1162" s="12"/>
      <c r="CLO1162" s="12"/>
      <c r="CLP1162" s="12"/>
      <c r="CLQ1162" s="12"/>
      <c r="CLR1162" s="12"/>
      <c r="CLS1162" s="12"/>
      <c r="CLT1162" s="12"/>
      <c r="CLU1162" s="12"/>
      <c r="CLV1162" s="12"/>
      <c r="CLW1162" s="12"/>
      <c r="CLX1162" s="12"/>
      <c r="CLY1162" s="12"/>
      <c r="CLZ1162" s="12"/>
      <c r="CMA1162" s="12"/>
      <c r="CMB1162" s="12"/>
      <c r="CMC1162" s="12"/>
      <c r="CMD1162" s="12"/>
      <c r="CME1162" s="12"/>
      <c r="CMF1162" s="12"/>
      <c r="CMG1162" s="12"/>
      <c r="CMH1162" s="12"/>
      <c r="CMI1162" s="12"/>
      <c r="CMJ1162" s="12"/>
      <c r="CMK1162" s="12"/>
      <c r="CML1162" s="12"/>
      <c r="CMM1162" s="12"/>
      <c r="CMN1162" s="12"/>
      <c r="CMO1162" s="12"/>
      <c r="CMP1162" s="12"/>
      <c r="CMQ1162" s="12"/>
      <c r="CMR1162" s="12"/>
      <c r="CMS1162" s="12"/>
      <c r="CMT1162" s="12"/>
      <c r="CMU1162" s="12"/>
      <c r="CMV1162" s="12"/>
      <c r="CMW1162" s="12"/>
      <c r="CMX1162" s="12"/>
      <c r="CMY1162" s="12"/>
      <c r="CMZ1162" s="12"/>
      <c r="CNA1162" s="12"/>
      <c r="CNB1162" s="12"/>
      <c r="CNC1162" s="12"/>
      <c r="CND1162" s="12"/>
      <c r="CNE1162" s="12"/>
      <c r="CNF1162" s="12"/>
      <c r="CNG1162" s="12"/>
      <c r="CNH1162" s="12"/>
      <c r="CNI1162" s="12"/>
      <c r="CNJ1162" s="12"/>
      <c r="CNK1162" s="12"/>
      <c r="CNL1162" s="12"/>
      <c r="CNM1162" s="12"/>
      <c r="CNN1162" s="12"/>
      <c r="CNO1162" s="12"/>
      <c r="CNP1162" s="12"/>
      <c r="CNQ1162" s="12"/>
      <c r="CNR1162" s="12"/>
      <c r="CNS1162" s="12"/>
      <c r="CNT1162" s="12"/>
      <c r="CNU1162" s="12"/>
      <c r="CNV1162" s="12"/>
      <c r="CNW1162" s="12"/>
      <c r="CNX1162" s="12"/>
      <c r="CNY1162" s="12"/>
      <c r="CNZ1162" s="12"/>
      <c r="COA1162" s="12"/>
      <c r="COB1162" s="12"/>
      <c r="COC1162" s="12"/>
      <c r="COD1162" s="12"/>
      <c r="COE1162" s="12"/>
      <c r="COF1162" s="12"/>
      <c r="COG1162" s="12"/>
      <c r="COH1162" s="12"/>
      <c r="COI1162" s="12"/>
      <c r="COJ1162" s="12"/>
      <c r="COK1162" s="12"/>
      <c r="COL1162" s="12"/>
      <c r="COM1162" s="12"/>
      <c r="CON1162" s="12"/>
      <c r="COO1162" s="12"/>
      <c r="COP1162" s="12"/>
      <c r="COQ1162" s="12"/>
      <c r="COR1162" s="12"/>
      <c r="COS1162" s="12"/>
      <c r="COT1162" s="12"/>
      <c r="COU1162" s="12"/>
      <c r="COV1162" s="12"/>
      <c r="COW1162" s="12"/>
      <c r="COX1162" s="12"/>
      <c r="COY1162" s="12"/>
      <c r="COZ1162" s="12"/>
      <c r="CPA1162" s="12"/>
      <c r="CPB1162" s="12"/>
      <c r="CPC1162" s="12"/>
      <c r="CPD1162" s="12"/>
      <c r="CPE1162" s="12"/>
      <c r="CPF1162" s="12"/>
      <c r="CPG1162" s="12"/>
      <c r="CPH1162" s="12"/>
      <c r="CPI1162" s="12"/>
      <c r="CPJ1162" s="12"/>
      <c r="CPK1162" s="12"/>
      <c r="CPL1162" s="12"/>
      <c r="CPM1162" s="12"/>
      <c r="CPN1162" s="12"/>
      <c r="CPO1162" s="12"/>
      <c r="CPP1162" s="12"/>
      <c r="CPQ1162" s="12"/>
      <c r="CPR1162" s="12"/>
      <c r="CPS1162" s="12"/>
      <c r="CPT1162" s="12"/>
      <c r="CPU1162" s="12"/>
      <c r="CPV1162" s="12"/>
      <c r="CPW1162" s="12"/>
      <c r="CPX1162" s="12"/>
      <c r="CPY1162" s="12"/>
      <c r="CPZ1162" s="12"/>
      <c r="CQA1162" s="12"/>
      <c r="CQB1162" s="12"/>
      <c r="CQC1162" s="12"/>
      <c r="CQD1162" s="12"/>
      <c r="CQE1162" s="12"/>
      <c r="CQF1162" s="12"/>
      <c r="CQG1162" s="12"/>
      <c r="CQH1162" s="12"/>
      <c r="CQI1162" s="12"/>
      <c r="CQJ1162" s="12"/>
      <c r="CQK1162" s="12"/>
      <c r="CQL1162" s="12"/>
      <c r="CQM1162" s="12"/>
      <c r="CQN1162" s="12"/>
      <c r="CQO1162" s="12"/>
      <c r="CQP1162" s="12"/>
      <c r="CQQ1162" s="12"/>
      <c r="CQR1162" s="12"/>
      <c r="CQS1162" s="12"/>
      <c r="CQT1162" s="12"/>
      <c r="CQU1162" s="12"/>
      <c r="CQV1162" s="12"/>
      <c r="CQW1162" s="12"/>
      <c r="CQX1162" s="12"/>
      <c r="CQY1162" s="12"/>
      <c r="CQZ1162" s="12"/>
      <c r="CRA1162" s="12"/>
      <c r="CRB1162" s="12"/>
      <c r="CRC1162" s="12"/>
      <c r="CRD1162" s="12"/>
      <c r="CRE1162" s="12"/>
      <c r="CRF1162" s="12"/>
      <c r="CRG1162" s="12"/>
      <c r="CRH1162" s="12"/>
      <c r="CRI1162" s="12"/>
      <c r="CRJ1162" s="12"/>
      <c r="CRK1162" s="12"/>
      <c r="CRL1162" s="12"/>
      <c r="CRM1162" s="12"/>
      <c r="CRN1162" s="12"/>
      <c r="CRO1162" s="12"/>
      <c r="CRP1162" s="12"/>
      <c r="CRQ1162" s="12"/>
      <c r="CRR1162" s="12"/>
      <c r="CRS1162" s="12"/>
      <c r="CRT1162" s="12"/>
      <c r="CRU1162" s="12"/>
      <c r="CRV1162" s="12"/>
      <c r="CRW1162" s="12"/>
      <c r="CRX1162" s="12"/>
      <c r="CRY1162" s="12"/>
      <c r="CRZ1162" s="12"/>
      <c r="CSA1162" s="12"/>
      <c r="CSB1162" s="12"/>
      <c r="CSC1162" s="12"/>
      <c r="CSD1162" s="12"/>
      <c r="CSE1162" s="12"/>
      <c r="CSF1162" s="12"/>
      <c r="CSG1162" s="12"/>
      <c r="CSH1162" s="12"/>
      <c r="CSI1162" s="12"/>
      <c r="CSJ1162" s="12"/>
      <c r="CSK1162" s="12"/>
      <c r="CSL1162" s="12"/>
      <c r="CSM1162" s="12"/>
      <c r="CSN1162" s="12"/>
      <c r="CSO1162" s="12"/>
      <c r="CSP1162" s="12"/>
      <c r="CSQ1162" s="12"/>
      <c r="CSR1162" s="12"/>
      <c r="CSS1162" s="12"/>
      <c r="CST1162" s="12"/>
      <c r="CSU1162" s="12"/>
      <c r="CSV1162" s="12"/>
      <c r="CSW1162" s="12"/>
      <c r="CSX1162" s="12"/>
      <c r="CSY1162" s="12"/>
      <c r="CSZ1162" s="12"/>
      <c r="CTA1162" s="12"/>
      <c r="CTB1162" s="12"/>
      <c r="CTC1162" s="12"/>
      <c r="CTD1162" s="12"/>
      <c r="CTE1162" s="12"/>
      <c r="CTF1162" s="12"/>
      <c r="CTG1162" s="12"/>
      <c r="CTH1162" s="12"/>
      <c r="CTI1162" s="12"/>
      <c r="CTJ1162" s="12"/>
      <c r="CTK1162" s="12"/>
      <c r="CTL1162" s="12"/>
      <c r="CTM1162" s="12"/>
      <c r="CTN1162" s="12"/>
      <c r="CTO1162" s="12"/>
      <c r="CTP1162" s="12"/>
      <c r="CTQ1162" s="12"/>
      <c r="CTR1162" s="12"/>
      <c r="CTS1162" s="12"/>
      <c r="CTT1162" s="12"/>
      <c r="CTU1162" s="12"/>
      <c r="CTV1162" s="12"/>
      <c r="CTW1162" s="12"/>
      <c r="CTX1162" s="12"/>
      <c r="CTY1162" s="12"/>
      <c r="CTZ1162" s="12"/>
      <c r="CUA1162" s="12"/>
      <c r="CUB1162" s="12"/>
      <c r="CUC1162" s="12"/>
      <c r="CUD1162" s="12"/>
      <c r="CUE1162" s="12"/>
      <c r="CUF1162" s="12"/>
      <c r="CUG1162" s="12"/>
      <c r="CUH1162" s="12"/>
      <c r="CUI1162" s="12"/>
      <c r="CUJ1162" s="12"/>
      <c r="CUK1162" s="12"/>
      <c r="CUL1162" s="12"/>
      <c r="CUM1162" s="12"/>
      <c r="CUN1162" s="12"/>
      <c r="CUO1162" s="12"/>
      <c r="CUP1162" s="12"/>
      <c r="CUQ1162" s="12"/>
      <c r="CUR1162" s="12"/>
      <c r="CUS1162" s="12"/>
      <c r="CUT1162" s="12"/>
      <c r="CUU1162" s="12"/>
      <c r="CUV1162" s="12"/>
      <c r="CUW1162" s="12"/>
      <c r="CUX1162" s="12"/>
      <c r="CUY1162" s="12"/>
      <c r="CUZ1162" s="12"/>
      <c r="CVA1162" s="12"/>
      <c r="CVB1162" s="12"/>
      <c r="CVC1162" s="12"/>
      <c r="CVD1162" s="12"/>
      <c r="CVE1162" s="12"/>
      <c r="CVF1162" s="12"/>
      <c r="CVG1162" s="12"/>
      <c r="CVH1162" s="12"/>
      <c r="CVI1162" s="12"/>
      <c r="CVJ1162" s="12"/>
      <c r="CVK1162" s="12"/>
      <c r="CVL1162" s="12"/>
      <c r="CVM1162" s="12"/>
      <c r="CVN1162" s="12"/>
      <c r="CVO1162" s="12"/>
      <c r="CVP1162" s="12"/>
      <c r="CVQ1162" s="12"/>
      <c r="CVR1162" s="12"/>
      <c r="CVS1162" s="12"/>
      <c r="CVT1162" s="12"/>
      <c r="CVU1162" s="12"/>
      <c r="CVV1162" s="12"/>
      <c r="CVW1162" s="12"/>
      <c r="CVX1162" s="12"/>
      <c r="CVY1162" s="12"/>
      <c r="CVZ1162" s="12"/>
      <c r="CWA1162" s="12"/>
      <c r="CWB1162" s="12"/>
      <c r="CWC1162" s="12"/>
      <c r="CWD1162" s="12"/>
      <c r="CWE1162" s="12"/>
      <c r="CWF1162" s="12"/>
      <c r="CWG1162" s="12"/>
      <c r="CWH1162" s="12"/>
      <c r="CWI1162" s="12"/>
      <c r="CWJ1162" s="12"/>
      <c r="CWK1162" s="12"/>
      <c r="CWL1162" s="12"/>
      <c r="CWM1162" s="12"/>
      <c r="CWN1162" s="12"/>
      <c r="CWO1162" s="12"/>
      <c r="CWP1162" s="12"/>
      <c r="CWQ1162" s="12"/>
      <c r="CWR1162" s="12"/>
      <c r="CWS1162" s="12"/>
      <c r="CWT1162" s="12"/>
      <c r="CWU1162" s="12"/>
      <c r="CWV1162" s="12"/>
      <c r="CWW1162" s="12"/>
      <c r="CWX1162" s="12"/>
      <c r="CWY1162" s="12"/>
      <c r="CWZ1162" s="12"/>
      <c r="CXA1162" s="12"/>
      <c r="CXB1162" s="12"/>
      <c r="CXC1162" s="12"/>
      <c r="CXD1162" s="12"/>
      <c r="CXE1162" s="12"/>
      <c r="CXF1162" s="12"/>
      <c r="CXG1162" s="12"/>
      <c r="CXH1162" s="12"/>
      <c r="CXI1162" s="12"/>
      <c r="CXJ1162" s="12"/>
      <c r="CXK1162" s="12"/>
      <c r="CXL1162" s="12"/>
      <c r="CXM1162" s="12"/>
      <c r="CXN1162" s="12"/>
      <c r="CXO1162" s="12"/>
      <c r="CXP1162" s="12"/>
      <c r="CXQ1162" s="12"/>
      <c r="CXR1162" s="12"/>
      <c r="CXS1162" s="12"/>
      <c r="CXT1162" s="12"/>
      <c r="CXU1162" s="12"/>
      <c r="CXV1162" s="12"/>
      <c r="CXW1162" s="12"/>
      <c r="CXX1162" s="12"/>
      <c r="CXY1162" s="12"/>
      <c r="CXZ1162" s="12"/>
      <c r="CYA1162" s="12"/>
      <c r="CYB1162" s="12"/>
      <c r="CYC1162" s="12"/>
      <c r="CYD1162" s="12"/>
      <c r="CYE1162" s="12"/>
      <c r="CYF1162" s="12"/>
      <c r="CYG1162" s="12"/>
      <c r="CYH1162" s="12"/>
      <c r="CYI1162" s="12"/>
      <c r="CYJ1162" s="12"/>
      <c r="CYK1162" s="12"/>
      <c r="CYL1162" s="12"/>
      <c r="CYM1162" s="12"/>
      <c r="CYN1162" s="12"/>
      <c r="CYO1162" s="12"/>
      <c r="CYP1162" s="12"/>
      <c r="CYQ1162" s="12"/>
      <c r="CYR1162" s="12"/>
      <c r="CYS1162" s="12"/>
      <c r="CYT1162" s="12"/>
      <c r="CYU1162" s="12"/>
      <c r="CYV1162" s="12"/>
      <c r="CYW1162" s="12"/>
      <c r="CYX1162" s="12"/>
      <c r="CYY1162" s="12"/>
      <c r="CYZ1162" s="12"/>
      <c r="CZA1162" s="12"/>
      <c r="CZB1162" s="12"/>
      <c r="CZC1162" s="12"/>
      <c r="CZD1162" s="12"/>
      <c r="CZE1162" s="12"/>
      <c r="CZF1162" s="12"/>
      <c r="CZG1162" s="12"/>
      <c r="CZH1162" s="12"/>
      <c r="CZI1162" s="12"/>
      <c r="CZJ1162" s="12"/>
      <c r="CZK1162" s="12"/>
      <c r="CZL1162" s="12"/>
      <c r="CZM1162" s="12"/>
      <c r="CZN1162" s="12"/>
      <c r="CZO1162" s="12"/>
      <c r="CZP1162" s="12"/>
      <c r="CZQ1162" s="12"/>
      <c r="CZR1162" s="12"/>
      <c r="CZS1162" s="12"/>
      <c r="CZT1162" s="12"/>
      <c r="CZU1162" s="12"/>
      <c r="CZV1162" s="12"/>
      <c r="CZW1162" s="12"/>
      <c r="CZX1162" s="12"/>
      <c r="CZY1162" s="12"/>
      <c r="CZZ1162" s="12"/>
      <c r="DAA1162" s="12"/>
      <c r="DAB1162" s="12"/>
      <c r="DAC1162" s="12"/>
      <c r="DAD1162" s="12"/>
      <c r="DAE1162" s="12"/>
      <c r="DAF1162" s="12"/>
      <c r="DAG1162" s="12"/>
      <c r="DAH1162" s="12"/>
      <c r="DAI1162" s="12"/>
      <c r="DAJ1162" s="12"/>
      <c r="DAK1162" s="12"/>
      <c r="DAL1162" s="12"/>
      <c r="DAM1162" s="12"/>
      <c r="DAN1162" s="12"/>
      <c r="DAO1162" s="12"/>
      <c r="DAP1162" s="12"/>
      <c r="DAQ1162" s="12"/>
      <c r="DAR1162" s="12"/>
      <c r="DAS1162" s="12"/>
      <c r="DAT1162" s="12"/>
      <c r="DAU1162" s="12"/>
      <c r="DAV1162" s="12"/>
      <c r="DAW1162" s="12"/>
      <c r="DAX1162" s="12"/>
      <c r="DAY1162" s="12"/>
      <c r="DAZ1162" s="12"/>
      <c r="DBA1162" s="12"/>
      <c r="DBB1162" s="12"/>
      <c r="DBC1162" s="12"/>
      <c r="DBD1162" s="12"/>
      <c r="DBE1162" s="12"/>
      <c r="DBF1162" s="12"/>
      <c r="DBG1162" s="12"/>
      <c r="DBH1162" s="12"/>
      <c r="DBI1162" s="12"/>
      <c r="DBJ1162" s="12"/>
      <c r="DBK1162" s="12"/>
      <c r="DBL1162" s="12"/>
      <c r="DBM1162" s="12"/>
      <c r="DBN1162" s="12"/>
      <c r="DBO1162" s="12"/>
      <c r="DBP1162" s="12"/>
      <c r="DBQ1162" s="12"/>
      <c r="DBR1162" s="12"/>
      <c r="DBS1162" s="12"/>
      <c r="DBT1162" s="12"/>
      <c r="DBU1162" s="12"/>
      <c r="DBV1162" s="12"/>
      <c r="DBW1162" s="12"/>
      <c r="DBX1162" s="12"/>
      <c r="DBY1162" s="12"/>
      <c r="DBZ1162" s="12"/>
      <c r="DCA1162" s="12"/>
      <c r="DCB1162" s="12"/>
      <c r="DCC1162" s="12"/>
      <c r="DCD1162" s="12"/>
      <c r="DCE1162" s="12"/>
      <c r="DCF1162" s="12"/>
      <c r="DCG1162" s="12"/>
      <c r="DCH1162" s="12"/>
      <c r="DCI1162" s="12"/>
      <c r="DCJ1162" s="12"/>
      <c r="DCK1162" s="12"/>
      <c r="DCL1162" s="12"/>
      <c r="DCM1162" s="12"/>
      <c r="DCN1162" s="12"/>
      <c r="DCO1162" s="12"/>
      <c r="DCP1162" s="12"/>
      <c r="DCQ1162" s="12"/>
      <c r="DCR1162" s="12"/>
      <c r="DCS1162" s="12"/>
      <c r="DCT1162" s="12"/>
      <c r="DCU1162" s="12"/>
      <c r="DCV1162" s="12"/>
      <c r="DCW1162" s="12"/>
      <c r="DCX1162" s="12"/>
      <c r="DCY1162" s="12"/>
      <c r="DCZ1162" s="12"/>
      <c r="DDA1162" s="12"/>
      <c r="DDB1162" s="12"/>
      <c r="DDC1162" s="12"/>
      <c r="DDD1162" s="12"/>
      <c r="DDE1162" s="12"/>
      <c r="DDF1162" s="12"/>
      <c r="DDG1162" s="12"/>
      <c r="DDH1162" s="12"/>
      <c r="DDI1162" s="12"/>
      <c r="DDJ1162" s="12"/>
      <c r="DDK1162" s="12"/>
      <c r="DDL1162" s="12"/>
      <c r="DDM1162" s="12"/>
      <c r="DDN1162" s="12"/>
      <c r="DDO1162" s="12"/>
      <c r="DDP1162" s="12"/>
      <c r="DDQ1162" s="12"/>
      <c r="DDR1162" s="12"/>
      <c r="DDS1162" s="12"/>
      <c r="DDT1162" s="12"/>
      <c r="DDU1162" s="12"/>
      <c r="DDV1162" s="12"/>
      <c r="DDW1162" s="12"/>
      <c r="DDX1162" s="12"/>
      <c r="DDY1162" s="12"/>
      <c r="DDZ1162" s="12"/>
      <c r="DEA1162" s="12"/>
      <c r="DEB1162" s="12"/>
      <c r="DEC1162" s="12"/>
      <c r="DED1162" s="12"/>
      <c r="DEE1162" s="12"/>
      <c r="DEF1162" s="12"/>
      <c r="DEG1162" s="12"/>
      <c r="DEH1162" s="12"/>
      <c r="DEI1162" s="12"/>
      <c r="DEJ1162" s="12"/>
      <c r="DEK1162" s="12"/>
      <c r="DEL1162" s="12"/>
      <c r="DEM1162" s="12"/>
      <c r="DEN1162" s="12"/>
      <c r="DEO1162" s="12"/>
      <c r="DEP1162" s="12"/>
      <c r="DEQ1162" s="12"/>
      <c r="DER1162" s="12"/>
      <c r="DES1162" s="12"/>
      <c r="DET1162" s="12"/>
      <c r="DEU1162" s="12"/>
      <c r="DEV1162" s="12"/>
      <c r="DEW1162" s="12"/>
      <c r="DEX1162" s="12"/>
      <c r="DEY1162" s="12"/>
      <c r="DEZ1162" s="12"/>
      <c r="DFA1162" s="12"/>
      <c r="DFB1162" s="12"/>
      <c r="DFC1162" s="12"/>
      <c r="DFD1162" s="12"/>
      <c r="DFE1162" s="12"/>
      <c r="DFF1162" s="12"/>
      <c r="DFG1162" s="12"/>
      <c r="DFH1162" s="12"/>
      <c r="DFI1162" s="12"/>
      <c r="DFJ1162" s="12"/>
      <c r="DFK1162" s="12"/>
      <c r="DFL1162" s="12"/>
      <c r="DFM1162" s="12"/>
      <c r="DFN1162" s="12"/>
      <c r="DFO1162" s="12"/>
      <c r="DFP1162" s="12"/>
      <c r="DFQ1162" s="12"/>
      <c r="DFR1162" s="12"/>
      <c r="DFS1162" s="12"/>
      <c r="DFT1162" s="12"/>
      <c r="DFU1162" s="12"/>
      <c r="DFV1162" s="12"/>
      <c r="DFW1162" s="12"/>
      <c r="DFX1162" s="12"/>
      <c r="DFY1162" s="12"/>
      <c r="DFZ1162" s="12"/>
      <c r="DGA1162" s="12"/>
      <c r="DGB1162" s="12"/>
      <c r="DGC1162" s="12"/>
      <c r="DGD1162" s="12"/>
      <c r="DGE1162" s="12"/>
      <c r="DGF1162" s="12"/>
      <c r="DGG1162" s="12"/>
      <c r="DGH1162" s="12"/>
      <c r="DGI1162" s="12"/>
      <c r="DGJ1162" s="12"/>
      <c r="DGK1162" s="12"/>
      <c r="DGL1162" s="12"/>
      <c r="DGM1162" s="12"/>
      <c r="DGN1162" s="12"/>
      <c r="DGO1162" s="12"/>
      <c r="DGP1162" s="12"/>
      <c r="DGQ1162" s="12"/>
      <c r="DGR1162" s="12"/>
      <c r="DGS1162" s="12"/>
      <c r="DGT1162" s="12"/>
      <c r="DGU1162" s="12"/>
      <c r="DGV1162" s="12"/>
      <c r="DGW1162" s="12"/>
      <c r="DGX1162" s="12"/>
      <c r="DGY1162" s="12"/>
      <c r="DGZ1162" s="12"/>
      <c r="DHA1162" s="12"/>
      <c r="DHB1162" s="12"/>
      <c r="DHC1162" s="12"/>
      <c r="DHD1162" s="12"/>
      <c r="DHE1162" s="12"/>
      <c r="DHF1162" s="12"/>
      <c r="DHG1162" s="12"/>
      <c r="DHH1162" s="12"/>
      <c r="DHI1162" s="12"/>
      <c r="DHJ1162" s="12"/>
      <c r="DHK1162" s="12"/>
      <c r="DHL1162" s="12"/>
      <c r="DHM1162" s="12"/>
      <c r="DHN1162" s="12"/>
      <c r="DHO1162" s="12"/>
      <c r="DHP1162" s="12"/>
      <c r="DHQ1162" s="12"/>
      <c r="DHR1162" s="12"/>
      <c r="DHS1162" s="12"/>
      <c r="DHT1162" s="12"/>
      <c r="DHU1162" s="12"/>
      <c r="DHV1162" s="12"/>
      <c r="DHW1162" s="12"/>
      <c r="DHX1162" s="12"/>
      <c r="DHY1162" s="12"/>
      <c r="DHZ1162" s="12"/>
      <c r="DIA1162" s="12"/>
      <c r="DIB1162" s="12"/>
      <c r="DIC1162" s="12"/>
      <c r="DID1162" s="12"/>
      <c r="DIE1162" s="12"/>
      <c r="DIF1162" s="12"/>
      <c r="DIG1162" s="12"/>
      <c r="DIH1162" s="12"/>
      <c r="DII1162" s="12"/>
      <c r="DIJ1162" s="12"/>
      <c r="DIK1162" s="12"/>
      <c r="DIL1162" s="12"/>
      <c r="DIM1162" s="12"/>
      <c r="DIN1162" s="12"/>
      <c r="DIO1162" s="12"/>
      <c r="DIP1162" s="12"/>
      <c r="DIQ1162" s="12"/>
      <c r="DIR1162" s="12"/>
      <c r="DIS1162" s="12"/>
      <c r="DIT1162" s="12"/>
      <c r="DIU1162" s="12"/>
      <c r="DIV1162" s="12"/>
      <c r="DIW1162" s="12"/>
      <c r="DIX1162" s="12"/>
      <c r="DIY1162" s="12"/>
      <c r="DIZ1162" s="12"/>
      <c r="DJA1162" s="12"/>
      <c r="DJB1162" s="12"/>
      <c r="DJC1162" s="12"/>
      <c r="DJD1162" s="12"/>
      <c r="DJE1162" s="12"/>
      <c r="DJF1162" s="12"/>
      <c r="DJG1162" s="12"/>
      <c r="DJH1162" s="12"/>
      <c r="DJI1162" s="12"/>
      <c r="DJJ1162" s="12"/>
      <c r="DJK1162" s="12"/>
      <c r="DJL1162" s="12"/>
      <c r="DJM1162" s="12"/>
      <c r="DJN1162" s="12"/>
      <c r="DJO1162" s="12"/>
      <c r="DJP1162" s="12"/>
      <c r="DJQ1162" s="12"/>
      <c r="DJR1162" s="12"/>
      <c r="DJS1162" s="12"/>
      <c r="DJT1162" s="12"/>
      <c r="DJU1162" s="12"/>
      <c r="DJV1162" s="12"/>
      <c r="DJW1162" s="12"/>
      <c r="DJX1162" s="12"/>
      <c r="DJY1162" s="12"/>
      <c r="DJZ1162" s="12"/>
      <c r="DKA1162" s="12"/>
      <c r="DKB1162" s="12"/>
      <c r="DKC1162" s="12"/>
      <c r="DKD1162" s="12"/>
      <c r="DKE1162" s="12"/>
      <c r="DKF1162" s="12"/>
      <c r="DKG1162" s="12"/>
      <c r="DKH1162" s="12"/>
      <c r="DKI1162" s="12"/>
      <c r="DKJ1162" s="12"/>
      <c r="DKK1162" s="12"/>
      <c r="DKL1162" s="12"/>
      <c r="DKM1162" s="12"/>
      <c r="DKN1162" s="12"/>
      <c r="DKO1162" s="12"/>
      <c r="DKP1162" s="12"/>
      <c r="DKQ1162" s="12"/>
      <c r="DKR1162" s="12"/>
      <c r="DKS1162" s="12"/>
      <c r="DKT1162" s="12"/>
      <c r="DKU1162" s="12"/>
      <c r="DKV1162" s="12"/>
      <c r="DKW1162" s="12"/>
      <c r="DKX1162" s="12"/>
      <c r="DKY1162" s="12"/>
      <c r="DKZ1162" s="12"/>
      <c r="DLA1162" s="12"/>
      <c r="DLB1162" s="12"/>
      <c r="DLC1162" s="12"/>
      <c r="DLD1162" s="12"/>
      <c r="DLE1162" s="12"/>
      <c r="DLF1162" s="12"/>
      <c r="DLG1162" s="12"/>
      <c r="DLH1162" s="12"/>
      <c r="DLI1162" s="12"/>
      <c r="DLJ1162" s="12"/>
      <c r="DLK1162" s="12"/>
      <c r="DLL1162" s="12"/>
      <c r="DLM1162" s="12"/>
      <c r="DLN1162" s="12"/>
      <c r="DLO1162" s="12"/>
      <c r="DLP1162" s="12"/>
      <c r="DLQ1162" s="12"/>
      <c r="DLR1162" s="12"/>
      <c r="DLS1162" s="12"/>
      <c r="DLT1162" s="12"/>
      <c r="DLU1162" s="12"/>
      <c r="DLV1162" s="12"/>
      <c r="DLW1162" s="12"/>
      <c r="DLX1162" s="12"/>
      <c r="DLY1162" s="12"/>
      <c r="DLZ1162" s="12"/>
      <c r="DMA1162" s="12"/>
      <c r="DMB1162" s="12"/>
      <c r="DMC1162" s="12"/>
      <c r="DMD1162" s="12"/>
      <c r="DME1162" s="12"/>
      <c r="DMF1162" s="12"/>
      <c r="DMG1162" s="12"/>
      <c r="DMH1162" s="12"/>
      <c r="DMI1162" s="12"/>
      <c r="DMJ1162" s="12"/>
      <c r="DMK1162" s="12"/>
      <c r="DML1162" s="12"/>
      <c r="DMM1162" s="12"/>
      <c r="DMN1162" s="12"/>
      <c r="DMO1162" s="12"/>
      <c r="DMP1162" s="12"/>
      <c r="DMQ1162" s="12"/>
      <c r="DMR1162" s="12"/>
      <c r="DMS1162" s="12"/>
      <c r="DMT1162" s="12"/>
      <c r="DMU1162" s="12"/>
      <c r="DMV1162" s="12"/>
      <c r="DMW1162" s="12"/>
      <c r="DMX1162" s="12"/>
      <c r="DMY1162" s="12"/>
      <c r="DMZ1162" s="12"/>
      <c r="DNA1162" s="12"/>
      <c r="DNB1162" s="12"/>
      <c r="DNC1162" s="12"/>
      <c r="DND1162" s="12"/>
      <c r="DNE1162" s="12"/>
      <c r="DNF1162" s="12"/>
      <c r="DNG1162" s="12"/>
      <c r="DNH1162" s="12"/>
      <c r="DNI1162" s="12"/>
      <c r="DNJ1162" s="12"/>
      <c r="DNK1162" s="12"/>
      <c r="DNL1162" s="12"/>
      <c r="DNM1162" s="12"/>
      <c r="DNN1162" s="12"/>
      <c r="DNO1162" s="12"/>
      <c r="DNP1162" s="12"/>
      <c r="DNQ1162" s="12"/>
      <c r="DNR1162" s="12"/>
      <c r="DNS1162" s="12"/>
      <c r="DNT1162" s="12"/>
      <c r="DNU1162" s="12"/>
      <c r="DNV1162" s="12"/>
      <c r="DNW1162" s="12"/>
      <c r="DNX1162" s="12"/>
      <c r="DNY1162" s="12"/>
      <c r="DNZ1162" s="12"/>
      <c r="DOA1162" s="12"/>
      <c r="DOB1162" s="12"/>
      <c r="DOC1162" s="12"/>
      <c r="DOD1162" s="12"/>
      <c r="DOE1162" s="12"/>
      <c r="DOF1162" s="12"/>
      <c r="DOG1162" s="12"/>
      <c r="DOH1162" s="12"/>
      <c r="DOI1162" s="12"/>
      <c r="DOJ1162" s="12"/>
      <c r="DOK1162" s="12"/>
      <c r="DOL1162" s="12"/>
      <c r="DOM1162" s="12"/>
      <c r="DON1162" s="12"/>
      <c r="DOO1162" s="12"/>
      <c r="DOP1162" s="12"/>
      <c r="DOQ1162" s="12"/>
      <c r="DOR1162" s="12"/>
      <c r="DOS1162" s="12"/>
      <c r="DOT1162" s="12"/>
      <c r="DOU1162" s="12"/>
      <c r="DOV1162" s="12"/>
      <c r="DOW1162" s="12"/>
      <c r="DOX1162" s="12"/>
      <c r="DOY1162" s="12"/>
      <c r="DOZ1162" s="12"/>
      <c r="DPA1162" s="12"/>
      <c r="DPB1162" s="12"/>
      <c r="DPC1162" s="12"/>
      <c r="DPD1162" s="12"/>
      <c r="DPE1162" s="12"/>
      <c r="DPF1162" s="12"/>
      <c r="DPG1162" s="12"/>
      <c r="DPH1162" s="12"/>
      <c r="DPI1162" s="12"/>
      <c r="DPJ1162" s="12"/>
      <c r="DPK1162" s="12"/>
      <c r="DPL1162" s="12"/>
      <c r="DPM1162" s="12"/>
      <c r="DPN1162" s="12"/>
      <c r="DPO1162" s="12"/>
      <c r="DPP1162" s="12"/>
      <c r="DPQ1162" s="12"/>
      <c r="DPR1162" s="12"/>
      <c r="DPS1162" s="12"/>
      <c r="DPT1162" s="12"/>
      <c r="DPU1162" s="12"/>
      <c r="DPV1162" s="12"/>
      <c r="DPW1162" s="12"/>
      <c r="DPX1162" s="12"/>
      <c r="DPY1162" s="12"/>
      <c r="DPZ1162" s="12"/>
      <c r="DQA1162" s="12"/>
      <c r="DQB1162" s="12"/>
      <c r="DQC1162" s="12"/>
      <c r="DQD1162" s="12"/>
      <c r="DQE1162" s="12"/>
      <c r="DQF1162" s="12"/>
      <c r="DQG1162" s="12"/>
      <c r="DQH1162" s="12"/>
      <c r="DQI1162" s="12"/>
      <c r="DQJ1162" s="12"/>
      <c r="DQK1162" s="12"/>
      <c r="DQL1162" s="12"/>
      <c r="DQM1162" s="12"/>
      <c r="DQN1162" s="12"/>
      <c r="DQO1162" s="12"/>
      <c r="DQP1162" s="12"/>
      <c r="DQQ1162" s="12"/>
      <c r="DQR1162" s="12"/>
      <c r="DQS1162" s="12"/>
      <c r="DQT1162" s="12"/>
      <c r="DQU1162" s="12"/>
      <c r="DQV1162" s="12"/>
      <c r="DQW1162" s="12"/>
      <c r="DQX1162" s="12"/>
      <c r="DQY1162" s="12"/>
      <c r="DQZ1162" s="12"/>
      <c r="DRA1162" s="12"/>
      <c r="DRB1162" s="12"/>
      <c r="DRC1162" s="12"/>
      <c r="DRD1162" s="12"/>
      <c r="DRE1162" s="12"/>
      <c r="DRF1162" s="12"/>
      <c r="DRG1162" s="12"/>
      <c r="DRH1162" s="12"/>
      <c r="DRI1162" s="12"/>
      <c r="DRJ1162" s="12"/>
      <c r="DRK1162" s="12"/>
      <c r="DRL1162" s="12"/>
      <c r="DRM1162" s="12"/>
      <c r="DRN1162" s="12"/>
      <c r="DRO1162" s="12"/>
      <c r="DRP1162" s="12"/>
      <c r="DRQ1162" s="12"/>
      <c r="DRR1162" s="12"/>
      <c r="DRS1162" s="12"/>
      <c r="DRT1162" s="12"/>
      <c r="DRU1162" s="12"/>
      <c r="DRV1162" s="12"/>
      <c r="DRW1162" s="12"/>
      <c r="DRX1162" s="12"/>
      <c r="DRY1162" s="12"/>
      <c r="DRZ1162" s="12"/>
      <c r="DSA1162" s="12"/>
      <c r="DSB1162" s="12"/>
      <c r="DSC1162" s="12"/>
      <c r="DSD1162" s="12"/>
      <c r="DSE1162" s="12"/>
      <c r="DSF1162" s="12"/>
      <c r="DSG1162" s="12"/>
      <c r="DSH1162" s="12"/>
      <c r="DSI1162" s="12"/>
      <c r="DSJ1162" s="12"/>
      <c r="DSK1162" s="12"/>
      <c r="DSL1162" s="12"/>
      <c r="DSM1162" s="12"/>
      <c r="DSN1162" s="12"/>
      <c r="DSO1162" s="12"/>
      <c r="DSP1162" s="12"/>
      <c r="DSQ1162" s="12"/>
      <c r="DSR1162" s="12"/>
      <c r="DSS1162" s="12"/>
      <c r="DST1162" s="12"/>
      <c r="DSU1162" s="12"/>
      <c r="DSV1162" s="12"/>
      <c r="DSW1162" s="12"/>
      <c r="DSX1162" s="12"/>
      <c r="DSY1162" s="12"/>
      <c r="DSZ1162" s="12"/>
      <c r="DTA1162" s="12"/>
      <c r="DTB1162" s="12"/>
      <c r="DTC1162" s="12"/>
      <c r="DTD1162" s="12"/>
      <c r="DTE1162" s="12"/>
      <c r="DTF1162" s="12"/>
      <c r="DTG1162" s="12"/>
      <c r="DTH1162" s="12"/>
      <c r="DTI1162" s="12"/>
      <c r="DTJ1162" s="12"/>
      <c r="DTK1162" s="12"/>
      <c r="DTL1162" s="12"/>
      <c r="DTM1162" s="12"/>
      <c r="DTN1162" s="12"/>
      <c r="DTO1162" s="12"/>
      <c r="DTP1162" s="12"/>
      <c r="DTQ1162" s="12"/>
      <c r="DTR1162" s="12"/>
      <c r="DTS1162" s="12"/>
      <c r="DTT1162" s="12"/>
      <c r="DTU1162" s="12"/>
      <c r="DTV1162" s="12"/>
      <c r="DTW1162" s="12"/>
      <c r="DTX1162" s="12"/>
      <c r="DTY1162" s="12"/>
      <c r="DTZ1162" s="12"/>
      <c r="DUA1162" s="12"/>
      <c r="DUB1162" s="12"/>
      <c r="DUC1162" s="12"/>
      <c r="DUD1162" s="12"/>
      <c r="DUE1162" s="12"/>
      <c r="DUF1162" s="12"/>
      <c r="DUG1162" s="12"/>
      <c r="DUH1162" s="12"/>
      <c r="DUI1162" s="12"/>
      <c r="DUJ1162" s="12"/>
      <c r="DUK1162" s="12"/>
      <c r="DUL1162" s="12"/>
      <c r="DUM1162" s="12"/>
      <c r="DUN1162" s="12"/>
      <c r="DUO1162" s="12"/>
      <c r="DUP1162" s="12"/>
      <c r="DUQ1162" s="12"/>
      <c r="DUR1162" s="12"/>
      <c r="DUS1162" s="12"/>
      <c r="DUT1162" s="12"/>
      <c r="DUU1162" s="12"/>
      <c r="DUV1162" s="12"/>
      <c r="DUW1162" s="12"/>
      <c r="DUX1162" s="12"/>
      <c r="DUY1162" s="12"/>
      <c r="DUZ1162" s="12"/>
      <c r="DVA1162" s="12"/>
      <c r="DVB1162" s="12"/>
      <c r="DVC1162" s="12"/>
      <c r="DVD1162" s="12"/>
      <c r="DVE1162" s="12"/>
      <c r="DVF1162" s="12"/>
      <c r="DVG1162" s="12"/>
      <c r="DVH1162" s="12"/>
      <c r="DVI1162" s="12"/>
      <c r="DVJ1162" s="12"/>
      <c r="DVK1162" s="12"/>
      <c r="DVL1162" s="12"/>
      <c r="DVM1162" s="12"/>
      <c r="DVN1162" s="12"/>
      <c r="DVO1162" s="12"/>
      <c r="DVP1162" s="12"/>
      <c r="DVQ1162" s="12"/>
      <c r="DVR1162" s="12"/>
      <c r="DVS1162" s="12"/>
      <c r="DVT1162" s="12"/>
      <c r="DVU1162" s="12"/>
      <c r="DVV1162" s="12"/>
      <c r="DVW1162" s="12"/>
      <c r="DVX1162" s="12"/>
      <c r="DVY1162" s="12"/>
      <c r="DVZ1162" s="12"/>
      <c r="DWA1162" s="12"/>
      <c r="DWB1162" s="12"/>
      <c r="DWC1162" s="12"/>
      <c r="DWD1162" s="12"/>
      <c r="DWE1162" s="12"/>
      <c r="DWF1162" s="12"/>
      <c r="DWG1162" s="12"/>
      <c r="DWH1162" s="12"/>
      <c r="DWI1162" s="12"/>
      <c r="DWJ1162" s="12"/>
      <c r="DWK1162" s="12"/>
      <c r="DWL1162" s="12"/>
      <c r="DWM1162" s="12"/>
      <c r="DWN1162" s="12"/>
      <c r="DWO1162" s="12"/>
      <c r="DWP1162" s="12"/>
      <c r="DWQ1162" s="12"/>
      <c r="DWR1162" s="12"/>
      <c r="DWS1162" s="12"/>
      <c r="DWT1162" s="12"/>
      <c r="DWU1162" s="12"/>
      <c r="DWV1162" s="12"/>
      <c r="DWW1162" s="12"/>
      <c r="DWX1162" s="12"/>
      <c r="DWY1162" s="12"/>
      <c r="DWZ1162" s="12"/>
      <c r="DXA1162" s="12"/>
      <c r="DXB1162" s="12"/>
      <c r="DXC1162" s="12"/>
      <c r="DXD1162" s="12"/>
      <c r="DXE1162" s="12"/>
      <c r="DXF1162" s="12"/>
      <c r="DXG1162" s="12"/>
      <c r="DXH1162" s="12"/>
      <c r="DXI1162" s="12"/>
      <c r="DXJ1162" s="12"/>
      <c r="DXK1162" s="12"/>
      <c r="DXL1162" s="12"/>
      <c r="DXM1162" s="12"/>
      <c r="DXN1162" s="12"/>
      <c r="DXO1162" s="12"/>
      <c r="DXP1162" s="12"/>
      <c r="DXQ1162" s="12"/>
      <c r="DXR1162" s="12"/>
      <c r="DXS1162" s="12"/>
      <c r="DXT1162" s="12"/>
      <c r="DXU1162" s="12"/>
      <c r="DXV1162" s="12"/>
      <c r="DXW1162" s="12"/>
      <c r="DXX1162" s="12"/>
      <c r="DXY1162" s="12"/>
      <c r="DXZ1162" s="12"/>
      <c r="DYA1162" s="12"/>
      <c r="DYB1162" s="12"/>
      <c r="DYC1162" s="12"/>
      <c r="DYD1162" s="12"/>
      <c r="DYE1162" s="12"/>
      <c r="DYF1162" s="12"/>
      <c r="DYG1162" s="12"/>
      <c r="DYH1162" s="12"/>
      <c r="DYI1162" s="12"/>
      <c r="DYJ1162" s="12"/>
      <c r="DYK1162" s="12"/>
      <c r="DYL1162" s="12"/>
      <c r="DYM1162" s="12"/>
      <c r="DYN1162" s="12"/>
      <c r="DYO1162" s="12"/>
      <c r="DYP1162" s="12"/>
      <c r="DYQ1162" s="12"/>
      <c r="DYR1162" s="12"/>
      <c r="DYS1162" s="12"/>
      <c r="DYT1162" s="12"/>
      <c r="DYU1162" s="12"/>
      <c r="DYV1162" s="12"/>
      <c r="DYW1162" s="12"/>
      <c r="DYX1162" s="12"/>
      <c r="DYY1162" s="12"/>
      <c r="DYZ1162" s="12"/>
      <c r="DZA1162" s="12"/>
      <c r="DZB1162" s="12"/>
      <c r="DZC1162" s="12"/>
      <c r="DZD1162" s="12"/>
      <c r="DZE1162" s="12"/>
      <c r="DZF1162" s="12"/>
      <c r="DZG1162" s="12"/>
      <c r="DZH1162" s="12"/>
      <c r="DZI1162" s="12"/>
      <c r="DZJ1162" s="12"/>
      <c r="DZK1162" s="12"/>
      <c r="DZL1162" s="12"/>
      <c r="DZM1162" s="12"/>
      <c r="DZN1162" s="12"/>
      <c r="DZO1162" s="12"/>
      <c r="DZP1162" s="12"/>
      <c r="DZQ1162" s="12"/>
      <c r="DZR1162" s="12"/>
      <c r="DZS1162" s="12"/>
      <c r="DZT1162" s="12"/>
      <c r="DZU1162" s="12"/>
      <c r="DZV1162" s="12"/>
      <c r="DZW1162" s="12"/>
      <c r="DZX1162" s="12"/>
      <c r="DZY1162" s="12"/>
      <c r="DZZ1162" s="12"/>
      <c r="EAA1162" s="12"/>
      <c r="EAB1162" s="12"/>
      <c r="EAC1162" s="12"/>
      <c r="EAD1162" s="12"/>
      <c r="EAE1162" s="12"/>
      <c r="EAF1162" s="12"/>
      <c r="EAG1162" s="12"/>
      <c r="EAH1162" s="12"/>
      <c r="EAI1162" s="12"/>
      <c r="EAJ1162" s="12"/>
      <c r="EAK1162" s="12"/>
      <c r="EAL1162" s="12"/>
      <c r="EAM1162" s="12"/>
      <c r="EAN1162" s="12"/>
      <c r="EAO1162" s="12"/>
      <c r="EAP1162" s="12"/>
      <c r="EAQ1162" s="12"/>
      <c r="EAR1162" s="12"/>
      <c r="EAS1162" s="12"/>
      <c r="EAT1162" s="12"/>
      <c r="EAU1162" s="12"/>
      <c r="EAV1162" s="12"/>
      <c r="EAW1162" s="12"/>
      <c r="EAX1162" s="12"/>
      <c r="EAY1162" s="12"/>
      <c r="EAZ1162" s="12"/>
      <c r="EBA1162" s="12"/>
      <c r="EBB1162" s="12"/>
      <c r="EBC1162" s="12"/>
      <c r="EBD1162" s="12"/>
      <c r="EBE1162" s="12"/>
      <c r="EBF1162" s="12"/>
      <c r="EBG1162" s="12"/>
      <c r="EBH1162" s="12"/>
      <c r="EBI1162" s="12"/>
      <c r="EBJ1162" s="12"/>
      <c r="EBK1162" s="12"/>
      <c r="EBL1162" s="12"/>
      <c r="EBM1162" s="12"/>
      <c r="EBN1162" s="12"/>
      <c r="EBO1162" s="12"/>
      <c r="EBP1162" s="12"/>
      <c r="EBQ1162" s="12"/>
      <c r="EBR1162" s="12"/>
      <c r="EBS1162" s="12"/>
      <c r="EBT1162" s="12"/>
      <c r="EBU1162" s="12"/>
      <c r="EBV1162" s="12"/>
      <c r="EBW1162" s="12"/>
      <c r="EBX1162" s="12"/>
      <c r="EBY1162" s="12"/>
      <c r="EBZ1162" s="12"/>
      <c r="ECA1162" s="12"/>
      <c r="ECB1162" s="12"/>
      <c r="ECC1162" s="12"/>
      <c r="ECD1162" s="12"/>
      <c r="ECE1162" s="12"/>
      <c r="ECF1162" s="12"/>
      <c r="ECG1162" s="12"/>
      <c r="ECH1162" s="12"/>
      <c r="ECI1162" s="12"/>
      <c r="ECJ1162" s="12"/>
      <c r="ECK1162" s="12"/>
      <c r="ECL1162" s="12"/>
      <c r="ECM1162" s="12"/>
      <c r="ECN1162" s="12"/>
      <c r="ECO1162" s="12"/>
      <c r="ECP1162" s="12"/>
      <c r="ECQ1162" s="12"/>
      <c r="ECR1162" s="12"/>
      <c r="ECS1162" s="12"/>
      <c r="ECT1162" s="12"/>
      <c r="ECU1162" s="12"/>
      <c r="ECV1162" s="12"/>
      <c r="ECW1162" s="12"/>
      <c r="ECX1162" s="12"/>
      <c r="ECY1162" s="12"/>
      <c r="ECZ1162" s="12"/>
      <c r="EDA1162" s="12"/>
      <c r="EDB1162" s="12"/>
      <c r="EDC1162" s="12"/>
      <c r="EDD1162" s="12"/>
      <c r="EDE1162" s="12"/>
      <c r="EDF1162" s="12"/>
      <c r="EDG1162" s="12"/>
      <c r="EDH1162" s="12"/>
      <c r="EDI1162" s="12"/>
      <c r="EDJ1162" s="12"/>
      <c r="EDK1162" s="12"/>
      <c r="EDL1162" s="12"/>
      <c r="EDM1162" s="12"/>
      <c r="EDN1162" s="12"/>
      <c r="EDO1162" s="12"/>
      <c r="EDP1162" s="12"/>
      <c r="EDQ1162" s="12"/>
      <c r="EDR1162" s="12"/>
      <c r="EDS1162" s="12"/>
      <c r="EDT1162" s="12"/>
      <c r="EDU1162" s="12"/>
      <c r="EDV1162" s="12"/>
      <c r="EDW1162" s="12"/>
      <c r="EDX1162" s="12"/>
      <c r="EDY1162" s="12"/>
      <c r="EDZ1162" s="12"/>
      <c r="EEA1162" s="12"/>
      <c r="EEB1162" s="12"/>
      <c r="EEC1162" s="12"/>
      <c r="EED1162" s="12"/>
      <c r="EEE1162" s="12"/>
      <c r="EEF1162" s="12"/>
      <c r="EEG1162" s="12"/>
      <c r="EEH1162" s="12"/>
      <c r="EEI1162" s="12"/>
      <c r="EEJ1162" s="12"/>
      <c r="EEK1162" s="12"/>
      <c r="EEL1162" s="12"/>
      <c r="EEM1162" s="12"/>
      <c r="EEN1162" s="12"/>
      <c r="EEO1162" s="12"/>
      <c r="EEP1162" s="12"/>
      <c r="EEQ1162" s="12"/>
      <c r="EER1162" s="12"/>
      <c r="EES1162" s="12"/>
      <c r="EET1162" s="12"/>
      <c r="EEU1162" s="12"/>
      <c r="EEV1162" s="12"/>
      <c r="EEW1162" s="12"/>
      <c r="EEX1162" s="12"/>
      <c r="EEY1162" s="12"/>
      <c r="EEZ1162" s="12"/>
      <c r="EFA1162" s="12"/>
      <c r="EFB1162" s="12"/>
      <c r="EFC1162" s="12"/>
      <c r="EFD1162" s="12"/>
      <c r="EFE1162" s="12"/>
      <c r="EFF1162" s="12"/>
      <c r="EFG1162" s="12"/>
      <c r="EFH1162" s="12"/>
      <c r="EFI1162" s="12"/>
      <c r="EFJ1162" s="12"/>
      <c r="EFK1162" s="12"/>
      <c r="EFL1162" s="12"/>
      <c r="EFM1162" s="12"/>
      <c r="EFN1162" s="12"/>
      <c r="EFO1162" s="12"/>
      <c r="EFP1162" s="12"/>
      <c r="EFQ1162" s="12"/>
      <c r="EFR1162" s="12"/>
      <c r="EFS1162" s="12"/>
      <c r="EFT1162" s="12"/>
      <c r="EFU1162" s="12"/>
      <c r="EFV1162" s="12"/>
      <c r="EFW1162" s="12"/>
      <c r="EFX1162" s="12"/>
      <c r="EFY1162" s="12"/>
      <c r="EFZ1162" s="12"/>
      <c r="EGA1162" s="12"/>
      <c r="EGB1162" s="12"/>
      <c r="EGC1162" s="12"/>
      <c r="EGD1162" s="12"/>
      <c r="EGE1162" s="12"/>
      <c r="EGF1162" s="12"/>
      <c r="EGG1162" s="12"/>
      <c r="EGH1162" s="12"/>
      <c r="EGI1162" s="12"/>
      <c r="EGJ1162" s="12"/>
      <c r="EGK1162" s="12"/>
      <c r="EGL1162" s="12"/>
      <c r="EGM1162" s="12"/>
      <c r="EGN1162" s="12"/>
      <c r="EGO1162" s="12"/>
      <c r="EGP1162" s="12"/>
      <c r="EGQ1162" s="12"/>
      <c r="EGR1162" s="12"/>
      <c r="EGS1162" s="12"/>
      <c r="EGT1162" s="12"/>
      <c r="EGU1162" s="12"/>
      <c r="EGV1162" s="12"/>
      <c r="EGW1162" s="12"/>
      <c r="EGX1162" s="12"/>
      <c r="EGY1162" s="12"/>
      <c r="EGZ1162" s="12"/>
      <c r="EHA1162" s="12"/>
      <c r="EHB1162" s="12"/>
      <c r="EHC1162" s="12"/>
      <c r="EHD1162" s="12"/>
      <c r="EHE1162" s="12"/>
      <c r="EHF1162" s="12"/>
      <c r="EHG1162" s="12"/>
      <c r="EHH1162" s="12"/>
      <c r="EHI1162" s="12"/>
      <c r="EHJ1162" s="12"/>
      <c r="EHK1162" s="12"/>
      <c r="EHL1162" s="12"/>
      <c r="EHM1162" s="12"/>
      <c r="EHN1162" s="12"/>
      <c r="EHO1162" s="12"/>
      <c r="EHP1162" s="12"/>
      <c r="EHQ1162" s="12"/>
      <c r="EHR1162" s="12"/>
      <c r="EHS1162" s="12"/>
      <c r="EHT1162" s="12"/>
      <c r="EHU1162" s="12"/>
      <c r="EHV1162" s="12"/>
      <c r="EHW1162" s="12"/>
      <c r="EHX1162" s="12"/>
      <c r="EHY1162" s="12"/>
      <c r="EHZ1162" s="12"/>
      <c r="EIA1162" s="12"/>
      <c r="EIB1162" s="12"/>
      <c r="EIC1162" s="12"/>
      <c r="EID1162" s="12"/>
      <c r="EIE1162" s="12"/>
      <c r="EIF1162" s="12"/>
      <c r="EIG1162" s="12"/>
      <c r="EIH1162" s="12"/>
      <c r="EII1162" s="12"/>
      <c r="EIJ1162" s="12"/>
      <c r="EIK1162" s="12"/>
      <c r="EIL1162" s="12"/>
      <c r="EIM1162" s="12"/>
      <c r="EIN1162" s="12"/>
      <c r="EIO1162" s="12"/>
      <c r="EIP1162" s="12"/>
      <c r="EIQ1162" s="12"/>
      <c r="EIR1162" s="12"/>
      <c r="EIS1162" s="12"/>
      <c r="EIT1162" s="12"/>
      <c r="EIU1162" s="12"/>
      <c r="EIV1162" s="12"/>
      <c r="EIW1162" s="12"/>
      <c r="EIX1162" s="12"/>
      <c r="EIY1162" s="12"/>
      <c r="EIZ1162" s="12"/>
      <c r="EJA1162" s="12"/>
      <c r="EJB1162" s="12"/>
      <c r="EJC1162" s="12"/>
      <c r="EJD1162" s="12"/>
      <c r="EJE1162" s="12"/>
      <c r="EJF1162" s="12"/>
      <c r="EJG1162" s="12"/>
      <c r="EJH1162" s="12"/>
      <c r="EJI1162" s="12"/>
      <c r="EJJ1162" s="12"/>
      <c r="EJK1162" s="12"/>
      <c r="EJL1162" s="12"/>
      <c r="EJM1162" s="12"/>
      <c r="EJN1162" s="12"/>
      <c r="EJO1162" s="12"/>
      <c r="EJP1162" s="12"/>
      <c r="EJQ1162" s="12"/>
      <c r="EJR1162" s="12"/>
      <c r="EJS1162" s="12"/>
      <c r="EJT1162" s="12"/>
      <c r="EJU1162" s="12"/>
      <c r="EJV1162" s="12"/>
      <c r="EJW1162" s="12"/>
      <c r="EJX1162" s="12"/>
      <c r="EJY1162" s="12"/>
      <c r="EJZ1162" s="12"/>
      <c r="EKA1162" s="12"/>
      <c r="EKB1162" s="12"/>
      <c r="EKC1162" s="12"/>
      <c r="EKD1162" s="12"/>
      <c r="EKE1162" s="12"/>
      <c r="EKF1162" s="12"/>
      <c r="EKG1162" s="12"/>
      <c r="EKH1162" s="12"/>
      <c r="EKI1162" s="12"/>
      <c r="EKJ1162" s="12"/>
      <c r="EKK1162" s="12"/>
      <c r="EKL1162" s="12"/>
      <c r="EKM1162" s="12"/>
      <c r="EKN1162" s="12"/>
      <c r="EKO1162" s="12"/>
      <c r="EKP1162" s="12"/>
      <c r="EKQ1162" s="12"/>
      <c r="EKR1162" s="12"/>
      <c r="EKS1162" s="12"/>
      <c r="EKT1162" s="12"/>
      <c r="EKU1162" s="12"/>
      <c r="EKV1162" s="12"/>
      <c r="EKW1162" s="12"/>
      <c r="EKX1162" s="12"/>
      <c r="EKY1162" s="12"/>
      <c r="EKZ1162" s="12"/>
      <c r="ELA1162" s="12"/>
      <c r="ELB1162" s="12"/>
      <c r="ELC1162" s="12"/>
      <c r="ELD1162" s="12"/>
      <c r="ELE1162" s="12"/>
      <c r="ELF1162" s="12"/>
      <c r="ELG1162" s="12"/>
      <c r="ELH1162" s="12"/>
      <c r="ELI1162" s="12"/>
      <c r="ELJ1162" s="12"/>
      <c r="ELK1162" s="12"/>
      <c r="ELL1162" s="12"/>
      <c r="ELM1162" s="12"/>
      <c r="ELN1162" s="12"/>
      <c r="ELO1162" s="12"/>
      <c r="ELP1162" s="12"/>
      <c r="ELQ1162" s="12"/>
      <c r="ELR1162" s="12"/>
      <c r="ELS1162" s="12"/>
      <c r="ELT1162" s="12"/>
      <c r="ELU1162" s="12"/>
      <c r="ELV1162" s="12"/>
      <c r="ELW1162" s="12"/>
      <c r="ELX1162" s="12"/>
      <c r="ELY1162" s="12"/>
      <c r="ELZ1162" s="12"/>
      <c r="EMA1162" s="12"/>
      <c r="EMB1162" s="12"/>
      <c r="EMC1162" s="12"/>
      <c r="EMD1162" s="12"/>
      <c r="EME1162" s="12"/>
      <c r="EMF1162" s="12"/>
      <c r="EMG1162" s="12"/>
      <c r="EMH1162" s="12"/>
      <c r="EMI1162" s="12"/>
      <c r="EMJ1162" s="12"/>
      <c r="EMK1162" s="12"/>
      <c r="EML1162" s="12"/>
      <c r="EMM1162" s="12"/>
      <c r="EMN1162" s="12"/>
      <c r="EMO1162" s="12"/>
      <c r="EMP1162" s="12"/>
      <c r="EMQ1162" s="12"/>
      <c r="EMR1162" s="12"/>
      <c r="EMS1162" s="12"/>
      <c r="EMT1162" s="12"/>
      <c r="EMU1162" s="12"/>
      <c r="EMV1162" s="12"/>
      <c r="EMW1162" s="12"/>
      <c r="EMX1162" s="12"/>
      <c r="EMY1162" s="12"/>
      <c r="EMZ1162" s="12"/>
      <c r="ENA1162" s="12"/>
      <c r="ENB1162" s="12"/>
      <c r="ENC1162" s="12"/>
      <c r="END1162" s="12"/>
      <c r="ENE1162" s="12"/>
      <c r="ENF1162" s="12"/>
      <c r="ENG1162" s="12"/>
      <c r="ENH1162" s="12"/>
      <c r="ENI1162" s="12"/>
      <c r="ENJ1162" s="12"/>
      <c r="ENK1162" s="12"/>
      <c r="ENL1162" s="12"/>
      <c r="ENM1162" s="12"/>
      <c r="ENN1162" s="12"/>
      <c r="ENO1162" s="12"/>
      <c r="ENP1162" s="12"/>
      <c r="ENQ1162" s="12"/>
      <c r="ENR1162" s="12"/>
      <c r="ENS1162" s="12"/>
      <c r="ENT1162" s="12"/>
      <c r="ENU1162" s="12"/>
      <c r="ENV1162" s="12"/>
      <c r="ENW1162" s="12"/>
      <c r="ENX1162" s="12"/>
      <c r="ENY1162" s="12"/>
      <c r="ENZ1162" s="12"/>
      <c r="EOA1162" s="12"/>
      <c r="EOB1162" s="12"/>
      <c r="EOC1162" s="12"/>
      <c r="EOD1162" s="12"/>
      <c r="EOE1162" s="12"/>
      <c r="EOF1162" s="12"/>
      <c r="EOG1162" s="12"/>
      <c r="EOH1162" s="12"/>
      <c r="EOI1162" s="12"/>
      <c r="EOJ1162" s="12"/>
      <c r="EOK1162" s="12"/>
      <c r="EOL1162" s="12"/>
      <c r="EOM1162" s="12"/>
      <c r="EON1162" s="12"/>
      <c r="EOO1162" s="12"/>
      <c r="EOP1162" s="12"/>
      <c r="EOQ1162" s="12"/>
      <c r="EOR1162" s="12"/>
      <c r="EOS1162" s="12"/>
      <c r="EOT1162" s="12"/>
      <c r="EOU1162" s="12"/>
      <c r="EOV1162" s="12"/>
      <c r="EOW1162" s="12"/>
      <c r="EOX1162" s="12"/>
      <c r="EOY1162" s="12"/>
      <c r="EOZ1162" s="12"/>
      <c r="EPA1162" s="12"/>
      <c r="EPB1162" s="12"/>
      <c r="EPC1162" s="12"/>
      <c r="EPD1162" s="12"/>
      <c r="EPE1162" s="12"/>
      <c r="EPF1162" s="12"/>
      <c r="EPG1162" s="12"/>
      <c r="EPH1162" s="12"/>
      <c r="EPI1162" s="12"/>
      <c r="EPJ1162" s="12"/>
      <c r="EPK1162" s="12"/>
      <c r="EPL1162" s="12"/>
      <c r="EPM1162" s="12"/>
      <c r="EPN1162" s="12"/>
      <c r="EPO1162" s="12"/>
      <c r="EPP1162" s="12"/>
      <c r="EPQ1162" s="12"/>
      <c r="EPR1162" s="12"/>
      <c r="EPS1162" s="12"/>
      <c r="EPT1162" s="12"/>
      <c r="EPU1162" s="12"/>
      <c r="EPV1162" s="12"/>
      <c r="EPW1162" s="12"/>
      <c r="EPX1162" s="12"/>
      <c r="EPY1162" s="12"/>
      <c r="EPZ1162" s="12"/>
      <c r="EQA1162" s="12"/>
      <c r="EQB1162" s="12"/>
      <c r="EQC1162" s="12"/>
      <c r="EQD1162" s="12"/>
      <c r="EQE1162" s="12"/>
      <c r="EQF1162" s="12"/>
      <c r="EQG1162" s="12"/>
      <c r="EQH1162" s="12"/>
      <c r="EQI1162" s="12"/>
      <c r="EQJ1162" s="12"/>
      <c r="EQK1162" s="12"/>
      <c r="EQL1162" s="12"/>
      <c r="EQM1162" s="12"/>
      <c r="EQN1162" s="12"/>
      <c r="EQO1162" s="12"/>
      <c r="EQP1162" s="12"/>
      <c r="EQQ1162" s="12"/>
      <c r="EQR1162" s="12"/>
      <c r="EQS1162" s="12"/>
      <c r="EQT1162" s="12"/>
      <c r="EQU1162" s="12"/>
      <c r="EQV1162" s="12"/>
      <c r="EQW1162" s="12"/>
      <c r="EQX1162" s="12"/>
      <c r="EQY1162" s="12"/>
      <c r="EQZ1162" s="12"/>
      <c r="ERA1162" s="12"/>
      <c r="ERB1162" s="12"/>
      <c r="ERC1162" s="12"/>
      <c r="ERD1162" s="12"/>
      <c r="ERE1162" s="12"/>
      <c r="ERF1162" s="12"/>
      <c r="ERG1162" s="12"/>
      <c r="ERH1162" s="12"/>
      <c r="ERI1162" s="12"/>
      <c r="ERJ1162" s="12"/>
      <c r="ERK1162" s="12"/>
      <c r="ERL1162" s="12"/>
      <c r="ERM1162" s="12"/>
      <c r="ERN1162" s="12"/>
      <c r="ERO1162" s="12"/>
      <c r="ERP1162" s="12"/>
      <c r="ERQ1162" s="12"/>
      <c r="ERR1162" s="12"/>
      <c r="ERS1162" s="12"/>
      <c r="ERT1162" s="12"/>
      <c r="ERU1162" s="12"/>
      <c r="ERV1162" s="12"/>
      <c r="ERW1162" s="12"/>
      <c r="ERX1162" s="12"/>
      <c r="ERY1162" s="12"/>
      <c r="ERZ1162" s="12"/>
      <c r="ESA1162" s="12"/>
      <c r="ESB1162" s="12"/>
      <c r="ESC1162" s="12"/>
      <c r="ESD1162" s="12"/>
      <c r="ESE1162" s="12"/>
      <c r="ESF1162" s="12"/>
      <c r="ESG1162" s="12"/>
      <c r="ESH1162" s="12"/>
      <c r="ESI1162" s="12"/>
      <c r="ESJ1162" s="12"/>
      <c r="ESK1162" s="12"/>
      <c r="ESL1162" s="12"/>
      <c r="ESM1162" s="12"/>
      <c r="ESN1162" s="12"/>
      <c r="ESO1162" s="12"/>
      <c r="ESP1162" s="12"/>
      <c r="ESQ1162" s="12"/>
      <c r="ESR1162" s="12"/>
      <c r="ESS1162" s="12"/>
      <c r="EST1162" s="12"/>
      <c r="ESU1162" s="12"/>
      <c r="ESV1162" s="12"/>
      <c r="ESW1162" s="12"/>
      <c r="ESX1162" s="12"/>
      <c r="ESY1162" s="12"/>
      <c r="ESZ1162" s="12"/>
      <c r="ETA1162" s="12"/>
      <c r="ETB1162" s="12"/>
      <c r="ETC1162" s="12"/>
      <c r="ETD1162" s="12"/>
      <c r="ETE1162" s="12"/>
      <c r="ETF1162" s="12"/>
      <c r="ETG1162" s="12"/>
      <c r="ETH1162" s="12"/>
      <c r="ETI1162" s="12"/>
      <c r="ETJ1162" s="12"/>
      <c r="ETK1162" s="12"/>
      <c r="ETL1162" s="12"/>
      <c r="ETM1162" s="12"/>
      <c r="ETN1162" s="12"/>
      <c r="ETO1162" s="12"/>
      <c r="ETP1162" s="12"/>
      <c r="ETQ1162" s="12"/>
      <c r="ETR1162" s="12"/>
      <c r="ETS1162" s="12"/>
      <c r="ETT1162" s="12"/>
      <c r="ETU1162" s="12"/>
      <c r="ETV1162" s="12"/>
      <c r="ETW1162" s="12"/>
      <c r="ETX1162" s="12"/>
      <c r="ETY1162" s="12"/>
      <c r="ETZ1162" s="12"/>
      <c r="EUA1162" s="12"/>
      <c r="EUB1162" s="12"/>
      <c r="EUC1162" s="12"/>
      <c r="EUD1162" s="12"/>
      <c r="EUE1162" s="12"/>
      <c r="EUF1162" s="12"/>
      <c r="EUG1162" s="12"/>
      <c r="EUH1162" s="12"/>
      <c r="EUI1162" s="12"/>
      <c r="EUJ1162" s="12"/>
      <c r="EUK1162" s="12"/>
      <c r="EUL1162" s="12"/>
      <c r="EUM1162" s="12"/>
      <c r="EUN1162" s="12"/>
      <c r="EUO1162" s="12"/>
      <c r="EUP1162" s="12"/>
      <c r="EUQ1162" s="12"/>
      <c r="EUR1162" s="12"/>
      <c r="EUS1162" s="12"/>
      <c r="EUT1162" s="12"/>
      <c r="EUU1162" s="12"/>
      <c r="EUV1162" s="12"/>
      <c r="EUW1162" s="12"/>
      <c r="EUX1162" s="12"/>
      <c r="EUY1162" s="12"/>
      <c r="EUZ1162" s="12"/>
      <c r="EVA1162" s="12"/>
      <c r="EVB1162" s="12"/>
      <c r="EVC1162" s="12"/>
      <c r="EVD1162" s="12"/>
      <c r="EVE1162" s="12"/>
      <c r="EVF1162" s="12"/>
      <c r="EVG1162" s="12"/>
      <c r="EVH1162" s="12"/>
      <c r="EVI1162" s="12"/>
      <c r="EVJ1162" s="12"/>
      <c r="EVK1162" s="12"/>
      <c r="EVL1162" s="12"/>
      <c r="EVM1162" s="12"/>
      <c r="EVN1162" s="12"/>
      <c r="EVO1162" s="12"/>
      <c r="EVP1162" s="12"/>
      <c r="EVQ1162" s="12"/>
      <c r="EVR1162" s="12"/>
      <c r="EVS1162" s="12"/>
      <c r="EVT1162" s="12"/>
      <c r="EVU1162" s="12"/>
      <c r="EVV1162" s="12"/>
      <c r="EVW1162" s="12"/>
      <c r="EVX1162" s="12"/>
      <c r="EVY1162" s="12"/>
      <c r="EVZ1162" s="12"/>
      <c r="EWA1162" s="12"/>
      <c r="EWB1162" s="12"/>
      <c r="EWC1162" s="12"/>
      <c r="EWD1162" s="12"/>
      <c r="EWE1162" s="12"/>
      <c r="EWF1162" s="12"/>
      <c r="EWG1162" s="12"/>
      <c r="EWH1162" s="12"/>
      <c r="EWI1162" s="12"/>
      <c r="EWJ1162" s="12"/>
      <c r="EWK1162" s="12"/>
      <c r="EWL1162" s="12"/>
      <c r="EWM1162" s="12"/>
      <c r="EWN1162" s="12"/>
      <c r="EWO1162" s="12"/>
      <c r="EWP1162" s="12"/>
      <c r="EWQ1162" s="12"/>
      <c r="EWR1162" s="12"/>
      <c r="EWS1162" s="12"/>
      <c r="EWT1162" s="12"/>
      <c r="EWU1162" s="12"/>
      <c r="EWV1162" s="12"/>
      <c r="EWW1162" s="12"/>
      <c r="EWX1162" s="12"/>
      <c r="EWY1162" s="12"/>
      <c r="EWZ1162" s="12"/>
      <c r="EXA1162" s="12"/>
      <c r="EXB1162" s="12"/>
      <c r="EXC1162" s="12"/>
      <c r="EXD1162" s="12"/>
      <c r="EXE1162" s="12"/>
      <c r="EXF1162" s="12"/>
      <c r="EXG1162" s="12"/>
      <c r="EXH1162" s="12"/>
      <c r="EXI1162" s="12"/>
      <c r="EXJ1162" s="12"/>
      <c r="EXK1162" s="12"/>
      <c r="EXL1162" s="12"/>
      <c r="EXM1162" s="12"/>
      <c r="EXN1162" s="12"/>
      <c r="EXO1162" s="12"/>
      <c r="EXP1162" s="12"/>
      <c r="EXQ1162" s="12"/>
      <c r="EXR1162" s="12"/>
      <c r="EXS1162" s="12"/>
      <c r="EXT1162" s="12"/>
      <c r="EXU1162" s="12"/>
      <c r="EXV1162" s="12"/>
      <c r="EXW1162" s="12"/>
      <c r="EXX1162" s="12"/>
      <c r="EXY1162" s="12"/>
      <c r="EXZ1162" s="12"/>
      <c r="EYA1162" s="12"/>
      <c r="EYB1162" s="12"/>
      <c r="EYC1162" s="12"/>
      <c r="EYD1162" s="12"/>
      <c r="EYE1162" s="12"/>
      <c r="EYF1162" s="12"/>
      <c r="EYG1162" s="12"/>
      <c r="EYH1162" s="12"/>
      <c r="EYI1162" s="12"/>
      <c r="EYJ1162" s="12"/>
      <c r="EYK1162" s="12"/>
      <c r="EYL1162" s="12"/>
      <c r="EYM1162" s="12"/>
      <c r="EYN1162" s="12"/>
      <c r="EYO1162" s="12"/>
      <c r="EYP1162" s="12"/>
      <c r="EYQ1162" s="12"/>
      <c r="EYR1162" s="12"/>
      <c r="EYS1162" s="12"/>
      <c r="EYT1162" s="12"/>
      <c r="EYU1162" s="12"/>
      <c r="EYV1162" s="12"/>
      <c r="EYW1162" s="12"/>
      <c r="EYX1162" s="12"/>
      <c r="EYY1162" s="12"/>
      <c r="EYZ1162" s="12"/>
      <c r="EZA1162" s="12"/>
      <c r="EZB1162" s="12"/>
      <c r="EZC1162" s="12"/>
      <c r="EZD1162" s="12"/>
      <c r="EZE1162" s="12"/>
      <c r="EZF1162" s="12"/>
      <c r="EZG1162" s="12"/>
      <c r="EZH1162" s="12"/>
      <c r="EZI1162" s="12"/>
      <c r="EZJ1162" s="12"/>
      <c r="EZK1162" s="12"/>
      <c r="EZL1162" s="12"/>
      <c r="EZM1162" s="12"/>
      <c r="EZN1162" s="12"/>
      <c r="EZO1162" s="12"/>
      <c r="EZP1162" s="12"/>
      <c r="EZQ1162" s="12"/>
      <c r="EZR1162" s="12"/>
      <c r="EZS1162" s="12"/>
      <c r="EZT1162" s="12"/>
      <c r="EZU1162" s="12"/>
      <c r="EZV1162" s="12"/>
      <c r="EZW1162" s="12"/>
      <c r="EZX1162" s="12"/>
      <c r="EZY1162" s="12"/>
      <c r="EZZ1162" s="12"/>
      <c r="FAA1162" s="12"/>
      <c r="FAB1162" s="12"/>
      <c r="FAC1162" s="12"/>
      <c r="FAD1162" s="12"/>
      <c r="FAE1162" s="12"/>
      <c r="FAF1162" s="12"/>
      <c r="FAG1162" s="12"/>
      <c r="FAH1162" s="12"/>
      <c r="FAI1162" s="12"/>
      <c r="FAJ1162" s="12"/>
      <c r="FAK1162" s="12"/>
      <c r="FAL1162" s="12"/>
      <c r="FAM1162" s="12"/>
      <c r="FAN1162" s="12"/>
      <c r="FAO1162" s="12"/>
      <c r="FAP1162" s="12"/>
      <c r="FAQ1162" s="12"/>
      <c r="FAR1162" s="12"/>
      <c r="FAS1162" s="12"/>
      <c r="FAT1162" s="12"/>
      <c r="FAU1162" s="12"/>
      <c r="FAV1162" s="12"/>
      <c r="FAW1162" s="12"/>
      <c r="FAX1162" s="12"/>
      <c r="FAY1162" s="12"/>
      <c r="FAZ1162" s="12"/>
      <c r="FBA1162" s="12"/>
      <c r="FBB1162" s="12"/>
      <c r="FBC1162" s="12"/>
      <c r="FBD1162" s="12"/>
      <c r="FBE1162" s="12"/>
      <c r="FBF1162" s="12"/>
      <c r="FBG1162" s="12"/>
      <c r="FBH1162" s="12"/>
      <c r="FBI1162" s="12"/>
      <c r="FBJ1162" s="12"/>
      <c r="FBK1162" s="12"/>
      <c r="FBL1162" s="12"/>
      <c r="FBM1162" s="12"/>
      <c r="FBN1162" s="12"/>
      <c r="FBO1162" s="12"/>
      <c r="FBP1162" s="12"/>
      <c r="FBQ1162" s="12"/>
      <c r="FBR1162" s="12"/>
      <c r="FBS1162" s="12"/>
      <c r="FBT1162" s="12"/>
      <c r="FBU1162" s="12"/>
      <c r="FBV1162" s="12"/>
      <c r="FBW1162" s="12"/>
      <c r="FBX1162" s="12"/>
      <c r="FBY1162" s="12"/>
      <c r="FBZ1162" s="12"/>
      <c r="FCA1162" s="12"/>
      <c r="FCB1162" s="12"/>
      <c r="FCC1162" s="12"/>
      <c r="FCD1162" s="12"/>
      <c r="FCE1162" s="12"/>
      <c r="FCF1162" s="12"/>
      <c r="FCG1162" s="12"/>
      <c r="FCH1162" s="12"/>
      <c r="FCI1162" s="12"/>
      <c r="FCJ1162" s="12"/>
      <c r="FCK1162" s="12"/>
      <c r="FCL1162" s="12"/>
      <c r="FCM1162" s="12"/>
      <c r="FCN1162" s="12"/>
      <c r="FCO1162" s="12"/>
      <c r="FCP1162" s="12"/>
      <c r="FCQ1162" s="12"/>
      <c r="FCR1162" s="12"/>
      <c r="FCS1162" s="12"/>
      <c r="FCT1162" s="12"/>
      <c r="FCU1162" s="12"/>
      <c r="FCV1162" s="12"/>
      <c r="FCW1162" s="12"/>
      <c r="FCX1162" s="12"/>
      <c r="FCY1162" s="12"/>
      <c r="FCZ1162" s="12"/>
      <c r="FDA1162" s="12"/>
      <c r="FDB1162" s="12"/>
      <c r="FDC1162" s="12"/>
      <c r="FDD1162" s="12"/>
      <c r="FDE1162" s="12"/>
      <c r="FDF1162" s="12"/>
      <c r="FDG1162" s="12"/>
      <c r="FDH1162" s="12"/>
      <c r="FDI1162" s="12"/>
      <c r="FDJ1162" s="12"/>
      <c r="FDK1162" s="12"/>
      <c r="FDL1162" s="12"/>
      <c r="FDM1162" s="12"/>
      <c r="FDN1162" s="12"/>
      <c r="FDO1162" s="12"/>
      <c r="FDP1162" s="12"/>
      <c r="FDQ1162" s="12"/>
      <c r="FDR1162" s="12"/>
      <c r="FDS1162" s="12"/>
      <c r="FDT1162" s="12"/>
      <c r="FDU1162" s="12"/>
      <c r="FDV1162" s="12"/>
      <c r="FDW1162" s="12"/>
      <c r="FDX1162" s="12"/>
      <c r="FDY1162" s="12"/>
      <c r="FDZ1162" s="12"/>
      <c r="FEA1162" s="12"/>
      <c r="FEB1162" s="12"/>
      <c r="FEC1162" s="12"/>
      <c r="FED1162" s="12"/>
      <c r="FEE1162" s="12"/>
      <c r="FEF1162" s="12"/>
      <c r="FEG1162" s="12"/>
      <c r="FEH1162" s="12"/>
      <c r="FEI1162" s="12"/>
      <c r="FEJ1162" s="12"/>
      <c r="FEK1162" s="12"/>
      <c r="FEL1162" s="12"/>
      <c r="FEM1162" s="12"/>
      <c r="FEN1162" s="12"/>
      <c r="FEO1162" s="12"/>
      <c r="FEP1162" s="12"/>
      <c r="FEQ1162" s="12"/>
      <c r="FER1162" s="12"/>
      <c r="FES1162" s="12"/>
      <c r="FET1162" s="12"/>
      <c r="FEU1162" s="12"/>
      <c r="FEV1162" s="12"/>
      <c r="FEW1162" s="12"/>
      <c r="FEX1162" s="12"/>
      <c r="FEY1162" s="12"/>
      <c r="FEZ1162" s="12"/>
      <c r="FFA1162" s="12"/>
      <c r="FFB1162" s="12"/>
      <c r="FFC1162" s="12"/>
      <c r="FFD1162" s="12"/>
      <c r="FFE1162" s="12"/>
      <c r="FFF1162" s="12"/>
      <c r="FFG1162" s="12"/>
      <c r="FFH1162" s="12"/>
      <c r="FFI1162" s="12"/>
      <c r="FFJ1162" s="12"/>
      <c r="FFK1162" s="12"/>
      <c r="FFL1162" s="12"/>
      <c r="FFM1162" s="12"/>
      <c r="FFN1162" s="12"/>
      <c r="FFO1162" s="12"/>
      <c r="FFP1162" s="12"/>
      <c r="FFQ1162" s="12"/>
      <c r="FFR1162" s="12"/>
      <c r="FFS1162" s="12"/>
      <c r="FFT1162" s="12"/>
      <c r="FFU1162" s="12"/>
      <c r="FFV1162" s="12"/>
      <c r="FFW1162" s="12"/>
      <c r="FFX1162" s="12"/>
      <c r="FFY1162" s="12"/>
      <c r="FFZ1162" s="12"/>
      <c r="FGA1162" s="12"/>
      <c r="FGB1162" s="12"/>
      <c r="FGC1162" s="12"/>
      <c r="FGD1162" s="12"/>
      <c r="FGE1162" s="12"/>
      <c r="FGF1162" s="12"/>
      <c r="FGG1162" s="12"/>
      <c r="FGH1162" s="12"/>
      <c r="FGI1162" s="12"/>
      <c r="FGJ1162" s="12"/>
      <c r="FGK1162" s="12"/>
      <c r="FGL1162" s="12"/>
      <c r="FGM1162" s="12"/>
      <c r="FGN1162" s="12"/>
      <c r="FGO1162" s="12"/>
      <c r="FGP1162" s="12"/>
      <c r="FGQ1162" s="12"/>
      <c r="FGR1162" s="12"/>
      <c r="FGS1162" s="12"/>
      <c r="FGT1162" s="12"/>
      <c r="FGU1162" s="12"/>
      <c r="FGV1162" s="12"/>
      <c r="FGW1162" s="12"/>
      <c r="FGX1162" s="12"/>
      <c r="FGY1162" s="12"/>
      <c r="FGZ1162" s="12"/>
      <c r="FHA1162" s="12"/>
      <c r="FHB1162" s="12"/>
      <c r="FHC1162" s="12"/>
      <c r="FHD1162" s="12"/>
      <c r="FHE1162" s="12"/>
      <c r="FHF1162" s="12"/>
      <c r="FHG1162" s="12"/>
      <c r="FHH1162" s="12"/>
      <c r="FHI1162" s="12"/>
      <c r="FHJ1162" s="12"/>
      <c r="FHK1162" s="12"/>
      <c r="FHL1162" s="12"/>
      <c r="FHM1162" s="12"/>
      <c r="FHN1162" s="12"/>
      <c r="FHO1162" s="12"/>
      <c r="FHP1162" s="12"/>
      <c r="FHQ1162" s="12"/>
      <c r="FHR1162" s="12"/>
      <c r="FHS1162" s="12"/>
      <c r="FHT1162" s="12"/>
      <c r="FHU1162" s="12"/>
      <c r="FHV1162" s="12"/>
      <c r="FHW1162" s="12"/>
      <c r="FHX1162" s="12"/>
      <c r="FHY1162" s="12"/>
      <c r="FHZ1162" s="12"/>
      <c r="FIA1162" s="12"/>
      <c r="FIB1162" s="12"/>
      <c r="FIC1162" s="12"/>
      <c r="FID1162" s="12"/>
      <c r="FIE1162" s="12"/>
      <c r="FIF1162" s="12"/>
      <c r="FIG1162" s="12"/>
      <c r="FIH1162" s="12"/>
      <c r="FII1162" s="12"/>
      <c r="FIJ1162" s="12"/>
      <c r="FIK1162" s="12"/>
      <c r="FIL1162" s="12"/>
      <c r="FIM1162" s="12"/>
      <c r="FIN1162" s="12"/>
      <c r="FIO1162" s="12"/>
      <c r="FIP1162" s="12"/>
      <c r="FIQ1162" s="12"/>
      <c r="FIR1162" s="12"/>
      <c r="FIS1162" s="12"/>
      <c r="FIT1162" s="12"/>
      <c r="FIU1162" s="12"/>
      <c r="FIV1162" s="12"/>
      <c r="FIW1162" s="12"/>
      <c r="FIX1162" s="12"/>
      <c r="FIY1162" s="12"/>
      <c r="FIZ1162" s="12"/>
      <c r="FJA1162" s="12"/>
      <c r="FJB1162" s="12"/>
      <c r="FJC1162" s="12"/>
      <c r="FJD1162" s="12"/>
      <c r="FJE1162" s="12"/>
      <c r="FJF1162" s="12"/>
      <c r="FJG1162" s="12"/>
      <c r="FJH1162" s="12"/>
      <c r="FJI1162" s="12"/>
      <c r="FJJ1162" s="12"/>
      <c r="FJK1162" s="12"/>
      <c r="FJL1162" s="12"/>
      <c r="FJM1162" s="12"/>
      <c r="FJN1162" s="12"/>
      <c r="FJO1162" s="12"/>
      <c r="FJP1162" s="12"/>
      <c r="FJQ1162" s="12"/>
      <c r="FJR1162" s="12"/>
      <c r="FJS1162" s="12"/>
      <c r="FJT1162" s="12"/>
      <c r="FJU1162" s="12"/>
      <c r="FJV1162" s="12"/>
      <c r="FJW1162" s="12"/>
      <c r="FJX1162" s="12"/>
      <c r="FJY1162" s="12"/>
      <c r="FJZ1162" s="12"/>
      <c r="FKA1162" s="12"/>
      <c r="FKB1162" s="12"/>
      <c r="FKC1162" s="12"/>
      <c r="FKD1162" s="12"/>
      <c r="FKE1162" s="12"/>
      <c r="FKF1162" s="12"/>
      <c r="FKG1162" s="12"/>
      <c r="FKH1162" s="12"/>
      <c r="FKI1162" s="12"/>
      <c r="FKJ1162" s="12"/>
      <c r="FKK1162" s="12"/>
      <c r="FKL1162" s="12"/>
      <c r="FKM1162" s="12"/>
      <c r="FKN1162" s="12"/>
      <c r="FKO1162" s="12"/>
      <c r="FKP1162" s="12"/>
      <c r="FKQ1162" s="12"/>
      <c r="FKR1162" s="12"/>
      <c r="FKS1162" s="12"/>
      <c r="FKT1162" s="12"/>
      <c r="FKU1162" s="12"/>
      <c r="FKV1162" s="12"/>
      <c r="FKW1162" s="12"/>
      <c r="FKX1162" s="12"/>
      <c r="FKY1162" s="12"/>
      <c r="FKZ1162" s="12"/>
      <c r="FLA1162" s="12"/>
      <c r="FLB1162" s="12"/>
      <c r="FLC1162" s="12"/>
      <c r="FLD1162" s="12"/>
      <c r="FLE1162" s="12"/>
      <c r="FLF1162" s="12"/>
      <c r="FLG1162" s="12"/>
      <c r="FLH1162" s="12"/>
      <c r="FLI1162" s="12"/>
      <c r="FLJ1162" s="12"/>
      <c r="FLK1162" s="12"/>
      <c r="FLL1162" s="12"/>
      <c r="FLM1162" s="12"/>
      <c r="FLN1162" s="12"/>
      <c r="FLO1162" s="12"/>
      <c r="FLP1162" s="12"/>
      <c r="FLQ1162" s="12"/>
      <c r="FLR1162" s="12"/>
      <c r="FLS1162" s="12"/>
      <c r="FLT1162" s="12"/>
      <c r="FLU1162" s="12"/>
      <c r="FLV1162" s="12"/>
      <c r="FLW1162" s="12"/>
      <c r="FLX1162" s="12"/>
      <c r="FLY1162" s="12"/>
      <c r="FLZ1162" s="12"/>
      <c r="FMA1162" s="12"/>
      <c r="FMB1162" s="12"/>
      <c r="FMC1162" s="12"/>
      <c r="FMD1162" s="12"/>
      <c r="FME1162" s="12"/>
      <c r="FMF1162" s="12"/>
      <c r="FMG1162" s="12"/>
      <c r="FMH1162" s="12"/>
      <c r="FMI1162" s="12"/>
      <c r="FMJ1162" s="12"/>
      <c r="FMK1162" s="12"/>
      <c r="FML1162" s="12"/>
      <c r="FMM1162" s="12"/>
      <c r="FMN1162" s="12"/>
      <c r="FMO1162" s="12"/>
      <c r="FMP1162" s="12"/>
      <c r="FMQ1162" s="12"/>
      <c r="FMR1162" s="12"/>
      <c r="FMS1162" s="12"/>
      <c r="FMT1162" s="12"/>
      <c r="FMU1162" s="12"/>
      <c r="FMV1162" s="12"/>
      <c r="FMW1162" s="12"/>
      <c r="FMX1162" s="12"/>
      <c r="FMY1162" s="12"/>
      <c r="FMZ1162" s="12"/>
      <c r="FNA1162" s="12"/>
      <c r="FNB1162" s="12"/>
      <c r="FNC1162" s="12"/>
      <c r="FND1162" s="12"/>
      <c r="FNE1162" s="12"/>
      <c r="FNF1162" s="12"/>
      <c r="FNG1162" s="12"/>
      <c r="FNH1162" s="12"/>
      <c r="FNI1162" s="12"/>
      <c r="FNJ1162" s="12"/>
      <c r="FNK1162" s="12"/>
      <c r="FNL1162" s="12"/>
      <c r="FNM1162" s="12"/>
      <c r="FNN1162" s="12"/>
      <c r="FNO1162" s="12"/>
      <c r="FNP1162" s="12"/>
      <c r="FNQ1162" s="12"/>
      <c r="FNR1162" s="12"/>
      <c r="FNS1162" s="12"/>
      <c r="FNT1162" s="12"/>
      <c r="FNU1162" s="12"/>
      <c r="FNV1162" s="12"/>
      <c r="FNW1162" s="12"/>
      <c r="FNX1162" s="12"/>
      <c r="FNY1162" s="12"/>
      <c r="FNZ1162" s="12"/>
      <c r="FOA1162" s="12"/>
      <c r="FOB1162" s="12"/>
      <c r="FOC1162" s="12"/>
      <c r="FOD1162" s="12"/>
      <c r="FOE1162" s="12"/>
      <c r="FOF1162" s="12"/>
      <c r="FOG1162" s="12"/>
      <c r="FOH1162" s="12"/>
      <c r="FOI1162" s="12"/>
      <c r="FOJ1162" s="12"/>
      <c r="FOK1162" s="12"/>
      <c r="FOL1162" s="12"/>
      <c r="FOM1162" s="12"/>
      <c r="FON1162" s="12"/>
      <c r="FOO1162" s="12"/>
      <c r="FOP1162" s="12"/>
      <c r="FOQ1162" s="12"/>
      <c r="FOR1162" s="12"/>
      <c r="FOS1162" s="12"/>
      <c r="FOT1162" s="12"/>
      <c r="FOU1162" s="12"/>
      <c r="FOV1162" s="12"/>
      <c r="FOW1162" s="12"/>
      <c r="FOX1162" s="12"/>
      <c r="FOY1162" s="12"/>
      <c r="FOZ1162" s="12"/>
      <c r="FPA1162" s="12"/>
      <c r="FPB1162" s="12"/>
      <c r="FPC1162" s="12"/>
      <c r="FPD1162" s="12"/>
      <c r="FPE1162" s="12"/>
      <c r="FPF1162" s="12"/>
      <c r="FPG1162" s="12"/>
      <c r="FPH1162" s="12"/>
      <c r="FPI1162" s="12"/>
      <c r="FPJ1162" s="12"/>
      <c r="FPK1162" s="12"/>
      <c r="FPL1162" s="12"/>
      <c r="FPM1162" s="12"/>
      <c r="FPN1162" s="12"/>
      <c r="FPO1162" s="12"/>
      <c r="FPP1162" s="12"/>
      <c r="FPQ1162" s="12"/>
      <c r="FPR1162" s="12"/>
      <c r="FPS1162" s="12"/>
      <c r="FPT1162" s="12"/>
      <c r="FPU1162" s="12"/>
      <c r="FPV1162" s="12"/>
      <c r="FPW1162" s="12"/>
      <c r="FPX1162" s="12"/>
      <c r="FPY1162" s="12"/>
      <c r="FPZ1162" s="12"/>
      <c r="FQA1162" s="12"/>
      <c r="FQB1162" s="12"/>
      <c r="FQC1162" s="12"/>
      <c r="FQD1162" s="12"/>
      <c r="FQE1162" s="12"/>
      <c r="FQF1162" s="12"/>
      <c r="FQG1162" s="12"/>
      <c r="FQH1162" s="12"/>
      <c r="FQI1162" s="12"/>
      <c r="FQJ1162" s="12"/>
      <c r="FQK1162" s="12"/>
      <c r="FQL1162" s="12"/>
      <c r="FQM1162" s="12"/>
      <c r="FQN1162" s="12"/>
      <c r="FQO1162" s="12"/>
      <c r="FQP1162" s="12"/>
      <c r="FQQ1162" s="12"/>
      <c r="FQR1162" s="12"/>
      <c r="FQS1162" s="12"/>
      <c r="FQT1162" s="12"/>
      <c r="FQU1162" s="12"/>
      <c r="FQV1162" s="12"/>
      <c r="FQW1162" s="12"/>
      <c r="FQX1162" s="12"/>
      <c r="FQY1162" s="12"/>
      <c r="FQZ1162" s="12"/>
      <c r="FRA1162" s="12"/>
      <c r="FRB1162" s="12"/>
      <c r="FRC1162" s="12"/>
      <c r="FRD1162" s="12"/>
      <c r="FRE1162" s="12"/>
      <c r="FRF1162" s="12"/>
      <c r="FRG1162" s="12"/>
      <c r="FRH1162" s="12"/>
      <c r="FRI1162" s="12"/>
      <c r="FRJ1162" s="12"/>
      <c r="FRK1162" s="12"/>
      <c r="FRL1162" s="12"/>
      <c r="FRM1162" s="12"/>
      <c r="FRN1162" s="12"/>
      <c r="FRO1162" s="12"/>
      <c r="FRP1162" s="12"/>
      <c r="FRQ1162" s="12"/>
      <c r="FRR1162" s="12"/>
      <c r="FRS1162" s="12"/>
      <c r="FRT1162" s="12"/>
      <c r="FRU1162" s="12"/>
      <c r="FRV1162" s="12"/>
      <c r="FRW1162" s="12"/>
      <c r="FRX1162" s="12"/>
      <c r="FRY1162" s="12"/>
      <c r="FRZ1162" s="12"/>
      <c r="FSA1162" s="12"/>
      <c r="FSB1162" s="12"/>
      <c r="FSC1162" s="12"/>
      <c r="FSD1162" s="12"/>
      <c r="FSE1162" s="12"/>
      <c r="FSF1162" s="12"/>
      <c r="FSG1162" s="12"/>
      <c r="FSH1162" s="12"/>
      <c r="FSI1162" s="12"/>
      <c r="FSJ1162" s="12"/>
      <c r="FSK1162" s="12"/>
      <c r="FSL1162" s="12"/>
      <c r="FSM1162" s="12"/>
      <c r="FSN1162" s="12"/>
      <c r="FSO1162" s="12"/>
      <c r="FSP1162" s="12"/>
      <c r="FSQ1162" s="12"/>
      <c r="FSR1162" s="12"/>
      <c r="FSS1162" s="12"/>
      <c r="FST1162" s="12"/>
      <c r="FSU1162" s="12"/>
      <c r="FSV1162" s="12"/>
      <c r="FSW1162" s="12"/>
      <c r="FSX1162" s="12"/>
      <c r="FSY1162" s="12"/>
      <c r="FSZ1162" s="12"/>
      <c r="FTA1162" s="12"/>
      <c r="FTB1162" s="12"/>
      <c r="FTC1162" s="12"/>
      <c r="FTD1162" s="12"/>
      <c r="FTE1162" s="12"/>
      <c r="FTF1162" s="12"/>
      <c r="FTG1162" s="12"/>
      <c r="FTH1162" s="12"/>
      <c r="FTI1162" s="12"/>
      <c r="FTJ1162" s="12"/>
      <c r="FTK1162" s="12"/>
      <c r="FTL1162" s="12"/>
      <c r="FTM1162" s="12"/>
      <c r="FTN1162" s="12"/>
      <c r="FTO1162" s="12"/>
      <c r="FTP1162" s="12"/>
      <c r="FTQ1162" s="12"/>
      <c r="FTR1162" s="12"/>
      <c r="FTS1162" s="12"/>
      <c r="FTT1162" s="12"/>
      <c r="FTU1162" s="12"/>
      <c r="FTV1162" s="12"/>
      <c r="FTW1162" s="12"/>
      <c r="FTX1162" s="12"/>
      <c r="FTY1162" s="12"/>
      <c r="FTZ1162" s="12"/>
      <c r="FUA1162" s="12"/>
      <c r="FUB1162" s="12"/>
      <c r="FUC1162" s="12"/>
      <c r="FUD1162" s="12"/>
      <c r="FUE1162" s="12"/>
      <c r="FUF1162" s="12"/>
      <c r="FUG1162" s="12"/>
      <c r="FUH1162" s="12"/>
      <c r="FUI1162" s="12"/>
      <c r="FUJ1162" s="12"/>
      <c r="FUK1162" s="12"/>
      <c r="FUL1162" s="12"/>
      <c r="FUM1162" s="12"/>
      <c r="FUN1162" s="12"/>
      <c r="FUO1162" s="12"/>
      <c r="FUP1162" s="12"/>
      <c r="FUQ1162" s="12"/>
      <c r="FUR1162" s="12"/>
      <c r="FUS1162" s="12"/>
      <c r="FUT1162" s="12"/>
      <c r="FUU1162" s="12"/>
      <c r="FUV1162" s="12"/>
      <c r="FUW1162" s="12"/>
      <c r="FUX1162" s="12"/>
      <c r="FUY1162" s="12"/>
      <c r="FUZ1162" s="12"/>
      <c r="FVA1162" s="12"/>
      <c r="FVB1162" s="12"/>
      <c r="FVC1162" s="12"/>
      <c r="FVD1162" s="12"/>
      <c r="FVE1162" s="12"/>
      <c r="FVF1162" s="12"/>
      <c r="FVG1162" s="12"/>
      <c r="FVH1162" s="12"/>
      <c r="FVI1162" s="12"/>
      <c r="FVJ1162" s="12"/>
      <c r="FVK1162" s="12"/>
      <c r="FVL1162" s="12"/>
      <c r="FVM1162" s="12"/>
      <c r="FVN1162" s="12"/>
      <c r="FVO1162" s="12"/>
      <c r="FVP1162" s="12"/>
      <c r="FVQ1162" s="12"/>
      <c r="FVR1162" s="12"/>
      <c r="FVS1162" s="12"/>
      <c r="FVT1162" s="12"/>
      <c r="FVU1162" s="12"/>
      <c r="FVV1162" s="12"/>
      <c r="FVW1162" s="12"/>
      <c r="FVX1162" s="12"/>
      <c r="FVY1162" s="12"/>
      <c r="FVZ1162" s="12"/>
      <c r="FWA1162" s="12"/>
      <c r="FWB1162" s="12"/>
      <c r="FWC1162" s="12"/>
      <c r="FWD1162" s="12"/>
      <c r="FWE1162" s="12"/>
      <c r="FWF1162" s="12"/>
      <c r="FWG1162" s="12"/>
      <c r="FWH1162" s="12"/>
      <c r="FWI1162" s="12"/>
      <c r="FWJ1162" s="12"/>
      <c r="FWK1162" s="12"/>
      <c r="FWL1162" s="12"/>
      <c r="FWM1162" s="12"/>
      <c r="FWN1162" s="12"/>
      <c r="FWO1162" s="12"/>
      <c r="FWP1162" s="12"/>
      <c r="FWQ1162" s="12"/>
      <c r="FWR1162" s="12"/>
      <c r="FWS1162" s="12"/>
      <c r="FWT1162" s="12"/>
      <c r="FWU1162" s="12"/>
      <c r="FWV1162" s="12"/>
      <c r="FWW1162" s="12"/>
      <c r="FWX1162" s="12"/>
      <c r="FWY1162" s="12"/>
      <c r="FWZ1162" s="12"/>
      <c r="FXA1162" s="12"/>
      <c r="FXB1162" s="12"/>
      <c r="FXC1162" s="12"/>
      <c r="FXD1162" s="12"/>
      <c r="FXE1162" s="12"/>
      <c r="FXF1162" s="12"/>
      <c r="FXG1162" s="12"/>
      <c r="FXH1162" s="12"/>
      <c r="FXI1162" s="12"/>
      <c r="FXJ1162" s="12"/>
      <c r="FXK1162" s="12"/>
      <c r="FXL1162" s="12"/>
      <c r="FXM1162" s="12"/>
      <c r="FXN1162" s="12"/>
      <c r="FXO1162" s="12"/>
      <c r="FXP1162" s="12"/>
      <c r="FXQ1162" s="12"/>
      <c r="FXR1162" s="12"/>
      <c r="FXS1162" s="12"/>
      <c r="FXT1162" s="12"/>
      <c r="FXU1162" s="12"/>
      <c r="FXV1162" s="12"/>
      <c r="FXW1162" s="12"/>
      <c r="FXX1162" s="12"/>
      <c r="FXY1162" s="12"/>
      <c r="FXZ1162" s="12"/>
      <c r="FYA1162" s="12"/>
      <c r="FYB1162" s="12"/>
      <c r="FYC1162" s="12"/>
      <c r="FYD1162" s="12"/>
      <c r="FYE1162" s="12"/>
      <c r="FYF1162" s="12"/>
      <c r="FYG1162" s="12"/>
      <c r="FYH1162" s="12"/>
      <c r="FYI1162" s="12"/>
      <c r="FYJ1162" s="12"/>
      <c r="FYK1162" s="12"/>
      <c r="FYL1162" s="12"/>
      <c r="FYM1162" s="12"/>
      <c r="FYN1162" s="12"/>
      <c r="FYO1162" s="12"/>
      <c r="FYP1162" s="12"/>
      <c r="FYQ1162" s="12"/>
      <c r="FYR1162" s="12"/>
      <c r="FYS1162" s="12"/>
      <c r="FYT1162" s="12"/>
      <c r="FYU1162" s="12"/>
      <c r="FYV1162" s="12"/>
      <c r="FYW1162" s="12"/>
      <c r="FYX1162" s="12"/>
      <c r="FYY1162" s="12"/>
      <c r="FYZ1162" s="12"/>
      <c r="FZA1162" s="12"/>
      <c r="FZB1162" s="12"/>
      <c r="FZC1162" s="12"/>
      <c r="FZD1162" s="12"/>
      <c r="FZE1162" s="12"/>
      <c r="FZF1162" s="12"/>
      <c r="FZG1162" s="12"/>
      <c r="FZH1162" s="12"/>
      <c r="FZI1162" s="12"/>
      <c r="FZJ1162" s="12"/>
      <c r="FZK1162" s="12"/>
      <c r="FZL1162" s="12"/>
      <c r="FZM1162" s="12"/>
      <c r="FZN1162" s="12"/>
      <c r="FZO1162" s="12"/>
      <c r="FZP1162" s="12"/>
      <c r="FZQ1162" s="12"/>
      <c r="FZR1162" s="12"/>
      <c r="FZS1162" s="12"/>
      <c r="FZT1162" s="12"/>
      <c r="FZU1162" s="12"/>
      <c r="FZV1162" s="12"/>
      <c r="FZW1162" s="12"/>
      <c r="FZX1162" s="12"/>
      <c r="FZY1162" s="12"/>
      <c r="FZZ1162" s="12"/>
      <c r="GAA1162" s="12"/>
      <c r="GAB1162" s="12"/>
      <c r="GAC1162" s="12"/>
      <c r="GAD1162" s="12"/>
      <c r="GAE1162" s="12"/>
      <c r="GAF1162" s="12"/>
      <c r="GAG1162" s="12"/>
      <c r="GAH1162" s="12"/>
      <c r="GAI1162" s="12"/>
      <c r="GAJ1162" s="12"/>
      <c r="GAK1162" s="12"/>
      <c r="GAL1162" s="12"/>
      <c r="GAM1162" s="12"/>
      <c r="GAN1162" s="12"/>
      <c r="GAO1162" s="12"/>
      <c r="GAP1162" s="12"/>
      <c r="GAQ1162" s="12"/>
      <c r="GAR1162" s="12"/>
      <c r="GAS1162" s="12"/>
      <c r="GAT1162" s="12"/>
      <c r="GAU1162" s="12"/>
      <c r="GAV1162" s="12"/>
      <c r="GAW1162" s="12"/>
      <c r="GAX1162" s="12"/>
      <c r="GAY1162" s="12"/>
      <c r="GAZ1162" s="12"/>
      <c r="GBA1162" s="12"/>
      <c r="GBB1162" s="12"/>
      <c r="GBC1162" s="12"/>
      <c r="GBD1162" s="12"/>
      <c r="GBE1162" s="12"/>
      <c r="GBF1162" s="12"/>
      <c r="GBG1162" s="12"/>
      <c r="GBH1162" s="12"/>
      <c r="GBI1162" s="12"/>
      <c r="GBJ1162" s="12"/>
      <c r="GBK1162" s="12"/>
      <c r="GBL1162" s="12"/>
      <c r="GBM1162" s="12"/>
      <c r="GBN1162" s="12"/>
      <c r="GBO1162" s="12"/>
      <c r="GBP1162" s="12"/>
      <c r="GBQ1162" s="12"/>
      <c r="GBR1162" s="12"/>
      <c r="GBS1162" s="12"/>
      <c r="GBT1162" s="12"/>
      <c r="GBU1162" s="12"/>
      <c r="GBV1162" s="12"/>
      <c r="GBW1162" s="12"/>
      <c r="GBX1162" s="12"/>
      <c r="GBY1162" s="12"/>
      <c r="GBZ1162" s="12"/>
      <c r="GCA1162" s="12"/>
      <c r="GCB1162" s="12"/>
      <c r="GCC1162" s="12"/>
      <c r="GCD1162" s="12"/>
      <c r="GCE1162" s="12"/>
      <c r="GCF1162" s="12"/>
      <c r="GCG1162" s="12"/>
      <c r="GCH1162" s="12"/>
      <c r="GCI1162" s="12"/>
      <c r="GCJ1162" s="12"/>
      <c r="GCK1162" s="12"/>
      <c r="GCL1162" s="12"/>
      <c r="GCM1162" s="12"/>
      <c r="GCN1162" s="12"/>
      <c r="GCO1162" s="12"/>
      <c r="GCP1162" s="12"/>
      <c r="GCQ1162" s="12"/>
      <c r="GCR1162" s="12"/>
      <c r="GCS1162" s="12"/>
      <c r="GCT1162" s="12"/>
      <c r="GCU1162" s="12"/>
      <c r="GCV1162" s="12"/>
      <c r="GCW1162" s="12"/>
      <c r="GCX1162" s="12"/>
      <c r="GCY1162" s="12"/>
      <c r="GCZ1162" s="12"/>
      <c r="GDA1162" s="12"/>
      <c r="GDB1162" s="12"/>
      <c r="GDC1162" s="12"/>
      <c r="GDD1162" s="12"/>
      <c r="GDE1162" s="12"/>
      <c r="GDF1162" s="12"/>
      <c r="GDG1162" s="12"/>
      <c r="GDH1162" s="12"/>
      <c r="GDI1162" s="12"/>
      <c r="GDJ1162" s="12"/>
      <c r="GDK1162" s="12"/>
      <c r="GDL1162" s="12"/>
      <c r="GDM1162" s="12"/>
      <c r="GDN1162" s="12"/>
      <c r="GDO1162" s="12"/>
      <c r="GDP1162" s="12"/>
      <c r="GDQ1162" s="12"/>
      <c r="GDR1162" s="12"/>
      <c r="GDS1162" s="12"/>
      <c r="GDT1162" s="12"/>
      <c r="GDU1162" s="12"/>
      <c r="GDV1162" s="12"/>
      <c r="GDW1162" s="12"/>
      <c r="GDX1162" s="12"/>
      <c r="GDY1162" s="12"/>
      <c r="GDZ1162" s="12"/>
      <c r="GEA1162" s="12"/>
      <c r="GEB1162" s="12"/>
      <c r="GEC1162" s="12"/>
      <c r="GED1162" s="12"/>
      <c r="GEE1162" s="12"/>
      <c r="GEF1162" s="12"/>
      <c r="GEG1162" s="12"/>
      <c r="GEH1162" s="12"/>
      <c r="GEI1162" s="12"/>
      <c r="GEJ1162" s="12"/>
      <c r="GEK1162" s="12"/>
      <c r="GEL1162" s="12"/>
      <c r="GEM1162" s="12"/>
      <c r="GEN1162" s="12"/>
      <c r="GEO1162" s="12"/>
      <c r="GEP1162" s="12"/>
      <c r="GEQ1162" s="12"/>
      <c r="GER1162" s="12"/>
      <c r="GES1162" s="12"/>
      <c r="GET1162" s="12"/>
      <c r="GEU1162" s="12"/>
      <c r="GEV1162" s="12"/>
      <c r="GEW1162" s="12"/>
      <c r="GEX1162" s="12"/>
      <c r="GEY1162" s="12"/>
      <c r="GEZ1162" s="12"/>
      <c r="GFA1162" s="12"/>
      <c r="GFB1162" s="12"/>
      <c r="GFC1162" s="12"/>
      <c r="GFD1162" s="12"/>
      <c r="GFE1162" s="12"/>
      <c r="GFF1162" s="12"/>
      <c r="GFG1162" s="12"/>
      <c r="GFH1162" s="12"/>
      <c r="GFI1162" s="12"/>
      <c r="GFJ1162" s="12"/>
      <c r="GFK1162" s="12"/>
      <c r="GFL1162" s="12"/>
      <c r="GFM1162" s="12"/>
      <c r="GFN1162" s="12"/>
      <c r="GFO1162" s="12"/>
      <c r="GFP1162" s="12"/>
      <c r="GFQ1162" s="12"/>
      <c r="GFR1162" s="12"/>
      <c r="GFS1162" s="12"/>
      <c r="GFT1162" s="12"/>
      <c r="GFU1162" s="12"/>
      <c r="GFV1162" s="12"/>
      <c r="GFW1162" s="12"/>
      <c r="GFX1162" s="12"/>
      <c r="GFY1162" s="12"/>
      <c r="GFZ1162" s="12"/>
      <c r="GGA1162" s="12"/>
      <c r="GGB1162" s="12"/>
      <c r="GGC1162" s="12"/>
      <c r="GGD1162" s="12"/>
      <c r="GGE1162" s="12"/>
      <c r="GGF1162" s="12"/>
      <c r="GGG1162" s="12"/>
      <c r="GGH1162" s="12"/>
      <c r="GGI1162" s="12"/>
      <c r="GGJ1162" s="12"/>
      <c r="GGK1162" s="12"/>
      <c r="GGL1162" s="12"/>
      <c r="GGM1162" s="12"/>
      <c r="GGN1162" s="12"/>
      <c r="GGO1162" s="12"/>
      <c r="GGP1162" s="12"/>
      <c r="GGQ1162" s="12"/>
      <c r="GGR1162" s="12"/>
      <c r="GGS1162" s="12"/>
      <c r="GGT1162" s="12"/>
      <c r="GGU1162" s="12"/>
      <c r="GGV1162" s="12"/>
      <c r="GGW1162" s="12"/>
      <c r="GGX1162" s="12"/>
      <c r="GGY1162" s="12"/>
      <c r="GGZ1162" s="12"/>
      <c r="GHA1162" s="12"/>
      <c r="GHB1162" s="12"/>
      <c r="GHC1162" s="12"/>
      <c r="GHD1162" s="12"/>
      <c r="GHE1162" s="12"/>
      <c r="GHF1162" s="12"/>
      <c r="GHG1162" s="12"/>
      <c r="GHH1162" s="12"/>
      <c r="GHI1162" s="12"/>
      <c r="GHJ1162" s="12"/>
      <c r="GHK1162" s="12"/>
      <c r="GHL1162" s="12"/>
      <c r="GHM1162" s="12"/>
      <c r="GHN1162" s="12"/>
      <c r="GHO1162" s="12"/>
      <c r="GHP1162" s="12"/>
      <c r="GHQ1162" s="12"/>
      <c r="GHR1162" s="12"/>
      <c r="GHS1162" s="12"/>
      <c r="GHT1162" s="12"/>
      <c r="GHU1162" s="12"/>
      <c r="GHV1162" s="12"/>
      <c r="GHW1162" s="12"/>
      <c r="GHX1162" s="12"/>
      <c r="GHY1162" s="12"/>
      <c r="GHZ1162" s="12"/>
      <c r="GIA1162" s="12"/>
      <c r="GIB1162" s="12"/>
      <c r="GIC1162" s="12"/>
      <c r="GID1162" s="12"/>
      <c r="GIE1162" s="12"/>
      <c r="GIF1162" s="12"/>
      <c r="GIG1162" s="12"/>
      <c r="GIH1162" s="12"/>
      <c r="GII1162" s="12"/>
      <c r="GIJ1162" s="12"/>
      <c r="GIK1162" s="12"/>
      <c r="GIL1162" s="12"/>
      <c r="GIM1162" s="12"/>
      <c r="GIN1162" s="12"/>
      <c r="GIO1162" s="12"/>
      <c r="GIP1162" s="12"/>
      <c r="GIQ1162" s="12"/>
      <c r="GIR1162" s="12"/>
      <c r="GIS1162" s="12"/>
      <c r="GIT1162" s="12"/>
      <c r="GIU1162" s="12"/>
      <c r="GIV1162" s="12"/>
      <c r="GIW1162" s="12"/>
      <c r="GIX1162" s="12"/>
      <c r="GIY1162" s="12"/>
      <c r="GIZ1162" s="12"/>
      <c r="GJA1162" s="12"/>
      <c r="GJB1162" s="12"/>
      <c r="GJC1162" s="12"/>
      <c r="GJD1162" s="12"/>
      <c r="GJE1162" s="12"/>
      <c r="GJF1162" s="12"/>
      <c r="GJG1162" s="12"/>
      <c r="GJH1162" s="12"/>
      <c r="GJI1162" s="12"/>
      <c r="GJJ1162" s="12"/>
      <c r="GJK1162" s="12"/>
      <c r="GJL1162" s="12"/>
      <c r="GJM1162" s="12"/>
      <c r="GJN1162" s="12"/>
      <c r="GJO1162" s="12"/>
      <c r="GJP1162" s="12"/>
      <c r="GJQ1162" s="12"/>
      <c r="GJR1162" s="12"/>
      <c r="GJS1162" s="12"/>
      <c r="GJT1162" s="12"/>
      <c r="GJU1162" s="12"/>
      <c r="GJV1162" s="12"/>
      <c r="GJW1162" s="12"/>
      <c r="GJX1162" s="12"/>
      <c r="GJY1162" s="12"/>
      <c r="GJZ1162" s="12"/>
      <c r="GKA1162" s="12"/>
      <c r="GKB1162" s="12"/>
      <c r="GKC1162" s="12"/>
      <c r="GKD1162" s="12"/>
      <c r="GKE1162" s="12"/>
      <c r="GKF1162" s="12"/>
      <c r="GKG1162" s="12"/>
      <c r="GKH1162" s="12"/>
      <c r="GKI1162" s="12"/>
      <c r="GKJ1162" s="12"/>
      <c r="GKK1162" s="12"/>
      <c r="GKL1162" s="12"/>
      <c r="GKM1162" s="12"/>
      <c r="GKN1162" s="12"/>
      <c r="GKO1162" s="12"/>
      <c r="GKP1162" s="12"/>
      <c r="GKQ1162" s="12"/>
      <c r="GKR1162" s="12"/>
      <c r="GKS1162" s="12"/>
      <c r="GKT1162" s="12"/>
      <c r="GKU1162" s="12"/>
      <c r="GKV1162" s="12"/>
      <c r="GKW1162" s="12"/>
      <c r="GKX1162" s="12"/>
      <c r="GKY1162" s="12"/>
      <c r="GKZ1162" s="12"/>
      <c r="GLA1162" s="12"/>
      <c r="GLB1162" s="12"/>
      <c r="GLC1162" s="12"/>
      <c r="GLD1162" s="12"/>
      <c r="GLE1162" s="12"/>
      <c r="GLF1162" s="12"/>
      <c r="GLG1162" s="12"/>
      <c r="GLH1162" s="12"/>
      <c r="GLI1162" s="12"/>
      <c r="GLJ1162" s="12"/>
      <c r="GLK1162" s="12"/>
      <c r="GLL1162" s="12"/>
      <c r="GLM1162" s="12"/>
      <c r="GLN1162" s="12"/>
      <c r="GLO1162" s="12"/>
      <c r="GLP1162" s="12"/>
      <c r="GLQ1162" s="12"/>
      <c r="GLR1162" s="12"/>
      <c r="GLS1162" s="12"/>
      <c r="GLT1162" s="12"/>
      <c r="GLU1162" s="12"/>
      <c r="GLV1162" s="12"/>
      <c r="GLW1162" s="12"/>
      <c r="GLX1162" s="12"/>
      <c r="GLY1162" s="12"/>
      <c r="GLZ1162" s="12"/>
      <c r="GMA1162" s="12"/>
      <c r="GMB1162" s="12"/>
      <c r="GMC1162" s="12"/>
      <c r="GMD1162" s="12"/>
      <c r="GME1162" s="12"/>
      <c r="GMF1162" s="12"/>
      <c r="GMG1162" s="12"/>
      <c r="GMH1162" s="12"/>
      <c r="GMI1162" s="12"/>
      <c r="GMJ1162" s="12"/>
      <c r="GMK1162" s="12"/>
      <c r="GML1162" s="12"/>
      <c r="GMM1162" s="12"/>
      <c r="GMN1162" s="12"/>
      <c r="GMO1162" s="12"/>
      <c r="GMP1162" s="12"/>
      <c r="GMQ1162" s="12"/>
      <c r="GMR1162" s="12"/>
      <c r="GMS1162" s="12"/>
      <c r="GMT1162" s="12"/>
      <c r="GMU1162" s="12"/>
      <c r="GMV1162" s="12"/>
      <c r="GMW1162" s="12"/>
      <c r="GMX1162" s="12"/>
      <c r="GMY1162" s="12"/>
      <c r="GMZ1162" s="12"/>
      <c r="GNA1162" s="12"/>
      <c r="GNB1162" s="12"/>
      <c r="GNC1162" s="12"/>
      <c r="GND1162" s="12"/>
      <c r="GNE1162" s="12"/>
      <c r="GNF1162" s="12"/>
      <c r="GNG1162" s="12"/>
      <c r="GNH1162" s="12"/>
      <c r="GNI1162" s="12"/>
      <c r="GNJ1162" s="12"/>
      <c r="GNK1162" s="12"/>
      <c r="GNL1162" s="12"/>
      <c r="GNM1162" s="12"/>
      <c r="GNN1162" s="12"/>
      <c r="GNO1162" s="12"/>
      <c r="GNP1162" s="12"/>
      <c r="GNQ1162" s="12"/>
      <c r="GNR1162" s="12"/>
      <c r="GNS1162" s="12"/>
      <c r="GNT1162" s="12"/>
      <c r="GNU1162" s="12"/>
      <c r="GNV1162" s="12"/>
      <c r="GNW1162" s="12"/>
      <c r="GNX1162" s="12"/>
      <c r="GNY1162" s="12"/>
      <c r="GNZ1162" s="12"/>
      <c r="GOA1162" s="12"/>
      <c r="GOB1162" s="12"/>
      <c r="GOC1162" s="12"/>
      <c r="GOD1162" s="12"/>
      <c r="GOE1162" s="12"/>
      <c r="GOF1162" s="12"/>
      <c r="GOG1162" s="12"/>
      <c r="GOH1162" s="12"/>
      <c r="GOI1162" s="12"/>
      <c r="GOJ1162" s="12"/>
      <c r="GOK1162" s="12"/>
      <c r="GOL1162" s="12"/>
      <c r="GOM1162" s="12"/>
      <c r="GON1162" s="12"/>
      <c r="GOO1162" s="12"/>
      <c r="GOP1162" s="12"/>
      <c r="GOQ1162" s="12"/>
      <c r="GOR1162" s="12"/>
      <c r="GOS1162" s="12"/>
      <c r="GOT1162" s="12"/>
      <c r="GOU1162" s="12"/>
      <c r="GOV1162" s="12"/>
      <c r="GOW1162" s="12"/>
      <c r="GOX1162" s="12"/>
      <c r="GOY1162" s="12"/>
      <c r="GOZ1162" s="12"/>
      <c r="GPA1162" s="12"/>
      <c r="GPB1162" s="12"/>
      <c r="GPC1162" s="12"/>
      <c r="GPD1162" s="12"/>
      <c r="GPE1162" s="12"/>
      <c r="GPF1162" s="12"/>
      <c r="GPG1162" s="12"/>
      <c r="GPH1162" s="12"/>
      <c r="GPI1162" s="12"/>
      <c r="GPJ1162" s="12"/>
      <c r="GPK1162" s="12"/>
      <c r="GPL1162" s="12"/>
      <c r="GPM1162" s="12"/>
      <c r="GPN1162" s="12"/>
      <c r="GPO1162" s="12"/>
      <c r="GPP1162" s="12"/>
      <c r="GPQ1162" s="12"/>
      <c r="GPR1162" s="12"/>
      <c r="GPS1162" s="12"/>
      <c r="GPT1162" s="12"/>
      <c r="GPU1162" s="12"/>
      <c r="GPV1162" s="12"/>
      <c r="GPW1162" s="12"/>
      <c r="GPX1162" s="12"/>
      <c r="GPY1162" s="12"/>
      <c r="GPZ1162" s="12"/>
      <c r="GQA1162" s="12"/>
      <c r="GQB1162" s="12"/>
      <c r="GQC1162" s="12"/>
      <c r="GQD1162" s="12"/>
      <c r="GQE1162" s="12"/>
      <c r="GQF1162" s="12"/>
      <c r="GQG1162" s="12"/>
      <c r="GQH1162" s="12"/>
      <c r="GQI1162" s="12"/>
      <c r="GQJ1162" s="12"/>
      <c r="GQK1162" s="12"/>
      <c r="GQL1162" s="12"/>
      <c r="GQM1162" s="12"/>
      <c r="GQN1162" s="12"/>
      <c r="GQO1162" s="12"/>
      <c r="GQP1162" s="12"/>
      <c r="GQQ1162" s="12"/>
      <c r="GQR1162" s="12"/>
      <c r="GQS1162" s="12"/>
      <c r="GQT1162" s="12"/>
      <c r="GQU1162" s="12"/>
      <c r="GQV1162" s="12"/>
      <c r="GQW1162" s="12"/>
      <c r="GQX1162" s="12"/>
      <c r="GQY1162" s="12"/>
      <c r="GQZ1162" s="12"/>
      <c r="GRA1162" s="12"/>
      <c r="GRB1162" s="12"/>
      <c r="GRC1162" s="12"/>
      <c r="GRD1162" s="12"/>
      <c r="GRE1162" s="12"/>
      <c r="GRF1162" s="12"/>
      <c r="GRG1162" s="12"/>
      <c r="GRH1162" s="12"/>
      <c r="GRI1162" s="12"/>
      <c r="GRJ1162" s="12"/>
      <c r="GRK1162" s="12"/>
      <c r="GRL1162" s="12"/>
      <c r="GRM1162" s="12"/>
      <c r="GRN1162" s="12"/>
      <c r="GRO1162" s="12"/>
      <c r="GRP1162" s="12"/>
      <c r="GRQ1162" s="12"/>
      <c r="GRR1162" s="12"/>
      <c r="GRS1162" s="12"/>
      <c r="GRT1162" s="12"/>
      <c r="GRU1162" s="12"/>
      <c r="GRV1162" s="12"/>
      <c r="GRW1162" s="12"/>
      <c r="GRX1162" s="12"/>
      <c r="GRY1162" s="12"/>
      <c r="GRZ1162" s="12"/>
      <c r="GSA1162" s="12"/>
      <c r="GSB1162" s="12"/>
      <c r="GSC1162" s="12"/>
      <c r="GSD1162" s="12"/>
      <c r="GSE1162" s="12"/>
      <c r="GSF1162" s="12"/>
      <c r="GSG1162" s="12"/>
      <c r="GSH1162" s="12"/>
      <c r="GSI1162" s="12"/>
      <c r="GSJ1162" s="12"/>
      <c r="GSK1162" s="12"/>
      <c r="GSL1162" s="12"/>
      <c r="GSM1162" s="12"/>
      <c r="GSN1162" s="12"/>
      <c r="GSO1162" s="12"/>
      <c r="GSP1162" s="12"/>
      <c r="GSQ1162" s="12"/>
      <c r="GSR1162" s="12"/>
      <c r="GSS1162" s="12"/>
      <c r="GST1162" s="12"/>
      <c r="GSU1162" s="12"/>
      <c r="GSV1162" s="12"/>
      <c r="GSW1162" s="12"/>
      <c r="GSX1162" s="12"/>
      <c r="GSY1162" s="12"/>
      <c r="GSZ1162" s="12"/>
      <c r="GTA1162" s="12"/>
      <c r="GTB1162" s="12"/>
      <c r="GTC1162" s="12"/>
      <c r="GTD1162" s="12"/>
      <c r="GTE1162" s="12"/>
      <c r="GTF1162" s="12"/>
      <c r="GTG1162" s="12"/>
      <c r="GTH1162" s="12"/>
      <c r="GTI1162" s="12"/>
      <c r="GTJ1162" s="12"/>
      <c r="GTK1162" s="12"/>
      <c r="GTL1162" s="12"/>
      <c r="GTM1162" s="12"/>
      <c r="GTN1162" s="12"/>
      <c r="GTO1162" s="12"/>
      <c r="GTP1162" s="12"/>
      <c r="GTQ1162" s="12"/>
      <c r="GTR1162" s="12"/>
      <c r="GTS1162" s="12"/>
      <c r="GTT1162" s="12"/>
      <c r="GTU1162" s="12"/>
      <c r="GTV1162" s="12"/>
      <c r="GTW1162" s="12"/>
      <c r="GTX1162" s="12"/>
      <c r="GTY1162" s="12"/>
      <c r="GTZ1162" s="12"/>
      <c r="GUA1162" s="12"/>
      <c r="GUB1162" s="12"/>
      <c r="GUC1162" s="12"/>
      <c r="GUD1162" s="12"/>
      <c r="GUE1162" s="12"/>
      <c r="GUF1162" s="12"/>
      <c r="GUG1162" s="12"/>
      <c r="GUH1162" s="12"/>
      <c r="GUI1162" s="12"/>
      <c r="GUJ1162" s="12"/>
      <c r="GUK1162" s="12"/>
      <c r="GUL1162" s="12"/>
      <c r="GUM1162" s="12"/>
      <c r="GUN1162" s="12"/>
      <c r="GUO1162" s="12"/>
      <c r="GUP1162" s="12"/>
      <c r="GUQ1162" s="12"/>
      <c r="GUR1162" s="12"/>
      <c r="GUS1162" s="12"/>
      <c r="GUT1162" s="12"/>
      <c r="GUU1162" s="12"/>
      <c r="GUV1162" s="12"/>
      <c r="GUW1162" s="12"/>
      <c r="GUX1162" s="12"/>
      <c r="GUY1162" s="12"/>
      <c r="GUZ1162" s="12"/>
      <c r="GVA1162" s="12"/>
      <c r="GVB1162" s="12"/>
      <c r="GVC1162" s="12"/>
      <c r="GVD1162" s="12"/>
      <c r="GVE1162" s="12"/>
      <c r="GVF1162" s="12"/>
      <c r="GVG1162" s="12"/>
      <c r="GVH1162" s="12"/>
      <c r="GVI1162" s="12"/>
      <c r="GVJ1162" s="12"/>
      <c r="GVK1162" s="12"/>
      <c r="GVL1162" s="12"/>
      <c r="GVM1162" s="12"/>
      <c r="GVN1162" s="12"/>
      <c r="GVO1162" s="12"/>
      <c r="GVP1162" s="12"/>
      <c r="GVQ1162" s="12"/>
      <c r="GVR1162" s="12"/>
      <c r="GVS1162" s="12"/>
      <c r="GVT1162" s="12"/>
      <c r="GVU1162" s="12"/>
      <c r="GVV1162" s="12"/>
      <c r="GVW1162" s="12"/>
      <c r="GVX1162" s="12"/>
      <c r="GVY1162" s="12"/>
      <c r="GVZ1162" s="12"/>
      <c r="GWA1162" s="12"/>
      <c r="GWB1162" s="12"/>
      <c r="GWC1162" s="12"/>
      <c r="GWD1162" s="12"/>
      <c r="GWE1162" s="12"/>
      <c r="GWF1162" s="12"/>
      <c r="GWG1162" s="12"/>
      <c r="GWH1162" s="12"/>
      <c r="GWI1162" s="12"/>
      <c r="GWJ1162" s="12"/>
      <c r="GWK1162" s="12"/>
      <c r="GWL1162" s="12"/>
      <c r="GWM1162" s="12"/>
      <c r="GWN1162" s="12"/>
      <c r="GWO1162" s="12"/>
      <c r="GWP1162" s="12"/>
      <c r="GWQ1162" s="12"/>
      <c r="GWR1162" s="12"/>
      <c r="GWS1162" s="12"/>
      <c r="GWT1162" s="12"/>
      <c r="GWU1162" s="12"/>
      <c r="GWV1162" s="12"/>
      <c r="GWW1162" s="12"/>
      <c r="GWX1162" s="12"/>
      <c r="GWY1162" s="12"/>
      <c r="GWZ1162" s="12"/>
      <c r="GXA1162" s="12"/>
      <c r="GXB1162" s="12"/>
      <c r="GXC1162" s="12"/>
      <c r="GXD1162" s="12"/>
      <c r="GXE1162" s="12"/>
      <c r="GXF1162" s="12"/>
      <c r="GXG1162" s="12"/>
      <c r="GXH1162" s="12"/>
      <c r="GXI1162" s="12"/>
      <c r="GXJ1162" s="12"/>
      <c r="GXK1162" s="12"/>
      <c r="GXL1162" s="12"/>
      <c r="GXM1162" s="12"/>
      <c r="GXN1162" s="12"/>
      <c r="GXO1162" s="12"/>
      <c r="GXP1162" s="12"/>
      <c r="GXQ1162" s="12"/>
      <c r="GXR1162" s="12"/>
      <c r="GXS1162" s="12"/>
      <c r="GXT1162" s="12"/>
      <c r="GXU1162" s="12"/>
      <c r="GXV1162" s="12"/>
      <c r="GXW1162" s="12"/>
      <c r="GXX1162" s="12"/>
      <c r="GXY1162" s="12"/>
      <c r="GXZ1162" s="12"/>
      <c r="GYA1162" s="12"/>
      <c r="GYB1162" s="12"/>
      <c r="GYC1162" s="12"/>
      <c r="GYD1162" s="12"/>
      <c r="GYE1162" s="12"/>
      <c r="GYF1162" s="12"/>
      <c r="GYG1162" s="12"/>
      <c r="GYH1162" s="12"/>
      <c r="GYI1162" s="12"/>
      <c r="GYJ1162" s="12"/>
      <c r="GYK1162" s="12"/>
      <c r="GYL1162" s="12"/>
      <c r="GYM1162" s="12"/>
      <c r="GYN1162" s="12"/>
      <c r="GYO1162" s="12"/>
      <c r="GYP1162" s="12"/>
      <c r="GYQ1162" s="12"/>
      <c r="GYR1162" s="12"/>
      <c r="GYS1162" s="12"/>
      <c r="GYT1162" s="12"/>
      <c r="GYU1162" s="12"/>
      <c r="GYV1162" s="12"/>
      <c r="GYW1162" s="12"/>
      <c r="GYX1162" s="12"/>
      <c r="GYY1162" s="12"/>
      <c r="GYZ1162" s="12"/>
      <c r="GZA1162" s="12"/>
      <c r="GZB1162" s="12"/>
      <c r="GZC1162" s="12"/>
      <c r="GZD1162" s="12"/>
      <c r="GZE1162" s="12"/>
      <c r="GZF1162" s="12"/>
      <c r="GZG1162" s="12"/>
      <c r="GZH1162" s="12"/>
      <c r="GZI1162" s="12"/>
      <c r="GZJ1162" s="12"/>
      <c r="GZK1162" s="12"/>
      <c r="GZL1162" s="12"/>
      <c r="GZM1162" s="12"/>
      <c r="GZN1162" s="12"/>
      <c r="GZO1162" s="12"/>
      <c r="GZP1162" s="12"/>
      <c r="GZQ1162" s="12"/>
      <c r="GZR1162" s="12"/>
      <c r="GZS1162" s="12"/>
      <c r="GZT1162" s="12"/>
      <c r="GZU1162" s="12"/>
      <c r="GZV1162" s="12"/>
      <c r="GZW1162" s="12"/>
      <c r="GZX1162" s="12"/>
      <c r="GZY1162" s="12"/>
      <c r="GZZ1162" s="12"/>
      <c r="HAA1162" s="12"/>
      <c r="HAB1162" s="12"/>
      <c r="HAC1162" s="12"/>
      <c r="HAD1162" s="12"/>
      <c r="HAE1162" s="12"/>
      <c r="HAF1162" s="12"/>
      <c r="HAG1162" s="12"/>
      <c r="HAH1162" s="12"/>
      <c r="HAI1162" s="12"/>
      <c r="HAJ1162" s="12"/>
      <c r="HAK1162" s="12"/>
      <c r="HAL1162" s="12"/>
      <c r="HAM1162" s="12"/>
      <c r="HAN1162" s="12"/>
      <c r="HAO1162" s="12"/>
      <c r="HAP1162" s="12"/>
      <c r="HAQ1162" s="12"/>
      <c r="HAR1162" s="12"/>
      <c r="HAS1162" s="12"/>
      <c r="HAT1162" s="12"/>
      <c r="HAU1162" s="12"/>
      <c r="HAV1162" s="12"/>
      <c r="HAW1162" s="12"/>
      <c r="HAX1162" s="12"/>
      <c r="HAY1162" s="12"/>
      <c r="HAZ1162" s="12"/>
      <c r="HBA1162" s="12"/>
      <c r="HBB1162" s="12"/>
      <c r="HBC1162" s="12"/>
      <c r="HBD1162" s="12"/>
      <c r="HBE1162" s="12"/>
      <c r="HBF1162" s="12"/>
      <c r="HBG1162" s="12"/>
      <c r="HBH1162" s="12"/>
      <c r="HBI1162" s="12"/>
      <c r="HBJ1162" s="12"/>
      <c r="HBK1162" s="12"/>
      <c r="HBL1162" s="12"/>
      <c r="HBM1162" s="12"/>
      <c r="HBN1162" s="12"/>
      <c r="HBO1162" s="12"/>
      <c r="HBP1162" s="12"/>
      <c r="HBQ1162" s="12"/>
      <c r="HBR1162" s="12"/>
      <c r="HBS1162" s="12"/>
      <c r="HBT1162" s="12"/>
      <c r="HBU1162" s="12"/>
      <c r="HBV1162" s="12"/>
      <c r="HBW1162" s="12"/>
      <c r="HBX1162" s="12"/>
      <c r="HBY1162" s="12"/>
      <c r="HBZ1162" s="12"/>
      <c r="HCA1162" s="12"/>
      <c r="HCB1162" s="12"/>
      <c r="HCC1162" s="12"/>
      <c r="HCD1162" s="12"/>
      <c r="HCE1162" s="12"/>
      <c r="HCF1162" s="12"/>
      <c r="HCG1162" s="12"/>
      <c r="HCH1162" s="12"/>
      <c r="HCI1162" s="12"/>
      <c r="HCJ1162" s="12"/>
      <c r="HCK1162" s="12"/>
      <c r="HCL1162" s="12"/>
      <c r="HCM1162" s="12"/>
      <c r="HCN1162" s="12"/>
      <c r="HCO1162" s="12"/>
      <c r="HCP1162" s="12"/>
      <c r="HCQ1162" s="12"/>
      <c r="HCR1162" s="12"/>
      <c r="HCS1162" s="12"/>
      <c r="HCT1162" s="12"/>
      <c r="HCU1162" s="12"/>
      <c r="HCV1162" s="12"/>
      <c r="HCW1162" s="12"/>
      <c r="HCX1162" s="12"/>
      <c r="HCY1162" s="12"/>
      <c r="HCZ1162" s="12"/>
      <c r="HDA1162" s="12"/>
      <c r="HDB1162" s="12"/>
      <c r="HDC1162" s="12"/>
      <c r="HDD1162" s="12"/>
      <c r="HDE1162" s="12"/>
      <c r="HDF1162" s="12"/>
      <c r="HDG1162" s="12"/>
      <c r="HDH1162" s="12"/>
      <c r="HDI1162" s="12"/>
      <c r="HDJ1162" s="12"/>
      <c r="HDK1162" s="12"/>
      <c r="HDL1162" s="12"/>
      <c r="HDM1162" s="12"/>
      <c r="HDN1162" s="12"/>
      <c r="HDO1162" s="12"/>
      <c r="HDP1162" s="12"/>
      <c r="HDQ1162" s="12"/>
      <c r="HDR1162" s="12"/>
      <c r="HDS1162" s="12"/>
      <c r="HDT1162" s="12"/>
      <c r="HDU1162" s="12"/>
      <c r="HDV1162" s="12"/>
      <c r="HDW1162" s="12"/>
      <c r="HDX1162" s="12"/>
      <c r="HDY1162" s="12"/>
      <c r="HDZ1162" s="12"/>
      <c r="HEA1162" s="12"/>
      <c r="HEB1162" s="12"/>
      <c r="HEC1162" s="12"/>
      <c r="HED1162" s="12"/>
      <c r="HEE1162" s="12"/>
      <c r="HEF1162" s="12"/>
      <c r="HEG1162" s="12"/>
      <c r="HEH1162" s="12"/>
      <c r="HEI1162" s="12"/>
      <c r="HEJ1162" s="12"/>
      <c r="HEK1162" s="12"/>
      <c r="HEL1162" s="12"/>
      <c r="HEM1162" s="12"/>
      <c r="HEN1162" s="12"/>
      <c r="HEO1162" s="12"/>
      <c r="HEP1162" s="12"/>
      <c r="HEQ1162" s="12"/>
      <c r="HER1162" s="12"/>
      <c r="HES1162" s="12"/>
      <c r="HET1162" s="12"/>
      <c r="HEU1162" s="12"/>
      <c r="HEV1162" s="12"/>
      <c r="HEW1162" s="12"/>
      <c r="HEX1162" s="12"/>
      <c r="HEY1162" s="12"/>
      <c r="HEZ1162" s="12"/>
      <c r="HFA1162" s="12"/>
      <c r="HFB1162" s="12"/>
      <c r="HFC1162" s="12"/>
      <c r="HFD1162" s="12"/>
      <c r="HFE1162" s="12"/>
      <c r="HFF1162" s="12"/>
      <c r="HFG1162" s="12"/>
      <c r="HFH1162" s="12"/>
      <c r="HFI1162" s="12"/>
      <c r="HFJ1162" s="12"/>
      <c r="HFK1162" s="12"/>
      <c r="HFL1162" s="12"/>
      <c r="HFM1162" s="12"/>
      <c r="HFN1162" s="12"/>
      <c r="HFO1162" s="12"/>
      <c r="HFP1162" s="12"/>
      <c r="HFQ1162" s="12"/>
      <c r="HFR1162" s="12"/>
      <c r="HFS1162" s="12"/>
      <c r="HFT1162" s="12"/>
      <c r="HFU1162" s="12"/>
      <c r="HFV1162" s="12"/>
      <c r="HFW1162" s="12"/>
      <c r="HFX1162" s="12"/>
      <c r="HFY1162" s="12"/>
      <c r="HFZ1162" s="12"/>
      <c r="HGA1162" s="12"/>
      <c r="HGB1162" s="12"/>
      <c r="HGC1162" s="12"/>
      <c r="HGD1162" s="12"/>
      <c r="HGE1162" s="12"/>
      <c r="HGF1162" s="12"/>
      <c r="HGG1162" s="12"/>
      <c r="HGH1162" s="12"/>
      <c r="HGI1162" s="12"/>
      <c r="HGJ1162" s="12"/>
      <c r="HGK1162" s="12"/>
      <c r="HGL1162" s="12"/>
      <c r="HGM1162" s="12"/>
      <c r="HGN1162" s="12"/>
      <c r="HGO1162" s="12"/>
      <c r="HGP1162" s="12"/>
      <c r="HGQ1162" s="12"/>
      <c r="HGR1162" s="12"/>
      <c r="HGS1162" s="12"/>
      <c r="HGT1162" s="12"/>
      <c r="HGU1162" s="12"/>
      <c r="HGV1162" s="12"/>
      <c r="HGW1162" s="12"/>
      <c r="HGX1162" s="12"/>
      <c r="HGY1162" s="12"/>
      <c r="HGZ1162" s="12"/>
      <c r="HHA1162" s="12"/>
      <c r="HHB1162" s="12"/>
      <c r="HHC1162" s="12"/>
      <c r="HHD1162" s="12"/>
      <c r="HHE1162" s="12"/>
      <c r="HHF1162" s="12"/>
      <c r="HHG1162" s="12"/>
      <c r="HHH1162" s="12"/>
      <c r="HHI1162" s="12"/>
      <c r="HHJ1162" s="12"/>
      <c r="HHK1162" s="12"/>
      <c r="HHL1162" s="12"/>
      <c r="HHM1162" s="12"/>
      <c r="HHN1162" s="12"/>
      <c r="HHO1162" s="12"/>
      <c r="HHP1162" s="12"/>
      <c r="HHQ1162" s="12"/>
      <c r="HHR1162" s="12"/>
      <c r="HHS1162" s="12"/>
      <c r="HHT1162" s="12"/>
      <c r="HHU1162" s="12"/>
      <c r="HHV1162" s="12"/>
      <c r="HHW1162" s="12"/>
      <c r="HHX1162" s="12"/>
      <c r="HHY1162" s="12"/>
      <c r="HHZ1162" s="12"/>
      <c r="HIA1162" s="12"/>
      <c r="HIB1162" s="12"/>
      <c r="HIC1162" s="12"/>
      <c r="HID1162" s="12"/>
      <c r="HIE1162" s="12"/>
      <c r="HIF1162" s="12"/>
      <c r="HIG1162" s="12"/>
      <c r="HIH1162" s="12"/>
      <c r="HII1162" s="12"/>
      <c r="HIJ1162" s="12"/>
      <c r="HIK1162" s="12"/>
      <c r="HIL1162" s="12"/>
      <c r="HIM1162" s="12"/>
      <c r="HIN1162" s="12"/>
      <c r="HIO1162" s="12"/>
      <c r="HIP1162" s="12"/>
      <c r="HIQ1162" s="12"/>
      <c r="HIR1162" s="12"/>
      <c r="HIS1162" s="12"/>
      <c r="HIT1162" s="12"/>
      <c r="HIU1162" s="12"/>
      <c r="HIV1162" s="12"/>
      <c r="HIW1162" s="12"/>
      <c r="HIX1162" s="12"/>
      <c r="HIY1162" s="12"/>
      <c r="HIZ1162" s="12"/>
      <c r="HJA1162" s="12"/>
      <c r="HJB1162" s="12"/>
      <c r="HJC1162" s="12"/>
      <c r="HJD1162" s="12"/>
      <c r="HJE1162" s="12"/>
      <c r="HJF1162" s="12"/>
      <c r="HJG1162" s="12"/>
      <c r="HJH1162" s="12"/>
      <c r="HJI1162" s="12"/>
      <c r="HJJ1162" s="12"/>
      <c r="HJK1162" s="12"/>
      <c r="HJL1162" s="12"/>
      <c r="HJM1162" s="12"/>
      <c r="HJN1162" s="12"/>
      <c r="HJO1162" s="12"/>
      <c r="HJP1162" s="12"/>
      <c r="HJQ1162" s="12"/>
      <c r="HJR1162" s="12"/>
      <c r="HJS1162" s="12"/>
      <c r="HJT1162" s="12"/>
      <c r="HJU1162" s="12"/>
      <c r="HJV1162" s="12"/>
      <c r="HJW1162" s="12"/>
      <c r="HJX1162" s="12"/>
      <c r="HJY1162" s="12"/>
      <c r="HJZ1162" s="12"/>
      <c r="HKA1162" s="12"/>
      <c r="HKB1162" s="12"/>
      <c r="HKC1162" s="12"/>
      <c r="HKD1162" s="12"/>
      <c r="HKE1162" s="12"/>
      <c r="HKF1162" s="12"/>
      <c r="HKG1162" s="12"/>
      <c r="HKH1162" s="12"/>
      <c r="HKI1162" s="12"/>
      <c r="HKJ1162" s="12"/>
      <c r="HKK1162" s="12"/>
      <c r="HKL1162" s="12"/>
      <c r="HKM1162" s="12"/>
      <c r="HKN1162" s="12"/>
      <c r="HKO1162" s="12"/>
      <c r="HKP1162" s="12"/>
      <c r="HKQ1162" s="12"/>
      <c r="HKR1162" s="12"/>
      <c r="HKS1162" s="12"/>
      <c r="HKT1162" s="12"/>
      <c r="HKU1162" s="12"/>
      <c r="HKV1162" s="12"/>
      <c r="HKW1162" s="12"/>
      <c r="HKX1162" s="12"/>
      <c r="HKY1162" s="12"/>
      <c r="HKZ1162" s="12"/>
      <c r="HLA1162" s="12"/>
      <c r="HLB1162" s="12"/>
      <c r="HLC1162" s="12"/>
      <c r="HLD1162" s="12"/>
      <c r="HLE1162" s="12"/>
      <c r="HLF1162" s="12"/>
      <c r="HLG1162" s="12"/>
      <c r="HLH1162" s="12"/>
      <c r="HLI1162" s="12"/>
      <c r="HLJ1162" s="12"/>
      <c r="HLK1162" s="12"/>
      <c r="HLL1162" s="12"/>
      <c r="HLM1162" s="12"/>
      <c r="HLN1162" s="12"/>
      <c r="HLO1162" s="12"/>
      <c r="HLP1162" s="12"/>
      <c r="HLQ1162" s="12"/>
      <c r="HLR1162" s="12"/>
      <c r="HLS1162" s="12"/>
      <c r="HLT1162" s="12"/>
      <c r="HLU1162" s="12"/>
      <c r="HLV1162" s="12"/>
      <c r="HLW1162" s="12"/>
      <c r="HLX1162" s="12"/>
      <c r="HLY1162" s="12"/>
      <c r="HLZ1162" s="12"/>
      <c r="HMA1162" s="12"/>
      <c r="HMB1162" s="12"/>
      <c r="HMC1162" s="12"/>
      <c r="HMD1162" s="12"/>
      <c r="HME1162" s="12"/>
      <c r="HMF1162" s="12"/>
      <c r="HMG1162" s="12"/>
      <c r="HMH1162" s="12"/>
      <c r="HMI1162" s="12"/>
      <c r="HMJ1162" s="12"/>
      <c r="HMK1162" s="12"/>
      <c r="HML1162" s="12"/>
      <c r="HMM1162" s="12"/>
      <c r="HMN1162" s="12"/>
      <c r="HMO1162" s="12"/>
      <c r="HMP1162" s="12"/>
      <c r="HMQ1162" s="12"/>
      <c r="HMR1162" s="12"/>
      <c r="HMS1162" s="12"/>
      <c r="HMT1162" s="12"/>
      <c r="HMU1162" s="12"/>
      <c r="HMV1162" s="12"/>
      <c r="HMW1162" s="12"/>
      <c r="HMX1162" s="12"/>
      <c r="HMY1162" s="12"/>
      <c r="HMZ1162" s="12"/>
      <c r="HNA1162" s="12"/>
      <c r="HNB1162" s="12"/>
      <c r="HNC1162" s="12"/>
      <c r="HND1162" s="12"/>
      <c r="HNE1162" s="12"/>
      <c r="HNF1162" s="12"/>
      <c r="HNG1162" s="12"/>
      <c r="HNH1162" s="12"/>
      <c r="HNI1162" s="12"/>
      <c r="HNJ1162" s="12"/>
      <c r="HNK1162" s="12"/>
      <c r="HNL1162" s="12"/>
      <c r="HNM1162" s="12"/>
      <c r="HNN1162" s="12"/>
      <c r="HNO1162" s="12"/>
      <c r="HNP1162" s="12"/>
      <c r="HNQ1162" s="12"/>
      <c r="HNR1162" s="12"/>
      <c r="HNS1162" s="12"/>
      <c r="HNT1162" s="12"/>
      <c r="HNU1162" s="12"/>
      <c r="HNV1162" s="12"/>
      <c r="HNW1162" s="12"/>
      <c r="HNX1162" s="12"/>
      <c r="HNY1162" s="12"/>
      <c r="HNZ1162" s="12"/>
      <c r="HOA1162" s="12"/>
      <c r="HOB1162" s="12"/>
      <c r="HOC1162" s="12"/>
      <c r="HOD1162" s="12"/>
      <c r="HOE1162" s="12"/>
      <c r="HOF1162" s="12"/>
      <c r="HOG1162" s="12"/>
      <c r="HOH1162" s="12"/>
      <c r="HOI1162" s="12"/>
      <c r="HOJ1162" s="12"/>
      <c r="HOK1162" s="12"/>
      <c r="HOL1162" s="12"/>
      <c r="HOM1162" s="12"/>
      <c r="HON1162" s="12"/>
      <c r="HOO1162" s="12"/>
      <c r="HOP1162" s="12"/>
      <c r="HOQ1162" s="12"/>
      <c r="HOR1162" s="12"/>
      <c r="HOS1162" s="12"/>
      <c r="HOT1162" s="12"/>
      <c r="HOU1162" s="12"/>
      <c r="HOV1162" s="12"/>
      <c r="HOW1162" s="12"/>
      <c r="HOX1162" s="12"/>
      <c r="HOY1162" s="12"/>
      <c r="HOZ1162" s="12"/>
      <c r="HPA1162" s="12"/>
      <c r="HPB1162" s="12"/>
      <c r="HPC1162" s="12"/>
      <c r="HPD1162" s="12"/>
      <c r="HPE1162" s="12"/>
      <c r="HPF1162" s="12"/>
      <c r="HPG1162" s="12"/>
      <c r="HPH1162" s="12"/>
      <c r="HPI1162" s="12"/>
      <c r="HPJ1162" s="12"/>
      <c r="HPK1162" s="12"/>
      <c r="HPL1162" s="12"/>
      <c r="HPM1162" s="12"/>
      <c r="HPN1162" s="12"/>
      <c r="HPO1162" s="12"/>
      <c r="HPP1162" s="12"/>
      <c r="HPQ1162" s="12"/>
      <c r="HPR1162" s="12"/>
      <c r="HPS1162" s="12"/>
      <c r="HPT1162" s="12"/>
      <c r="HPU1162" s="12"/>
      <c r="HPV1162" s="12"/>
      <c r="HPW1162" s="12"/>
      <c r="HPX1162" s="12"/>
      <c r="HPY1162" s="12"/>
      <c r="HPZ1162" s="12"/>
      <c r="HQA1162" s="12"/>
      <c r="HQB1162" s="12"/>
      <c r="HQC1162" s="12"/>
      <c r="HQD1162" s="12"/>
      <c r="HQE1162" s="12"/>
      <c r="HQF1162" s="12"/>
      <c r="HQG1162" s="12"/>
      <c r="HQH1162" s="12"/>
      <c r="HQI1162" s="12"/>
      <c r="HQJ1162" s="12"/>
      <c r="HQK1162" s="12"/>
      <c r="HQL1162" s="12"/>
      <c r="HQM1162" s="12"/>
      <c r="HQN1162" s="12"/>
      <c r="HQO1162" s="12"/>
      <c r="HQP1162" s="12"/>
      <c r="HQQ1162" s="12"/>
      <c r="HQR1162" s="12"/>
      <c r="HQS1162" s="12"/>
      <c r="HQT1162" s="12"/>
      <c r="HQU1162" s="12"/>
      <c r="HQV1162" s="12"/>
      <c r="HQW1162" s="12"/>
      <c r="HQX1162" s="12"/>
      <c r="HQY1162" s="12"/>
      <c r="HQZ1162" s="12"/>
      <c r="HRA1162" s="12"/>
      <c r="HRB1162" s="12"/>
      <c r="HRC1162" s="12"/>
      <c r="HRD1162" s="12"/>
      <c r="HRE1162" s="12"/>
      <c r="HRF1162" s="12"/>
      <c r="HRG1162" s="12"/>
      <c r="HRH1162" s="12"/>
      <c r="HRI1162" s="12"/>
      <c r="HRJ1162" s="12"/>
      <c r="HRK1162" s="12"/>
      <c r="HRL1162" s="12"/>
      <c r="HRM1162" s="12"/>
      <c r="HRN1162" s="12"/>
      <c r="HRO1162" s="12"/>
      <c r="HRP1162" s="12"/>
      <c r="HRQ1162" s="12"/>
      <c r="HRR1162" s="12"/>
      <c r="HRS1162" s="12"/>
      <c r="HRT1162" s="12"/>
      <c r="HRU1162" s="12"/>
      <c r="HRV1162" s="12"/>
      <c r="HRW1162" s="12"/>
      <c r="HRX1162" s="12"/>
      <c r="HRY1162" s="12"/>
      <c r="HRZ1162" s="12"/>
      <c r="HSA1162" s="12"/>
      <c r="HSB1162" s="12"/>
      <c r="HSC1162" s="12"/>
      <c r="HSD1162" s="12"/>
      <c r="HSE1162" s="12"/>
      <c r="HSF1162" s="12"/>
      <c r="HSG1162" s="12"/>
      <c r="HSH1162" s="12"/>
      <c r="HSI1162" s="12"/>
      <c r="HSJ1162" s="12"/>
      <c r="HSK1162" s="12"/>
      <c r="HSL1162" s="12"/>
      <c r="HSM1162" s="12"/>
      <c r="HSN1162" s="12"/>
      <c r="HSO1162" s="12"/>
      <c r="HSP1162" s="12"/>
      <c r="HSQ1162" s="12"/>
      <c r="HSR1162" s="12"/>
      <c r="HSS1162" s="12"/>
      <c r="HST1162" s="12"/>
      <c r="HSU1162" s="12"/>
      <c r="HSV1162" s="12"/>
      <c r="HSW1162" s="12"/>
      <c r="HSX1162" s="12"/>
      <c r="HSY1162" s="12"/>
      <c r="HSZ1162" s="12"/>
      <c r="HTA1162" s="12"/>
      <c r="HTB1162" s="12"/>
      <c r="HTC1162" s="12"/>
      <c r="HTD1162" s="12"/>
      <c r="HTE1162" s="12"/>
      <c r="HTF1162" s="12"/>
      <c r="HTG1162" s="12"/>
      <c r="HTH1162" s="12"/>
      <c r="HTI1162" s="12"/>
      <c r="HTJ1162" s="12"/>
      <c r="HTK1162" s="12"/>
      <c r="HTL1162" s="12"/>
      <c r="HTM1162" s="12"/>
      <c r="HTN1162" s="12"/>
      <c r="HTO1162" s="12"/>
      <c r="HTP1162" s="12"/>
      <c r="HTQ1162" s="12"/>
      <c r="HTR1162" s="12"/>
      <c r="HTS1162" s="12"/>
      <c r="HTT1162" s="12"/>
      <c r="HTU1162" s="12"/>
      <c r="HTV1162" s="12"/>
      <c r="HTW1162" s="12"/>
      <c r="HTX1162" s="12"/>
      <c r="HTY1162" s="12"/>
      <c r="HTZ1162" s="12"/>
      <c r="HUA1162" s="12"/>
      <c r="HUB1162" s="12"/>
      <c r="HUC1162" s="12"/>
      <c r="HUD1162" s="12"/>
      <c r="HUE1162" s="12"/>
      <c r="HUF1162" s="12"/>
      <c r="HUG1162" s="12"/>
      <c r="HUH1162" s="12"/>
      <c r="HUI1162" s="12"/>
      <c r="HUJ1162" s="12"/>
      <c r="HUK1162" s="12"/>
      <c r="HUL1162" s="12"/>
      <c r="HUM1162" s="12"/>
      <c r="HUN1162" s="12"/>
      <c r="HUO1162" s="12"/>
      <c r="HUP1162" s="12"/>
      <c r="HUQ1162" s="12"/>
      <c r="HUR1162" s="12"/>
      <c r="HUS1162" s="12"/>
      <c r="HUT1162" s="12"/>
      <c r="HUU1162" s="12"/>
      <c r="HUV1162" s="12"/>
      <c r="HUW1162" s="12"/>
      <c r="HUX1162" s="12"/>
      <c r="HUY1162" s="12"/>
      <c r="HUZ1162" s="12"/>
      <c r="HVA1162" s="12"/>
      <c r="HVB1162" s="12"/>
      <c r="HVC1162" s="12"/>
      <c r="HVD1162" s="12"/>
      <c r="HVE1162" s="12"/>
      <c r="HVF1162" s="12"/>
      <c r="HVG1162" s="12"/>
      <c r="HVH1162" s="12"/>
      <c r="HVI1162" s="12"/>
      <c r="HVJ1162" s="12"/>
      <c r="HVK1162" s="12"/>
      <c r="HVL1162" s="12"/>
      <c r="HVM1162" s="12"/>
      <c r="HVN1162" s="12"/>
      <c r="HVO1162" s="12"/>
      <c r="HVP1162" s="12"/>
      <c r="HVQ1162" s="12"/>
      <c r="HVR1162" s="12"/>
      <c r="HVS1162" s="12"/>
      <c r="HVT1162" s="12"/>
      <c r="HVU1162" s="12"/>
      <c r="HVV1162" s="12"/>
      <c r="HVW1162" s="12"/>
      <c r="HVX1162" s="12"/>
      <c r="HVY1162" s="12"/>
      <c r="HVZ1162" s="12"/>
      <c r="HWA1162" s="12"/>
      <c r="HWB1162" s="12"/>
      <c r="HWC1162" s="12"/>
      <c r="HWD1162" s="12"/>
      <c r="HWE1162" s="12"/>
      <c r="HWF1162" s="12"/>
      <c r="HWG1162" s="12"/>
      <c r="HWH1162" s="12"/>
      <c r="HWI1162" s="12"/>
      <c r="HWJ1162" s="12"/>
      <c r="HWK1162" s="12"/>
      <c r="HWL1162" s="12"/>
      <c r="HWM1162" s="12"/>
      <c r="HWN1162" s="12"/>
      <c r="HWO1162" s="12"/>
      <c r="HWP1162" s="12"/>
      <c r="HWQ1162" s="12"/>
      <c r="HWR1162" s="12"/>
      <c r="HWS1162" s="12"/>
      <c r="HWT1162" s="12"/>
      <c r="HWU1162" s="12"/>
      <c r="HWV1162" s="12"/>
      <c r="HWW1162" s="12"/>
      <c r="HWX1162" s="12"/>
      <c r="HWY1162" s="12"/>
      <c r="HWZ1162" s="12"/>
      <c r="HXA1162" s="12"/>
      <c r="HXB1162" s="12"/>
      <c r="HXC1162" s="12"/>
      <c r="HXD1162" s="12"/>
      <c r="HXE1162" s="12"/>
      <c r="HXF1162" s="12"/>
      <c r="HXG1162" s="12"/>
      <c r="HXH1162" s="12"/>
      <c r="HXI1162" s="12"/>
      <c r="HXJ1162" s="12"/>
      <c r="HXK1162" s="12"/>
      <c r="HXL1162" s="12"/>
      <c r="HXM1162" s="12"/>
      <c r="HXN1162" s="12"/>
      <c r="HXO1162" s="12"/>
      <c r="HXP1162" s="12"/>
      <c r="HXQ1162" s="12"/>
      <c r="HXR1162" s="12"/>
      <c r="HXS1162" s="12"/>
      <c r="HXT1162" s="12"/>
      <c r="HXU1162" s="12"/>
      <c r="HXV1162" s="12"/>
      <c r="HXW1162" s="12"/>
      <c r="HXX1162" s="12"/>
      <c r="HXY1162" s="12"/>
      <c r="HXZ1162" s="12"/>
      <c r="HYA1162" s="12"/>
      <c r="HYB1162" s="12"/>
      <c r="HYC1162" s="12"/>
      <c r="HYD1162" s="12"/>
      <c r="HYE1162" s="12"/>
      <c r="HYF1162" s="12"/>
      <c r="HYG1162" s="12"/>
      <c r="HYH1162" s="12"/>
      <c r="HYI1162" s="12"/>
      <c r="HYJ1162" s="12"/>
      <c r="HYK1162" s="12"/>
      <c r="HYL1162" s="12"/>
      <c r="HYM1162" s="12"/>
      <c r="HYN1162" s="12"/>
      <c r="HYO1162" s="12"/>
      <c r="HYP1162" s="12"/>
      <c r="HYQ1162" s="12"/>
      <c r="HYR1162" s="12"/>
      <c r="HYS1162" s="12"/>
      <c r="HYT1162" s="12"/>
      <c r="HYU1162" s="12"/>
      <c r="HYV1162" s="12"/>
      <c r="HYW1162" s="12"/>
      <c r="HYX1162" s="12"/>
      <c r="HYY1162" s="12"/>
      <c r="HYZ1162" s="12"/>
      <c r="HZA1162" s="12"/>
      <c r="HZB1162" s="12"/>
      <c r="HZC1162" s="12"/>
      <c r="HZD1162" s="12"/>
      <c r="HZE1162" s="12"/>
      <c r="HZF1162" s="12"/>
      <c r="HZG1162" s="12"/>
      <c r="HZH1162" s="12"/>
      <c r="HZI1162" s="12"/>
      <c r="HZJ1162" s="12"/>
      <c r="HZK1162" s="12"/>
      <c r="HZL1162" s="12"/>
      <c r="HZM1162" s="12"/>
      <c r="HZN1162" s="12"/>
      <c r="HZO1162" s="12"/>
      <c r="HZP1162" s="12"/>
      <c r="HZQ1162" s="12"/>
      <c r="HZR1162" s="12"/>
      <c r="HZS1162" s="12"/>
      <c r="HZT1162" s="12"/>
      <c r="HZU1162" s="12"/>
      <c r="HZV1162" s="12"/>
      <c r="HZW1162" s="12"/>
      <c r="HZX1162" s="12"/>
      <c r="HZY1162" s="12"/>
      <c r="HZZ1162" s="12"/>
      <c r="IAA1162" s="12"/>
      <c r="IAB1162" s="12"/>
      <c r="IAC1162" s="12"/>
      <c r="IAD1162" s="12"/>
      <c r="IAE1162" s="12"/>
      <c r="IAF1162" s="12"/>
      <c r="IAG1162" s="12"/>
      <c r="IAH1162" s="12"/>
      <c r="IAI1162" s="12"/>
      <c r="IAJ1162" s="12"/>
      <c r="IAK1162" s="12"/>
      <c r="IAL1162" s="12"/>
      <c r="IAM1162" s="12"/>
      <c r="IAN1162" s="12"/>
      <c r="IAO1162" s="12"/>
      <c r="IAP1162" s="12"/>
      <c r="IAQ1162" s="12"/>
      <c r="IAR1162" s="12"/>
      <c r="IAS1162" s="12"/>
      <c r="IAT1162" s="12"/>
      <c r="IAU1162" s="12"/>
      <c r="IAV1162" s="12"/>
      <c r="IAW1162" s="12"/>
      <c r="IAX1162" s="12"/>
      <c r="IAY1162" s="12"/>
      <c r="IAZ1162" s="12"/>
      <c r="IBA1162" s="12"/>
      <c r="IBB1162" s="12"/>
      <c r="IBC1162" s="12"/>
      <c r="IBD1162" s="12"/>
      <c r="IBE1162" s="12"/>
      <c r="IBF1162" s="12"/>
      <c r="IBG1162" s="12"/>
      <c r="IBH1162" s="12"/>
      <c r="IBI1162" s="12"/>
      <c r="IBJ1162" s="12"/>
      <c r="IBK1162" s="12"/>
      <c r="IBL1162" s="12"/>
      <c r="IBM1162" s="12"/>
      <c r="IBN1162" s="12"/>
      <c r="IBO1162" s="12"/>
      <c r="IBP1162" s="12"/>
      <c r="IBQ1162" s="12"/>
      <c r="IBR1162" s="12"/>
      <c r="IBS1162" s="12"/>
      <c r="IBT1162" s="12"/>
      <c r="IBU1162" s="12"/>
      <c r="IBV1162" s="12"/>
      <c r="IBW1162" s="12"/>
      <c r="IBX1162" s="12"/>
      <c r="IBY1162" s="12"/>
      <c r="IBZ1162" s="12"/>
      <c r="ICA1162" s="12"/>
      <c r="ICB1162" s="12"/>
      <c r="ICC1162" s="12"/>
      <c r="ICD1162" s="12"/>
      <c r="ICE1162" s="12"/>
      <c r="ICF1162" s="12"/>
      <c r="ICG1162" s="12"/>
      <c r="ICH1162" s="12"/>
      <c r="ICI1162" s="12"/>
      <c r="ICJ1162" s="12"/>
      <c r="ICK1162" s="12"/>
      <c r="ICL1162" s="12"/>
      <c r="ICM1162" s="12"/>
      <c r="ICN1162" s="12"/>
      <c r="ICO1162" s="12"/>
      <c r="ICP1162" s="12"/>
      <c r="ICQ1162" s="12"/>
      <c r="ICR1162" s="12"/>
      <c r="ICS1162" s="12"/>
      <c r="ICT1162" s="12"/>
      <c r="ICU1162" s="12"/>
      <c r="ICV1162" s="12"/>
      <c r="ICW1162" s="12"/>
      <c r="ICX1162" s="12"/>
      <c r="ICY1162" s="12"/>
      <c r="ICZ1162" s="12"/>
      <c r="IDA1162" s="12"/>
      <c r="IDB1162" s="12"/>
      <c r="IDC1162" s="12"/>
      <c r="IDD1162" s="12"/>
      <c r="IDE1162" s="12"/>
      <c r="IDF1162" s="12"/>
      <c r="IDG1162" s="12"/>
      <c r="IDH1162" s="12"/>
      <c r="IDI1162" s="12"/>
      <c r="IDJ1162" s="12"/>
      <c r="IDK1162" s="12"/>
      <c r="IDL1162" s="12"/>
      <c r="IDM1162" s="12"/>
      <c r="IDN1162" s="12"/>
      <c r="IDO1162" s="12"/>
      <c r="IDP1162" s="12"/>
      <c r="IDQ1162" s="12"/>
      <c r="IDR1162" s="12"/>
      <c r="IDS1162" s="12"/>
      <c r="IDT1162" s="12"/>
      <c r="IDU1162" s="12"/>
      <c r="IDV1162" s="12"/>
      <c r="IDW1162" s="12"/>
      <c r="IDX1162" s="12"/>
      <c r="IDY1162" s="12"/>
      <c r="IDZ1162" s="12"/>
      <c r="IEA1162" s="12"/>
      <c r="IEB1162" s="12"/>
      <c r="IEC1162" s="12"/>
      <c r="IED1162" s="12"/>
      <c r="IEE1162" s="12"/>
      <c r="IEF1162" s="12"/>
      <c r="IEG1162" s="12"/>
      <c r="IEH1162" s="12"/>
      <c r="IEI1162" s="12"/>
      <c r="IEJ1162" s="12"/>
      <c r="IEK1162" s="12"/>
      <c r="IEL1162" s="12"/>
      <c r="IEM1162" s="12"/>
      <c r="IEN1162" s="12"/>
      <c r="IEO1162" s="12"/>
      <c r="IEP1162" s="12"/>
      <c r="IEQ1162" s="12"/>
      <c r="IER1162" s="12"/>
      <c r="IES1162" s="12"/>
      <c r="IET1162" s="12"/>
      <c r="IEU1162" s="12"/>
      <c r="IEV1162" s="12"/>
      <c r="IEW1162" s="12"/>
      <c r="IEX1162" s="12"/>
      <c r="IEY1162" s="12"/>
      <c r="IEZ1162" s="12"/>
      <c r="IFA1162" s="12"/>
      <c r="IFB1162" s="12"/>
      <c r="IFC1162" s="12"/>
      <c r="IFD1162" s="12"/>
      <c r="IFE1162" s="12"/>
      <c r="IFF1162" s="12"/>
      <c r="IFG1162" s="12"/>
      <c r="IFH1162" s="12"/>
      <c r="IFI1162" s="12"/>
      <c r="IFJ1162" s="12"/>
      <c r="IFK1162" s="12"/>
      <c r="IFL1162" s="12"/>
      <c r="IFM1162" s="12"/>
      <c r="IFN1162" s="12"/>
      <c r="IFO1162" s="12"/>
      <c r="IFP1162" s="12"/>
      <c r="IFQ1162" s="12"/>
      <c r="IFR1162" s="12"/>
      <c r="IFS1162" s="12"/>
      <c r="IFT1162" s="12"/>
      <c r="IFU1162" s="12"/>
      <c r="IFV1162" s="12"/>
      <c r="IFW1162" s="12"/>
      <c r="IFX1162" s="12"/>
      <c r="IFY1162" s="12"/>
      <c r="IFZ1162" s="12"/>
      <c r="IGA1162" s="12"/>
      <c r="IGB1162" s="12"/>
      <c r="IGC1162" s="12"/>
      <c r="IGD1162" s="12"/>
      <c r="IGE1162" s="12"/>
      <c r="IGF1162" s="12"/>
      <c r="IGG1162" s="12"/>
      <c r="IGH1162" s="12"/>
      <c r="IGI1162" s="12"/>
      <c r="IGJ1162" s="12"/>
      <c r="IGK1162" s="12"/>
      <c r="IGL1162" s="12"/>
      <c r="IGM1162" s="12"/>
      <c r="IGN1162" s="12"/>
      <c r="IGO1162" s="12"/>
      <c r="IGP1162" s="12"/>
      <c r="IGQ1162" s="12"/>
      <c r="IGR1162" s="12"/>
      <c r="IGS1162" s="12"/>
      <c r="IGT1162" s="12"/>
      <c r="IGU1162" s="12"/>
      <c r="IGV1162" s="12"/>
      <c r="IGW1162" s="12"/>
      <c r="IGX1162" s="12"/>
      <c r="IGY1162" s="12"/>
      <c r="IGZ1162" s="12"/>
      <c r="IHA1162" s="12"/>
      <c r="IHB1162" s="12"/>
      <c r="IHC1162" s="12"/>
      <c r="IHD1162" s="12"/>
      <c r="IHE1162" s="12"/>
      <c r="IHF1162" s="12"/>
      <c r="IHG1162" s="12"/>
      <c r="IHH1162" s="12"/>
      <c r="IHI1162" s="12"/>
      <c r="IHJ1162" s="12"/>
      <c r="IHK1162" s="12"/>
      <c r="IHL1162" s="12"/>
      <c r="IHM1162" s="12"/>
      <c r="IHN1162" s="12"/>
      <c r="IHO1162" s="12"/>
      <c r="IHP1162" s="12"/>
      <c r="IHQ1162" s="12"/>
      <c r="IHR1162" s="12"/>
      <c r="IHS1162" s="12"/>
      <c r="IHT1162" s="12"/>
      <c r="IHU1162" s="12"/>
      <c r="IHV1162" s="12"/>
      <c r="IHW1162" s="12"/>
      <c r="IHX1162" s="12"/>
      <c r="IHY1162" s="12"/>
      <c r="IHZ1162" s="12"/>
      <c r="IIA1162" s="12"/>
      <c r="IIB1162" s="12"/>
      <c r="IIC1162" s="12"/>
      <c r="IID1162" s="12"/>
      <c r="IIE1162" s="12"/>
      <c r="IIF1162" s="12"/>
      <c r="IIG1162" s="12"/>
      <c r="IIH1162" s="12"/>
      <c r="III1162" s="12"/>
      <c r="IIJ1162" s="12"/>
      <c r="IIK1162" s="12"/>
      <c r="IIL1162" s="12"/>
      <c r="IIM1162" s="12"/>
      <c r="IIN1162" s="12"/>
      <c r="IIO1162" s="12"/>
      <c r="IIP1162" s="12"/>
      <c r="IIQ1162" s="12"/>
      <c r="IIR1162" s="12"/>
      <c r="IIS1162" s="12"/>
      <c r="IIT1162" s="12"/>
      <c r="IIU1162" s="12"/>
      <c r="IIV1162" s="12"/>
      <c r="IIW1162" s="12"/>
      <c r="IIX1162" s="12"/>
      <c r="IIY1162" s="12"/>
      <c r="IIZ1162" s="12"/>
      <c r="IJA1162" s="12"/>
      <c r="IJB1162" s="12"/>
      <c r="IJC1162" s="12"/>
      <c r="IJD1162" s="12"/>
      <c r="IJE1162" s="12"/>
      <c r="IJF1162" s="12"/>
      <c r="IJG1162" s="12"/>
      <c r="IJH1162" s="12"/>
      <c r="IJI1162" s="12"/>
      <c r="IJJ1162" s="12"/>
      <c r="IJK1162" s="12"/>
      <c r="IJL1162" s="12"/>
      <c r="IJM1162" s="12"/>
      <c r="IJN1162" s="12"/>
      <c r="IJO1162" s="12"/>
      <c r="IJP1162" s="12"/>
      <c r="IJQ1162" s="12"/>
      <c r="IJR1162" s="12"/>
      <c r="IJS1162" s="12"/>
      <c r="IJT1162" s="12"/>
      <c r="IJU1162" s="12"/>
      <c r="IJV1162" s="12"/>
      <c r="IJW1162" s="12"/>
      <c r="IJX1162" s="12"/>
      <c r="IJY1162" s="12"/>
      <c r="IJZ1162" s="12"/>
      <c r="IKA1162" s="12"/>
      <c r="IKB1162" s="12"/>
      <c r="IKC1162" s="12"/>
      <c r="IKD1162" s="12"/>
      <c r="IKE1162" s="12"/>
      <c r="IKF1162" s="12"/>
      <c r="IKG1162" s="12"/>
      <c r="IKH1162" s="12"/>
      <c r="IKI1162" s="12"/>
      <c r="IKJ1162" s="12"/>
      <c r="IKK1162" s="12"/>
      <c r="IKL1162" s="12"/>
      <c r="IKM1162" s="12"/>
      <c r="IKN1162" s="12"/>
      <c r="IKO1162" s="12"/>
      <c r="IKP1162" s="12"/>
      <c r="IKQ1162" s="12"/>
      <c r="IKR1162" s="12"/>
      <c r="IKS1162" s="12"/>
      <c r="IKT1162" s="12"/>
      <c r="IKU1162" s="12"/>
      <c r="IKV1162" s="12"/>
      <c r="IKW1162" s="12"/>
      <c r="IKX1162" s="12"/>
      <c r="IKY1162" s="12"/>
      <c r="IKZ1162" s="12"/>
      <c r="ILA1162" s="12"/>
      <c r="ILB1162" s="12"/>
      <c r="ILC1162" s="12"/>
      <c r="ILD1162" s="12"/>
      <c r="ILE1162" s="12"/>
      <c r="ILF1162" s="12"/>
      <c r="ILG1162" s="12"/>
      <c r="ILH1162" s="12"/>
      <c r="ILI1162" s="12"/>
      <c r="ILJ1162" s="12"/>
      <c r="ILK1162" s="12"/>
      <c r="ILL1162" s="12"/>
      <c r="ILM1162" s="12"/>
      <c r="ILN1162" s="12"/>
      <c r="ILO1162" s="12"/>
      <c r="ILP1162" s="12"/>
      <c r="ILQ1162" s="12"/>
      <c r="ILR1162" s="12"/>
      <c r="ILS1162" s="12"/>
      <c r="ILT1162" s="12"/>
      <c r="ILU1162" s="12"/>
      <c r="ILV1162" s="12"/>
      <c r="ILW1162" s="12"/>
      <c r="ILX1162" s="12"/>
      <c r="ILY1162" s="12"/>
      <c r="ILZ1162" s="12"/>
      <c r="IMA1162" s="12"/>
      <c r="IMB1162" s="12"/>
      <c r="IMC1162" s="12"/>
      <c r="IMD1162" s="12"/>
      <c r="IME1162" s="12"/>
      <c r="IMF1162" s="12"/>
      <c r="IMG1162" s="12"/>
      <c r="IMH1162" s="12"/>
      <c r="IMI1162" s="12"/>
      <c r="IMJ1162" s="12"/>
      <c r="IMK1162" s="12"/>
      <c r="IML1162" s="12"/>
      <c r="IMM1162" s="12"/>
      <c r="IMN1162" s="12"/>
      <c r="IMO1162" s="12"/>
      <c r="IMP1162" s="12"/>
      <c r="IMQ1162" s="12"/>
      <c r="IMR1162" s="12"/>
      <c r="IMS1162" s="12"/>
      <c r="IMT1162" s="12"/>
      <c r="IMU1162" s="12"/>
      <c r="IMV1162" s="12"/>
      <c r="IMW1162" s="12"/>
      <c r="IMX1162" s="12"/>
      <c r="IMY1162" s="12"/>
      <c r="IMZ1162" s="12"/>
      <c r="INA1162" s="12"/>
      <c r="INB1162" s="12"/>
      <c r="INC1162" s="12"/>
      <c r="IND1162" s="12"/>
      <c r="INE1162" s="12"/>
      <c r="INF1162" s="12"/>
      <c r="ING1162" s="12"/>
      <c r="INH1162" s="12"/>
      <c r="INI1162" s="12"/>
      <c r="INJ1162" s="12"/>
      <c r="INK1162" s="12"/>
      <c r="INL1162" s="12"/>
      <c r="INM1162" s="12"/>
      <c r="INN1162" s="12"/>
      <c r="INO1162" s="12"/>
      <c r="INP1162" s="12"/>
      <c r="INQ1162" s="12"/>
      <c r="INR1162" s="12"/>
      <c r="INS1162" s="12"/>
      <c r="INT1162" s="12"/>
      <c r="INU1162" s="12"/>
      <c r="INV1162" s="12"/>
      <c r="INW1162" s="12"/>
      <c r="INX1162" s="12"/>
      <c r="INY1162" s="12"/>
      <c r="INZ1162" s="12"/>
      <c r="IOA1162" s="12"/>
      <c r="IOB1162" s="12"/>
      <c r="IOC1162" s="12"/>
      <c r="IOD1162" s="12"/>
      <c r="IOE1162" s="12"/>
      <c r="IOF1162" s="12"/>
      <c r="IOG1162" s="12"/>
      <c r="IOH1162" s="12"/>
      <c r="IOI1162" s="12"/>
      <c r="IOJ1162" s="12"/>
      <c r="IOK1162" s="12"/>
      <c r="IOL1162" s="12"/>
      <c r="IOM1162" s="12"/>
      <c r="ION1162" s="12"/>
      <c r="IOO1162" s="12"/>
      <c r="IOP1162" s="12"/>
      <c r="IOQ1162" s="12"/>
      <c r="IOR1162" s="12"/>
      <c r="IOS1162" s="12"/>
      <c r="IOT1162" s="12"/>
      <c r="IOU1162" s="12"/>
      <c r="IOV1162" s="12"/>
      <c r="IOW1162" s="12"/>
      <c r="IOX1162" s="12"/>
      <c r="IOY1162" s="12"/>
      <c r="IOZ1162" s="12"/>
      <c r="IPA1162" s="12"/>
      <c r="IPB1162" s="12"/>
      <c r="IPC1162" s="12"/>
      <c r="IPD1162" s="12"/>
      <c r="IPE1162" s="12"/>
      <c r="IPF1162" s="12"/>
      <c r="IPG1162" s="12"/>
      <c r="IPH1162" s="12"/>
      <c r="IPI1162" s="12"/>
      <c r="IPJ1162" s="12"/>
      <c r="IPK1162" s="12"/>
      <c r="IPL1162" s="12"/>
      <c r="IPM1162" s="12"/>
      <c r="IPN1162" s="12"/>
      <c r="IPO1162" s="12"/>
      <c r="IPP1162" s="12"/>
      <c r="IPQ1162" s="12"/>
      <c r="IPR1162" s="12"/>
      <c r="IPS1162" s="12"/>
      <c r="IPT1162" s="12"/>
      <c r="IPU1162" s="12"/>
      <c r="IPV1162" s="12"/>
      <c r="IPW1162" s="12"/>
      <c r="IPX1162" s="12"/>
      <c r="IPY1162" s="12"/>
      <c r="IPZ1162" s="12"/>
      <c r="IQA1162" s="12"/>
      <c r="IQB1162" s="12"/>
      <c r="IQC1162" s="12"/>
      <c r="IQD1162" s="12"/>
      <c r="IQE1162" s="12"/>
      <c r="IQF1162" s="12"/>
      <c r="IQG1162" s="12"/>
      <c r="IQH1162" s="12"/>
      <c r="IQI1162" s="12"/>
      <c r="IQJ1162" s="12"/>
      <c r="IQK1162" s="12"/>
      <c r="IQL1162" s="12"/>
      <c r="IQM1162" s="12"/>
      <c r="IQN1162" s="12"/>
      <c r="IQO1162" s="12"/>
      <c r="IQP1162" s="12"/>
      <c r="IQQ1162" s="12"/>
      <c r="IQR1162" s="12"/>
      <c r="IQS1162" s="12"/>
      <c r="IQT1162" s="12"/>
      <c r="IQU1162" s="12"/>
      <c r="IQV1162" s="12"/>
      <c r="IQW1162" s="12"/>
      <c r="IQX1162" s="12"/>
      <c r="IQY1162" s="12"/>
      <c r="IQZ1162" s="12"/>
      <c r="IRA1162" s="12"/>
      <c r="IRB1162" s="12"/>
      <c r="IRC1162" s="12"/>
      <c r="IRD1162" s="12"/>
      <c r="IRE1162" s="12"/>
      <c r="IRF1162" s="12"/>
      <c r="IRG1162" s="12"/>
      <c r="IRH1162" s="12"/>
      <c r="IRI1162" s="12"/>
      <c r="IRJ1162" s="12"/>
      <c r="IRK1162" s="12"/>
      <c r="IRL1162" s="12"/>
      <c r="IRM1162" s="12"/>
      <c r="IRN1162" s="12"/>
      <c r="IRO1162" s="12"/>
      <c r="IRP1162" s="12"/>
      <c r="IRQ1162" s="12"/>
      <c r="IRR1162" s="12"/>
      <c r="IRS1162" s="12"/>
      <c r="IRT1162" s="12"/>
      <c r="IRU1162" s="12"/>
      <c r="IRV1162" s="12"/>
      <c r="IRW1162" s="12"/>
      <c r="IRX1162" s="12"/>
      <c r="IRY1162" s="12"/>
      <c r="IRZ1162" s="12"/>
      <c r="ISA1162" s="12"/>
      <c r="ISB1162" s="12"/>
      <c r="ISC1162" s="12"/>
      <c r="ISD1162" s="12"/>
      <c r="ISE1162" s="12"/>
      <c r="ISF1162" s="12"/>
      <c r="ISG1162" s="12"/>
      <c r="ISH1162" s="12"/>
      <c r="ISI1162" s="12"/>
      <c r="ISJ1162" s="12"/>
      <c r="ISK1162" s="12"/>
      <c r="ISL1162" s="12"/>
      <c r="ISM1162" s="12"/>
      <c r="ISN1162" s="12"/>
      <c r="ISO1162" s="12"/>
      <c r="ISP1162" s="12"/>
      <c r="ISQ1162" s="12"/>
      <c r="ISR1162" s="12"/>
      <c r="ISS1162" s="12"/>
      <c r="IST1162" s="12"/>
      <c r="ISU1162" s="12"/>
      <c r="ISV1162" s="12"/>
      <c r="ISW1162" s="12"/>
      <c r="ISX1162" s="12"/>
      <c r="ISY1162" s="12"/>
      <c r="ISZ1162" s="12"/>
      <c r="ITA1162" s="12"/>
      <c r="ITB1162" s="12"/>
      <c r="ITC1162" s="12"/>
      <c r="ITD1162" s="12"/>
      <c r="ITE1162" s="12"/>
      <c r="ITF1162" s="12"/>
      <c r="ITG1162" s="12"/>
      <c r="ITH1162" s="12"/>
      <c r="ITI1162" s="12"/>
      <c r="ITJ1162" s="12"/>
      <c r="ITK1162" s="12"/>
      <c r="ITL1162" s="12"/>
      <c r="ITM1162" s="12"/>
      <c r="ITN1162" s="12"/>
      <c r="ITO1162" s="12"/>
      <c r="ITP1162" s="12"/>
      <c r="ITQ1162" s="12"/>
      <c r="ITR1162" s="12"/>
      <c r="ITS1162" s="12"/>
      <c r="ITT1162" s="12"/>
      <c r="ITU1162" s="12"/>
      <c r="ITV1162" s="12"/>
      <c r="ITW1162" s="12"/>
      <c r="ITX1162" s="12"/>
      <c r="ITY1162" s="12"/>
      <c r="ITZ1162" s="12"/>
      <c r="IUA1162" s="12"/>
      <c r="IUB1162" s="12"/>
      <c r="IUC1162" s="12"/>
      <c r="IUD1162" s="12"/>
      <c r="IUE1162" s="12"/>
      <c r="IUF1162" s="12"/>
      <c r="IUG1162" s="12"/>
      <c r="IUH1162" s="12"/>
      <c r="IUI1162" s="12"/>
      <c r="IUJ1162" s="12"/>
      <c r="IUK1162" s="12"/>
      <c r="IUL1162" s="12"/>
      <c r="IUM1162" s="12"/>
      <c r="IUN1162" s="12"/>
      <c r="IUO1162" s="12"/>
      <c r="IUP1162" s="12"/>
      <c r="IUQ1162" s="12"/>
      <c r="IUR1162" s="12"/>
      <c r="IUS1162" s="12"/>
      <c r="IUT1162" s="12"/>
      <c r="IUU1162" s="12"/>
      <c r="IUV1162" s="12"/>
      <c r="IUW1162" s="12"/>
      <c r="IUX1162" s="12"/>
      <c r="IUY1162" s="12"/>
      <c r="IUZ1162" s="12"/>
      <c r="IVA1162" s="12"/>
      <c r="IVB1162" s="12"/>
      <c r="IVC1162" s="12"/>
      <c r="IVD1162" s="12"/>
      <c r="IVE1162" s="12"/>
      <c r="IVF1162" s="12"/>
      <c r="IVG1162" s="12"/>
      <c r="IVH1162" s="12"/>
      <c r="IVI1162" s="12"/>
      <c r="IVJ1162" s="12"/>
      <c r="IVK1162" s="12"/>
      <c r="IVL1162" s="12"/>
      <c r="IVM1162" s="12"/>
      <c r="IVN1162" s="12"/>
      <c r="IVO1162" s="12"/>
      <c r="IVP1162" s="12"/>
      <c r="IVQ1162" s="12"/>
      <c r="IVR1162" s="12"/>
      <c r="IVS1162" s="12"/>
      <c r="IVT1162" s="12"/>
      <c r="IVU1162" s="12"/>
      <c r="IVV1162" s="12"/>
      <c r="IVW1162" s="12"/>
      <c r="IVX1162" s="12"/>
      <c r="IVY1162" s="12"/>
      <c r="IVZ1162" s="12"/>
      <c r="IWA1162" s="12"/>
      <c r="IWB1162" s="12"/>
      <c r="IWC1162" s="12"/>
      <c r="IWD1162" s="12"/>
      <c r="IWE1162" s="12"/>
      <c r="IWF1162" s="12"/>
      <c r="IWG1162" s="12"/>
      <c r="IWH1162" s="12"/>
      <c r="IWI1162" s="12"/>
      <c r="IWJ1162" s="12"/>
      <c r="IWK1162" s="12"/>
      <c r="IWL1162" s="12"/>
      <c r="IWM1162" s="12"/>
      <c r="IWN1162" s="12"/>
      <c r="IWO1162" s="12"/>
      <c r="IWP1162" s="12"/>
      <c r="IWQ1162" s="12"/>
      <c r="IWR1162" s="12"/>
      <c r="IWS1162" s="12"/>
      <c r="IWT1162" s="12"/>
      <c r="IWU1162" s="12"/>
      <c r="IWV1162" s="12"/>
      <c r="IWW1162" s="12"/>
      <c r="IWX1162" s="12"/>
      <c r="IWY1162" s="12"/>
      <c r="IWZ1162" s="12"/>
      <c r="IXA1162" s="12"/>
      <c r="IXB1162" s="12"/>
      <c r="IXC1162" s="12"/>
      <c r="IXD1162" s="12"/>
      <c r="IXE1162" s="12"/>
      <c r="IXF1162" s="12"/>
      <c r="IXG1162" s="12"/>
      <c r="IXH1162" s="12"/>
      <c r="IXI1162" s="12"/>
      <c r="IXJ1162" s="12"/>
      <c r="IXK1162" s="12"/>
      <c r="IXL1162" s="12"/>
      <c r="IXM1162" s="12"/>
      <c r="IXN1162" s="12"/>
      <c r="IXO1162" s="12"/>
      <c r="IXP1162" s="12"/>
      <c r="IXQ1162" s="12"/>
      <c r="IXR1162" s="12"/>
      <c r="IXS1162" s="12"/>
      <c r="IXT1162" s="12"/>
      <c r="IXU1162" s="12"/>
      <c r="IXV1162" s="12"/>
      <c r="IXW1162" s="12"/>
      <c r="IXX1162" s="12"/>
      <c r="IXY1162" s="12"/>
      <c r="IXZ1162" s="12"/>
      <c r="IYA1162" s="12"/>
      <c r="IYB1162" s="12"/>
      <c r="IYC1162" s="12"/>
      <c r="IYD1162" s="12"/>
      <c r="IYE1162" s="12"/>
      <c r="IYF1162" s="12"/>
      <c r="IYG1162" s="12"/>
      <c r="IYH1162" s="12"/>
      <c r="IYI1162" s="12"/>
      <c r="IYJ1162" s="12"/>
      <c r="IYK1162" s="12"/>
      <c r="IYL1162" s="12"/>
      <c r="IYM1162" s="12"/>
      <c r="IYN1162" s="12"/>
      <c r="IYO1162" s="12"/>
      <c r="IYP1162" s="12"/>
      <c r="IYQ1162" s="12"/>
      <c r="IYR1162" s="12"/>
      <c r="IYS1162" s="12"/>
      <c r="IYT1162" s="12"/>
      <c r="IYU1162" s="12"/>
      <c r="IYV1162" s="12"/>
      <c r="IYW1162" s="12"/>
      <c r="IYX1162" s="12"/>
      <c r="IYY1162" s="12"/>
      <c r="IYZ1162" s="12"/>
      <c r="IZA1162" s="12"/>
      <c r="IZB1162" s="12"/>
      <c r="IZC1162" s="12"/>
      <c r="IZD1162" s="12"/>
      <c r="IZE1162" s="12"/>
      <c r="IZF1162" s="12"/>
      <c r="IZG1162" s="12"/>
      <c r="IZH1162" s="12"/>
      <c r="IZI1162" s="12"/>
      <c r="IZJ1162" s="12"/>
      <c r="IZK1162" s="12"/>
      <c r="IZL1162" s="12"/>
      <c r="IZM1162" s="12"/>
      <c r="IZN1162" s="12"/>
      <c r="IZO1162" s="12"/>
      <c r="IZP1162" s="12"/>
      <c r="IZQ1162" s="12"/>
      <c r="IZR1162" s="12"/>
      <c r="IZS1162" s="12"/>
      <c r="IZT1162" s="12"/>
      <c r="IZU1162" s="12"/>
      <c r="IZV1162" s="12"/>
      <c r="IZW1162" s="12"/>
      <c r="IZX1162" s="12"/>
      <c r="IZY1162" s="12"/>
      <c r="IZZ1162" s="12"/>
      <c r="JAA1162" s="12"/>
      <c r="JAB1162" s="12"/>
      <c r="JAC1162" s="12"/>
      <c r="JAD1162" s="12"/>
      <c r="JAE1162" s="12"/>
      <c r="JAF1162" s="12"/>
      <c r="JAG1162" s="12"/>
      <c r="JAH1162" s="12"/>
      <c r="JAI1162" s="12"/>
      <c r="JAJ1162" s="12"/>
      <c r="JAK1162" s="12"/>
      <c r="JAL1162" s="12"/>
      <c r="JAM1162" s="12"/>
      <c r="JAN1162" s="12"/>
      <c r="JAO1162" s="12"/>
      <c r="JAP1162" s="12"/>
      <c r="JAQ1162" s="12"/>
      <c r="JAR1162" s="12"/>
      <c r="JAS1162" s="12"/>
      <c r="JAT1162" s="12"/>
      <c r="JAU1162" s="12"/>
      <c r="JAV1162" s="12"/>
      <c r="JAW1162" s="12"/>
      <c r="JAX1162" s="12"/>
      <c r="JAY1162" s="12"/>
      <c r="JAZ1162" s="12"/>
      <c r="JBA1162" s="12"/>
      <c r="JBB1162" s="12"/>
      <c r="JBC1162" s="12"/>
      <c r="JBD1162" s="12"/>
      <c r="JBE1162" s="12"/>
      <c r="JBF1162" s="12"/>
      <c r="JBG1162" s="12"/>
      <c r="JBH1162" s="12"/>
      <c r="JBI1162" s="12"/>
      <c r="JBJ1162" s="12"/>
      <c r="JBK1162" s="12"/>
      <c r="JBL1162" s="12"/>
      <c r="JBM1162" s="12"/>
      <c r="JBN1162" s="12"/>
      <c r="JBO1162" s="12"/>
      <c r="JBP1162" s="12"/>
      <c r="JBQ1162" s="12"/>
      <c r="JBR1162" s="12"/>
      <c r="JBS1162" s="12"/>
      <c r="JBT1162" s="12"/>
      <c r="JBU1162" s="12"/>
      <c r="JBV1162" s="12"/>
      <c r="JBW1162" s="12"/>
      <c r="JBX1162" s="12"/>
      <c r="JBY1162" s="12"/>
      <c r="JBZ1162" s="12"/>
      <c r="JCA1162" s="12"/>
      <c r="JCB1162" s="12"/>
      <c r="JCC1162" s="12"/>
      <c r="JCD1162" s="12"/>
      <c r="JCE1162" s="12"/>
      <c r="JCF1162" s="12"/>
      <c r="JCG1162" s="12"/>
      <c r="JCH1162" s="12"/>
      <c r="JCI1162" s="12"/>
      <c r="JCJ1162" s="12"/>
      <c r="JCK1162" s="12"/>
      <c r="JCL1162" s="12"/>
      <c r="JCM1162" s="12"/>
      <c r="JCN1162" s="12"/>
      <c r="JCO1162" s="12"/>
      <c r="JCP1162" s="12"/>
      <c r="JCQ1162" s="12"/>
      <c r="JCR1162" s="12"/>
      <c r="JCS1162" s="12"/>
      <c r="JCT1162" s="12"/>
      <c r="JCU1162" s="12"/>
      <c r="JCV1162" s="12"/>
      <c r="JCW1162" s="12"/>
      <c r="JCX1162" s="12"/>
      <c r="JCY1162" s="12"/>
      <c r="JCZ1162" s="12"/>
      <c r="JDA1162" s="12"/>
      <c r="JDB1162" s="12"/>
      <c r="JDC1162" s="12"/>
      <c r="JDD1162" s="12"/>
      <c r="JDE1162" s="12"/>
      <c r="JDF1162" s="12"/>
      <c r="JDG1162" s="12"/>
      <c r="JDH1162" s="12"/>
      <c r="JDI1162" s="12"/>
      <c r="JDJ1162" s="12"/>
      <c r="JDK1162" s="12"/>
      <c r="JDL1162" s="12"/>
      <c r="JDM1162" s="12"/>
      <c r="JDN1162" s="12"/>
      <c r="JDO1162" s="12"/>
      <c r="JDP1162" s="12"/>
      <c r="JDQ1162" s="12"/>
      <c r="JDR1162" s="12"/>
      <c r="JDS1162" s="12"/>
      <c r="JDT1162" s="12"/>
      <c r="JDU1162" s="12"/>
      <c r="JDV1162" s="12"/>
      <c r="JDW1162" s="12"/>
      <c r="JDX1162" s="12"/>
      <c r="JDY1162" s="12"/>
      <c r="JDZ1162" s="12"/>
      <c r="JEA1162" s="12"/>
      <c r="JEB1162" s="12"/>
      <c r="JEC1162" s="12"/>
      <c r="JED1162" s="12"/>
      <c r="JEE1162" s="12"/>
      <c r="JEF1162" s="12"/>
      <c r="JEG1162" s="12"/>
      <c r="JEH1162" s="12"/>
      <c r="JEI1162" s="12"/>
      <c r="JEJ1162" s="12"/>
      <c r="JEK1162" s="12"/>
      <c r="JEL1162" s="12"/>
      <c r="JEM1162" s="12"/>
      <c r="JEN1162" s="12"/>
      <c r="JEO1162" s="12"/>
      <c r="JEP1162" s="12"/>
      <c r="JEQ1162" s="12"/>
      <c r="JER1162" s="12"/>
      <c r="JES1162" s="12"/>
      <c r="JET1162" s="12"/>
      <c r="JEU1162" s="12"/>
      <c r="JEV1162" s="12"/>
      <c r="JEW1162" s="12"/>
      <c r="JEX1162" s="12"/>
      <c r="JEY1162" s="12"/>
      <c r="JEZ1162" s="12"/>
      <c r="JFA1162" s="12"/>
      <c r="JFB1162" s="12"/>
      <c r="JFC1162" s="12"/>
      <c r="JFD1162" s="12"/>
      <c r="JFE1162" s="12"/>
      <c r="JFF1162" s="12"/>
      <c r="JFG1162" s="12"/>
      <c r="JFH1162" s="12"/>
      <c r="JFI1162" s="12"/>
      <c r="JFJ1162" s="12"/>
      <c r="JFK1162" s="12"/>
      <c r="JFL1162" s="12"/>
      <c r="JFM1162" s="12"/>
      <c r="JFN1162" s="12"/>
      <c r="JFO1162" s="12"/>
      <c r="JFP1162" s="12"/>
      <c r="JFQ1162" s="12"/>
      <c r="JFR1162" s="12"/>
      <c r="JFS1162" s="12"/>
      <c r="JFT1162" s="12"/>
      <c r="JFU1162" s="12"/>
      <c r="JFV1162" s="12"/>
      <c r="JFW1162" s="12"/>
      <c r="JFX1162" s="12"/>
      <c r="JFY1162" s="12"/>
      <c r="JFZ1162" s="12"/>
      <c r="JGA1162" s="12"/>
      <c r="JGB1162" s="12"/>
      <c r="JGC1162" s="12"/>
      <c r="JGD1162" s="12"/>
      <c r="JGE1162" s="12"/>
      <c r="JGF1162" s="12"/>
      <c r="JGG1162" s="12"/>
      <c r="JGH1162" s="12"/>
      <c r="JGI1162" s="12"/>
      <c r="JGJ1162" s="12"/>
      <c r="JGK1162" s="12"/>
      <c r="JGL1162" s="12"/>
      <c r="JGM1162" s="12"/>
      <c r="JGN1162" s="12"/>
      <c r="JGO1162" s="12"/>
      <c r="JGP1162" s="12"/>
      <c r="JGQ1162" s="12"/>
      <c r="JGR1162" s="12"/>
      <c r="JGS1162" s="12"/>
      <c r="JGT1162" s="12"/>
      <c r="JGU1162" s="12"/>
      <c r="JGV1162" s="12"/>
      <c r="JGW1162" s="12"/>
      <c r="JGX1162" s="12"/>
      <c r="JGY1162" s="12"/>
      <c r="JGZ1162" s="12"/>
      <c r="JHA1162" s="12"/>
      <c r="JHB1162" s="12"/>
      <c r="JHC1162" s="12"/>
      <c r="JHD1162" s="12"/>
      <c r="JHE1162" s="12"/>
      <c r="JHF1162" s="12"/>
      <c r="JHG1162" s="12"/>
      <c r="JHH1162" s="12"/>
      <c r="JHI1162" s="12"/>
      <c r="JHJ1162" s="12"/>
      <c r="JHK1162" s="12"/>
      <c r="JHL1162" s="12"/>
      <c r="JHM1162" s="12"/>
      <c r="JHN1162" s="12"/>
      <c r="JHO1162" s="12"/>
      <c r="JHP1162" s="12"/>
      <c r="JHQ1162" s="12"/>
      <c r="JHR1162" s="12"/>
      <c r="JHS1162" s="12"/>
      <c r="JHT1162" s="12"/>
      <c r="JHU1162" s="12"/>
      <c r="JHV1162" s="12"/>
      <c r="JHW1162" s="12"/>
      <c r="JHX1162" s="12"/>
      <c r="JHY1162" s="12"/>
      <c r="JHZ1162" s="12"/>
      <c r="JIA1162" s="12"/>
      <c r="JIB1162" s="12"/>
      <c r="JIC1162" s="12"/>
      <c r="JID1162" s="12"/>
      <c r="JIE1162" s="12"/>
      <c r="JIF1162" s="12"/>
      <c r="JIG1162" s="12"/>
      <c r="JIH1162" s="12"/>
      <c r="JII1162" s="12"/>
      <c r="JIJ1162" s="12"/>
      <c r="JIK1162" s="12"/>
      <c r="JIL1162" s="12"/>
      <c r="JIM1162" s="12"/>
      <c r="JIN1162" s="12"/>
      <c r="JIO1162" s="12"/>
      <c r="JIP1162" s="12"/>
      <c r="JIQ1162" s="12"/>
      <c r="JIR1162" s="12"/>
      <c r="JIS1162" s="12"/>
      <c r="JIT1162" s="12"/>
      <c r="JIU1162" s="12"/>
      <c r="JIV1162" s="12"/>
      <c r="JIW1162" s="12"/>
      <c r="JIX1162" s="12"/>
      <c r="JIY1162" s="12"/>
      <c r="JIZ1162" s="12"/>
      <c r="JJA1162" s="12"/>
      <c r="JJB1162" s="12"/>
      <c r="JJC1162" s="12"/>
      <c r="JJD1162" s="12"/>
      <c r="JJE1162" s="12"/>
      <c r="JJF1162" s="12"/>
      <c r="JJG1162" s="12"/>
      <c r="JJH1162" s="12"/>
      <c r="JJI1162" s="12"/>
      <c r="JJJ1162" s="12"/>
      <c r="JJK1162" s="12"/>
      <c r="JJL1162" s="12"/>
      <c r="JJM1162" s="12"/>
      <c r="JJN1162" s="12"/>
      <c r="JJO1162" s="12"/>
      <c r="JJP1162" s="12"/>
      <c r="JJQ1162" s="12"/>
      <c r="JJR1162" s="12"/>
      <c r="JJS1162" s="12"/>
      <c r="JJT1162" s="12"/>
      <c r="JJU1162" s="12"/>
      <c r="JJV1162" s="12"/>
      <c r="JJW1162" s="12"/>
      <c r="JJX1162" s="12"/>
      <c r="JJY1162" s="12"/>
      <c r="JJZ1162" s="12"/>
      <c r="JKA1162" s="12"/>
      <c r="JKB1162" s="12"/>
      <c r="JKC1162" s="12"/>
      <c r="JKD1162" s="12"/>
      <c r="JKE1162" s="12"/>
      <c r="JKF1162" s="12"/>
      <c r="JKG1162" s="12"/>
      <c r="JKH1162" s="12"/>
      <c r="JKI1162" s="12"/>
      <c r="JKJ1162" s="12"/>
      <c r="JKK1162" s="12"/>
      <c r="JKL1162" s="12"/>
      <c r="JKM1162" s="12"/>
      <c r="JKN1162" s="12"/>
      <c r="JKO1162" s="12"/>
      <c r="JKP1162" s="12"/>
      <c r="JKQ1162" s="12"/>
      <c r="JKR1162" s="12"/>
      <c r="JKS1162" s="12"/>
      <c r="JKT1162" s="12"/>
      <c r="JKU1162" s="12"/>
      <c r="JKV1162" s="12"/>
      <c r="JKW1162" s="12"/>
      <c r="JKX1162" s="12"/>
      <c r="JKY1162" s="12"/>
      <c r="JKZ1162" s="12"/>
      <c r="JLA1162" s="12"/>
      <c r="JLB1162" s="12"/>
      <c r="JLC1162" s="12"/>
      <c r="JLD1162" s="12"/>
      <c r="JLE1162" s="12"/>
      <c r="JLF1162" s="12"/>
      <c r="JLG1162" s="12"/>
      <c r="JLH1162" s="12"/>
      <c r="JLI1162" s="12"/>
      <c r="JLJ1162" s="12"/>
      <c r="JLK1162" s="12"/>
      <c r="JLL1162" s="12"/>
      <c r="JLM1162" s="12"/>
      <c r="JLN1162" s="12"/>
      <c r="JLO1162" s="12"/>
      <c r="JLP1162" s="12"/>
      <c r="JLQ1162" s="12"/>
      <c r="JLR1162" s="12"/>
      <c r="JLS1162" s="12"/>
      <c r="JLT1162" s="12"/>
      <c r="JLU1162" s="12"/>
      <c r="JLV1162" s="12"/>
      <c r="JLW1162" s="12"/>
      <c r="JLX1162" s="12"/>
      <c r="JLY1162" s="12"/>
      <c r="JLZ1162" s="12"/>
      <c r="JMA1162" s="12"/>
      <c r="JMB1162" s="12"/>
      <c r="JMC1162" s="12"/>
      <c r="JMD1162" s="12"/>
      <c r="JME1162" s="12"/>
      <c r="JMF1162" s="12"/>
      <c r="JMG1162" s="12"/>
      <c r="JMH1162" s="12"/>
      <c r="JMI1162" s="12"/>
      <c r="JMJ1162" s="12"/>
      <c r="JMK1162" s="12"/>
      <c r="JML1162" s="12"/>
      <c r="JMM1162" s="12"/>
      <c r="JMN1162" s="12"/>
      <c r="JMO1162" s="12"/>
      <c r="JMP1162" s="12"/>
      <c r="JMQ1162" s="12"/>
      <c r="JMR1162" s="12"/>
      <c r="JMS1162" s="12"/>
      <c r="JMT1162" s="12"/>
      <c r="JMU1162" s="12"/>
      <c r="JMV1162" s="12"/>
      <c r="JMW1162" s="12"/>
      <c r="JMX1162" s="12"/>
      <c r="JMY1162" s="12"/>
      <c r="JMZ1162" s="12"/>
      <c r="JNA1162" s="12"/>
      <c r="JNB1162" s="12"/>
      <c r="JNC1162" s="12"/>
      <c r="JND1162" s="12"/>
      <c r="JNE1162" s="12"/>
      <c r="JNF1162" s="12"/>
      <c r="JNG1162" s="12"/>
      <c r="JNH1162" s="12"/>
      <c r="JNI1162" s="12"/>
      <c r="JNJ1162" s="12"/>
      <c r="JNK1162" s="12"/>
      <c r="JNL1162" s="12"/>
      <c r="JNM1162" s="12"/>
      <c r="JNN1162" s="12"/>
      <c r="JNO1162" s="12"/>
      <c r="JNP1162" s="12"/>
      <c r="JNQ1162" s="12"/>
      <c r="JNR1162" s="12"/>
      <c r="JNS1162" s="12"/>
      <c r="JNT1162" s="12"/>
      <c r="JNU1162" s="12"/>
      <c r="JNV1162" s="12"/>
      <c r="JNW1162" s="12"/>
      <c r="JNX1162" s="12"/>
      <c r="JNY1162" s="12"/>
      <c r="JNZ1162" s="12"/>
      <c r="JOA1162" s="12"/>
      <c r="JOB1162" s="12"/>
      <c r="JOC1162" s="12"/>
      <c r="JOD1162" s="12"/>
      <c r="JOE1162" s="12"/>
      <c r="JOF1162" s="12"/>
      <c r="JOG1162" s="12"/>
      <c r="JOH1162" s="12"/>
      <c r="JOI1162" s="12"/>
      <c r="JOJ1162" s="12"/>
      <c r="JOK1162" s="12"/>
      <c r="JOL1162" s="12"/>
      <c r="JOM1162" s="12"/>
      <c r="JON1162" s="12"/>
      <c r="JOO1162" s="12"/>
      <c r="JOP1162" s="12"/>
      <c r="JOQ1162" s="12"/>
      <c r="JOR1162" s="12"/>
      <c r="JOS1162" s="12"/>
      <c r="JOT1162" s="12"/>
      <c r="JOU1162" s="12"/>
      <c r="JOV1162" s="12"/>
      <c r="JOW1162" s="12"/>
      <c r="JOX1162" s="12"/>
      <c r="JOY1162" s="12"/>
      <c r="JOZ1162" s="12"/>
      <c r="JPA1162" s="12"/>
      <c r="JPB1162" s="12"/>
      <c r="JPC1162" s="12"/>
      <c r="JPD1162" s="12"/>
      <c r="JPE1162" s="12"/>
      <c r="JPF1162" s="12"/>
      <c r="JPG1162" s="12"/>
      <c r="JPH1162" s="12"/>
      <c r="JPI1162" s="12"/>
      <c r="JPJ1162" s="12"/>
      <c r="JPK1162" s="12"/>
      <c r="JPL1162" s="12"/>
      <c r="JPM1162" s="12"/>
      <c r="JPN1162" s="12"/>
      <c r="JPO1162" s="12"/>
      <c r="JPP1162" s="12"/>
      <c r="JPQ1162" s="12"/>
      <c r="JPR1162" s="12"/>
      <c r="JPS1162" s="12"/>
      <c r="JPT1162" s="12"/>
      <c r="JPU1162" s="12"/>
      <c r="JPV1162" s="12"/>
      <c r="JPW1162" s="12"/>
      <c r="JPX1162" s="12"/>
      <c r="JPY1162" s="12"/>
      <c r="JPZ1162" s="12"/>
      <c r="JQA1162" s="12"/>
      <c r="JQB1162" s="12"/>
      <c r="JQC1162" s="12"/>
      <c r="JQD1162" s="12"/>
      <c r="JQE1162" s="12"/>
      <c r="JQF1162" s="12"/>
      <c r="JQG1162" s="12"/>
      <c r="JQH1162" s="12"/>
      <c r="JQI1162" s="12"/>
      <c r="JQJ1162" s="12"/>
      <c r="JQK1162" s="12"/>
      <c r="JQL1162" s="12"/>
      <c r="JQM1162" s="12"/>
      <c r="JQN1162" s="12"/>
      <c r="JQO1162" s="12"/>
      <c r="JQP1162" s="12"/>
      <c r="JQQ1162" s="12"/>
      <c r="JQR1162" s="12"/>
      <c r="JQS1162" s="12"/>
      <c r="JQT1162" s="12"/>
      <c r="JQU1162" s="12"/>
      <c r="JQV1162" s="12"/>
      <c r="JQW1162" s="12"/>
      <c r="JQX1162" s="12"/>
      <c r="JQY1162" s="12"/>
      <c r="JQZ1162" s="12"/>
      <c r="JRA1162" s="12"/>
      <c r="JRB1162" s="12"/>
      <c r="JRC1162" s="12"/>
      <c r="JRD1162" s="12"/>
      <c r="JRE1162" s="12"/>
      <c r="JRF1162" s="12"/>
      <c r="JRG1162" s="12"/>
      <c r="JRH1162" s="12"/>
      <c r="JRI1162" s="12"/>
      <c r="JRJ1162" s="12"/>
      <c r="JRK1162" s="12"/>
      <c r="JRL1162" s="12"/>
      <c r="JRM1162" s="12"/>
      <c r="JRN1162" s="12"/>
      <c r="JRO1162" s="12"/>
      <c r="JRP1162" s="12"/>
      <c r="JRQ1162" s="12"/>
      <c r="JRR1162" s="12"/>
      <c r="JRS1162" s="12"/>
      <c r="JRT1162" s="12"/>
      <c r="JRU1162" s="12"/>
      <c r="JRV1162" s="12"/>
      <c r="JRW1162" s="12"/>
      <c r="JRX1162" s="12"/>
      <c r="JRY1162" s="12"/>
      <c r="JRZ1162" s="12"/>
      <c r="JSA1162" s="12"/>
      <c r="JSB1162" s="12"/>
      <c r="JSC1162" s="12"/>
      <c r="JSD1162" s="12"/>
      <c r="JSE1162" s="12"/>
      <c r="JSF1162" s="12"/>
      <c r="JSG1162" s="12"/>
      <c r="JSH1162" s="12"/>
      <c r="JSI1162" s="12"/>
      <c r="JSJ1162" s="12"/>
      <c r="JSK1162" s="12"/>
      <c r="JSL1162" s="12"/>
      <c r="JSM1162" s="12"/>
      <c r="JSN1162" s="12"/>
      <c r="JSO1162" s="12"/>
      <c r="JSP1162" s="12"/>
      <c r="JSQ1162" s="12"/>
      <c r="JSR1162" s="12"/>
      <c r="JSS1162" s="12"/>
      <c r="JST1162" s="12"/>
      <c r="JSU1162" s="12"/>
      <c r="JSV1162" s="12"/>
      <c r="JSW1162" s="12"/>
      <c r="JSX1162" s="12"/>
      <c r="JSY1162" s="12"/>
      <c r="JSZ1162" s="12"/>
      <c r="JTA1162" s="12"/>
      <c r="JTB1162" s="12"/>
      <c r="JTC1162" s="12"/>
      <c r="JTD1162" s="12"/>
      <c r="JTE1162" s="12"/>
      <c r="JTF1162" s="12"/>
      <c r="JTG1162" s="12"/>
      <c r="JTH1162" s="12"/>
      <c r="JTI1162" s="12"/>
      <c r="JTJ1162" s="12"/>
      <c r="JTK1162" s="12"/>
      <c r="JTL1162" s="12"/>
      <c r="JTM1162" s="12"/>
      <c r="JTN1162" s="12"/>
      <c r="JTO1162" s="12"/>
      <c r="JTP1162" s="12"/>
      <c r="JTQ1162" s="12"/>
      <c r="JTR1162" s="12"/>
      <c r="JTS1162" s="12"/>
      <c r="JTT1162" s="12"/>
      <c r="JTU1162" s="12"/>
      <c r="JTV1162" s="12"/>
      <c r="JTW1162" s="12"/>
      <c r="JTX1162" s="12"/>
      <c r="JTY1162" s="12"/>
      <c r="JTZ1162" s="12"/>
      <c r="JUA1162" s="12"/>
      <c r="JUB1162" s="12"/>
      <c r="JUC1162" s="12"/>
      <c r="JUD1162" s="12"/>
      <c r="JUE1162" s="12"/>
      <c r="JUF1162" s="12"/>
      <c r="JUG1162" s="12"/>
      <c r="JUH1162" s="12"/>
      <c r="JUI1162" s="12"/>
      <c r="JUJ1162" s="12"/>
      <c r="JUK1162" s="12"/>
      <c r="JUL1162" s="12"/>
      <c r="JUM1162" s="12"/>
      <c r="JUN1162" s="12"/>
      <c r="JUO1162" s="12"/>
      <c r="JUP1162" s="12"/>
      <c r="JUQ1162" s="12"/>
      <c r="JUR1162" s="12"/>
      <c r="JUS1162" s="12"/>
      <c r="JUT1162" s="12"/>
      <c r="JUU1162" s="12"/>
      <c r="JUV1162" s="12"/>
      <c r="JUW1162" s="12"/>
      <c r="JUX1162" s="12"/>
      <c r="JUY1162" s="12"/>
      <c r="JUZ1162" s="12"/>
      <c r="JVA1162" s="12"/>
      <c r="JVB1162" s="12"/>
      <c r="JVC1162" s="12"/>
      <c r="JVD1162" s="12"/>
      <c r="JVE1162" s="12"/>
      <c r="JVF1162" s="12"/>
      <c r="JVG1162" s="12"/>
      <c r="JVH1162" s="12"/>
      <c r="JVI1162" s="12"/>
      <c r="JVJ1162" s="12"/>
      <c r="JVK1162" s="12"/>
      <c r="JVL1162" s="12"/>
      <c r="JVM1162" s="12"/>
      <c r="JVN1162" s="12"/>
      <c r="JVO1162" s="12"/>
      <c r="JVP1162" s="12"/>
      <c r="JVQ1162" s="12"/>
      <c r="JVR1162" s="12"/>
      <c r="JVS1162" s="12"/>
      <c r="JVT1162" s="12"/>
      <c r="JVU1162" s="12"/>
      <c r="JVV1162" s="12"/>
      <c r="JVW1162" s="12"/>
      <c r="JVX1162" s="12"/>
      <c r="JVY1162" s="12"/>
      <c r="JVZ1162" s="12"/>
      <c r="JWA1162" s="12"/>
      <c r="JWB1162" s="12"/>
      <c r="JWC1162" s="12"/>
      <c r="JWD1162" s="12"/>
      <c r="JWE1162" s="12"/>
      <c r="JWF1162" s="12"/>
      <c r="JWG1162" s="12"/>
      <c r="JWH1162" s="12"/>
      <c r="JWI1162" s="12"/>
      <c r="JWJ1162" s="12"/>
      <c r="JWK1162" s="12"/>
      <c r="JWL1162" s="12"/>
      <c r="JWM1162" s="12"/>
      <c r="JWN1162" s="12"/>
      <c r="JWO1162" s="12"/>
      <c r="JWP1162" s="12"/>
      <c r="JWQ1162" s="12"/>
      <c r="JWR1162" s="12"/>
      <c r="JWS1162" s="12"/>
      <c r="JWT1162" s="12"/>
      <c r="JWU1162" s="12"/>
      <c r="JWV1162" s="12"/>
      <c r="JWW1162" s="12"/>
      <c r="JWX1162" s="12"/>
      <c r="JWY1162" s="12"/>
      <c r="JWZ1162" s="12"/>
      <c r="JXA1162" s="12"/>
      <c r="JXB1162" s="12"/>
      <c r="JXC1162" s="12"/>
      <c r="JXD1162" s="12"/>
      <c r="JXE1162" s="12"/>
      <c r="JXF1162" s="12"/>
      <c r="JXG1162" s="12"/>
      <c r="JXH1162" s="12"/>
      <c r="JXI1162" s="12"/>
      <c r="JXJ1162" s="12"/>
      <c r="JXK1162" s="12"/>
      <c r="JXL1162" s="12"/>
      <c r="JXM1162" s="12"/>
      <c r="JXN1162" s="12"/>
      <c r="JXO1162" s="12"/>
      <c r="JXP1162" s="12"/>
      <c r="JXQ1162" s="12"/>
      <c r="JXR1162" s="12"/>
      <c r="JXS1162" s="12"/>
      <c r="JXT1162" s="12"/>
      <c r="JXU1162" s="12"/>
      <c r="JXV1162" s="12"/>
      <c r="JXW1162" s="12"/>
      <c r="JXX1162" s="12"/>
      <c r="JXY1162" s="12"/>
      <c r="JXZ1162" s="12"/>
      <c r="JYA1162" s="12"/>
      <c r="JYB1162" s="12"/>
      <c r="JYC1162" s="12"/>
      <c r="JYD1162" s="12"/>
      <c r="JYE1162" s="12"/>
      <c r="JYF1162" s="12"/>
      <c r="JYG1162" s="12"/>
      <c r="JYH1162" s="12"/>
      <c r="JYI1162" s="12"/>
      <c r="JYJ1162" s="12"/>
      <c r="JYK1162" s="12"/>
      <c r="JYL1162" s="12"/>
      <c r="JYM1162" s="12"/>
      <c r="JYN1162" s="12"/>
      <c r="JYO1162" s="12"/>
      <c r="JYP1162" s="12"/>
      <c r="JYQ1162" s="12"/>
      <c r="JYR1162" s="12"/>
      <c r="JYS1162" s="12"/>
      <c r="JYT1162" s="12"/>
      <c r="JYU1162" s="12"/>
      <c r="JYV1162" s="12"/>
      <c r="JYW1162" s="12"/>
      <c r="JYX1162" s="12"/>
      <c r="JYY1162" s="12"/>
      <c r="JYZ1162" s="12"/>
      <c r="JZA1162" s="12"/>
      <c r="JZB1162" s="12"/>
      <c r="JZC1162" s="12"/>
      <c r="JZD1162" s="12"/>
      <c r="JZE1162" s="12"/>
      <c r="JZF1162" s="12"/>
      <c r="JZG1162" s="12"/>
      <c r="JZH1162" s="12"/>
      <c r="JZI1162" s="12"/>
      <c r="JZJ1162" s="12"/>
      <c r="JZK1162" s="12"/>
      <c r="JZL1162" s="12"/>
      <c r="JZM1162" s="12"/>
      <c r="JZN1162" s="12"/>
      <c r="JZO1162" s="12"/>
      <c r="JZP1162" s="12"/>
      <c r="JZQ1162" s="12"/>
      <c r="JZR1162" s="12"/>
      <c r="JZS1162" s="12"/>
      <c r="JZT1162" s="12"/>
      <c r="JZU1162" s="12"/>
      <c r="JZV1162" s="12"/>
      <c r="JZW1162" s="12"/>
      <c r="JZX1162" s="12"/>
      <c r="JZY1162" s="12"/>
      <c r="JZZ1162" s="12"/>
      <c r="KAA1162" s="12"/>
      <c r="KAB1162" s="12"/>
      <c r="KAC1162" s="12"/>
      <c r="KAD1162" s="12"/>
      <c r="KAE1162" s="12"/>
      <c r="KAF1162" s="12"/>
      <c r="KAG1162" s="12"/>
      <c r="KAH1162" s="12"/>
      <c r="KAI1162" s="12"/>
      <c r="KAJ1162" s="12"/>
      <c r="KAK1162" s="12"/>
      <c r="KAL1162" s="12"/>
      <c r="KAM1162" s="12"/>
      <c r="KAN1162" s="12"/>
      <c r="KAO1162" s="12"/>
      <c r="KAP1162" s="12"/>
      <c r="KAQ1162" s="12"/>
      <c r="KAR1162" s="12"/>
      <c r="KAS1162" s="12"/>
      <c r="KAT1162" s="12"/>
      <c r="KAU1162" s="12"/>
      <c r="KAV1162" s="12"/>
      <c r="KAW1162" s="12"/>
      <c r="KAX1162" s="12"/>
      <c r="KAY1162" s="12"/>
      <c r="KAZ1162" s="12"/>
      <c r="KBA1162" s="12"/>
      <c r="KBB1162" s="12"/>
      <c r="KBC1162" s="12"/>
      <c r="KBD1162" s="12"/>
      <c r="KBE1162" s="12"/>
      <c r="KBF1162" s="12"/>
      <c r="KBG1162" s="12"/>
      <c r="KBH1162" s="12"/>
      <c r="KBI1162" s="12"/>
      <c r="KBJ1162" s="12"/>
      <c r="KBK1162" s="12"/>
      <c r="KBL1162" s="12"/>
      <c r="KBM1162" s="12"/>
      <c r="KBN1162" s="12"/>
      <c r="KBO1162" s="12"/>
      <c r="KBP1162" s="12"/>
      <c r="KBQ1162" s="12"/>
      <c r="KBR1162" s="12"/>
      <c r="KBS1162" s="12"/>
      <c r="KBT1162" s="12"/>
      <c r="KBU1162" s="12"/>
      <c r="KBV1162" s="12"/>
      <c r="KBW1162" s="12"/>
      <c r="KBX1162" s="12"/>
      <c r="KBY1162" s="12"/>
      <c r="KBZ1162" s="12"/>
      <c r="KCA1162" s="12"/>
      <c r="KCB1162" s="12"/>
      <c r="KCC1162" s="12"/>
      <c r="KCD1162" s="12"/>
      <c r="KCE1162" s="12"/>
      <c r="KCF1162" s="12"/>
      <c r="KCG1162" s="12"/>
      <c r="KCH1162" s="12"/>
      <c r="KCI1162" s="12"/>
      <c r="KCJ1162" s="12"/>
      <c r="KCK1162" s="12"/>
      <c r="KCL1162" s="12"/>
      <c r="KCM1162" s="12"/>
      <c r="KCN1162" s="12"/>
      <c r="KCO1162" s="12"/>
      <c r="KCP1162" s="12"/>
      <c r="KCQ1162" s="12"/>
      <c r="KCR1162" s="12"/>
      <c r="KCS1162" s="12"/>
      <c r="KCT1162" s="12"/>
      <c r="KCU1162" s="12"/>
      <c r="KCV1162" s="12"/>
      <c r="KCW1162" s="12"/>
      <c r="KCX1162" s="12"/>
      <c r="KCY1162" s="12"/>
      <c r="KCZ1162" s="12"/>
      <c r="KDA1162" s="12"/>
      <c r="KDB1162" s="12"/>
      <c r="KDC1162" s="12"/>
      <c r="KDD1162" s="12"/>
      <c r="KDE1162" s="12"/>
      <c r="KDF1162" s="12"/>
      <c r="KDG1162" s="12"/>
      <c r="KDH1162" s="12"/>
      <c r="KDI1162" s="12"/>
      <c r="KDJ1162" s="12"/>
      <c r="KDK1162" s="12"/>
      <c r="KDL1162" s="12"/>
      <c r="KDM1162" s="12"/>
      <c r="KDN1162" s="12"/>
      <c r="KDO1162" s="12"/>
      <c r="KDP1162" s="12"/>
      <c r="KDQ1162" s="12"/>
      <c r="KDR1162" s="12"/>
      <c r="KDS1162" s="12"/>
      <c r="KDT1162" s="12"/>
      <c r="KDU1162" s="12"/>
      <c r="KDV1162" s="12"/>
      <c r="KDW1162" s="12"/>
      <c r="KDX1162" s="12"/>
      <c r="KDY1162" s="12"/>
      <c r="KDZ1162" s="12"/>
      <c r="KEA1162" s="12"/>
      <c r="KEB1162" s="12"/>
      <c r="KEC1162" s="12"/>
      <c r="KED1162" s="12"/>
      <c r="KEE1162" s="12"/>
      <c r="KEF1162" s="12"/>
      <c r="KEG1162" s="12"/>
      <c r="KEH1162" s="12"/>
      <c r="KEI1162" s="12"/>
      <c r="KEJ1162" s="12"/>
      <c r="KEK1162" s="12"/>
      <c r="KEL1162" s="12"/>
      <c r="KEM1162" s="12"/>
      <c r="KEN1162" s="12"/>
      <c r="KEO1162" s="12"/>
      <c r="KEP1162" s="12"/>
      <c r="KEQ1162" s="12"/>
      <c r="KER1162" s="12"/>
      <c r="KES1162" s="12"/>
      <c r="KET1162" s="12"/>
      <c r="KEU1162" s="12"/>
      <c r="KEV1162" s="12"/>
      <c r="KEW1162" s="12"/>
      <c r="KEX1162" s="12"/>
      <c r="KEY1162" s="12"/>
      <c r="KEZ1162" s="12"/>
      <c r="KFA1162" s="12"/>
      <c r="KFB1162" s="12"/>
      <c r="KFC1162" s="12"/>
      <c r="KFD1162" s="12"/>
      <c r="KFE1162" s="12"/>
      <c r="KFF1162" s="12"/>
      <c r="KFG1162" s="12"/>
      <c r="KFH1162" s="12"/>
      <c r="KFI1162" s="12"/>
      <c r="KFJ1162" s="12"/>
      <c r="KFK1162" s="12"/>
      <c r="KFL1162" s="12"/>
      <c r="KFM1162" s="12"/>
      <c r="KFN1162" s="12"/>
      <c r="KFO1162" s="12"/>
      <c r="KFP1162" s="12"/>
      <c r="KFQ1162" s="12"/>
      <c r="KFR1162" s="12"/>
      <c r="KFS1162" s="12"/>
      <c r="KFT1162" s="12"/>
      <c r="KFU1162" s="12"/>
      <c r="KFV1162" s="12"/>
      <c r="KFW1162" s="12"/>
      <c r="KFX1162" s="12"/>
      <c r="KFY1162" s="12"/>
      <c r="KFZ1162" s="12"/>
      <c r="KGA1162" s="12"/>
      <c r="KGB1162" s="12"/>
      <c r="KGC1162" s="12"/>
      <c r="KGD1162" s="12"/>
      <c r="KGE1162" s="12"/>
      <c r="KGF1162" s="12"/>
      <c r="KGG1162" s="12"/>
      <c r="KGH1162" s="12"/>
      <c r="KGI1162" s="12"/>
      <c r="KGJ1162" s="12"/>
      <c r="KGK1162" s="12"/>
      <c r="KGL1162" s="12"/>
      <c r="KGM1162" s="12"/>
      <c r="KGN1162" s="12"/>
      <c r="KGO1162" s="12"/>
      <c r="KGP1162" s="12"/>
      <c r="KGQ1162" s="12"/>
      <c r="KGR1162" s="12"/>
      <c r="KGS1162" s="12"/>
      <c r="KGT1162" s="12"/>
      <c r="KGU1162" s="12"/>
      <c r="KGV1162" s="12"/>
      <c r="KGW1162" s="12"/>
      <c r="KGX1162" s="12"/>
      <c r="KGY1162" s="12"/>
      <c r="KGZ1162" s="12"/>
      <c r="KHA1162" s="12"/>
      <c r="KHB1162" s="12"/>
      <c r="KHC1162" s="12"/>
      <c r="KHD1162" s="12"/>
      <c r="KHE1162" s="12"/>
      <c r="KHF1162" s="12"/>
      <c r="KHG1162" s="12"/>
      <c r="KHH1162" s="12"/>
      <c r="KHI1162" s="12"/>
      <c r="KHJ1162" s="12"/>
      <c r="KHK1162" s="12"/>
      <c r="KHL1162" s="12"/>
      <c r="KHM1162" s="12"/>
      <c r="KHN1162" s="12"/>
      <c r="KHO1162" s="12"/>
      <c r="KHP1162" s="12"/>
      <c r="KHQ1162" s="12"/>
      <c r="KHR1162" s="12"/>
      <c r="KHS1162" s="12"/>
      <c r="KHT1162" s="12"/>
      <c r="KHU1162" s="12"/>
      <c r="KHV1162" s="12"/>
      <c r="KHW1162" s="12"/>
      <c r="KHX1162" s="12"/>
      <c r="KHY1162" s="12"/>
      <c r="KHZ1162" s="12"/>
      <c r="KIA1162" s="12"/>
      <c r="KIB1162" s="12"/>
      <c r="KIC1162" s="12"/>
      <c r="KID1162" s="12"/>
      <c r="KIE1162" s="12"/>
      <c r="KIF1162" s="12"/>
      <c r="KIG1162" s="12"/>
      <c r="KIH1162" s="12"/>
      <c r="KII1162" s="12"/>
      <c r="KIJ1162" s="12"/>
      <c r="KIK1162" s="12"/>
      <c r="KIL1162" s="12"/>
      <c r="KIM1162" s="12"/>
      <c r="KIN1162" s="12"/>
      <c r="KIO1162" s="12"/>
      <c r="KIP1162" s="12"/>
      <c r="KIQ1162" s="12"/>
      <c r="KIR1162" s="12"/>
      <c r="KIS1162" s="12"/>
      <c r="KIT1162" s="12"/>
      <c r="KIU1162" s="12"/>
      <c r="KIV1162" s="12"/>
      <c r="KIW1162" s="12"/>
      <c r="KIX1162" s="12"/>
      <c r="KIY1162" s="12"/>
      <c r="KIZ1162" s="12"/>
      <c r="KJA1162" s="12"/>
      <c r="KJB1162" s="12"/>
      <c r="KJC1162" s="12"/>
      <c r="KJD1162" s="12"/>
      <c r="KJE1162" s="12"/>
      <c r="KJF1162" s="12"/>
      <c r="KJG1162" s="12"/>
      <c r="KJH1162" s="12"/>
      <c r="KJI1162" s="12"/>
      <c r="KJJ1162" s="12"/>
      <c r="KJK1162" s="12"/>
      <c r="KJL1162" s="12"/>
      <c r="KJM1162" s="12"/>
      <c r="KJN1162" s="12"/>
      <c r="KJO1162" s="12"/>
      <c r="KJP1162" s="12"/>
      <c r="KJQ1162" s="12"/>
      <c r="KJR1162" s="12"/>
      <c r="KJS1162" s="12"/>
      <c r="KJT1162" s="12"/>
      <c r="KJU1162" s="12"/>
      <c r="KJV1162" s="12"/>
      <c r="KJW1162" s="12"/>
      <c r="KJX1162" s="12"/>
      <c r="KJY1162" s="12"/>
      <c r="KJZ1162" s="12"/>
      <c r="KKA1162" s="12"/>
      <c r="KKB1162" s="12"/>
      <c r="KKC1162" s="12"/>
      <c r="KKD1162" s="12"/>
      <c r="KKE1162" s="12"/>
      <c r="KKF1162" s="12"/>
      <c r="KKG1162" s="12"/>
      <c r="KKH1162" s="12"/>
      <c r="KKI1162" s="12"/>
      <c r="KKJ1162" s="12"/>
      <c r="KKK1162" s="12"/>
      <c r="KKL1162" s="12"/>
      <c r="KKM1162" s="12"/>
      <c r="KKN1162" s="12"/>
      <c r="KKO1162" s="12"/>
      <c r="KKP1162" s="12"/>
      <c r="KKQ1162" s="12"/>
      <c r="KKR1162" s="12"/>
      <c r="KKS1162" s="12"/>
      <c r="KKT1162" s="12"/>
      <c r="KKU1162" s="12"/>
      <c r="KKV1162" s="12"/>
      <c r="KKW1162" s="12"/>
      <c r="KKX1162" s="12"/>
      <c r="KKY1162" s="12"/>
      <c r="KKZ1162" s="12"/>
      <c r="KLA1162" s="12"/>
      <c r="KLB1162" s="12"/>
      <c r="KLC1162" s="12"/>
      <c r="KLD1162" s="12"/>
      <c r="KLE1162" s="12"/>
      <c r="KLF1162" s="12"/>
      <c r="KLG1162" s="12"/>
      <c r="KLH1162" s="12"/>
      <c r="KLI1162" s="12"/>
      <c r="KLJ1162" s="12"/>
      <c r="KLK1162" s="12"/>
      <c r="KLL1162" s="12"/>
      <c r="KLM1162" s="12"/>
      <c r="KLN1162" s="12"/>
      <c r="KLO1162" s="12"/>
      <c r="KLP1162" s="12"/>
      <c r="KLQ1162" s="12"/>
      <c r="KLR1162" s="12"/>
      <c r="KLS1162" s="12"/>
      <c r="KLT1162" s="12"/>
      <c r="KLU1162" s="12"/>
      <c r="KLV1162" s="12"/>
      <c r="KLW1162" s="12"/>
      <c r="KLX1162" s="12"/>
      <c r="KLY1162" s="12"/>
      <c r="KLZ1162" s="12"/>
      <c r="KMA1162" s="12"/>
      <c r="KMB1162" s="12"/>
      <c r="KMC1162" s="12"/>
      <c r="KMD1162" s="12"/>
      <c r="KME1162" s="12"/>
      <c r="KMF1162" s="12"/>
      <c r="KMG1162" s="12"/>
      <c r="KMH1162" s="12"/>
      <c r="KMI1162" s="12"/>
      <c r="KMJ1162" s="12"/>
      <c r="KMK1162" s="12"/>
      <c r="KML1162" s="12"/>
      <c r="KMM1162" s="12"/>
      <c r="KMN1162" s="12"/>
      <c r="KMO1162" s="12"/>
      <c r="KMP1162" s="12"/>
      <c r="KMQ1162" s="12"/>
      <c r="KMR1162" s="12"/>
      <c r="KMS1162" s="12"/>
      <c r="KMT1162" s="12"/>
      <c r="KMU1162" s="12"/>
      <c r="KMV1162" s="12"/>
      <c r="KMW1162" s="12"/>
      <c r="KMX1162" s="12"/>
      <c r="KMY1162" s="12"/>
      <c r="KMZ1162" s="12"/>
      <c r="KNA1162" s="12"/>
      <c r="KNB1162" s="12"/>
      <c r="KNC1162" s="12"/>
      <c r="KND1162" s="12"/>
      <c r="KNE1162" s="12"/>
      <c r="KNF1162" s="12"/>
      <c r="KNG1162" s="12"/>
      <c r="KNH1162" s="12"/>
      <c r="KNI1162" s="12"/>
      <c r="KNJ1162" s="12"/>
      <c r="KNK1162" s="12"/>
      <c r="KNL1162" s="12"/>
      <c r="KNM1162" s="12"/>
      <c r="KNN1162" s="12"/>
      <c r="KNO1162" s="12"/>
      <c r="KNP1162" s="12"/>
      <c r="KNQ1162" s="12"/>
      <c r="KNR1162" s="12"/>
      <c r="KNS1162" s="12"/>
      <c r="KNT1162" s="12"/>
      <c r="KNU1162" s="12"/>
      <c r="KNV1162" s="12"/>
      <c r="KNW1162" s="12"/>
      <c r="KNX1162" s="12"/>
      <c r="KNY1162" s="12"/>
      <c r="KNZ1162" s="12"/>
      <c r="KOA1162" s="12"/>
      <c r="KOB1162" s="12"/>
      <c r="KOC1162" s="12"/>
      <c r="KOD1162" s="12"/>
      <c r="KOE1162" s="12"/>
      <c r="KOF1162" s="12"/>
      <c r="KOG1162" s="12"/>
      <c r="KOH1162" s="12"/>
      <c r="KOI1162" s="12"/>
      <c r="KOJ1162" s="12"/>
      <c r="KOK1162" s="12"/>
      <c r="KOL1162" s="12"/>
      <c r="KOM1162" s="12"/>
      <c r="KON1162" s="12"/>
      <c r="KOO1162" s="12"/>
      <c r="KOP1162" s="12"/>
      <c r="KOQ1162" s="12"/>
      <c r="KOR1162" s="12"/>
      <c r="KOS1162" s="12"/>
      <c r="KOT1162" s="12"/>
      <c r="KOU1162" s="12"/>
      <c r="KOV1162" s="12"/>
      <c r="KOW1162" s="12"/>
      <c r="KOX1162" s="12"/>
      <c r="KOY1162" s="12"/>
      <c r="KOZ1162" s="12"/>
      <c r="KPA1162" s="12"/>
      <c r="KPB1162" s="12"/>
      <c r="KPC1162" s="12"/>
      <c r="KPD1162" s="12"/>
      <c r="KPE1162" s="12"/>
      <c r="KPF1162" s="12"/>
      <c r="KPG1162" s="12"/>
      <c r="KPH1162" s="12"/>
      <c r="KPI1162" s="12"/>
      <c r="KPJ1162" s="12"/>
      <c r="KPK1162" s="12"/>
      <c r="KPL1162" s="12"/>
      <c r="KPM1162" s="12"/>
      <c r="KPN1162" s="12"/>
      <c r="KPO1162" s="12"/>
      <c r="KPP1162" s="12"/>
      <c r="KPQ1162" s="12"/>
      <c r="KPR1162" s="12"/>
      <c r="KPS1162" s="12"/>
      <c r="KPT1162" s="12"/>
      <c r="KPU1162" s="12"/>
      <c r="KPV1162" s="12"/>
      <c r="KPW1162" s="12"/>
      <c r="KPX1162" s="12"/>
      <c r="KPY1162" s="12"/>
      <c r="KPZ1162" s="12"/>
      <c r="KQA1162" s="12"/>
      <c r="KQB1162" s="12"/>
      <c r="KQC1162" s="12"/>
      <c r="KQD1162" s="12"/>
      <c r="KQE1162" s="12"/>
      <c r="KQF1162" s="12"/>
      <c r="KQG1162" s="12"/>
      <c r="KQH1162" s="12"/>
      <c r="KQI1162" s="12"/>
      <c r="KQJ1162" s="12"/>
      <c r="KQK1162" s="12"/>
      <c r="KQL1162" s="12"/>
      <c r="KQM1162" s="12"/>
      <c r="KQN1162" s="12"/>
      <c r="KQO1162" s="12"/>
      <c r="KQP1162" s="12"/>
      <c r="KQQ1162" s="12"/>
      <c r="KQR1162" s="12"/>
      <c r="KQS1162" s="12"/>
      <c r="KQT1162" s="12"/>
      <c r="KQU1162" s="12"/>
      <c r="KQV1162" s="12"/>
      <c r="KQW1162" s="12"/>
      <c r="KQX1162" s="12"/>
      <c r="KQY1162" s="12"/>
      <c r="KQZ1162" s="12"/>
      <c r="KRA1162" s="12"/>
      <c r="KRB1162" s="12"/>
      <c r="KRC1162" s="12"/>
      <c r="KRD1162" s="12"/>
      <c r="KRE1162" s="12"/>
      <c r="KRF1162" s="12"/>
      <c r="KRG1162" s="12"/>
      <c r="KRH1162" s="12"/>
      <c r="KRI1162" s="12"/>
      <c r="KRJ1162" s="12"/>
      <c r="KRK1162" s="12"/>
      <c r="KRL1162" s="12"/>
      <c r="KRM1162" s="12"/>
      <c r="KRN1162" s="12"/>
      <c r="KRO1162" s="12"/>
      <c r="KRP1162" s="12"/>
      <c r="KRQ1162" s="12"/>
      <c r="KRR1162" s="12"/>
      <c r="KRS1162" s="12"/>
      <c r="KRT1162" s="12"/>
      <c r="KRU1162" s="12"/>
      <c r="KRV1162" s="12"/>
      <c r="KRW1162" s="12"/>
      <c r="KRX1162" s="12"/>
      <c r="KRY1162" s="12"/>
      <c r="KRZ1162" s="12"/>
      <c r="KSA1162" s="12"/>
      <c r="KSB1162" s="12"/>
      <c r="KSC1162" s="12"/>
      <c r="KSD1162" s="12"/>
      <c r="KSE1162" s="12"/>
      <c r="KSF1162" s="12"/>
      <c r="KSG1162" s="12"/>
      <c r="KSH1162" s="12"/>
      <c r="KSI1162" s="12"/>
      <c r="KSJ1162" s="12"/>
      <c r="KSK1162" s="12"/>
      <c r="KSL1162" s="12"/>
      <c r="KSM1162" s="12"/>
      <c r="KSN1162" s="12"/>
      <c r="KSO1162" s="12"/>
      <c r="KSP1162" s="12"/>
      <c r="KSQ1162" s="12"/>
      <c r="KSR1162" s="12"/>
      <c r="KSS1162" s="12"/>
      <c r="KST1162" s="12"/>
      <c r="KSU1162" s="12"/>
      <c r="KSV1162" s="12"/>
      <c r="KSW1162" s="12"/>
      <c r="KSX1162" s="12"/>
      <c r="KSY1162" s="12"/>
      <c r="KSZ1162" s="12"/>
      <c r="KTA1162" s="12"/>
      <c r="KTB1162" s="12"/>
      <c r="KTC1162" s="12"/>
      <c r="KTD1162" s="12"/>
      <c r="KTE1162" s="12"/>
      <c r="KTF1162" s="12"/>
      <c r="KTG1162" s="12"/>
      <c r="KTH1162" s="12"/>
      <c r="KTI1162" s="12"/>
      <c r="KTJ1162" s="12"/>
      <c r="KTK1162" s="12"/>
      <c r="KTL1162" s="12"/>
      <c r="KTM1162" s="12"/>
      <c r="KTN1162" s="12"/>
      <c r="KTO1162" s="12"/>
      <c r="KTP1162" s="12"/>
      <c r="KTQ1162" s="12"/>
      <c r="KTR1162" s="12"/>
      <c r="KTS1162" s="12"/>
      <c r="KTT1162" s="12"/>
      <c r="KTU1162" s="12"/>
      <c r="KTV1162" s="12"/>
      <c r="KTW1162" s="12"/>
      <c r="KTX1162" s="12"/>
      <c r="KTY1162" s="12"/>
      <c r="KTZ1162" s="12"/>
      <c r="KUA1162" s="12"/>
      <c r="KUB1162" s="12"/>
      <c r="KUC1162" s="12"/>
      <c r="KUD1162" s="12"/>
      <c r="KUE1162" s="12"/>
      <c r="KUF1162" s="12"/>
      <c r="KUG1162" s="12"/>
      <c r="KUH1162" s="12"/>
      <c r="KUI1162" s="12"/>
      <c r="KUJ1162" s="12"/>
      <c r="KUK1162" s="12"/>
      <c r="KUL1162" s="12"/>
      <c r="KUM1162" s="12"/>
      <c r="KUN1162" s="12"/>
      <c r="KUO1162" s="12"/>
      <c r="KUP1162" s="12"/>
      <c r="KUQ1162" s="12"/>
      <c r="KUR1162" s="12"/>
      <c r="KUS1162" s="12"/>
      <c r="KUT1162" s="12"/>
      <c r="KUU1162" s="12"/>
      <c r="KUV1162" s="12"/>
      <c r="KUW1162" s="12"/>
      <c r="KUX1162" s="12"/>
      <c r="KUY1162" s="12"/>
      <c r="KUZ1162" s="12"/>
      <c r="KVA1162" s="12"/>
      <c r="KVB1162" s="12"/>
      <c r="KVC1162" s="12"/>
      <c r="KVD1162" s="12"/>
      <c r="KVE1162" s="12"/>
      <c r="KVF1162" s="12"/>
      <c r="KVG1162" s="12"/>
      <c r="KVH1162" s="12"/>
      <c r="KVI1162" s="12"/>
      <c r="KVJ1162" s="12"/>
      <c r="KVK1162" s="12"/>
      <c r="KVL1162" s="12"/>
      <c r="KVM1162" s="12"/>
      <c r="KVN1162" s="12"/>
      <c r="KVO1162" s="12"/>
      <c r="KVP1162" s="12"/>
      <c r="KVQ1162" s="12"/>
      <c r="KVR1162" s="12"/>
      <c r="KVS1162" s="12"/>
      <c r="KVT1162" s="12"/>
      <c r="KVU1162" s="12"/>
      <c r="KVV1162" s="12"/>
      <c r="KVW1162" s="12"/>
      <c r="KVX1162" s="12"/>
      <c r="KVY1162" s="12"/>
      <c r="KVZ1162" s="12"/>
      <c r="KWA1162" s="12"/>
      <c r="KWB1162" s="12"/>
      <c r="KWC1162" s="12"/>
      <c r="KWD1162" s="12"/>
      <c r="KWE1162" s="12"/>
      <c r="KWF1162" s="12"/>
      <c r="KWG1162" s="12"/>
      <c r="KWH1162" s="12"/>
      <c r="KWI1162" s="12"/>
      <c r="KWJ1162" s="12"/>
      <c r="KWK1162" s="12"/>
      <c r="KWL1162" s="12"/>
      <c r="KWM1162" s="12"/>
      <c r="KWN1162" s="12"/>
      <c r="KWO1162" s="12"/>
      <c r="KWP1162" s="12"/>
      <c r="KWQ1162" s="12"/>
      <c r="KWR1162" s="12"/>
      <c r="KWS1162" s="12"/>
      <c r="KWT1162" s="12"/>
      <c r="KWU1162" s="12"/>
      <c r="KWV1162" s="12"/>
      <c r="KWW1162" s="12"/>
      <c r="KWX1162" s="12"/>
      <c r="KWY1162" s="12"/>
      <c r="KWZ1162" s="12"/>
      <c r="KXA1162" s="12"/>
      <c r="KXB1162" s="12"/>
      <c r="KXC1162" s="12"/>
      <c r="KXD1162" s="12"/>
      <c r="KXE1162" s="12"/>
      <c r="KXF1162" s="12"/>
      <c r="KXG1162" s="12"/>
      <c r="KXH1162" s="12"/>
      <c r="KXI1162" s="12"/>
      <c r="KXJ1162" s="12"/>
      <c r="KXK1162" s="12"/>
      <c r="KXL1162" s="12"/>
      <c r="KXM1162" s="12"/>
      <c r="KXN1162" s="12"/>
      <c r="KXO1162" s="12"/>
      <c r="KXP1162" s="12"/>
      <c r="KXQ1162" s="12"/>
      <c r="KXR1162" s="12"/>
      <c r="KXS1162" s="12"/>
      <c r="KXT1162" s="12"/>
      <c r="KXU1162" s="12"/>
      <c r="KXV1162" s="12"/>
      <c r="KXW1162" s="12"/>
      <c r="KXX1162" s="12"/>
      <c r="KXY1162" s="12"/>
      <c r="KXZ1162" s="12"/>
      <c r="KYA1162" s="12"/>
      <c r="KYB1162" s="12"/>
      <c r="KYC1162" s="12"/>
      <c r="KYD1162" s="12"/>
      <c r="KYE1162" s="12"/>
      <c r="KYF1162" s="12"/>
      <c r="KYG1162" s="12"/>
      <c r="KYH1162" s="12"/>
      <c r="KYI1162" s="12"/>
      <c r="KYJ1162" s="12"/>
      <c r="KYK1162" s="12"/>
      <c r="KYL1162" s="12"/>
      <c r="KYM1162" s="12"/>
      <c r="KYN1162" s="12"/>
      <c r="KYO1162" s="12"/>
      <c r="KYP1162" s="12"/>
      <c r="KYQ1162" s="12"/>
      <c r="KYR1162" s="12"/>
      <c r="KYS1162" s="12"/>
      <c r="KYT1162" s="12"/>
      <c r="KYU1162" s="12"/>
      <c r="KYV1162" s="12"/>
      <c r="KYW1162" s="12"/>
      <c r="KYX1162" s="12"/>
      <c r="KYY1162" s="12"/>
      <c r="KYZ1162" s="12"/>
      <c r="KZA1162" s="12"/>
      <c r="KZB1162" s="12"/>
      <c r="KZC1162" s="12"/>
      <c r="KZD1162" s="12"/>
      <c r="KZE1162" s="12"/>
      <c r="KZF1162" s="12"/>
      <c r="KZG1162" s="12"/>
      <c r="KZH1162" s="12"/>
      <c r="KZI1162" s="12"/>
      <c r="KZJ1162" s="12"/>
      <c r="KZK1162" s="12"/>
      <c r="KZL1162" s="12"/>
      <c r="KZM1162" s="12"/>
      <c r="KZN1162" s="12"/>
      <c r="KZO1162" s="12"/>
      <c r="KZP1162" s="12"/>
      <c r="KZQ1162" s="12"/>
      <c r="KZR1162" s="12"/>
      <c r="KZS1162" s="12"/>
      <c r="KZT1162" s="12"/>
      <c r="KZU1162" s="12"/>
      <c r="KZV1162" s="12"/>
      <c r="KZW1162" s="12"/>
      <c r="KZX1162" s="12"/>
      <c r="KZY1162" s="12"/>
      <c r="KZZ1162" s="12"/>
      <c r="LAA1162" s="12"/>
      <c r="LAB1162" s="12"/>
      <c r="LAC1162" s="12"/>
      <c r="LAD1162" s="12"/>
      <c r="LAE1162" s="12"/>
      <c r="LAF1162" s="12"/>
      <c r="LAG1162" s="12"/>
      <c r="LAH1162" s="12"/>
      <c r="LAI1162" s="12"/>
      <c r="LAJ1162" s="12"/>
      <c r="LAK1162" s="12"/>
      <c r="LAL1162" s="12"/>
      <c r="LAM1162" s="12"/>
      <c r="LAN1162" s="12"/>
      <c r="LAO1162" s="12"/>
      <c r="LAP1162" s="12"/>
      <c r="LAQ1162" s="12"/>
      <c r="LAR1162" s="12"/>
      <c r="LAS1162" s="12"/>
      <c r="LAT1162" s="12"/>
      <c r="LAU1162" s="12"/>
      <c r="LAV1162" s="12"/>
      <c r="LAW1162" s="12"/>
      <c r="LAX1162" s="12"/>
      <c r="LAY1162" s="12"/>
      <c r="LAZ1162" s="12"/>
      <c r="LBA1162" s="12"/>
      <c r="LBB1162" s="12"/>
      <c r="LBC1162" s="12"/>
      <c r="LBD1162" s="12"/>
      <c r="LBE1162" s="12"/>
      <c r="LBF1162" s="12"/>
      <c r="LBG1162" s="12"/>
      <c r="LBH1162" s="12"/>
      <c r="LBI1162" s="12"/>
      <c r="LBJ1162" s="12"/>
      <c r="LBK1162" s="12"/>
      <c r="LBL1162" s="12"/>
      <c r="LBM1162" s="12"/>
      <c r="LBN1162" s="12"/>
      <c r="LBO1162" s="12"/>
      <c r="LBP1162" s="12"/>
      <c r="LBQ1162" s="12"/>
      <c r="LBR1162" s="12"/>
      <c r="LBS1162" s="12"/>
      <c r="LBT1162" s="12"/>
      <c r="LBU1162" s="12"/>
      <c r="LBV1162" s="12"/>
      <c r="LBW1162" s="12"/>
      <c r="LBX1162" s="12"/>
      <c r="LBY1162" s="12"/>
      <c r="LBZ1162" s="12"/>
      <c r="LCA1162" s="12"/>
      <c r="LCB1162" s="12"/>
      <c r="LCC1162" s="12"/>
      <c r="LCD1162" s="12"/>
      <c r="LCE1162" s="12"/>
      <c r="LCF1162" s="12"/>
      <c r="LCG1162" s="12"/>
      <c r="LCH1162" s="12"/>
      <c r="LCI1162" s="12"/>
      <c r="LCJ1162" s="12"/>
      <c r="LCK1162" s="12"/>
      <c r="LCL1162" s="12"/>
      <c r="LCM1162" s="12"/>
      <c r="LCN1162" s="12"/>
      <c r="LCO1162" s="12"/>
      <c r="LCP1162" s="12"/>
      <c r="LCQ1162" s="12"/>
      <c r="LCR1162" s="12"/>
      <c r="LCS1162" s="12"/>
      <c r="LCT1162" s="12"/>
      <c r="LCU1162" s="12"/>
      <c r="LCV1162" s="12"/>
      <c r="LCW1162" s="12"/>
      <c r="LCX1162" s="12"/>
      <c r="LCY1162" s="12"/>
      <c r="LCZ1162" s="12"/>
      <c r="LDA1162" s="12"/>
      <c r="LDB1162" s="12"/>
      <c r="LDC1162" s="12"/>
      <c r="LDD1162" s="12"/>
      <c r="LDE1162" s="12"/>
      <c r="LDF1162" s="12"/>
      <c r="LDG1162" s="12"/>
      <c r="LDH1162" s="12"/>
      <c r="LDI1162" s="12"/>
      <c r="LDJ1162" s="12"/>
      <c r="LDK1162" s="12"/>
      <c r="LDL1162" s="12"/>
      <c r="LDM1162" s="12"/>
      <c r="LDN1162" s="12"/>
      <c r="LDO1162" s="12"/>
      <c r="LDP1162" s="12"/>
      <c r="LDQ1162" s="12"/>
      <c r="LDR1162" s="12"/>
      <c r="LDS1162" s="12"/>
      <c r="LDT1162" s="12"/>
      <c r="LDU1162" s="12"/>
      <c r="LDV1162" s="12"/>
      <c r="LDW1162" s="12"/>
      <c r="LDX1162" s="12"/>
      <c r="LDY1162" s="12"/>
      <c r="LDZ1162" s="12"/>
      <c r="LEA1162" s="12"/>
      <c r="LEB1162" s="12"/>
      <c r="LEC1162" s="12"/>
      <c r="LED1162" s="12"/>
      <c r="LEE1162" s="12"/>
      <c r="LEF1162" s="12"/>
      <c r="LEG1162" s="12"/>
      <c r="LEH1162" s="12"/>
      <c r="LEI1162" s="12"/>
      <c r="LEJ1162" s="12"/>
      <c r="LEK1162" s="12"/>
      <c r="LEL1162" s="12"/>
      <c r="LEM1162" s="12"/>
      <c r="LEN1162" s="12"/>
      <c r="LEO1162" s="12"/>
      <c r="LEP1162" s="12"/>
      <c r="LEQ1162" s="12"/>
      <c r="LER1162" s="12"/>
      <c r="LES1162" s="12"/>
      <c r="LET1162" s="12"/>
      <c r="LEU1162" s="12"/>
      <c r="LEV1162" s="12"/>
      <c r="LEW1162" s="12"/>
      <c r="LEX1162" s="12"/>
      <c r="LEY1162" s="12"/>
      <c r="LEZ1162" s="12"/>
      <c r="LFA1162" s="12"/>
      <c r="LFB1162" s="12"/>
      <c r="LFC1162" s="12"/>
      <c r="LFD1162" s="12"/>
      <c r="LFE1162" s="12"/>
      <c r="LFF1162" s="12"/>
      <c r="LFG1162" s="12"/>
      <c r="LFH1162" s="12"/>
      <c r="LFI1162" s="12"/>
      <c r="LFJ1162" s="12"/>
      <c r="LFK1162" s="12"/>
      <c r="LFL1162" s="12"/>
      <c r="LFM1162" s="12"/>
      <c r="LFN1162" s="12"/>
      <c r="LFO1162" s="12"/>
      <c r="LFP1162" s="12"/>
      <c r="LFQ1162" s="12"/>
      <c r="LFR1162" s="12"/>
      <c r="LFS1162" s="12"/>
      <c r="LFT1162" s="12"/>
      <c r="LFU1162" s="12"/>
      <c r="LFV1162" s="12"/>
      <c r="LFW1162" s="12"/>
      <c r="LFX1162" s="12"/>
      <c r="LFY1162" s="12"/>
      <c r="LFZ1162" s="12"/>
      <c r="LGA1162" s="12"/>
      <c r="LGB1162" s="12"/>
      <c r="LGC1162" s="12"/>
      <c r="LGD1162" s="12"/>
      <c r="LGE1162" s="12"/>
      <c r="LGF1162" s="12"/>
      <c r="LGG1162" s="12"/>
      <c r="LGH1162" s="12"/>
      <c r="LGI1162" s="12"/>
      <c r="LGJ1162" s="12"/>
      <c r="LGK1162" s="12"/>
      <c r="LGL1162" s="12"/>
      <c r="LGM1162" s="12"/>
      <c r="LGN1162" s="12"/>
      <c r="LGO1162" s="12"/>
      <c r="LGP1162" s="12"/>
      <c r="LGQ1162" s="12"/>
      <c r="LGR1162" s="12"/>
      <c r="LGS1162" s="12"/>
      <c r="LGT1162" s="12"/>
      <c r="LGU1162" s="12"/>
      <c r="LGV1162" s="12"/>
      <c r="LGW1162" s="12"/>
      <c r="LGX1162" s="12"/>
      <c r="LGY1162" s="12"/>
      <c r="LGZ1162" s="12"/>
      <c r="LHA1162" s="12"/>
      <c r="LHB1162" s="12"/>
      <c r="LHC1162" s="12"/>
      <c r="LHD1162" s="12"/>
      <c r="LHE1162" s="12"/>
      <c r="LHF1162" s="12"/>
      <c r="LHG1162" s="12"/>
      <c r="LHH1162" s="12"/>
      <c r="LHI1162" s="12"/>
      <c r="LHJ1162" s="12"/>
      <c r="LHK1162" s="12"/>
      <c r="LHL1162" s="12"/>
      <c r="LHM1162" s="12"/>
      <c r="LHN1162" s="12"/>
      <c r="LHO1162" s="12"/>
      <c r="LHP1162" s="12"/>
      <c r="LHQ1162" s="12"/>
      <c r="LHR1162" s="12"/>
      <c r="LHS1162" s="12"/>
      <c r="LHT1162" s="12"/>
      <c r="LHU1162" s="12"/>
      <c r="LHV1162" s="12"/>
      <c r="LHW1162" s="12"/>
      <c r="LHX1162" s="12"/>
      <c r="LHY1162" s="12"/>
      <c r="LHZ1162" s="12"/>
      <c r="LIA1162" s="12"/>
      <c r="LIB1162" s="12"/>
      <c r="LIC1162" s="12"/>
      <c r="LID1162" s="12"/>
      <c r="LIE1162" s="12"/>
      <c r="LIF1162" s="12"/>
      <c r="LIG1162" s="12"/>
      <c r="LIH1162" s="12"/>
      <c r="LII1162" s="12"/>
      <c r="LIJ1162" s="12"/>
      <c r="LIK1162" s="12"/>
      <c r="LIL1162" s="12"/>
      <c r="LIM1162" s="12"/>
      <c r="LIN1162" s="12"/>
      <c r="LIO1162" s="12"/>
      <c r="LIP1162" s="12"/>
      <c r="LIQ1162" s="12"/>
      <c r="LIR1162" s="12"/>
      <c r="LIS1162" s="12"/>
      <c r="LIT1162" s="12"/>
      <c r="LIU1162" s="12"/>
      <c r="LIV1162" s="12"/>
      <c r="LIW1162" s="12"/>
      <c r="LIX1162" s="12"/>
      <c r="LIY1162" s="12"/>
      <c r="LIZ1162" s="12"/>
      <c r="LJA1162" s="12"/>
      <c r="LJB1162" s="12"/>
      <c r="LJC1162" s="12"/>
      <c r="LJD1162" s="12"/>
      <c r="LJE1162" s="12"/>
      <c r="LJF1162" s="12"/>
      <c r="LJG1162" s="12"/>
      <c r="LJH1162" s="12"/>
      <c r="LJI1162" s="12"/>
      <c r="LJJ1162" s="12"/>
      <c r="LJK1162" s="12"/>
      <c r="LJL1162" s="12"/>
      <c r="LJM1162" s="12"/>
      <c r="LJN1162" s="12"/>
      <c r="LJO1162" s="12"/>
      <c r="LJP1162" s="12"/>
      <c r="LJQ1162" s="12"/>
      <c r="LJR1162" s="12"/>
      <c r="LJS1162" s="12"/>
      <c r="LJT1162" s="12"/>
      <c r="LJU1162" s="12"/>
      <c r="LJV1162" s="12"/>
      <c r="LJW1162" s="12"/>
      <c r="LJX1162" s="12"/>
      <c r="LJY1162" s="12"/>
      <c r="LJZ1162" s="12"/>
      <c r="LKA1162" s="12"/>
      <c r="LKB1162" s="12"/>
      <c r="LKC1162" s="12"/>
      <c r="LKD1162" s="12"/>
      <c r="LKE1162" s="12"/>
      <c r="LKF1162" s="12"/>
      <c r="LKG1162" s="12"/>
      <c r="LKH1162" s="12"/>
      <c r="LKI1162" s="12"/>
      <c r="LKJ1162" s="12"/>
      <c r="LKK1162" s="12"/>
      <c r="LKL1162" s="12"/>
      <c r="LKM1162" s="12"/>
      <c r="LKN1162" s="12"/>
      <c r="LKO1162" s="12"/>
      <c r="LKP1162" s="12"/>
      <c r="LKQ1162" s="12"/>
      <c r="LKR1162" s="12"/>
      <c r="LKS1162" s="12"/>
      <c r="LKT1162" s="12"/>
      <c r="LKU1162" s="12"/>
      <c r="LKV1162" s="12"/>
      <c r="LKW1162" s="12"/>
      <c r="LKX1162" s="12"/>
      <c r="LKY1162" s="12"/>
      <c r="LKZ1162" s="12"/>
      <c r="LLA1162" s="12"/>
      <c r="LLB1162" s="12"/>
      <c r="LLC1162" s="12"/>
      <c r="LLD1162" s="12"/>
      <c r="LLE1162" s="12"/>
      <c r="LLF1162" s="12"/>
      <c r="LLG1162" s="12"/>
      <c r="LLH1162" s="12"/>
      <c r="LLI1162" s="12"/>
      <c r="LLJ1162" s="12"/>
      <c r="LLK1162" s="12"/>
      <c r="LLL1162" s="12"/>
      <c r="LLM1162" s="12"/>
      <c r="LLN1162" s="12"/>
      <c r="LLO1162" s="12"/>
      <c r="LLP1162" s="12"/>
      <c r="LLQ1162" s="12"/>
      <c r="LLR1162" s="12"/>
      <c r="LLS1162" s="12"/>
      <c r="LLT1162" s="12"/>
      <c r="LLU1162" s="12"/>
      <c r="LLV1162" s="12"/>
      <c r="LLW1162" s="12"/>
      <c r="LLX1162" s="12"/>
      <c r="LLY1162" s="12"/>
      <c r="LLZ1162" s="12"/>
      <c r="LMA1162" s="12"/>
      <c r="LMB1162" s="12"/>
      <c r="LMC1162" s="12"/>
      <c r="LMD1162" s="12"/>
      <c r="LME1162" s="12"/>
      <c r="LMF1162" s="12"/>
      <c r="LMG1162" s="12"/>
      <c r="LMH1162" s="12"/>
      <c r="LMI1162" s="12"/>
      <c r="LMJ1162" s="12"/>
      <c r="LMK1162" s="12"/>
      <c r="LML1162" s="12"/>
      <c r="LMM1162" s="12"/>
      <c r="LMN1162" s="12"/>
      <c r="LMO1162" s="12"/>
      <c r="LMP1162" s="12"/>
      <c r="LMQ1162" s="12"/>
      <c r="LMR1162" s="12"/>
      <c r="LMS1162" s="12"/>
      <c r="LMT1162" s="12"/>
      <c r="LMU1162" s="12"/>
      <c r="LMV1162" s="12"/>
      <c r="LMW1162" s="12"/>
      <c r="LMX1162" s="12"/>
      <c r="LMY1162" s="12"/>
      <c r="LMZ1162" s="12"/>
      <c r="LNA1162" s="12"/>
      <c r="LNB1162" s="12"/>
      <c r="LNC1162" s="12"/>
      <c r="LND1162" s="12"/>
      <c r="LNE1162" s="12"/>
      <c r="LNF1162" s="12"/>
      <c r="LNG1162" s="12"/>
      <c r="LNH1162" s="12"/>
      <c r="LNI1162" s="12"/>
      <c r="LNJ1162" s="12"/>
      <c r="LNK1162" s="12"/>
      <c r="LNL1162" s="12"/>
      <c r="LNM1162" s="12"/>
      <c r="LNN1162" s="12"/>
      <c r="LNO1162" s="12"/>
      <c r="LNP1162" s="12"/>
      <c r="LNQ1162" s="12"/>
      <c r="LNR1162" s="12"/>
      <c r="LNS1162" s="12"/>
      <c r="LNT1162" s="12"/>
      <c r="LNU1162" s="12"/>
      <c r="LNV1162" s="12"/>
      <c r="LNW1162" s="12"/>
      <c r="LNX1162" s="12"/>
      <c r="LNY1162" s="12"/>
      <c r="LNZ1162" s="12"/>
      <c r="LOA1162" s="12"/>
      <c r="LOB1162" s="12"/>
      <c r="LOC1162" s="12"/>
      <c r="LOD1162" s="12"/>
      <c r="LOE1162" s="12"/>
      <c r="LOF1162" s="12"/>
      <c r="LOG1162" s="12"/>
      <c r="LOH1162" s="12"/>
      <c r="LOI1162" s="12"/>
      <c r="LOJ1162" s="12"/>
      <c r="LOK1162" s="12"/>
      <c r="LOL1162" s="12"/>
      <c r="LOM1162" s="12"/>
      <c r="LON1162" s="12"/>
      <c r="LOO1162" s="12"/>
      <c r="LOP1162" s="12"/>
      <c r="LOQ1162" s="12"/>
      <c r="LOR1162" s="12"/>
      <c r="LOS1162" s="12"/>
      <c r="LOT1162" s="12"/>
      <c r="LOU1162" s="12"/>
      <c r="LOV1162" s="12"/>
      <c r="LOW1162" s="12"/>
      <c r="LOX1162" s="12"/>
      <c r="LOY1162" s="12"/>
      <c r="LOZ1162" s="12"/>
      <c r="LPA1162" s="12"/>
      <c r="LPB1162" s="12"/>
      <c r="LPC1162" s="12"/>
      <c r="LPD1162" s="12"/>
      <c r="LPE1162" s="12"/>
      <c r="LPF1162" s="12"/>
      <c r="LPG1162" s="12"/>
      <c r="LPH1162" s="12"/>
      <c r="LPI1162" s="12"/>
      <c r="LPJ1162" s="12"/>
      <c r="LPK1162" s="12"/>
      <c r="LPL1162" s="12"/>
      <c r="LPM1162" s="12"/>
      <c r="LPN1162" s="12"/>
      <c r="LPO1162" s="12"/>
      <c r="LPP1162" s="12"/>
      <c r="LPQ1162" s="12"/>
      <c r="LPR1162" s="12"/>
      <c r="LPS1162" s="12"/>
      <c r="LPT1162" s="12"/>
      <c r="LPU1162" s="12"/>
      <c r="LPV1162" s="12"/>
      <c r="LPW1162" s="12"/>
      <c r="LPX1162" s="12"/>
      <c r="LPY1162" s="12"/>
      <c r="LPZ1162" s="12"/>
      <c r="LQA1162" s="12"/>
      <c r="LQB1162" s="12"/>
      <c r="LQC1162" s="12"/>
      <c r="LQD1162" s="12"/>
      <c r="LQE1162" s="12"/>
      <c r="LQF1162" s="12"/>
      <c r="LQG1162" s="12"/>
      <c r="LQH1162" s="12"/>
      <c r="LQI1162" s="12"/>
      <c r="LQJ1162" s="12"/>
      <c r="LQK1162" s="12"/>
      <c r="LQL1162" s="12"/>
      <c r="LQM1162" s="12"/>
      <c r="LQN1162" s="12"/>
      <c r="LQO1162" s="12"/>
      <c r="LQP1162" s="12"/>
      <c r="LQQ1162" s="12"/>
      <c r="LQR1162" s="12"/>
      <c r="LQS1162" s="12"/>
      <c r="LQT1162" s="12"/>
      <c r="LQU1162" s="12"/>
      <c r="LQV1162" s="12"/>
      <c r="LQW1162" s="12"/>
      <c r="LQX1162" s="12"/>
      <c r="LQY1162" s="12"/>
      <c r="LQZ1162" s="12"/>
      <c r="LRA1162" s="12"/>
      <c r="LRB1162" s="12"/>
      <c r="LRC1162" s="12"/>
      <c r="LRD1162" s="12"/>
      <c r="LRE1162" s="12"/>
      <c r="LRF1162" s="12"/>
      <c r="LRG1162" s="12"/>
      <c r="LRH1162" s="12"/>
      <c r="LRI1162" s="12"/>
      <c r="LRJ1162" s="12"/>
      <c r="LRK1162" s="12"/>
      <c r="LRL1162" s="12"/>
      <c r="LRM1162" s="12"/>
      <c r="LRN1162" s="12"/>
      <c r="LRO1162" s="12"/>
      <c r="LRP1162" s="12"/>
      <c r="LRQ1162" s="12"/>
      <c r="LRR1162" s="12"/>
      <c r="LRS1162" s="12"/>
      <c r="LRT1162" s="12"/>
      <c r="LRU1162" s="12"/>
      <c r="LRV1162" s="12"/>
      <c r="LRW1162" s="12"/>
      <c r="LRX1162" s="12"/>
      <c r="LRY1162" s="12"/>
      <c r="LRZ1162" s="12"/>
      <c r="LSA1162" s="12"/>
      <c r="LSB1162" s="12"/>
      <c r="LSC1162" s="12"/>
      <c r="LSD1162" s="12"/>
      <c r="LSE1162" s="12"/>
      <c r="LSF1162" s="12"/>
      <c r="LSG1162" s="12"/>
      <c r="LSH1162" s="12"/>
      <c r="LSI1162" s="12"/>
      <c r="LSJ1162" s="12"/>
      <c r="LSK1162" s="12"/>
      <c r="LSL1162" s="12"/>
      <c r="LSM1162" s="12"/>
      <c r="LSN1162" s="12"/>
      <c r="LSO1162" s="12"/>
      <c r="LSP1162" s="12"/>
      <c r="LSQ1162" s="12"/>
      <c r="LSR1162" s="12"/>
      <c r="LSS1162" s="12"/>
      <c r="LST1162" s="12"/>
      <c r="LSU1162" s="12"/>
      <c r="LSV1162" s="12"/>
      <c r="LSW1162" s="12"/>
      <c r="LSX1162" s="12"/>
      <c r="LSY1162" s="12"/>
      <c r="LSZ1162" s="12"/>
      <c r="LTA1162" s="12"/>
      <c r="LTB1162" s="12"/>
      <c r="LTC1162" s="12"/>
      <c r="LTD1162" s="12"/>
      <c r="LTE1162" s="12"/>
      <c r="LTF1162" s="12"/>
      <c r="LTG1162" s="12"/>
      <c r="LTH1162" s="12"/>
      <c r="LTI1162" s="12"/>
      <c r="LTJ1162" s="12"/>
      <c r="LTK1162" s="12"/>
      <c r="LTL1162" s="12"/>
      <c r="LTM1162" s="12"/>
      <c r="LTN1162" s="12"/>
      <c r="LTO1162" s="12"/>
      <c r="LTP1162" s="12"/>
      <c r="LTQ1162" s="12"/>
      <c r="LTR1162" s="12"/>
      <c r="LTS1162" s="12"/>
      <c r="LTT1162" s="12"/>
      <c r="LTU1162" s="12"/>
      <c r="LTV1162" s="12"/>
      <c r="LTW1162" s="12"/>
      <c r="LTX1162" s="12"/>
      <c r="LTY1162" s="12"/>
      <c r="LTZ1162" s="12"/>
      <c r="LUA1162" s="12"/>
      <c r="LUB1162" s="12"/>
      <c r="LUC1162" s="12"/>
      <c r="LUD1162" s="12"/>
      <c r="LUE1162" s="12"/>
      <c r="LUF1162" s="12"/>
      <c r="LUG1162" s="12"/>
      <c r="LUH1162" s="12"/>
      <c r="LUI1162" s="12"/>
      <c r="LUJ1162" s="12"/>
      <c r="LUK1162" s="12"/>
      <c r="LUL1162" s="12"/>
      <c r="LUM1162" s="12"/>
      <c r="LUN1162" s="12"/>
      <c r="LUO1162" s="12"/>
      <c r="LUP1162" s="12"/>
      <c r="LUQ1162" s="12"/>
      <c r="LUR1162" s="12"/>
      <c r="LUS1162" s="12"/>
      <c r="LUT1162" s="12"/>
      <c r="LUU1162" s="12"/>
      <c r="LUV1162" s="12"/>
      <c r="LUW1162" s="12"/>
      <c r="LUX1162" s="12"/>
      <c r="LUY1162" s="12"/>
      <c r="LUZ1162" s="12"/>
      <c r="LVA1162" s="12"/>
      <c r="LVB1162" s="12"/>
      <c r="LVC1162" s="12"/>
      <c r="LVD1162" s="12"/>
      <c r="LVE1162" s="12"/>
      <c r="LVF1162" s="12"/>
      <c r="LVG1162" s="12"/>
      <c r="LVH1162" s="12"/>
      <c r="LVI1162" s="12"/>
      <c r="LVJ1162" s="12"/>
      <c r="LVK1162" s="12"/>
      <c r="LVL1162" s="12"/>
      <c r="LVM1162" s="12"/>
      <c r="LVN1162" s="12"/>
      <c r="LVO1162" s="12"/>
      <c r="LVP1162" s="12"/>
      <c r="LVQ1162" s="12"/>
      <c r="LVR1162" s="12"/>
      <c r="LVS1162" s="12"/>
      <c r="LVT1162" s="12"/>
      <c r="LVU1162" s="12"/>
      <c r="LVV1162" s="12"/>
      <c r="LVW1162" s="12"/>
      <c r="LVX1162" s="12"/>
      <c r="LVY1162" s="12"/>
      <c r="LVZ1162" s="12"/>
      <c r="LWA1162" s="12"/>
      <c r="LWB1162" s="12"/>
      <c r="LWC1162" s="12"/>
      <c r="LWD1162" s="12"/>
      <c r="LWE1162" s="12"/>
      <c r="LWF1162" s="12"/>
      <c r="LWG1162" s="12"/>
      <c r="LWH1162" s="12"/>
      <c r="LWI1162" s="12"/>
      <c r="LWJ1162" s="12"/>
      <c r="LWK1162" s="12"/>
      <c r="LWL1162" s="12"/>
      <c r="LWM1162" s="12"/>
      <c r="LWN1162" s="12"/>
      <c r="LWO1162" s="12"/>
      <c r="LWP1162" s="12"/>
      <c r="LWQ1162" s="12"/>
      <c r="LWR1162" s="12"/>
      <c r="LWS1162" s="12"/>
      <c r="LWT1162" s="12"/>
      <c r="LWU1162" s="12"/>
      <c r="LWV1162" s="12"/>
      <c r="LWW1162" s="12"/>
      <c r="LWX1162" s="12"/>
      <c r="LWY1162" s="12"/>
      <c r="LWZ1162" s="12"/>
      <c r="LXA1162" s="12"/>
      <c r="LXB1162" s="12"/>
      <c r="LXC1162" s="12"/>
      <c r="LXD1162" s="12"/>
      <c r="LXE1162" s="12"/>
      <c r="LXF1162" s="12"/>
      <c r="LXG1162" s="12"/>
      <c r="LXH1162" s="12"/>
      <c r="LXI1162" s="12"/>
      <c r="LXJ1162" s="12"/>
      <c r="LXK1162" s="12"/>
      <c r="LXL1162" s="12"/>
      <c r="LXM1162" s="12"/>
      <c r="LXN1162" s="12"/>
      <c r="LXO1162" s="12"/>
      <c r="LXP1162" s="12"/>
      <c r="LXQ1162" s="12"/>
      <c r="LXR1162" s="12"/>
      <c r="LXS1162" s="12"/>
      <c r="LXT1162" s="12"/>
      <c r="LXU1162" s="12"/>
      <c r="LXV1162" s="12"/>
      <c r="LXW1162" s="12"/>
      <c r="LXX1162" s="12"/>
      <c r="LXY1162" s="12"/>
      <c r="LXZ1162" s="12"/>
      <c r="LYA1162" s="12"/>
      <c r="LYB1162" s="12"/>
      <c r="LYC1162" s="12"/>
      <c r="LYD1162" s="12"/>
      <c r="LYE1162" s="12"/>
      <c r="LYF1162" s="12"/>
      <c r="LYG1162" s="12"/>
      <c r="LYH1162" s="12"/>
      <c r="LYI1162" s="12"/>
      <c r="LYJ1162" s="12"/>
      <c r="LYK1162" s="12"/>
      <c r="LYL1162" s="12"/>
      <c r="LYM1162" s="12"/>
      <c r="LYN1162" s="12"/>
      <c r="LYO1162" s="12"/>
      <c r="LYP1162" s="12"/>
      <c r="LYQ1162" s="12"/>
      <c r="LYR1162" s="12"/>
      <c r="LYS1162" s="12"/>
      <c r="LYT1162" s="12"/>
      <c r="LYU1162" s="12"/>
      <c r="LYV1162" s="12"/>
      <c r="LYW1162" s="12"/>
      <c r="LYX1162" s="12"/>
      <c r="LYY1162" s="12"/>
      <c r="LYZ1162" s="12"/>
      <c r="LZA1162" s="12"/>
      <c r="LZB1162" s="12"/>
      <c r="LZC1162" s="12"/>
      <c r="LZD1162" s="12"/>
      <c r="LZE1162" s="12"/>
      <c r="LZF1162" s="12"/>
      <c r="LZG1162" s="12"/>
      <c r="LZH1162" s="12"/>
      <c r="LZI1162" s="12"/>
      <c r="LZJ1162" s="12"/>
      <c r="LZK1162" s="12"/>
      <c r="LZL1162" s="12"/>
      <c r="LZM1162" s="12"/>
      <c r="LZN1162" s="12"/>
      <c r="LZO1162" s="12"/>
      <c r="LZP1162" s="12"/>
      <c r="LZQ1162" s="12"/>
      <c r="LZR1162" s="12"/>
      <c r="LZS1162" s="12"/>
      <c r="LZT1162" s="12"/>
      <c r="LZU1162" s="12"/>
      <c r="LZV1162" s="12"/>
      <c r="LZW1162" s="12"/>
      <c r="LZX1162" s="12"/>
      <c r="LZY1162" s="12"/>
      <c r="LZZ1162" s="12"/>
      <c r="MAA1162" s="12"/>
      <c r="MAB1162" s="12"/>
      <c r="MAC1162" s="12"/>
      <c r="MAD1162" s="12"/>
      <c r="MAE1162" s="12"/>
      <c r="MAF1162" s="12"/>
      <c r="MAG1162" s="12"/>
      <c r="MAH1162" s="12"/>
      <c r="MAI1162" s="12"/>
      <c r="MAJ1162" s="12"/>
      <c r="MAK1162" s="12"/>
      <c r="MAL1162" s="12"/>
      <c r="MAM1162" s="12"/>
      <c r="MAN1162" s="12"/>
      <c r="MAO1162" s="12"/>
      <c r="MAP1162" s="12"/>
      <c r="MAQ1162" s="12"/>
      <c r="MAR1162" s="12"/>
      <c r="MAS1162" s="12"/>
      <c r="MAT1162" s="12"/>
      <c r="MAU1162" s="12"/>
      <c r="MAV1162" s="12"/>
      <c r="MAW1162" s="12"/>
      <c r="MAX1162" s="12"/>
      <c r="MAY1162" s="12"/>
      <c r="MAZ1162" s="12"/>
      <c r="MBA1162" s="12"/>
      <c r="MBB1162" s="12"/>
      <c r="MBC1162" s="12"/>
      <c r="MBD1162" s="12"/>
      <c r="MBE1162" s="12"/>
      <c r="MBF1162" s="12"/>
      <c r="MBG1162" s="12"/>
      <c r="MBH1162" s="12"/>
      <c r="MBI1162" s="12"/>
      <c r="MBJ1162" s="12"/>
      <c r="MBK1162" s="12"/>
      <c r="MBL1162" s="12"/>
      <c r="MBM1162" s="12"/>
      <c r="MBN1162" s="12"/>
      <c r="MBO1162" s="12"/>
      <c r="MBP1162" s="12"/>
      <c r="MBQ1162" s="12"/>
      <c r="MBR1162" s="12"/>
      <c r="MBS1162" s="12"/>
      <c r="MBT1162" s="12"/>
      <c r="MBU1162" s="12"/>
      <c r="MBV1162" s="12"/>
      <c r="MBW1162" s="12"/>
      <c r="MBX1162" s="12"/>
      <c r="MBY1162" s="12"/>
      <c r="MBZ1162" s="12"/>
      <c r="MCA1162" s="12"/>
      <c r="MCB1162" s="12"/>
      <c r="MCC1162" s="12"/>
      <c r="MCD1162" s="12"/>
      <c r="MCE1162" s="12"/>
      <c r="MCF1162" s="12"/>
      <c r="MCG1162" s="12"/>
      <c r="MCH1162" s="12"/>
      <c r="MCI1162" s="12"/>
      <c r="MCJ1162" s="12"/>
      <c r="MCK1162" s="12"/>
      <c r="MCL1162" s="12"/>
      <c r="MCM1162" s="12"/>
      <c r="MCN1162" s="12"/>
      <c r="MCO1162" s="12"/>
      <c r="MCP1162" s="12"/>
      <c r="MCQ1162" s="12"/>
      <c r="MCR1162" s="12"/>
      <c r="MCS1162" s="12"/>
      <c r="MCT1162" s="12"/>
      <c r="MCU1162" s="12"/>
      <c r="MCV1162" s="12"/>
      <c r="MCW1162" s="12"/>
      <c r="MCX1162" s="12"/>
      <c r="MCY1162" s="12"/>
      <c r="MCZ1162" s="12"/>
      <c r="MDA1162" s="12"/>
      <c r="MDB1162" s="12"/>
      <c r="MDC1162" s="12"/>
      <c r="MDD1162" s="12"/>
      <c r="MDE1162" s="12"/>
      <c r="MDF1162" s="12"/>
      <c r="MDG1162" s="12"/>
      <c r="MDH1162" s="12"/>
      <c r="MDI1162" s="12"/>
      <c r="MDJ1162" s="12"/>
      <c r="MDK1162" s="12"/>
      <c r="MDL1162" s="12"/>
      <c r="MDM1162" s="12"/>
      <c r="MDN1162" s="12"/>
      <c r="MDO1162" s="12"/>
      <c r="MDP1162" s="12"/>
      <c r="MDQ1162" s="12"/>
      <c r="MDR1162" s="12"/>
      <c r="MDS1162" s="12"/>
      <c r="MDT1162" s="12"/>
      <c r="MDU1162" s="12"/>
      <c r="MDV1162" s="12"/>
      <c r="MDW1162" s="12"/>
      <c r="MDX1162" s="12"/>
      <c r="MDY1162" s="12"/>
      <c r="MDZ1162" s="12"/>
      <c r="MEA1162" s="12"/>
      <c r="MEB1162" s="12"/>
      <c r="MEC1162" s="12"/>
      <c r="MED1162" s="12"/>
      <c r="MEE1162" s="12"/>
      <c r="MEF1162" s="12"/>
      <c r="MEG1162" s="12"/>
      <c r="MEH1162" s="12"/>
      <c r="MEI1162" s="12"/>
      <c r="MEJ1162" s="12"/>
      <c r="MEK1162" s="12"/>
      <c r="MEL1162" s="12"/>
      <c r="MEM1162" s="12"/>
      <c r="MEN1162" s="12"/>
      <c r="MEO1162" s="12"/>
      <c r="MEP1162" s="12"/>
      <c r="MEQ1162" s="12"/>
      <c r="MER1162" s="12"/>
      <c r="MES1162" s="12"/>
      <c r="MET1162" s="12"/>
      <c r="MEU1162" s="12"/>
      <c r="MEV1162" s="12"/>
      <c r="MEW1162" s="12"/>
      <c r="MEX1162" s="12"/>
      <c r="MEY1162" s="12"/>
      <c r="MEZ1162" s="12"/>
      <c r="MFA1162" s="12"/>
      <c r="MFB1162" s="12"/>
      <c r="MFC1162" s="12"/>
      <c r="MFD1162" s="12"/>
      <c r="MFE1162" s="12"/>
      <c r="MFF1162" s="12"/>
      <c r="MFG1162" s="12"/>
      <c r="MFH1162" s="12"/>
      <c r="MFI1162" s="12"/>
      <c r="MFJ1162" s="12"/>
      <c r="MFK1162" s="12"/>
      <c r="MFL1162" s="12"/>
      <c r="MFM1162" s="12"/>
      <c r="MFN1162" s="12"/>
      <c r="MFO1162" s="12"/>
      <c r="MFP1162" s="12"/>
      <c r="MFQ1162" s="12"/>
      <c r="MFR1162" s="12"/>
      <c r="MFS1162" s="12"/>
      <c r="MFT1162" s="12"/>
      <c r="MFU1162" s="12"/>
      <c r="MFV1162" s="12"/>
      <c r="MFW1162" s="12"/>
      <c r="MFX1162" s="12"/>
      <c r="MFY1162" s="12"/>
      <c r="MFZ1162" s="12"/>
      <c r="MGA1162" s="12"/>
      <c r="MGB1162" s="12"/>
      <c r="MGC1162" s="12"/>
      <c r="MGD1162" s="12"/>
      <c r="MGE1162" s="12"/>
      <c r="MGF1162" s="12"/>
      <c r="MGG1162" s="12"/>
      <c r="MGH1162" s="12"/>
      <c r="MGI1162" s="12"/>
      <c r="MGJ1162" s="12"/>
      <c r="MGK1162" s="12"/>
      <c r="MGL1162" s="12"/>
      <c r="MGM1162" s="12"/>
      <c r="MGN1162" s="12"/>
      <c r="MGO1162" s="12"/>
      <c r="MGP1162" s="12"/>
      <c r="MGQ1162" s="12"/>
      <c r="MGR1162" s="12"/>
      <c r="MGS1162" s="12"/>
      <c r="MGT1162" s="12"/>
      <c r="MGU1162" s="12"/>
      <c r="MGV1162" s="12"/>
      <c r="MGW1162" s="12"/>
      <c r="MGX1162" s="12"/>
      <c r="MGY1162" s="12"/>
      <c r="MGZ1162" s="12"/>
      <c r="MHA1162" s="12"/>
      <c r="MHB1162" s="12"/>
      <c r="MHC1162" s="12"/>
      <c r="MHD1162" s="12"/>
      <c r="MHE1162" s="12"/>
      <c r="MHF1162" s="12"/>
      <c r="MHG1162" s="12"/>
      <c r="MHH1162" s="12"/>
      <c r="MHI1162" s="12"/>
      <c r="MHJ1162" s="12"/>
      <c r="MHK1162" s="12"/>
      <c r="MHL1162" s="12"/>
      <c r="MHM1162" s="12"/>
      <c r="MHN1162" s="12"/>
      <c r="MHO1162" s="12"/>
      <c r="MHP1162" s="12"/>
      <c r="MHQ1162" s="12"/>
      <c r="MHR1162" s="12"/>
      <c r="MHS1162" s="12"/>
      <c r="MHT1162" s="12"/>
      <c r="MHU1162" s="12"/>
      <c r="MHV1162" s="12"/>
      <c r="MHW1162" s="12"/>
      <c r="MHX1162" s="12"/>
      <c r="MHY1162" s="12"/>
      <c r="MHZ1162" s="12"/>
      <c r="MIA1162" s="12"/>
      <c r="MIB1162" s="12"/>
      <c r="MIC1162" s="12"/>
      <c r="MID1162" s="12"/>
      <c r="MIE1162" s="12"/>
      <c r="MIF1162" s="12"/>
      <c r="MIG1162" s="12"/>
      <c r="MIH1162" s="12"/>
      <c r="MII1162" s="12"/>
      <c r="MIJ1162" s="12"/>
      <c r="MIK1162" s="12"/>
      <c r="MIL1162" s="12"/>
      <c r="MIM1162" s="12"/>
      <c r="MIN1162" s="12"/>
      <c r="MIO1162" s="12"/>
      <c r="MIP1162" s="12"/>
      <c r="MIQ1162" s="12"/>
      <c r="MIR1162" s="12"/>
      <c r="MIS1162" s="12"/>
      <c r="MIT1162" s="12"/>
      <c r="MIU1162" s="12"/>
      <c r="MIV1162" s="12"/>
      <c r="MIW1162" s="12"/>
      <c r="MIX1162" s="12"/>
      <c r="MIY1162" s="12"/>
      <c r="MIZ1162" s="12"/>
      <c r="MJA1162" s="12"/>
      <c r="MJB1162" s="12"/>
      <c r="MJC1162" s="12"/>
      <c r="MJD1162" s="12"/>
      <c r="MJE1162" s="12"/>
      <c r="MJF1162" s="12"/>
      <c r="MJG1162" s="12"/>
      <c r="MJH1162" s="12"/>
      <c r="MJI1162" s="12"/>
      <c r="MJJ1162" s="12"/>
      <c r="MJK1162" s="12"/>
      <c r="MJL1162" s="12"/>
      <c r="MJM1162" s="12"/>
      <c r="MJN1162" s="12"/>
      <c r="MJO1162" s="12"/>
      <c r="MJP1162" s="12"/>
      <c r="MJQ1162" s="12"/>
      <c r="MJR1162" s="12"/>
      <c r="MJS1162" s="12"/>
      <c r="MJT1162" s="12"/>
      <c r="MJU1162" s="12"/>
      <c r="MJV1162" s="12"/>
      <c r="MJW1162" s="12"/>
      <c r="MJX1162" s="12"/>
      <c r="MJY1162" s="12"/>
      <c r="MJZ1162" s="12"/>
      <c r="MKA1162" s="12"/>
      <c r="MKB1162" s="12"/>
      <c r="MKC1162" s="12"/>
      <c r="MKD1162" s="12"/>
      <c r="MKE1162" s="12"/>
      <c r="MKF1162" s="12"/>
      <c r="MKG1162" s="12"/>
      <c r="MKH1162" s="12"/>
      <c r="MKI1162" s="12"/>
      <c r="MKJ1162" s="12"/>
      <c r="MKK1162" s="12"/>
      <c r="MKL1162" s="12"/>
      <c r="MKM1162" s="12"/>
      <c r="MKN1162" s="12"/>
      <c r="MKO1162" s="12"/>
      <c r="MKP1162" s="12"/>
      <c r="MKQ1162" s="12"/>
      <c r="MKR1162" s="12"/>
      <c r="MKS1162" s="12"/>
      <c r="MKT1162" s="12"/>
      <c r="MKU1162" s="12"/>
      <c r="MKV1162" s="12"/>
      <c r="MKW1162" s="12"/>
      <c r="MKX1162" s="12"/>
      <c r="MKY1162" s="12"/>
      <c r="MKZ1162" s="12"/>
      <c r="MLA1162" s="12"/>
      <c r="MLB1162" s="12"/>
      <c r="MLC1162" s="12"/>
      <c r="MLD1162" s="12"/>
      <c r="MLE1162" s="12"/>
      <c r="MLF1162" s="12"/>
      <c r="MLG1162" s="12"/>
      <c r="MLH1162" s="12"/>
      <c r="MLI1162" s="12"/>
      <c r="MLJ1162" s="12"/>
      <c r="MLK1162" s="12"/>
      <c r="MLL1162" s="12"/>
      <c r="MLM1162" s="12"/>
      <c r="MLN1162" s="12"/>
      <c r="MLO1162" s="12"/>
      <c r="MLP1162" s="12"/>
      <c r="MLQ1162" s="12"/>
      <c r="MLR1162" s="12"/>
      <c r="MLS1162" s="12"/>
      <c r="MLT1162" s="12"/>
      <c r="MLU1162" s="12"/>
      <c r="MLV1162" s="12"/>
      <c r="MLW1162" s="12"/>
      <c r="MLX1162" s="12"/>
      <c r="MLY1162" s="12"/>
      <c r="MLZ1162" s="12"/>
      <c r="MMA1162" s="12"/>
      <c r="MMB1162" s="12"/>
      <c r="MMC1162" s="12"/>
      <c r="MMD1162" s="12"/>
      <c r="MME1162" s="12"/>
      <c r="MMF1162" s="12"/>
      <c r="MMG1162" s="12"/>
      <c r="MMH1162" s="12"/>
      <c r="MMI1162" s="12"/>
      <c r="MMJ1162" s="12"/>
      <c r="MMK1162" s="12"/>
      <c r="MML1162" s="12"/>
      <c r="MMM1162" s="12"/>
      <c r="MMN1162" s="12"/>
      <c r="MMO1162" s="12"/>
      <c r="MMP1162" s="12"/>
      <c r="MMQ1162" s="12"/>
      <c r="MMR1162" s="12"/>
      <c r="MMS1162" s="12"/>
      <c r="MMT1162" s="12"/>
      <c r="MMU1162" s="12"/>
      <c r="MMV1162" s="12"/>
      <c r="MMW1162" s="12"/>
      <c r="MMX1162" s="12"/>
      <c r="MMY1162" s="12"/>
      <c r="MMZ1162" s="12"/>
      <c r="MNA1162" s="12"/>
      <c r="MNB1162" s="12"/>
      <c r="MNC1162" s="12"/>
      <c r="MND1162" s="12"/>
      <c r="MNE1162" s="12"/>
      <c r="MNF1162" s="12"/>
      <c r="MNG1162" s="12"/>
      <c r="MNH1162" s="12"/>
      <c r="MNI1162" s="12"/>
      <c r="MNJ1162" s="12"/>
      <c r="MNK1162" s="12"/>
      <c r="MNL1162" s="12"/>
      <c r="MNM1162" s="12"/>
      <c r="MNN1162" s="12"/>
      <c r="MNO1162" s="12"/>
      <c r="MNP1162" s="12"/>
      <c r="MNQ1162" s="12"/>
      <c r="MNR1162" s="12"/>
      <c r="MNS1162" s="12"/>
      <c r="MNT1162" s="12"/>
      <c r="MNU1162" s="12"/>
      <c r="MNV1162" s="12"/>
      <c r="MNW1162" s="12"/>
      <c r="MNX1162" s="12"/>
      <c r="MNY1162" s="12"/>
      <c r="MNZ1162" s="12"/>
      <c r="MOA1162" s="12"/>
      <c r="MOB1162" s="12"/>
      <c r="MOC1162" s="12"/>
      <c r="MOD1162" s="12"/>
      <c r="MOE1162" s="12"/>
      <c r="MOF1162" s="12"/>
      <c r="MOG1162" s="12"/>
      <c r="MOH1162" s="12"/>
      <c r="MOI1162" s="12"/>
      <c r="MOJ1162" s="12"/>
      <c r="MOK1162" s="12"/>
      <c r="MOL1162" s="12"/>
      <c r="MOM1162" s="12"/>
      <c r="MON1162" s="12"/>
      <c r="MOO1162" s="12"/>
      <c r="MOP1162" s="12"/>
      <c r="MOQ1162" s="12"/>
      <c r="MOR1162" s="12"/>
      <c r="MOS1162" s="12"/>
      <c r="MOT1162" s="12"/>
      <c r="MOU1162" s="12"/>
      <c r="MOV1162" s="12"/>
      <c r="MOW1162" s="12"/>
      <c r="MOX1162" s="12"/>
      <c r="MOY1162" s="12"/>
      <c r="MOZ1162" s="12"/>
      <c r="MPA1162" s="12"/>
      <c r="MPB1162" s="12"/>
      <c r="MPC1162" s="12"/>
      <c r="MPD1162" s="12"/>
      <c r="MPE1162" s="12"/>
      <c r="MPF1162" s="12"/>
      <c r="MPG1162" s="12"/>
      <c r="MPH1162" s="12"/>
      <c r="MPI1162" s="12"/>
      <c r="MPJ1162" s="12"/>
      <c r="MPK1162" s="12"/>
      <c r="MPL1162" s="12"/>
      <c r="MPM1162" s="12"/>
      <c r="MPN1162" s="12"/>
      <c r="MPO1162" s="12"/>
      <c r="MPP1162" s="12"/>
      <c r="MPQ1162" s="12"/>
      <c r="MPR1162" s="12"/>
      <c r="MPS1162" s="12"/>
      <c r="MPT1162" s="12"/>
      <c r="MPU1162" s="12"/>
      <c r="MPV1162" s="12"/>
      <c r="MPW1162" s="12"/>
      <c r="MPX1162" s="12"/>
      <c r="MPY1162" s="12"/>
      <c r="MPZ1162" s="12"/>
      <c r="MQA1162" s="12"/>
      <c r="MQB1162" s="12"/>
      <c r="MQC1162" s="12"/>
      <c r="MQD1162" s="12"/>
      <c r="MQE1162" s="12"/>
      <c r="MQF1162" s="12"/>
      <c r="MQG1162" s="12"/>
      <c r="MQH1162" s="12"/>
      <c r="MQI1162" s="12"/>
      <c r="MQJ1162" s="12"/>
      <c r="MQK1162" s="12"/>
      <c r="MQL1162" s="12"/>
      <c r="MQM1162" s="12"/>
      <c r="MQN1162" s="12"/>
      <c r="MQO1162" s="12"/>
      <c r="MQP1162" s="12"/>
      <c r="MQQ1162" s="12"/>
      <c r="MQR1162" s="12"/>
      <c r="MQS1162" s="12"/>
      <c r="MQT1162" s="12"/>
      <c r="MQU1162" s="12"/>
      <c r="MQV1162" s="12"/>
      <c r="MQW1162" s="12"/>
      <c r="MQX1162" s="12"/>
      <c r="MQY1162" s="12"/>
      <c r="MQZ1162" s="12"/>
      <c r="MRA1162" s="12"/>
      <c r="MRB1162" s="12"/>
      <c r="MRC1162" s="12"/>
      <c r="MRD1162" s="12"/>
      <c r="MRE1162" s="12"/>
      <c r="MRF1162" s="12"/>
      <c r="MRG1162" s="12"/>
      <c r="MRH1162" s="12"/>
      <c r="MRI1162" s="12"/>
      <c r="MRJ1162" s="12"/>
      <c r="MRK1162" s="12"/>
      <c r="MRL1162" s="12"/>
      <c r="MRM1162" s="12"/>
      <c r="MRN1162" s="12"/>
      <c r="MRO1162" s="12"/>
      <c r="MRP1162" s="12"/>
      <c r="MRQ1162" s="12"/>
      <c r="MRR1162" s="12"/>
      <c r="MRS1162" s="12"/>
      <c r="MRT1162" s="12"/>
      <c r="MRU1162" s="12"/>
      <c r="MRV1162" s="12"/>
      <c r="MRW1162" s="12"/>
      <c r="MRX1162" s="12"/>
      <c r="MRY1162" s="12"/>
      <c r="MRZ1162" s="12"/>
      <c r="MSA1162" s="12"/>
      <c r="MSB1162" s="12"/>
      <c r="MSC1162" s="12"/>
      <c r="MSD1162" s="12"/>
      <c r="MSE1162" s="12"/>
      <c r="MSF1162" s="12"/>
      <c r="MSG1162" s="12"/>
      <c r="MSH1162" s="12"/>
      <c r="MSI1162" s="12"/>
      <c r="MSJ1162" s="12"/>
      <c r="MSK1162" s="12"/>
      <c r="MSL1162" s="12"/>
      <c r="MSM1162" s="12"/>
      <c r="MSN1162" s="12"/>
      <c r="MSO1162" s="12"/>
      <c r="MSP1162" s="12"/>
      <c r="MSQ1162" s="12"/>
      <c r="MSR1162" s="12"/>
      <c r="MSS1162" s="12"/>
      <c r="MST1162" s="12"/>
      <c r="MSU1162" s="12"/>
      <c r="MSV1162" s="12"/>
      <c r="MSW1162" s="12"/>
      <c r="MSX1162" s="12"/>
      <c r="MSY1162" s="12"/>
      <c r="MSZ1162" s="12"/>
      <c r="MTA1162" s="12"/>
      <c r="MTB1162" s="12"/>
      <c r="MTC1162" s="12"/>
      <c r="MTD1162" s="12"/>
      <c r="MTE1162" s="12"/>
      <c r="MTF1162" s="12"/>
      <c r="MTG1162" s="12"/>
      <c r="MTH1162" s="12"/>
      <c r="MTI1162" s="12"/>
      <c r="MTJ1162" s="12"/>
      <c r="MTK1162" s="12"/>
      <c r="MTL1162" s="12"/>
      <c r="MTM1162" s="12"/>
      <c r="MTN1162" s="12"/>
      <c r="MTO1162" s="12"/>
      <c r="MTP1162" s="12"/>
      <c r="MTQ1162" s="12"/>
      <c r="MTR1162" s="12"/>
      <c r="MTS1162" s="12"/>
      <c r="MTT1162" s="12"/>
      <c r="MTU1162" s="12"/>
      <c r="MTV1162" s="12"/>
      <c r="MTW1162" s="12"/>
      <c r="MTX1162" s="12"/>
      <c r="MTY1162" s="12"/>
      <c r="MTZ1162" s="12"/>
      <c r="MUA1162" s="12"/>
      <c r="MUB1162" s="12"/>
      <c r="MUC1162" s="12"/>
      <c r="MUD1162" s="12"/>
      <c r="MUE1162" s="12"/>
      <c r="MUF1162" s="12"/>
      <c r="MUG1162" s="12"/>
      <c r="MUH1162" s="12"/>
      <c r="MUI1162" s="12"/>
      <c r="MUJ1162" s="12"/>
      <c r="MUK1162" s="12"/>
      <c r="MUL1162" s="12"/>
      <c r="MUM1162" s="12"/>
      <c r="MUN1162" s="12"/>
      <c r="MUO1162" s="12"/>
      <c r="MUP1162" s="12"/>
      <c r="MUQ1162" s="12"/>
      <c r="MUR1162" s="12"/>
      <c r="MUS1162" s="12"/>
      <c r="MUT1162" s="12"/>
      <c r="MUU1162" s="12"/>
      <c r="MUV1162" s="12"/>
      <c r="MUW1162" s="12"/>
      <c r="MUX1162" s="12"/>
      <c r="MUY1162" s="12"/>
      <c r="MUZ1162" s="12"/>
      <c r="MVA1162" s="12"/>
      <c r="MVB1162" s="12"/>
      <c r="MVC1162" s="12"/>
      <c r="MVD1162" s="12"/>
      <c r="MVE1162" s="12"/>
      <c r="MVF1162" s="12"/>
      <c r="MVG1162" s="12"/>
      <c r="MVH1162" s="12"/>
      <c r="MVI1162" s="12"/>
      <c r="MVJ1162" s="12"/>
      <c r="MVK1162" s="12"/>
      <c r="MVL1162" s="12"/>
      <c r="MVM1162" s="12"/>
      <c r="MVN1162" s="12"/>
      <c r="MVO1162" s="12"/>
      <c r="MVP1162" s="12"/>
      <c r="MVQ1162" s="12"/>
      <c r="MVR1162" s="12"/>
      <c r="MVS1162" s="12"/>
      <c r="MVT1162" s="12"/>
      <c r="MVU1162" s="12"/>
      <c r="MVV1162" s="12"/>
      <c r="MVW1162" s="12"/>
      <c r="MVX1162" s="12"/>
      <c r="MVY1162" s="12"/>
      <c r="MVZ1162" s="12"/>
      <c r="MWA1162" s="12"/>
      <c r="MWB1162" s="12"/>
      <c r="MWC1162" s="12"/>
      <c r="MWD1162" s="12"/>
      <c r="MWE1162" s="12"/>
      <c r="MWF1162" s="12"/>
      <c r="MWG1162" s="12"/>
      <c r="MWH1162" s="12"/>
      <c r="MWI1162" s="12"/>
      <c r="MWJ1162" s="12"/>
      <c r="MWK1162" s="12"/>
      <c r="MWL1162" s="12"/>
      <c r="MWM1162" s="12"/>
      <c r="MWN1162" s="12"/>
      <c r="MWO1162" s="12"/>
      <c r="MWP1162" s="12"/>
      <c r="MWQ1162" s="12"/>
      <c r="MWR1162" s="12"/>
      <c r="MWS1162" s="12"/>
      <c r="MWT1162" s="12"/>
      <c r="MWU1162" s="12"/>
      <c r="MWV1162" s="12"/>
      <c r="MWW1162" s="12"/>
      <c r="MWX1162" s="12"/>
      <c r="MWY1162" s="12"/>
      <c r="MWZ1162" s="12"/>
      <c r="MXA1162" s="12"/>
      <c r="MXB1162" s="12"/>
      <c r="MXC1162" s="12"/>
      <c r="MXD1162" s="12"/>
      <c r="MXE1162" s="12"/>
      <c r="MXF1162" s="12"/>
      <c r="MXG1162" s="12"/>
      <c r="MXH1162" s="12"/>
      <c r="MXI1162" s="12"/>
      <c r="MXJ1162" s="12"/>
      <c r="MXK1162" s="12"/>
      <c r="MXL1162" s="12"/>
      <c r="MXM1162" s="12"/>
      <c r="MXN1162" s="12"/>
      <c r="MXO1162" s="12"/>
      <c r="MXP1162" s="12"/>
      <c r="MXQ1162" s="12"/>
      <c r="MXR1162" s="12"/>
      <c r="MXS1162" s="12"/>
      <c r="MXT1162" s="12"/>
      <c r="MXU1162" s="12"/>
      <c r="MXV1162" s="12"/>
      <c r="MXW1162" s="12"/>
      <c r="MXX1162" s="12"/>
      <c r="MXY1162" s="12"/>
      <c r="MXZ1162" s="12"/>
      <c r="MYA1162" s="12"/>
      <c r="MYB1162" s="12"/>
      <c r="MYC1162" s="12"/>
      <c r="MYD1162" s="12"/>
      <c r="MYE1162" s="12"/>
      <c r="MYF1162" s="12"/>
      <c r="MYG1162" s="12"/>
      <c r="MYH1162" s="12"/>
      <c r="MYI1162" s="12"/>
      <c r="MYJ1162" s="12"/>
      <c r="MYK1162" s="12"/>
      <c r="MYL1162" s="12"/>
      <c r="MYM1162" s="12"/>
      <c r="MYN1162" s="12"/>
      <c r="MYO1162" s="12"/>
      <c r="MYP1162" s="12"/>
      <c r="MYQ1162" s="12"/>
      <c r="MYR1162" s="12"/>
      <c r="MYS1162" s="12"/>
      <c r="MYT1162" s="12"/>
      <c r="MYU1162" s="12"/>
      <c r="MYV1162" s="12"/>
      <c r="MYW1162" s="12"/>
      <c r="MYX1162" s="12"/>
      <c r="MYY1162" s="12"/>
      <c r="MYZ1162" s="12"/>
      <c r="MZA1162" s="12"/>
      <c r="MZB1162" s="12"/>
      <c r="MZC1162" s="12"/>
      <c r="MZD1162" s="12"/>
      <c r="MZE1162" s="12"/>
      <c r="MZF1162" s="12"/>
      <c r="MZG1162" s="12"/>
      <c r="MZH1162" s="12"/>
      <c r="MZI1162" s="12"/>
      <c r="MZJ1162" s="12"/>
      <c r="MZK1162" s="12"/>
      <c r="MZL1162" s="12"/>
      <c r="MZM1162" s="12"/>
      <c r="MZN1162" s="12"/>
      <c r="MZO1162" s="12"/>
      <c r="MZP1162" s="12"/>
      <c r="MZQ1162" s="12"/>
      <c r="MZR1162" s="12"/>
      <c r="MZS1162" s="12"/>
      <c r="MZT1162" s="12"/>
      <c r="MZU1162" s="12"/>
      <c r="MZV1162" s="12"/>
      <c r="MZW1162" s="12"/>
      <c r="MZX1162" s="12"/>
      <c r="MZY1162" s="12"/>
      <c r="MZZ1162" s="12"/>
      <c r="NAA1162" s="12"/>
      <c r="NAB1162" s="12"/>
      <c r="NAC1162" s="12"/>
      <c r="NAD1162" s="12"/>
      <c r="NAE1162" s="12"/>
      <c r="NAF1162" s="12"/>
      <c r="NAG1162" s="12"/>
      <c r="NAH1162" s="12"/>
      <c r="NAI1162" s="12"/>
      <c r="NAJ1162" s="12"/>
      <c r="NAK1162" s="12"/>
      <c r="NAL1162" s="12"/>
      <c r="NAM1162" s="12"/>
      <c r="NAN1162" s="12"/>
      <c r="NAO1162" s="12"/>
      <c r="NAP1162" s="12"/>
      <c r="NAQ1162" s="12"/>
      <c r="NAR1162" s="12"/>
      <c r="NAS1162" s="12"/>
      <c r="NAT1162" s="12"/>
      <c r="NAU1162" s="12"/>
      <c r="NAV1162" s="12"/>
      <c r="NAW1162" s="12"/>
      <c r="NAX1162" s="12"/>
      <c r="NAY1162" s="12"/>
      <c r="NAZ1162" s="12"/>
      <c r="NBA1162" s="12"/>
      <c r="NBB1162" s="12"/>
      <c r="NBC1162" s="12"/>
      <c r="NBD1162" s="12"/>
      <c r="NBE1162" s="12"/>
      <c r="NBF1162" s="12"/>
      <c r="NBG1162" s="12"/>
      <c r="NBH1162" s="12"/>
      <c r="NBI1162" s="12"/>
      <c r="NBJ1162" s="12"/>
      <c r="NBK1162" s="12"/>
      <c r="NBL1162" s="12"/>
      <c r="NBM1162" s="12"/>
      <c r="NBN1162" s="12"/>
      <c r="NBO1162" s="12"/>
      <c r="NBP1162" s="12"/>
      <c r="NBQ1162" s="12"/>
      <c r="NBR1162" s="12"/>
      <c r="NBS1162" s="12"/>
      <c r="NBT1162" s="12"/>
      <c r="NBU1162" s="12"/>
      <c r="NBV1162" s="12"/>
      <c r="NBW1162" s="12"/>
      <c r="NBX1162" s="12"/>
      <c r="NBY1162" s="12"/>
      <c r="NBZ1162" s="12"/>
      <c r="NCA1162" s="12"/>
      <c r="NCB1162" s="12"/>
      <c r="NCC1162" s="12"/>
      <c r="NCD1162" s="12"/>
      <c r="NCE1162" s="12"/>
      <c r="NCF1162" s="12"/>
      <c r="NCG1162" s="12"/>
      <c r="NCH1162" s="12"/>
      <c r="NCI1162" s="12"/>
      <c r="NCJ1162" s="12"/>
      <c r="NCK1162" s="12"/>
      <c r="NCL1162" s="12"/>
      <c r="NCM1162" s="12"/>
      <c r="NCN1162" s="12"/>
      <c r="NCO1162" s="12"/>
      <c r="NCP1162" s="12"/>
      <c r="NCQ1162" s="12"/>
      <c r="NCR1162" s="12"/>
      <c r="NCS1162" s="12"/>
      <c r="NCT1162" s="12"/>
      <c r="NCU1162" s="12"/>
      <c r="NCV1162" s="12"/>
      <c r="NCW1162" s="12"/>
      <c r="NCX1162" s="12"/>
      <c r="NCY1162" s="12"/>
      <c r="NCZ1162" s="12"/>
      <c r="NDA1162" s="12"/>
      <c r="NDB1162" s="12"/>
      <c r="NDC1162" s="12"/>
      <c r="NDD1162" s="12"/>
      <c r="NDE1162" s="12"/>
      <c r="NDF1162" s="12"/>
      <c r="NDG1162" s="12"/>
      <c r="NDH1162" s="12"/>
      <c r="NDI1162" s="12"/>
      <c r="NDJ1162" s="12"/>
      <c r="NDK1162" s="12"/>
      <c r="NDL1162" s="12"/>
      <c r="NDM1162" s="12"/>
      <c r="NDN1162" s="12"/>
      <c r="NDO1162" s="12"/>
      <c r="NDP1162" s="12"/>
      <c r="NDQ1162" s="12"/>
      <c r="NDR1162" s="12"/>
      <c r="NDS1162" s="12"/>
      <c r="NDT1162" s="12"/>
      <c r="NDU1162" s="12"/>
      <c r="NDV1162" s="12"/>
      <c r="NDW1162" s="12"/>
      <c r="NDX1162" s="12"/>
      <c r="NDY1162" s="12"/>
      <c r="NDZ1162" s="12"/>
      <c r="NEA1162" s="12"/>
      <c r="NEB1162" s="12"/>
      <c r="NEC1162" s="12"/>
      <c r="NED1162" s="12"/>
      <c r="NEE1162" s="12"/>
      <c r="NEF1162" s="12"/>
      <c r="NEG1162" s="12"/>
      <c r="NEH1162" s="12"/>
      <c r="NEI1162" s="12"/>
      <c r="NEJ1162" s="12"/>
      <c r="NEK1162" s="12"/>
      <c r="NEL1162" s="12"/>
      <c r="NEM1162" s="12"/>
      <c r="NEN1162" s="12"/>
      <c r="NEO1162" s="12"/>
      <c r="NEP1162" s="12"/>
      <c r="NEQ1162" s="12"/>
      <c r="NER1162" s="12"/>
      <c r="NES1162" s="12"/>
      <c r="NET1162" s="12"/>
      <c r="NEU1162" s="12"/>
      <c r="NEV1162" s="12"/>
      <c r="NEW1162" s="12"/>
      <c r="NEX1162" s="12"/>
      <c r="NEY1162" s="12"/>
      <c r="NEZ1162" s="12"/>
      <c r="NFA1162" s="12"/>
      <c r="NFB1162" s="12"/>
      <c r="NFC1162" s="12"/>
      <c r="NFD1162" s="12"/>
      <c r="NFE1162" s="12"/>
      <c r="NFF1162" s="12"/>
      <c r="NFG1162" s="12"/>
      <c r="NFH1162" s="12"/>
      <c r="NFI1162" s="12"/>
      <c r="NFJ1162" s="12"/>
      <c r="NFK1162" s="12"/>
      <c r="NFL1162" s="12"/>
      <c r="NFM1162" s="12"/>
      <c r="NFN1162" s="12"/>
      <c r="NFO1162" s="12"/>
      <c r="NFP1162" s="12"/>
      <c r="NFQ1162" s="12"/>
      <c r="NFR1162" s="12"/>
      <c r="NFS1162" s="12"/>
      <c r="NFT1162" s="12"/>
      <c r="NFU1162" s="12"/>
      <c r="NFV1162" s="12"/>
      <c r="NFW1162" s="12"/>
      <c r="NFX1162" s="12"/>
      <c r="NFY1162" s="12"/>
      <c r="NFZ1162" s="12"/>
      <c r="NGA1162" s="12"/>
      <c r="NGB1162" s="12"/>
      <c r="NGC1162" s="12"/>
      <c r="NGD1162" s="12"/>
      <c r="NGE1162" s="12"/>
      <c r="NGF1162" s="12"/>
      <c r="NGG1162" s="12"/>
      <c r="NGH1162" s="12"/>
      <c r="NGI1162" s="12"/>
      <c r="NGJ1162" s="12"/>
      <c r="NGK1162" s="12"/>
      <c r="NGL1162" s="12"/>
      <c r="NGM1162" s="12"/>
      <c r="NGN1162" s="12"/>
      <c r="NGO1162" s="12"/>
      <c r="NGP1162" s="12"/>
      <c r="NGQ1162" s="12"/>
      <c r="NGR1162" s="12"/>
      <c r="NGS1162" s="12"/>
      <c r="NGT1162" s="12"/>
      <c r="NGU1162" s="12"/>
      <c r="NGV1162" s="12"/>
      <c r="NGW1162" s="12"/>
      <c r="NGX1162" s="12"/>
      <c r="NGY1162" s="12"/>
      <c r="NGZ1162" s="12"/>
      <c r="NHA1162" s="12"/>
      <c r="NHB1162" s="12"/>
      <c r="NHC1162" s="12"/>
      <c r="NHD1162" s="12"/>
      <c r="NHE1162" s="12"/>
      <c r="NHF1162" s="12"/>
      <c r="NHG1162" s="12"/>
      <c r="NHH1162" s="12"/>
      <c r="NHI1162" s="12"/>
      <c r="NHJ1162" s="12"/>
      <c r="NHK1162" s="12"/>
      <c r="NHL1162" s="12"/>
      <c r="NHM1162" s="12"/>
      <c r="NHN1162" s="12"/>
      <c r="NHO1162" s="12"/>
      <c r="NHP1162" s="12"/>
      <c r="NHQ1162" s="12"/>
      <c r="NHR1162" s="12"/>
      <c r="NHS1162" s="12"/>
      <c r="NHT1162" s="12"/>
      <c r="NHU1162" s="12"/>
      <c r="NHV1162" s="12"/>
      <c r="NHW1162" s="12"/>
      <c r="NHX1162" s="12"/>
      <c r="NHY1162" s="12"/>
      <c r="NHZ1162" s="12"/>
      <c r="NIA1162" s="12"/>
      <c r="NIB1162" s="12"/>
      <c r="NIC1162" s="12"/>
      <c r="NID1162" s="12"/>
      <c r="NIE1162" s="12"/>
      <c r="NIF1162" s="12"/>
      <c r="NIG1162" s="12"/>
      <c r="NIH1162" s="12"/>
      <c r="NII1162" s="12"/>
      <c r="NIJ1162" s="12"/>
      <c r="NIK1162" s="12"/>
      <c r="NIL1162" s="12"/>
      <c r="NIM1162" s="12"/>
      <c r="NIN1162" s="12"/>
      <c r="NIO1162" s="12"/>
      <c r="NIP1162" s="12"/>
      <c r="NIQ1162" s="12"/>
      <c r="NIR1162" s="12"/>
      <c r="NIS1162" s="12"/>
      <c r="NIT1162" s="12"/>
      <c r="NIU1162" s="12"/>
      <c r="NIV1162" s="12"/>
      <c r="NIW1162" s="12"/>
      <c r="NIX1162" s="12"/>
      <c r="NIY1162" s="12"/>
      <c r="NIZ1162" s="12"/>
      <c r="NJA1162" s="12"/>
      <c r="NJB1162" s="12"/>
      <c r="NJC1162" s="12"/>
      <c r="NJD1162" s="12"/>
      <c r="NJE1162" s="12"/>
      <c r="NJF1162" s="12"/>
      <c r="NJG1162" s="12"/>
      <c r="NJH1162" s="12"/>
      <c r="NJI1162" s="12"/>
      <c r="NJJ1162" s="12"/>
      <c r="NJK1162" s="12"/>
      <c r="NJL1162" s="12"/>
      <c r="NJM1162" s="12"/>
      <c r="NJN1162" s="12"/>
      <c r="NJO1162" s="12"/>
      <c r="NJP1162" s="12"/>
      <c r="NJQ1162" s="12"/>
      <c r="NJR1162" s="12"/>
      <c r="NJS1162" s="12"/>
      <c r="NJT1162" s="12"/>
      <c r="NJU1162" s="12"/>
      <c r="NJV1162" s="12"/>
      <c r="NJW1162" s="12"/>
      <c r="NJX1162" s="12"/>
      <c r="NJY1162" s="12"/>
      <c r="NJZ1162" s="12"/>
      <c r="NKA1162" s="12"/>
      <c r="NKB1162" s="12"/>
      <c r="NKC1162" s="12"/>
      <c r="NKD1162" s="12"/>
      <c r="NKE1162" s="12"/>
      <c r="NKF1162" s="12"/>
      <c r="NKG1162" s="12"/>
      <c r="NKH1162" s="12"/>
      <c r="NKI1162" s="12"/>
      <c r="NKJ1162" s="12"/>
      <c r="NKK1162" s="12"/>
      <c r="NKL1162" s="12"/>
      <c r="NKM1162" s="12"/>
      <c r="NKN1162" s="12"/>
      <c r="NKO1162" s="12"/>
      <c r="NKP1162" s="12"/>
      <c r="NKQ1162" s="12"/>
      <c r="NKR1162" s="12"/>
      <c r="NKS1162" s="12"/>
      <c r="NKT1162" s="12"/>
      <c r="NKU1162" s="12"/>
      <c r="NKV1162" s="12"/>
      <c r="NKW1162" s="12"/>
      <c r="NKX1162" s="12"/>
      <c r="NKY1162" s="12"/>
      <c r="NKZ1162" s="12"/>
      <c r="NLA1162" s="12"/>
      <c r="NLB1162" s="12"/>
      <c r="NLC1162" s="12"/>
      <c r="NLD1162" s="12"/>
      <c r="NLE1162" s="12"/>
      <c r="NLF1162" s="12"/>
      <c r="NLG1162" s="12"/>
      <c r="NLH1162" s="12"/>
      <c r="NLI1162" s="12"/>
      <c r="NLJ1162" s="12"/>
      <c r="NLK1162" s="12"/>
      <c r="NLL1162" s="12"/>
      <c r="NLM1162" s="12"/>
      <c r="NLN1162" s="12"/>
      <c r="NLO1162" s="12"/>
      <c r="NLP1162" s="12"/>
      <c r="NLQ1162" s="12"/>
      <c r="NLR1162" s="12"/>
      <c r="NLS1162" s="12"/>
      <c r="NLT1162" s="12"/>
      <c r="NLU1162" s="12"/>
      <c r="NLV1162" s="12"/>
      <c r="NLW1162" s="12"/>
      <c r="NLX1162" s="12"/>
      <c r="NLY1162" s="12"/>
      <c r="NLZ1162" s="12"/>
      <c r="NMA1162" s="12"/>
      <c r="NMB1162" s="12"/>
      <c r="NMC1162" s="12"/>
      <c r="NMD1162" s="12"/>
      <c r="NME1162" s="12"/>
      <c r="NMF1162" s="12"/>
      <c r="NMG1162" s="12"/>
      <c r="NMH1162" s="12"/>
      <c r="NMI1162" s="12"/>
      <c r="NMJ1162" s="12"/>
      <c r="NMK1162" s="12"/>
      <c r="NML1162" s="12"/>
      <c r="NMM1162" s="12"/>
      <c r="NMN1162" s="12"/>
      <c r="NMO1162" s="12"/>
      <c r="NMP1162" s="12"/>
      <c r="NMQ1162" s="12"/>
      <c r="NMR1162" s="12"/>
      <c r="NMS1162" s="12"/>
      <c r="NMT1162" s="12"/>
      <c r="NMU1162" s="12"/>
      <c r="NMV1162" s="12"/>
      <c r="NMW1162" s="12"/>
      <c r="NMX1162" s="12"/>
      <c r="NMY1162" s="12"/>
      <c r="NMZ1162" s="12"/>
      <c r="NNA1162" s="12"/>
      <c r="NNB1162" s="12"/>
      <c r="NNC1162" s="12"/>
      <c r="NND1162" s="12"/>
      <c r="NNE1162" s="12"/>
      <c r="NNF1162" s="12"/>
      <c r="NNG1162" s="12"/>
      <c r="NNH1162" s="12"/>
      <c r="NNI1162" s="12"/>
      <c r="NNJ1162" s="12"/>
      <c r="NNK1162" s="12"/>
      <c r="NNL1162" s="12"/>
      <c r="NNM1162" s="12"/>
      <c r="NNN1162" s="12"/>
      <c r="NNO1162" s="12"/>
      <c r="NNP1162" s="12"/>
      <c r="NNQ1162" s="12"/>
      <c r="NNR1162" s="12"/>
      <c r="NNS1162" s="12"/>
      <c r="NNT1162" s="12"/>
      <c r="NNU1162" s="12"/>
      <c r="NNV1162" s="12"/>
      <c r="NNW1162" s="12"/>
      <c r="NNX1162" s="12"/>
      <c r="NNY1162" s="12"/>
      <c r="NNZ1162" s="12"/>
      <c r="NOA1162" s="12"/>
      <c r="NOB1162" s="12"/>
      <c r="NOC1162" s="12"/>
      <c r="NOD1162" s="12"/>
      <c r="NOE1162" s="12"/>
      <c r="NOF1162" s="12"/>
      <c r="NOG1162" s="12"/>
      <c r="NOH1162" s="12"/>
      <c r="NOI1162" s="12"/>
      <c r="NOJ1162" s="12"/>
      <c r="NOK1162" s="12"/>
      <c r="NOL1162" s="12"/>
      <c r="NOM1162" s="12"/>
      <c r="NON1162" s="12"/>
      <c r="NOO1162" s="12"/>
      <c r="NOP1162" s="12"/>
      <c r="NOQ1162" s="12"/>
      <c r="NOR1162" s="12"/>
      <c r="NOS1162" s="12"/>
      <c r="NOT1162" s="12"/>
      <c r="NOU1162" s="12"/>
      <c r="NOV1162" s="12"/>
      <c r="NOW1162" s="12"/>
      <c r="NOX1162" s="12"/>
      <c r="NOY1162" s="12"/>
      <c r="NOZ1162" s="12"/>
      <c r="NPA1162" s="12"/>
      <c r="NPB1162" s="12"/>
      <c r="NPC1162" s="12"/>
      <c r="NPD1162" s="12"/>
      <c r="NPE1162" s="12"/>
      <c r="NPF1162" s="12"/>
      <c r="NPG1162" s="12"/>
      <c r="NPH1162" s="12"/>
      <c r="NPI1162" s="12"/>
      <c r="NPJ1162" s="12"/>
      <c r="NPK1162" s="12"/>
      <c r="NPL1162" s="12"/>
      <c r="NPM1162" s="12"/>
      <c r="NPN1162" s="12"/>
      <c r="NPO1162" s="12"/>
      <c r="NPP1162" s="12"/>
      <c r="NPQ1162" s="12"/>
      <c r="NPR1162" s="12"/>
      <c r="NPS1162" s="12"/>
      <c r="NPT1162" s="12"/>
      <c r="NPU1162" s="12"/>
      <c r="NPV1162" s="12"/>
      <c r="NPW1162" s="12"/>
      <c r="NPX1162" s="12"/>
      <c r="NPY1162" s="12"/>
      <c r="NPZ1162" s="12"/>
      <c r="NQA1162" s="12"/>
      <c r="NQB1162" s="12"/>
      <c r="NQC1162" s="12"/>
      <c r="NQD1162" s="12"/>
      <c r="NQE1162" s="12"/>
      <c r="NQF1162" s="12"/>
      <c r="NQG1162" s="12"/>
      <c r="NQH1162" s="12"/>
      <c r="NQI1162" s="12"/>
      <c r="NQJ1162" s="12"/>
      <c r="NQK1162" s="12"/>
      <c r="NQL1162" s="12"/>
      <c r="NQM1162" s="12"/>
      <c r="NQN1162" s="12"/>
      <c r="NQO1162" s="12"/>
      <c r="NQP1162" s="12"/>
      <c r="NQQ1162" s="12"/>
      <c r="NQR1162" s="12"/>
      <c r="NQS1162" s="12"/>
      <c r="NQT1162" s="12"/>
      <c r="NQU1162" s="12"/>
      <c r="NQV1162" s="12"/>
      <c r="NQW1162" s="12"/>
      <c r="NQX1162" s="12"/>
      <c r="NQY1162" s="12"/>
      <c r="NQZ1162" s="12"/>
      <c r="NRA1162" s="12"/>
      <c r="NRB1162" s="12"/>
      <c r="NRC1162" s="12"/>
      <c r="NRD1162" s="12"/>
      <c r="NRE1162" s="12"/>
      <c r="NRF1162" s="12"/>
      <c r="NRG1162" s="12"/>
      <c r="NRH1162" s="12"/>
      <c r="NRI1162" s="12"/>
      <c r="NRJ1162" s="12"/>
      <c r="NRK1162" s="12"/>
      <c r="NRL1162" s="12"/>
      <c r="NRM1162" s="12"/>
      <c r="NRN1162" s="12"/>
      <c r="NRO1162" s="12"/>
      <c r="NRP1162" s="12"/>
      <c r="NRQ1162" s="12"/>
      <c r="NRR1162" s="12"/>
      <c r="NRS1162" s="12"/>
      <c r="NRT1162" s="12"/>
      <c r="NRU1162" s="12"/>
      <c r="NRV1162" s="12"/>
      <c r="NRW1162" s="12"/>
      <c r="NRX1162" s="12"/>
      <c r="NRY1162" s="12"/>
      <c r="NRZ1162" s="12"/>
      <c r="NSA1162" s="12"/>
      <c r="NSB1162" s="12"/>
      <c r="NSC1162" s="12"/>
      <c r="NSD1162" s="12"/>
      <c r="NSE1162" s="12"/>
      <c r="NSF1162" s="12"/>
      <c r="NSG1162" s="12"/>
      <c r="NSH1162" s="12"/>
      <c r="NSI1162" s="12"/>
      <c r="NSJ1162" s="12"/>
      <c r="NSK1162" s="12"/>
      <c r="NSL1162" s="12"/>
      <c r="NSM1162" s="12"/>
      <c r="NSN1162" s="12"/>
      <c r="NSO1162" s="12"/>
      <c r="NSP1162" s="12"/>
      <c r="NSQ1162" s="12"/>
      <c r="NSR1162" s="12"/>
      <c r="NSS1162" s="12"/>
      <c r="NST1162" s="12"/>
      <c r="NSU1162" s="12"/>
      <c r="NSV1162" s="12"/>
      <c r="NSW1162" s="12"/>
      <c r="NSX1162" s="12"/>
      <c r="NSY1162" s="12"/>
      <c r="NSZ1162" s="12"/>
      <c r="NTA1162" s="12"/>
      <c r="NTB1162" s="12"/>
      <c r="NTC1162" s="12"/>
      <c r="NTD1162" s="12"/>
      <c r="NTE1162" s="12"/>
      <c r="NTF1162" s="12"/>
      <c r="NTG1162" s="12"/>
      <c r="NTH1162" s="12"/>
      <c r="NTI1162" s="12"/>
      <c r="NTJ1162" s="12"/>
      <c r="NTK1162" s="12"/>
      <c r="NTL1162" s="12"/>
      <c r="NTM1162" s="12"/>
      <c r="NTN1162" s="12"/>
      <c r="NTO1162" s="12"/>
      <c r="NTP1162" s="12"/>
      <c r="NTQ1162" s="12"/>
      <c r="NTR1162" s="12"/>
      <c r="NTS1162" s="12"/>
      <c r="NTT1162" s="12"/>
      <c r="NTU1162" s="12"/>
      <c r="NTV1162" s="12"/>
      <c r="NTW1162" s="12"/>
      <c r="NTX1162" s="12"/>
      <c r="NTY1162" s="12"/>
      <c r="NTZ1162" s="12"/>
      <c r="NUA1162" s="12"/>
      <c r="NUB1162" s="12"/>
      <c r="NUC1162" s="12"/>
      <c r="NUD1162" s="12"/>
      <c r="NUE1162" s="12"/>
      <c r="NUF1162" s="12"/>
      <c r="NUG1162" s="12"/>
      <c r="NUH1162" s="12"/>
      <c r="NUI1162" s="12"/>
      <c r="NUJ1162" s="12"/>
      <c r="NUK1162" s="12"/>
      <c r="NUL1162" s="12"/>
      <c r="NUM1162" s="12"/>
      <c r="NUN1162" s="12"/>
      <c r="NUO1162" s="12"/>
      <c r="NUP1162" s="12"/>
      <c r="NUQ1162" s="12"/>
      <c r="NUR1162" s="12"/>
      <c r="NUS1162" s="12"/>
      <c r="NUT1162" s="12"/>
      <c r="NUU1162" s="12"/>
      <c r="NUV1162" s="12"/>
      <c r="NUW1162" s="12"/>
      <c r="NUX1162" s="12"/>
      <c r="NUY1162" s="12"/>
      <c r="NUZ1162" s="12"/>
      <c r="NVA1162" s="12"/>
      <c r="NVB1162" s="12"/>
      <c r="NVC1162" s="12"/>
      <c r="NVD1162" s="12"/>
      <c r="NVE1162" s="12"/>
      <c r="NVF1162" s="12"/>
      <c r="NVG1162" s="12"/>
      <c r="NVH1162" s="12"/>
      <c r="NVI1162" s="12"/>
      <c r="NVJ1162" s="12"/>
      <c r="NVK1162" s="12"/>
      <c r="NVL1162" s="12"/>
      <c r="NVM1162" s="12"/>
      <c r="NVN1162" s="12"/>
      <c r="NVO1162" s="12"/>
      <c r="NVP1162" s="12"/>
      <c r="NVQ1162" s="12"/>
      <c r="NVR1162" s="12"/>
      <c r="NVS1162" s="12"/>
      <c r="NVT1162" s="12"/>
      <c r="NVU1162" s="12"/>
      <c r="NVV1162" s="12"/>
      <c r="NVW1162" s="12"/>
      <c r="NVX1162" s="12"/>
      <c r="NVY1162" s="12"/>
      <c r="NVZ1162" s="12"/>
      <c r="NWA1162" s="12"/>
      <c r="NWB1162" s="12"/>
      <c r="NWC1162" s="12"/>
      <c r="NWD1162" s="12"/>
      <c r="NWE1162" s="12"/>
      <c r="NWF1162" s="12"/>
      <c r="NWG1162" s="12"/>
      <c r="NWH1162" s="12"/>
      <c r="NWI1162" s="12"/>
      <c r="NWJ1162" s="12"/>
      <c r="NWK1162" s="12"/>
      <c r="NWL1162" s="12"/>
      <c r="NWM1162" s="12"/>
      <c r="NWN1162" s="12"/>
      <c r="NWO1162" s="12"/>
      <c r="NWP1162" s="12"/>
      <c r="NWQ1162" s="12"/>
      <c r="NWR1162" s="12"/>
      <c r="NWS1162" s="12"/>
      <c r="NWT1162" s="12"/>
      <c r="NWU1162" s="12"/>
      <c r="NWV1162" s="12"/>
      <c r="NWW1162" s="12"/>
      <c r="NWX1162" s="12"/>
      <c r="NWY1162" s="12"/>
      <c r="NWZ1162" s="12"/>
      <c r="NXA1162" s="12"/>
      <c r="NXB1162" s="12"/>
      <c r="NXC1162" s="12"/>
      <c r="NXD1162" s="12"/>
      <c r="NXE1162" s="12"/>
      <c r="NXF1162" s="12"/>
      <c r="NXG1162" s="12"/>
      <c r="NXH1162" s="12"/>
      <c r="NXI1162" s="12"/>
      <c r="NXJ1162" s="12"/>
      <c r="NXK1162" s="12"/>
      <c r="NXL1162" s="12"/>
      <c r="NXM1162" s="12"/>
      <c r="NXN1162" s="12"/>
      <c r="NXO1162" s="12"/>
      <c r="NXP1162" s="12"/>
      <c r="NXQ1162" s="12"/>
      <c r="NXR1162" s="12"/>
      <c r="NXS1162" s="12"/>
      <c r="NXT1162" s="12"/>
      <c r="NXU1162" s="12"/>
      <c r="NXV1162" s="12"/>
      <c r="NXW1162" s="12"/>
      <c r="NXX1162" s="12"/>
      <c r="NXY1162" s="12"/>
      <c r="NXZ1162" s="12"/>
      <c r="NYA1162" s="12"/>
      <c r="NYB1162" s="12"/>
      <c r="NYC1162" s="12"/>
      <c r="NYD1162" s="12"/>
      <c r="NYE1162" s="12"/>
      <c r="NYF1162" s="12"/>
      <c r="NYG1162" s="12"/>
      <c r="NYH1162" s="12"/>
      <c r="NYI1162" s="12"/>
      <c r="NYJ1162" s="12"/>
      <c r="NYK1162" s="12"/>
      <c r="NYL1162" s="12"/>
      <c r="NYM1162" s="12"/>
      <c r="NYN1162" s="12"/>
      <c r="NYO1162" s="12"/>
      <c r="NYP1162" s="12"/>
      <c r="NYQ1162" s="12"/>
      <c r="NYR1162" s="12"/>
      <c r="NYS1162" s="12"/>
      <c r="NYT1162" s="12"/>
      <c r="NYU1162" s="12"/>
      <c r="NYV1162" s="12"/>
      <c r="NYW1162" s="12"/>
      <c r="NYX1162" s="12"/>
      <c r="NYY1162" s="12"/>
      <c r="NYZ1162" s="12"/>
      <c r="NZA1162" s="12"/>
      <c r="NZB1162" s="12"/>
      <c r="NZC1162" s="12"/>
      <c r="NZD1162" s="12"/>
      <c r="NZE1162" s="12"/>
      <c r="NZF1162" s="12"/>
      <c r="NZG1162" s="12"/>
      <c r="NZH1162" s="12"/>
      <c r="NZI1162" s="12"/>
      <c r="NZJ1162" s="12"/>
      <c r="NZK1162" s="12"/>
      <c r="NZL1162" s="12"/>
      <c r="NZM1162" s="12"/>
      <c r="NZN1162" s="12"/>
      <c r="NZO1162" s="12"/>
      <c r="NZP1162" s="12"/>
      <c r="NZQ1162" s="12"/>
      <c r="NZR1162" s="12"/>
      <c r="NZS1162" s="12"/>
      <c r="NZT1162" s="12"/>
      <c r="NZU1162" s="12"/>
      <c r="NZV1162" s="12"/>
      <c r="NZW1162" s="12"/>
      <c r="NZX1162" s="12"/>
      <c r="NZY1162" s="12"/>
      <c r="NZZ1162" s="12"/>
      <c r="OAA1162" s="12"/>
      <c r="OAB1162" s="12"/>
      <c r="OAC1162" s="12"/>
      <c r="OAD1162" s="12"/>
      <c r="OAE1162" s="12"/>
      <c r="OAF1162" s="12"/>
      <c r="OAG1162" s="12"/>
      <c r="OAH1162" s="12"/>
      <c r="OAI1162" s="12"/>
      <c r="OAJ1162" s="12"/>
      <c r="OAK1162" s="12"/>
      <c r="OAL1162" s="12"/>
      <c r="OAM1162" s="12"/>
      <c r="OAN1162" s="12"/>
      <c r="OAO1162" s="12"/>
      <c r="OAP1162" s="12"/>
      <c r="OAQ1162" s="12"/>
      <c r="OAR1162" s="12"/>
      <c r="OAS1162" s="12"/>
      <c r="OAT1162" s="12"/>
      <c r="OAU1162" s="12"/>
      <c r="OAV1162" s="12"/>
      <c r="OAW1162" s="12"/>
      <c r="OAX1162" s="12"/>
      <c r="OAY1162" s="12"/>
      <c r="OAZ1162" s="12"/>
      <c r="OBA1162" s="12"/>
      <c r="OBB1162" s="12"/>
      <c r="OBC1162" s="12"/>
      <c r="OBD1162" s="12"/>
      <c r="OBE1162" s="12"/>
      <c r="OBF1162" s="12"/>
      <c r="OBG1162" s="12"/>
      <c r="OBH1162" s="12"/>
      <c r="OBI1162" s="12"/>
      <c r="OBJ1162" s="12"/>
      <c r="OBK1162" s="12"/>
      <c r="OBL1162" s="12"/>
      <c r="OBM1162" s="12"/>
      <c r="OBN1162" s="12"/>
      <c r="OBO1162" s="12"/>
      <c r="OBP1162" s="12"/>
      <c r="OBQ1162" s="12"/>
      <c r="OBR1162" s="12"/>
      <c r="OBS1162" s="12"/>
      <c r="OBT1162" s="12"/>
      <c r="OBU1162" s="12"/>
      <c r="OBV1162" s="12"/>
      <c r="OBW1162" s="12"/>
      <c r="OBX1162" s="12"/>
      <c r="OBY1162" s="12"/>
      <c r="OBZ1162" s="12"/>
      <c r="OCA1162" s="12"/>
      <c r="OCB1162" s="12"/>
      <c r="OCC1162" s="12"/>
      <c r="OCD1162" s="12"/>
      <c r="OCE1162" s="12"/>
      <c r="OCF1162" s="12"/>
      <c r="OCG1162" s="12"/>
      <c r="OCH1162" s="12"/>
      <c r="OCI1162" s="12"/>
      <c r="OCJ1162" s="12"/>
      <c r="OCK1162" s="12"/>
      <c r="OCL1162" s="12"/>
      <c r="OCM1162" s="12"/>
      <c r="OCN1162" s="12"/>
      <c r="OCO1162" s="12"/>
      <c r="OCP1162" s="12"/>
      <c r="OCQ1162" s="12"/>
      <c r="OCR1162" s="12"/>
      <c r="OCS1162" s="12"/>
      <c r="OCT1162" s="12"/>
      <c r="OCU1162" s="12"/>
      <c r="OCV1162" s="12"/>
      <c r="OCW1162" s="12"/>
      <c r="OCX1162" s="12"/>
      <c r="OCY1162" s="12"/>
      <c r="OCZ1162" s="12"/>
      <c r="ODA1162" s="12"/>
      <c r="ODB1162" s="12"/>
      <c r="ODC1162" s="12"/>
      <c r="ODD1162" s="12"/>
      <c r="ODE1162" s="12"/>
      <c r="ODF1162" s="12"/>
      <c r="ODG1162" s="12"/>
      <c r="ODH1162" s="12"/>
      <c r="ODI1162" s="12"/>
      <c r="ODJ1162" s="12"/>
      <c r="ODK1162" s="12"/>
      <c r="ODL1162" s="12"/>
      <c r="ODM1162" s="12"/>
      <c r="ODN1162" s="12"/>
      <c r="ODO1162" s="12"/>
      <c r="ODP1162" s="12"/>
      <c r="ODQ1162" s="12"/>
      <c r="ODR1162" s="12"/>
      <c r="ODS1162" s="12"/>
      <c r="ODT1162" s="12"/>
      <c r="ODU1162" s="12"/>
      <c r="ODV1162" s="12"/>
      <c r="ODW1162" s="12"/>
      <c r="ODX1162" s="12"/>
      <c r="ODY1162" s="12"/>
      <c r="ODZ1162" s="12"/>
      <c r="OEA1162" s="12"/>
      <c r="OEB1162" s="12"/>
      <c r="OEC1162" s="12"/>
      <c r="OED1162" s="12"/>
      <c r="OEE1162" s="12"/>
      <c r="OEF1162" s="12"/>
      <c r="OEG1162" s="12"/>
      <c r="OEH1162" s="12"/>
      <c r="OEI1162" s="12"/>
      <c r="OEJ1162" s="12"/>
      <c r="OEK1162" s="12"/>
      <c r="OEL1162" s="12"/>
      <c r="OEM1162" s="12"/>
      <c r="OEN1162" s="12"/>
      <c r="OEO1162" s="12"/>
      <c r="OEP1162" s="12"/>
      <c r="OEQ1162" s="12"/>
      <c r="OER1162" s="12"/>
      <c r="OES1162" s="12"/>
      <c r="OET1162" s="12"/>
      <c r="OEU1162" s="12"/>
      <c r="OEV1162" s="12"/>
      <c r="OEW1162" s="12"/>
      <c r="OEX1162" s="12"/>
      <c r="OEY1162" s="12"/>
      <c r="OEZ1162" s="12"/>
      <c r="OFA1162" s="12"/>
      <c r="OFB1162" s="12"/>
      <c r="OFC1162" s="12"/>
      <c r="OFD1162" s="12"/>
      <c r="OFE1162" s="12"/>
      <c r="OFF1162" s="12"/>
      <c r="OFG1162" s="12"/>
      <c r="OFH1162" s="12"/>
      <c r="OFI1162" s="12"/>
      <c r="OFJ1162" s="12"/>
      <c r="OFK1162" s="12"/>
      <c r="OFL1162" s="12"/>
      <c r="OFM1162" s="12"/>
      <c r="OFN1162" s="12"/>
      <c r="OFO1162" s="12"/>
      <c r="OFP1162" s="12"/>
      <c r="OFQ1162" s="12"/>
      <c r="OFR1162" s="12"/>
      <c r="OFS1162" s="12"/>
      <c r="OFT1162" s="12"/>
      <c r="OFU1162" s="12"/>
      <c r="OFV1162" s="12"/>
      <c r="OFW1162" s="12"/>
      <c r="OFX1162" s="12"/>
      <c r="OFY1162" s="12"/>
      <c r="OFZ1162" s="12"/>
      <c r="OGA1162" s="12"/>
      <c r="OGB1162" s="12"/>
      <c r="OGC1162" s="12"/>
      <c r="OGD1162" s="12"/>
      <c r="OGE1162" s="12"/>
      <c r="OGF1162" s="12"/>
      <c r="OGG1162" s="12"/>
      <c r="OGH1162" s="12"/>
      <c r="OGI1162" s="12"/>
      <c r="OGJ1162" s="12"/>
      <c r="OGK1162" s="12"/>
      <c r="OGL1162" s="12"/>
      <c r="OGM1162" s="12"/>
      <c r="OGN1162" s="12"/>
      <c r="OGO1162" s="12"/>
      <c r="OGP1162" s="12"/>
      <c r="OGQ1162" s="12"/>
      <c r="OGR1162" s="12"/>
      <c r="OGS1162" s="12"/>
      <c r="OGT1162" s="12"/>
      <c r="OGU1162" s="12"/>
      <c r="OGV1162" s="12"/>
      <c r="OGW1162" s="12"/>
      <c r="OGX1162" s="12"/>
      <c r="OGY1162" s="12"/>
      <c r="OGZ1162" s="12"/>
      <c r="OHA1162" s="12"/>
      <c r="OHB1162" s="12"/>
      <c r="OHC1162" s="12"/>
      <c r="OHD1162" s="12"/>
      <c r="OHE1162" s="12"/>
      <c r="OHF1162" s="12"/>
      <c r="OHG1162" s="12"/>
      <c r="OHH1162" s="12"/>
      <c r="OHI1162" s="12"/>
      <c r="OHJ1162" s="12"/>
      <c r="OHK1162" s="12"/>
      <c r="OHL1162" s="12"/>
      <c r="OHM1162" s="12"/>
      <c r="OHN1162" s="12"/>
      <c r="OHO1162" s="12"/>
      <c r="OHP1162" s="12"/>
      <c r="OHQ1162" s="12"/>
      <c r="OHR1162" s="12"/>
      <c r="OHS1162" s="12"/>
      <c r="OHT1162" s="12"/>
      <c r="OHU1162" s="12"/>
      <c r="OHV1162" s="12"/>
      <c r="OHW1162" s="12"/>
      <c r="OHX1162" s="12"/>
      <c r="OHY1162" s="12"/>
      <c r="OHZ1162" s="12"/>
      <c r="OIA1162" s="12"/>
      <c r="OIB1162" s="12"/>
      <c r="OIC1162" s="12"/>
      <c r="OID1162" s="12"/>
      <c r="OIE1162" s="12"/>
      <c r="OIF1162" s="12"/>
      <c r="OIG1162" s="12"/>
      <c r="OIH1162" s="12"/>
      <c r="OII1162" s="12"/>
      <c r="OIJ1162" s="12"/>
      <c r="OIK1162" s="12"/>
      <c r="OIL1162" s="12"/>
      <c r="OIM1162" s="12"/>
      <c r="OIN1162" s="12"/>
      <c r="OIO1162" s="12"/>
      <c r="OIP1162" s="12"/>
      <c r="OIQ1162" s="12"/>
      <c r="OIR1162" s="12"/>
      <c r="OIS1162" s="12"/>
      <c r="OIT1162" s="12"/>
      <c r="OIU1162" s="12"/>
      <c r="OIV1162" s="12"/>
      <c r="OIW1162" s="12"/>
      <c r="OIX1162" s="12"/>
      <c r="OIY1162" s="12"/>
      <c r="OIZ1162" s="12"/>
      <c r="OJA1162" s="12"/>
      <c r="OJB1162" s="12"/>
      <c r="OJC1162" s="12"/>
      <c r="OJD1162" s="12"/>
      <c r="OJE1162" s="12"/>
      <c r="OJF1162" s="12"/>
      <c r="OJG1162" s="12"/>
      <c r="OJH1162" s="12"/>
      <c r="OJI1162" s="12"/>
      <c r="OJJ1162" s="12"/>
      <c r="OJK1162" s="12"/>
      <c r="OJL1162" s="12"/>
      <c r="OJM1162" s="12"/>
      <c r="OJN1162" s="12"/>
      <c r="OJO1162" s="12"/>
      <c r="OJP1162" s="12"/>
      <c r="OJQ1162" s="12"/>
      <c r="OJR1162" s="12"/>
      <c r="OJS1162" s="12"/>
      <c r="OJT1162" s="12"/>
      <c r="OJU1162" s="12"/>
      <c r="OJV1162" s="12"/>
      <c r="OJW1162" s="12"/>
      <c r="OJX1162" s="12"/>
      <c r="OJY1162" s="12"/>
      <c r="OJZ1162" s="12"/>
      <c r="OKA1162" s="12"/>
      <c r="OKB1162" s="12"/>
      <c r="OKC1162" s="12"/>
      <c r="OKD1162" s="12"/>
      <c r="OKE1162" s="12"/>
      <c r="OKF1162" s="12"/>
      <c r="OKG1162" s="12"/>
      <c r="OKH1162" s="12"/>
      <c r="OKI1162" s="12"/>
      <c r="OKJ1162" s="12"/>
      <c r="OKK1162" s="12"/>
      <c r="OKL1162" s="12"/>
      <c r="OKM1162" s="12"/>
      <c r="OKN1162" s="12"/>
      <c r="OKO1162" s="12"/>
      <c r="OKP1162" s="12"/>
      <c r="OKQ1162" s="12"/>
      <c r="OKR1162" s="12"/>
      <c r="OKS1162" s="12"/>
      <c r="OKT1162" s="12"/>
      <c r="OKU1162" s="12"/>
      <c r="OKV1162" s="12"/>
      <c r="OKW1162" s="12"/>
      <c r="OKX1162" s="12"/>
      <c r="OKY1162" s="12"/>
      <c r="OKZ1162" s="12"/>
      <c r="OLA1162" s="12"/>
      <c r="OLB1162" s="12"/>
      <c r="OLC1162" s="12"/>
      <c r="OLD1162" s="12"/>
      <c r="OLE1162" s="12"/>
      <c r="OLF1162" s="12"/>
      <c r="OLG1162" s="12"/>
      <c r="OLH1162" s="12"/>
      <c r="OLI1162" s="12"/>
      <c r="OLJ1162" s="12"/>
      <c r="OLK1162" s="12"/>
      <c r="OLL1162" s="12"/>
      <c r="OLM1162" s="12"/>
      <c r="OLN1162" s="12"/>
      <c r="OLO1162" s="12"/>
      <c r="OLP1162" s="12"/>
      <c r="OLQ1162" s="12"/>
      <c r="OLR1162" s="12"/>
      <c r="OLS1162" s="12"/>
      <c r="OLT1162" s="12"/>
      <c r="OLU1162" s="12"/>
      <c r="OLV1162" s="12"/>
      <c r="OLW1162" s="12"/>
      <c r="OLX1162" s="12"/>
      <c r="OLY1162" s="12"/>
      <c r="OLZ1162" s="12"/>
      <c r="OMA1162" s="12"/>
      <c r="OMB1162" s="12"/>
      <c r="OMC1162" s="12"/>
      <c r="OMD1162" s="12"/>
      <c r="OME1162" s="12"/>
      <c r="OMF1162" s="12"/>
      <c r="OMG1162" s="12"/>
      <c r="OMH1162" s="12"/>
      <c r="OMI1162" s="12"/>
      <c r="OMJ1162" s="12"/>
      <c r="OMK1162" s="12"/>
      <c r="OML1162" s="12"/>
      <c r="OMM1162" s="12"/>
      <c r="OMN1162" s="12"/>
      <c r="OMO1162" s="12"/>
      <c r="OMP1162" s="12"/>
      <c r="OMQ1162" s="12"/>
      <c r="OMR1162" s="12"/>
      <c r="OMS1162" s="12"/>
      <c r="OMT1162" s="12"/>
      <c r="OMU1162" s="12"/>
      <c r="OMV1162" s="12"/>
      <c r="OMW1162" s="12"/>
      <c r="OMX1162" s="12"/>
      <c r="OMY1162" s="12"/>
      <c r="OMZ1162" s="12"/>
      <c r="ONA1162" s="12"/>
      <c r="ONB1162" s="12"/>
      <c r="ONC1162" s="12"/>
      <c r="OND1162" s="12"/>
      <c r="ONE1162" s="12"/>
      <c r="ONF1162" s="12"/>
      <c r="ONG1162" s="12"/>
      <c r="ONH1162" s="12"/>
      <c r="ONI1162" s="12"/>
      <c r="ONJ1162" s="12"/>
      <c r="ONK1162" s="12"/>
      <c r="ONL1162" s="12"/>
      <c r="ONM1162" s="12"/>
      <c r="ONN1162" s="12"/>
      <c r="ONO1162" s="12"/>
      <c r="ONP1162" s="12"/>
      <c r="ONQ1162" s="12"/>
      <c r="ONR1162" s="12"/>
      <c r="ONS1162" s="12"/>
      <c r="ONT1162" s="12"/>
      <c r="ONU1162" s="12"/>
      <c r="ONV1162" s="12"/>
      <c r="ONW1162" s="12"/>
      <c r="ONX1162" s="12"/>
      <c r="ONY1162" s="12"/>
      <c r="ONZ1162" s="12"/>
      <c r="OOA1162" s="12"/>
      <c r="OOB1162" s="12"/>
      <c r="OOC1162" s="12"/>
      <c r="OOD1162" s="12"/>
      <c r="OOE1162" s="12"/>
      <c r="OOF1162" s="12"/>
      <c r="OOG1162" s="12"/>
      <c r="OOH1162" s="12"/>
      <c r="OOI1162" s="12"/>
      <c r="OOJ1162" s="12"/>
      <c r="OOK1162" s="12"/>
      <c r="OOL1162" s="12"/>
      <c r="OOM1162" s="12"/>
      <c r="OON1162" s="12"/>
      <c r="OOO1162" s="12"/>
      <c r="OOP1162" s="12"/>
      <c r="OOQ1162" s="12"/>
      <c r="OOR1162" s="12"/>
      <c r="OOS1162" s="12"/>
      <c r="OOT1162" s="12"/>
      <c r="OOU1162" s="12"/>
      <c r="OOV1162" s="12"/>
      <c r="OOW1162" s="12"/>
      <c r="OOX1162" s="12"/>
      <c r="OOY1162" s="12"/>
      <c r="OOZ1162" s="12"/>
      <c r="OPA1162" s="12"/>
      <c r="OPB1162" s="12"/>
      <c r="OPC1162" s="12"/>
      <c r="OPD1162" s="12"/>
      <c r="OPE1162" s="12"/>
      <c r="OPF1162" s="12"/>
      <c r="OPG1162" s="12"/>
      <c r="OPH1162" s="12"/>
      <c r="OPI1162" s="12"/>
      <c r="OPJ1162" s="12"/>
      <c r="OPK1162" s="12"/>
      <c r="OPL1162" s="12"/>
      <c r="OPM1162" s="12"/>
      <c r="OPN1162" s="12"/>
      <c r="OPO1162" s="12"/>
      <c r="OPP1162" s="12"/>
      <c r="OPQ1162" s="12"/>
      <c r="OPR1162" s="12"/>
      <c r="OPS1162" s="12"/>
      <c r="OPT1162" s="12"/>
      <c r="OPU1162" s="12"/>
      <c r="OPV1162" s="12"/>
      <c r="OPW1162" s="12"/>
      <c r="OPX1162" s="12"/>
      <c r="OPY1162" s="12"/>
      <c r="OPZ1162" s="12"/>
      <c r="OQA1162" s="12"/>
      <c r="OQB1162" s="12"/>
      <c r="OQC1162" s="12"/>
      <c r="OQD1162" s="12"/>
      <c r="OQE1162" s="12"/>
      <c r="OQF1162" s="12"/>
      <c r="OQG1162" s="12"/>
      <c r="OQH1162" s="12"/>
      <c r="OQI1162" s="12"/>
      <c r="OQJ1162" s="12"/>
      <c r="OQK1162" s="12"/>
      <c r="OQL1162" s="12"/>
      <c r="OQM1162" s="12"/>
      <c r="OQN1162" s="12"/>
      <c r="OQO1162" s="12"/>
      <c r="OQP1162" s="12"/>
      <c r="OQQ1162" s="12"/>
      <c r="OQR1162" s="12"/>
      <c r="OQS1162" s="12"/>
      <c r="OQT1162" s="12"/>
      <c r="OQU1162" s="12"/>
      <c r="OQV1162" s="12"/>
      <c r="OQW1162" s="12"/>
      <c r="OQX1162" s="12"/>
      <c r="OQY1162" s="12"/>
      <c r="OQZ1162" s="12"/>
      <c r="ORA1162" s="12"/>
      <c r="ORB1162" s="12"/>
      <c r="ORC1162" s="12"/>
      <c r="ORD1162" s="12"/>
      <c r="ORE1162" s="12"/>
      <c r="ORF1162" s="12"/>
      <c r="ORG1162" s="12"/>
      <c r="ORH1162" s="12"/>
      <c r="ORI1162" s="12"/>
      <c r="ORJ1162" s="12"/>
      <c r="ORK1162" s="12"/>
      <c r="ORL1162" s="12"/>
      <c r="ORM1162" s="12"/>
      <c r="ORN1162" s="12"/>
      <c r="ORO1162" s="12"/>
      <c r="ORP1162" s="12"/>
      <c r="ORQ1162" s="12"/>
      <c r="ORR1162" s="12"/>
      <c r="ORS1162" s="12"/>
      <c r="ORT1162" s="12"/>
      <c r="ORU1162" s="12"/>
      <c r="ORV1162" s="12"/>
      <c r="ORW1162" s="12"/>
      <c r="ORX1162" s="12"/>
      <c r="ORY1162" s="12"/>
      <c r="ORZ1162" s="12"/>
      <c r="OSA1162" s="12"/>
      <c r="OSB1162" s="12"/>
      <c r="OSC1162" s="12"/>
      <c r="OSD1162" s="12"/>
      <c r="OSE1162" s="12"/>
      <c r="OSF1162" s="12"/>
      <c r="OSG1162" s="12"/>
      <c r="OSH1162" s="12"/>
      <c r="OSI1162" s="12"/>
      <c r="OSJ1162" s="12"/>
      <c r="OSK1162" s="12"/>
      <c r="OSL1162" s="12"/>
      <c r="OSM1162" s="12"/>
      <c r="OSN1162" s="12"/>
      <c r="OSO1162" s="12"/>
      <c r="OSP1162" s="12"/>
      <c r="OSQ1162" s="12"/>
      <c r="OSR1162" s="12"/>
      <c r="OSS1162" s="12"/>
      <c r="OST1162" s="12"/>
      <c r="OSU1162" s="12"/>
      <c r="OSV1162" s="12"/>
      <c r="OSW1162" s="12"/>
      <c r="OSX1162" s="12"/>
      <c r="OSY1162" s="12"/>
      <c r="OSZ1162" s="12"/>
      <c r="OTA1162" s="12"/>
      <c r="OTB1162" s="12"/>
      <c r="OTC1162" s="12"/>
      <c r="OTD1162" s="12"/>
      <c r="OTE1162" s="12"/>
      <c r="OTF1162" s="12"/>
      <c r="OTG1162" s="12"/>
      <c r="OTH1162" s="12"/>
      <c r="OTI1162" s="12"/>
      <c r="OTJ1162" s="12"/>
      <c r="OTK1162" s="12"/>
      <c r="OTL1162" s="12"/>
      <c r="OTM1162" s="12"/>
      <c r="OTN1162" s="12"/>
      <c r="OTO1162" s="12"/>
      <c r="OTP1162" s="12"/>
      <c r="OTQ1162" s="12"/>
      <c r="OTR1162" s="12"/>
      <c r="OTS1162" s="12"/>
      <c r="OTT1162" s="12"/>
      <c r="OTU1162" s="12"/>
      <c r="OTV1162" s="12"/>
      <c r="OTW1162" s="12"/>
      <c r="OTX1162" s="12"/>
      <c r="OTY1162" s="12"/>
      <c r="OTZ1162" s="12"/>
      <c r="OUA1162" s="12"/>
      <c r="OUB1162" s="12"/>
      <c r="OUC1162" s="12"/>
      <c r="OUD1162" s="12"/>
      <c r="OUE1162" s="12"/>
      <c r="OUF1162" s="12"/>
      <c r="OUG1162" s="12"/>
      <c r="OUH1162" s="12"/>
      <c r="OUI1162" s="12"/>
      <c r="OUJ1162" s="12"/>
      <c r="OUK1162" s="12"/>
      <c r="OUL1162" s="12"/>
      <c r="OUM1162" s="12"/>
      <c r="OUN1162" s="12"/>
      <c r="OUO1162" s="12"/>
      <c r="OUP1162" s="12"/>
      <c r="OUQ1162" s="12"/>
      <c r="OUR1162" s="12"/>
      <c r="OUS1162" s="12"/>
      <c r="OUT1162" s="12"/>
      <c r="OUU1162" s="12"/>
      <c r="OUV1162" s="12"/>
      <c r="OUW1162" s="12"/>
      <c r="OUX1162" s="12"/>
      <c r="OUY1162" s="12"/>
      <c r="OUZ1162" s="12"/>
      <c r="OVA1162" s="12"/>
      <c r="OVB1162" s="12"/>
      <c r="OVC1162" s="12"/>
      <c r="OVD1162" s="12"/>
      <c r="OVE1162" s="12"/>
      <c r="OVF1162" s="12"/>
      <c r="OVG1162" s="12"/>
      <c r="OVH1162" s="12"/>
      <c r="OVI1162" s="12"/>
      <c r="OVJ1162" s="12"/>
      <c r="OVK1162" s="12"/>
      <c r="OVL1162" s="12"/>
      <c r="OVM1162" s="12"/>
      <c r="OVN1162" s="12"/>
      <c r="OVO1162" s="12"/>
      <c r="OVP1162" s="12"/>
      <c r="OVQ1162" s="12"/>
      <c r="OVR1162" s="12"/>
      <c r="OVS1162" s="12"/>
      <c r="OVT1162" s="12"/>
      <c r="OVU1162" s="12"/>
      <c r="OVV1162" s="12"/>
      <c r="OVW1162" s="12"/>
      <c r="OVX1162" s="12"/>
      <c r="OVY1162" s="12"/>
      <c r="OVZ1162" s="12"/>
      <c r="OWA1162" s="12"/>
      <c r="OWB1162" s="12"/>
      <c r="OWC1162" s="12"/>
      <c r="OWD1162" s="12"/>
      <c r="OWE1162" s="12"/>
      <c r="OWF1162" s="12"/>
      <c r="OWG1162" s="12"/>
      <c r="OWH1162" s="12"/>
      <c r="OWI1162" s="12"/>
      <c r="OWJ1162" s="12"/>
      <c r="OWK1162" s="12"/>
      <c r="OWL1162" s="12"/>
      <c r="OWM1162" s="12"/>
      <c r="OWN1162" s="12"/>
      <c r="OWO1162" s="12"/>
      <c r="OWP1162" s="12"/>
      <c r="OWQ1162" s="12"/>
      <c r="OWR1162" s="12"/>
      <c r="OWS1162" s="12"/>
      <c r="OWT1162" s="12"/>
      <c r="OWU1162" s="12"/>
      <c r="OWV1162" s="12"/>
      <c r="OWW1162" s="12"/>
      <c r="OWX1162" s="12"/>
      <c r="OWY1162" s="12"/>
      <c r="OWZ1162" s="12"/>
      <c r="OXA1162" s="12"/>
      <c r="OXB1162" s="12"/>
      <c r="OXC1162" s="12"/>
      <c r="OXD1162" s="12"/>
      <c r="OXE1162" s="12"/>
      <c r="OXF1162" s="12"/>
      <c r="OXG1162" s="12"/>
      <c r="OXH1162" s="12"/>
      <c r="OXI1162" s="12"/>
      <c r="OXJ1162" s="12"/>
      <c r="OXK1162" s="12"/>
      <c r="OXL1162" s="12"/>
      <c r="OXM1162" s="12"/>
      <c r="OXN1162" s="12"/>
      <c r="OXO1162" s="12"/>
      <c r="OXP1162" s="12"/>
      <c r="OXQ1162" s="12"/>
      <c r="OXR1162" s="12"/>
      <c r="OXS1162" s="12"/>
      <c r="OXT1162" s="12"/>
      <c r="OXU1162" s="12"/>
      <c r="OXV1162" s="12"/>
      <c r="OXW1162" s="12"/>
      <c r="OXX1162" s="12"/>
      <c r="OXY1162" s="12"/>
      <c r="OXZ1162" s="12"/>
      <c r="OYA1162" s="12"/>
      <c r="OYB1162" s="12"/>
      <c r="OYC1162" s="12"/>
      <c r="OYD1162" s="12"/>
      <c r="OYE1162" s="12"/>
      <c r="OYF1162" s="12"/>
      <c r="OYG1162" s="12"/>
      <c r="OYH1162" s="12"/>
      <c r="OYI1162" s="12"/>
      <c r="OYJ1162" s="12"/>
      <c r="OYK1162" s="12"/>
      <c r="OYL1162" s="12"/>
      <c r="OYM1162" s="12"/>
      <c r="OYN1162" s="12"/>
      <c r="OYO1162" s="12"/>
      <c r="OYP1162" s="12"/>
      <c r="OYQ1162" s="12"/>
      <c r="OYR1162" s="12"/>
      <c r="OYS1162" s="12"/>
      <c r="OYT1162" s="12"/>
      <c r="OYU1162" s="12"/>
      <c r="OYV1162" s="12"/>
      <c r="OYW1162" s="12"/>
      <c r="OYX1162" s="12"/>
      <c r="OYY1162" s="12"/>
      <c r="OYZ1162" s="12"/>
      <c r="OZA1162" s="12"/>
      <c r="OZB1162" s="12"/>
      <c r="OZC1162" s="12"/>
      <c r="OZD1162" s="12"/>
      <c r="OZE1162" s="12"/>
      <c r="OZF1162" s="12"/>
      <c r="OZG1162" s="12"/>
      <c r="OZH1162" s="12"/>
      <c r="OZI1162" s="12"/>
      <c r="OZJ1162" s="12"/>
      <c r="OZK1162" s="12"/>
      <c r="OZL1162" s="12"/>
      <c r="OZM1162" s="12"/>
      <c r="OZN1162" s="12"/>
      <c r="OZO1162" s="12"/>
      <c r="OZP1162" s="12"/>
      <c r="OZQ1162" s="12"/>
      <c r="OZR1162" s="12"/>
      <c r="OZS1162" s="12"/>
      <c r="OZT1162" s="12"/>
      <c r="OZU1162" s="12"/>
      <c r="OZV1162" s="12"/>
      <c r="OZW1162" s="12"/>
      <c r="OZX1162" s="12"/>
      <c r="OZY1162" s="12"/>
      <c r="OZZ1162" s="12"/>
      <c r="PAA1162" s="12"/>
      <c r="PAB1162" s="12"/>
      <c r="PAC1162" s="12"/>
      <c r="PAD1162" s="12"/>
      <c r="PAE1162" s="12"/>
      <c r="PAF1162" s="12"/>
      <c r="PAG1162" s="12"/>
      <c r="PAH1162" s="12"/>
      <c r="PAI1162" s="12"/>
      <c r="PAJ1162" s="12"/>
      <c r="PAK1162" s="12"/>
      <c r="PAL1162" s="12"/>
      <c r="PAM1162" s="12"/>
      <c r="PAN1162" s="12"/>
      <c r="PAO1162" s="12"/>
      <c r="PAP1162" s="12"/>
      <c r="PAQ1162" s="12"/>
      <c r="PAR1162" s="12"/>
      <c r="PAS1162" s="12"/>
      <c r="PAT1162" s="12"/>
      <c r="PAU1162" s="12"/>
      <c r="PAV1162" s="12"/>
      <c r="PAW1162" s="12"/>
      <c r="PAX1162" s="12"/>
      <c r="PAY1162" s="12"/>
      <c r="PAZ1162" s="12"/>
      <c r="PBA1162" s="12"/>
      <c r="PBB1162" s="12"/>
      <c r="PBC1162" s="12"/>
      <c r="PBD1162" s="12"/>
      <c r="PBE1162" s="12"/>
      <c r="PBF1162" s="12"/>
      <c r="PBG1162" s="12"/>
      <c r="PBH1162" s="12"/>
      <c r="PBI1162" s="12"/>
      <c r="PBJ1162" s="12"/>
      <c r="PBK1162" s="12"/>
      <c r="PBL1162" s="12"/>
      <c r="PBM1162" s="12"/>
      <c r="PBN1162" s="12"/>
      <c r="PBO1162" s="12"/>
      <c r="PBP1162" s="12"/>
      <c r="PBQ1162" s="12"/>
      <c r="PBR1162" s="12"/>
      <c r="PBS1162" s="12"/>
      <c r="PBT1162" s="12"/>
      <c r="PBU1162" s="12"/>
      <c r="PBV1162" s="12"/>
      <c r="PBW1162" s="12"/>
      <c r="PBX1162" s="12"/>
      <c r="PBY1162" s="12"/>
      <c r="PBZ1162" s="12"/>
      <c r="PCA1162" s="12"/>
      <c r="PCB1162" s="12"/>
      <c r="PCC1162" s="12"/>
      <c r="PCD1162" s="12"/>
      <c r="PCE1162" s="12"/>
      <c r="PCF1162" s="12"/>
      <c r="PCG1162" s="12"/>
      <c r="PCH1162" s="12"/>
      <c r="PCI1162" s="12"/>
      <c r="PCJ1162" s="12"/>
      <c r="PCK1162" s="12"/>
      <c r="PCL1162" s="12"/>
      <c r="PCM1162" s="12"/>
      <c r="PCN1162" s="12"/>
      <c r="PCO1162" s="12"/>
      <c r="PCP1162" s="12"/>
      <c r="PCQ1162" s="12"/>
      <c r="PCR1162" s="12"/>
      <c r="PCS1162" s="12"/>
      <c r="PCT1162" s="12"/>
      <c r="PCU1162" s="12"/>
      <c r="PCV1162" s="12"/>
      <c r="PCW1162" s="12"/>
      <c r="PCX1162" s="12"/>
      <c r="PCY1162" s="12"/>
      <c r="PCZ1162" s="12"/>
      <c r="PDA1162" s="12"/>
      <c r="PDB1162" s="12"/>
      <c r="PDC1162" s="12"/>
      <c r="PDD1162" s="12"/>
      <c r="PDE1162" s="12"/>
      <c r="PDF1162" s="12"/>
      <c r="PDG1162" s="12"/>
      <c r="PDH1162" s="12"/>
      <c r="PDI1162" s="12"/>
      <c r="PDJ1162" s="12"/>
      <c r="PDK1162" s="12"/>
      <c r="PDL1162" s="12"/>
      <c r="PDM1162" s="12"/>
      <c r="PDN1162" s="12"/>
      <c r="PDO1162" s="12"/>
      <c r="PDP1162" s="12"/>
      <c r="PDQ1162" s="12"/>
      <c r="PDR1162" s="12"/>
      <c r="PDS1162" s="12"/>
      <c r="PDT1162" s="12"/>
      <c r="PDU1162" s="12"/>
      <c r="PDV1162" s="12"/>
      <c r="PDW1162" s="12"/>
      <c r="PDX1162" s="12"/>
      <c r="PDY1162" s="12"/>
      <c r="PDZ1162" s="12"/>
      <c r="PEA1162" s="12"/>
      <c r="PEB1162" s="12"/>
      <c r="PEC1162" s="12"/>
      <c r="PED1162" s="12"/>
      <c r="PEE1162" s="12"/>
      <c r="PEF1162" s="12"/>
      <c r="PEG1162" s="12"/>
      <c r="PEH1162" s="12"/>
      <c r="PEI1162" s="12"/>
      <c r="PEJ1162" s="12"/>
      <c r="PEK1162" s="12"/>
      <c r="PEL1162" s="12"/>
      <c r="PEM1162" s="12"/>
      <c r="PEN1162" s="12"/>
      <c r="PEO1162" s="12"/>
      <c r="PEP1162" s="12"/>
      <c r="PEQ1162" s="12"/>
      <c r="PER1162" s="12"/>
      <c r="PES1162" s="12"/>
      <c r="PET1162" s="12"/>
      <c r="PEU1162" s="12"/>
      <c r="PEV1162" s="12"/>
      <c r="PEW1162" s="12"/>
      <c r="PEX1162" s="12"/>
      <c r="PEY1162" s="12"/>
      <c r="PEZ1162" s="12"/>
      <c r="PFA1162" s="12"/>
      <c r="PFB1162" s="12"/>
      <c r="PFC1162" s="12"/>
      <c r="PFD1162" s="12"/>
      <c r="PFE1162" s="12"/>
      <c r="PFF1162" s="12"/>
      <c r="PFG1162" s="12"/>
      <c r="PFH1162" s="12"/>
      <c r="PFI1162" s="12"/>
      <c r="PFJ1162" s="12"/>
      <c r="PFK1162" s="12"/>
      <c r="PFL1162" s="12"/>
      <c r="PFM1162" s="12"/>
      <c r="PFN1162" s="12"/>
      <c r="PFO1162" s="12"/>
      <c r="PFP1162" s="12"/>
      <c r="PFQ1162" s="12"/>
      <c r="PFR1162" s="12"/>
      <c r="PFS1162" s="12"/>
      <c r="PFT1162" s="12"/>
      <c r="PFU1162" s="12"/>
      <c r="PFV1162" s="12"/>
      <c r="PFW1162" s="12"/>
      <c r="PFX1162" s="12"/>
      <c r="PFY1162" s="12"/>
      <c r="PFZ1162" s="12"/>
      <c r="PGA1162" s="12"/>
      <c r="PGB1162" s="12"/>
      <c r="PGC1162" s="12"/>
      <c r="PGD1162" s="12"/>
      <c r="PGE1162" s="12"/>
      <c r="PGF1162" s="12"/>
      <c r="PGG1162" s="12"/>
      <c r="PGH1162" s="12"/>
      <c r="PGI1162" s="12"/>
      <c r="PGJ1162" s="12"/>
      <c r="PGK1162" s="12"/>
      <c r="PGL1162" s="12"/>
      <c r="PGM1162" s="12"/>
      <c r="PGN1162" s="12"/>
      <c r="PGO1162" s="12"/>
      <c r="PGP1162" s="12"/>
      <c r="PGQ1162" s="12"/>
      <c r="PGR1162" s="12"/>
      <c r="PGS1162" s="12"/>
      <c r="PGT1162" s="12"/>
      <c r="PGU1162" s="12"/>
      <c r="PGV1162" s="12"/>
      <c r="PGW1162" s="12"/>
      <c r="PGX1162" s="12"/>
      <c r="PGY1162" s="12"/>
      <c r="PGZ1162" s="12"/>
      <c r="PHA1162" s="12"/>
      <c r="PHB1162" s="12"/>
      <c r="PHC1162" s="12"/>
      <c r="PHD1162" s="12"/>
      <c r="PHE1162" s="12"/>
      <c r="PHF1162" s="12"/>
      <c r="PHG1162" s="12"/>
      <c r="PHH1162" s="12"/>
      <c r="PHI1162" s="12"/>
      <c r="PHJ1162" s="12"/>
      <c r="PHK1162" s="12"/>
      <c r="PHL1162" s="12"/>
      <c r="PHM1162" s="12"/>
      <c r="PHN1162" s="12"/>
      <c r="PHO1162" s="12"/>
      <c r="PHP1162" s="12"/>
      <c r="PHQ1162" s="12"/>
      <c r="PHR1162" s="12"/>
      <c r="PHS1162" s="12"/>
      <c r="PHT1162" s="12"/>
      <c r="PHU1162" s="12"/>
      <c r="PHV1162" s="12"/>
      <c r="PHW1162" s="12"/>
      <c r="PHX1162" s="12"/>
      <c r="PHY1162" s="12"/>
      <c r="PHZ1162" s="12"/>
      <c r="PIA1162" s="12"/>
      <c r="PIB1162" s="12"/>
      <c r="PIC1162" s="12"/>
      <c r="PID1162" s="12"/>
      <c r="PIE1162" s="12"/>
      <c r="PIF1162" s="12"/>
      <c r="PIG1162" s="12"/>
      <c r="PIH1162" s="12"/>
      <c r="PII1162" s="12"/>
      <c r="PIJ1162" s="12"/>
      <c r="PIK1162" s="12"/>
      <c r="PIL1162" s="12"/>
      <c r="PIM1162" s="12"/>
      <c r="PIN1162" s="12"/>
      <c r="PIO1162" s="12"/>
      <c r="PIP1162" s="12"/>
      <c r="PIQ1162" s="12"/>
      <c r="PIR1162" s="12"/>
      <c r="PIS1162" s="12"/>
      <c r="PIT1162" s="12"/>
      <c r="PIU1162" s="12"/>
      <c r="PIV1162" s="12"/>
      <c r="PIW1162" s="12"/>
      <c r="PIX1162" s="12"/>
      <c r="PIY1162" s="12"/>
      <c r="PIZ1162" s="12"/>
      <c r="PJA1162" s="12"/>
      <c r="PJB1162" s="12"/>
      <c r="PJC1162" s="12"/>
      <c r="PJD1162" s="12"/>
      <c r="PJE1162" s="12"/>
      <c r="PJF1162" s="12"/>
      <c r="PJG1162" s="12"/>
      <c r="PJH1162" s="12"/>
      <c r="PJI1162" s="12"/>
      <c r="PJJ1162" s="12"/>
      <c r="PJK1162" s="12"/>
      <c r="PJL1162" s="12"/>
      <c r="PJM1162" s="12"/>
      <c r="PJN1162" s="12"/>
      <c r="PJO1162" s="12"/>
      <c r="PJP1162" s="12"/>
      <c r="PJQ1162" s="12"/>
      <c r="PJR1162" s="12"/>
      <c r="PJS1162" s="12"/>
      <c r="PJT1162" s="12"/>
      <c r="PJU1162" s="12"/>
      <c r="PJV1162" s="12"/>
      <c r="PJW1162" s="12"/>
      <c r="PJX1162" s="12"/>
      <c r="PJY1162" s="12"/>
      <c r="PJZ1162" s="12"/>
      <c r="PKA1162" s="12"/>
      <c r="PKB1162" s="12"/>
      <c r="PKC1162" s="12"/>
      <c r="PKD1162" s="12"/>
      <c r="PKE1162" s="12"/>
      <c r="PKF1162" s="12"/>
      <c r="PKG1162" s="12"/>
      <c r="PKH1162" s="12"/>
      <c r="PKI1162" s="12"/>
      <c r="PKJ1162" s="12"/>
      <c r="PKK1162" s="12"/>
      <c r="PKL1162" s="12"/>
      <c r="PKM1162" s="12"/>
      <c r="PKN1162" s="12"/>
      <c r="PKO1162" s="12"/>
      <c r="PKP1162" s="12"/>
      <c r="PKQ1162" s="12"/>
      <c r="PKR1162" s="12"/>
      <c r="PKS1162" s="12"/>
      <c r="PKT1162" s="12"/>
      <c r="PKU1162" s="12"/>
      <c r="PKV1162" s="12"/>
      <c r="PKW1162" s="12"/>
      <c r="PKX1162" s="12"/>
      <c r="PKY1162" s="12"/>
      <c r="PKZ1162" s="12"/>
      <c r="PLA1162" s="12"/>
      <c r="PLB1162" s="12"/>
      <c r="PLC1162" s="12"/>
      <c r="PLD1162" s="12"/>
      <c r="PLE1162" s="12"/>
      <c r="PLF1162" s="12"/>
      <c r="PLG1162" s="12"/>
      <c r="PLH1162" s="12"/>
      <c r="PLI1162" s="12"/>
      <c r="PLJ1162" s="12"/>
      <c r="PLK1162" s="12"/>
      <c r="PLL1162" s="12"/>
      <c r="PLM1162" s="12"/>
      <c r="PLN1162" s="12"/>
      <c r="PLO1162" s="12"/>
      <c r="PLP1162" s="12"/>
      <c r="PLQ1162" s="12"/>
      <c r="PLR1162" s="12"/>
      <c r="PLS1162" s="12"/>
      <c r="PLT1162" s="12"/>
      <c r="PLU1162" s="12"/>
      <c r="PLV1162" s="12"/>
      <c r="PLW1162" s="12"/>
      <c r="PLX1162" s="12"/>
      <c r="PLY1162" s="12"/>
      <c r="PLZ1162" s="12"/>
      <c r="PMA1162" s="12"/>
      <c r="PMB1162" s="12"/>
      <c r="PMC1162" s="12"/>
      <c r="PMD1162" s="12"/>
      <c r="PME1162" s="12"/>
      <c r="PMF1162" s="12"/>
      <c r="PMG1162" s="12"/>
      <c r="PMH1162" s="12"/>
      <c r="PMI1162" s="12"/>
      <c r="PMJ1162" s="12"/>
      <c r="PMK1162" s="12"/>
      <c r="PML1162" s="12"/>
      <c r="PMM1162" s="12"/>
      <c r="PMN1162" s="12"/>
      <c r="PMO1162" s="12"/>
      <c r="PMP1162" s="12"/>
      <c r="PMQ1162" s="12"/>
      <c r="PMR1162" s="12"/>
      <c r="PMS1162" s="12"/>
      <c r="PMT1162" s="12"/>
      <c r="PMU1162" s="12"/>
      <c r="PMV1162" s="12"/>
      <c r="PMW1162" s="12"/>
      <c r="PMX1162" s="12"/>
      <c r="PMY1162" s="12"/>
      <c r="PMZ1162" s="12"/>
      <c r="PNA1162" s="12"/>
      <c r="PNB1162" s="12"/>
      <c r="PNC1162" s="12"/>
      <c r="PND1162" s="12"/>
      <c r="PNE1162" s="12"/>
      <c r="PNF1162" s="12"/>
      <c r="PNG1162" s="12"/>
      <c r="PNH1162" s="12"/>
      <c r="PNI1162" s="12"/>
      <c r="PNJ1162" s="12"/>
      <c r="PNK1162" s="12"/>
      <c r="PNL1162" s="12"/>
      <c r="PNM1162" s="12"/>
      <c r="PNN1162" s="12"/>
      <c r="PNO1162" s="12"/>
      <c r="PNP1162" s="12"/>
      <c r="PNQ1162" s="12"/>
      <c r="PNR1162" s="12"/>
      <c r="PNS1162" s="12"/>
      <c r="PNT1162" s="12"/>
      <c r="PNU1162" s="12"/>
      <c r="PNV1162" s="12"/>
      <c r="PNW1162" s="12"/>
      <c r="PNX1162" s="12"/>
      <c r="PNY1162" s="12"/>
      <c r="PNZ1162" s="12"/>
      <c r="POA1162" s="12"/>
      <c r="POB1162" s="12"/>
      <c r="POC1162" s="12"/>
      <c r="POD1162" s="12"/>
      <c r="POE1162" s="12"/>
      <c r="POF1162" s="12"/>
      <c r="POG1162" s="12"/>
      <c r="POH1162" s="12"/>
      <c r="POI1162" s="12"/>
      <c r="POJ1162" s="12"/>
      <c r="POK1162" s="12"/>
      <c r="POL1162" s="12"/>
      <c r="POM1162" s="12"/>
      <c r="PON1162" s="12"/>
      <c r="POO1162" s="12"/>
      <c r="POP1162" s="12"/>
      <c r="POQ1162" s="12"/>
      <c r="POR1162" s="12"/>
      <c r="POS1162" s="12"/>
      <c r="POT1162" s="12"/>
      <c r="POU1162" s="12"/>
      <c r="POV1162" s="12"/>
      <c r="POW1162" s="12"/>
      <c r="POX1162" s="12"/>
      <c r="POY1162" s="12"/>
      <c r="POZ1162" s="12"/>
      <c r="PPA1162" s="12"/>
      <c r="PPB1162" s="12"/>
      <c r="PPC1162" s="12"/>
      <c r="PPD1162" s="12"/>
      <c r="PPE1162" s="12"/>
      <c r="PPF1162" s="12"/>
      <c r="PPG1162" s="12"/>
      <c r="PPH1162" s="12"/>
      <c r="PPI1162" s="12"/>
      <c r="PPJ1162" s="12"/>
      <c r="PPK1162" s="12"/>
      <c r="PPL1162" s="12"/>
      <c r="PPM1162" s="12"/>
      <c r="PPN1162" s="12"/>
      <c r="PPO1162" s="12"/>
      <c r="PPP1162" s="12"/>
      <c r="PPQ1162" s="12"/>
      <c r="PPR1162" s="12"/>
      <c r="PPS1162" s="12"/>
      <c r="PPT1162" s="12"/>
      <c r="PPU1162" s="12"/>
      <c r="PPV1162" s="12"/>
      <c r="PPW1162" s="12"/>
      <c r="PPX1162" s="12"/>
      <c r="PPY1162" s="12"/>
      <c r="PPZ1162" s="12"/>
      <c r="PQA1162" s="12"/>
      <c r="PQB1162" s="12"/>
      <c r="PQC1162" s="12"/>
      <c r="PQD1162" s="12"/>
      <c r="PQE1162" s="12"/>
      <c r="PQF1162" s="12"/>
      <c r="PQG1162" s="12"/>
      <c r="PQH1162" s="12"/>
      <c r="PQI1162" s="12"/>
      <c r="PQJ1162" s="12"/>
      <c r="PQK1162" s="12"/>
      <c r="PQL1162" s="12"/>
      <c r="PQM1162" s="12"/>
      <c r="PQN1162" s="12"/>
      <c r="PQO1162" s="12"/>
      <c r="PQP1162" s="12"/>
      <c r="PQQ1162" s="12"/>
      <c r="PQR1162" s="12"/>
      <c r="PQS1162" s="12"/>
      <c r="PQT1162" s="12"/>
      <c r="PQU1162" s="12"/>
      <c r="PQV1162" s="12"/>
      <c r="PQW1162" s="12"/>
      <c r="PQX1162" s="12"/>
      <c r="PQY1162" s="12"/>
      <c r="PQZ1162" s="12"/>
      <c r="PRA1162" s="12"/>
      <c r="PRB1162" s="12"/>
      <c r="PRC1162" s="12"/>
      <c r="PRD1162" s="12"/>
      <c r="PRE1162" s="12"/>
      <c r="PRF1162" s="12"/>
      <c r="PRG1162" s="12"/>
      <c r="PRH1162" s="12"/>
      <c r="PRI1162" s="12"/>
      <c r="PRJ1162" s="12"/>
      <c r="PRK1162" s="12"/>
      <c r="PRL1162" s="12"/>
      <c r="PRM1162" s="12"/>
      <c r="PRN1162" s="12"/>
      <c r="PRO1162" s="12"/>
      <c r="PRP1162" s="12"/>
      <c r="PRQ1162" s="12"/>
      <c r="PRR1162" s="12"/>
      <c r="PRS1162" s="12"/>
      <c r="PRT1162" s="12"/>
      <c r="PRU1162" s="12"/>
      <c r="PRV1162" s="12"/>
      <c r="PRW1162" s="12"/>
      <c r="PRX1162" s="12"/>
      <c r="PRY1162" s="12"/>
      <c r="PRZ1162" s="12"/>
      <c r="PSA1162" s="12"/>
      <c r="PSB1162" s="12"/>
      <c r="PSC1162" s="12"/>
      <c r="PSD1162" s="12"/>
      <c r="PSE1162" s="12"/>
      <c r="PSF1162" s="12"/>
      <c r="PSG1162" s="12"/>
      <c r="PSH1162" s="12"/>
      <c r="PSI1162" s="12"/>
      <c r="PSJ1162" s="12"/>
      <c r="PSK1162" s="12"/>
      <c r="PSL1162" s="12"/>
      <c r="PSM1162" s="12"/>
      <c r="PSN1162" s="12"/>
      <c r="PSO1162" s="12"/>
      <c r="PSP1162" s="12"/>
      <c r="PSQ1162" s="12"/>
      <c r="PSR1162" s="12"/>
      <c r="PSS1162" s="12"/>
      <c r="PST1162" s="12"/>
      <c r="PSU1162" s="12"/>
      <c r="PSV1162" s="12"/>
      <c r="PSW1162" s="12"/>
      <c r="PSX1162" s="12"/>
      <c r="PSY1162" s="12"/>
      <c r="PSZ1162" s="12"/>
      <c r="PTA1162" s="12"/>
      <c r="PTB1162" s="12"/>
      <c r="PTC1162" s="12"/>
      <c r="PTD1162" s="12"/>
      <c r="PTE1162" s="12"/>
      <c r="PTF1162" s="12"/>
      <c r="PTG1162" s="12"/>
      <c r="PTH1162" s="12"/>
      <c r="PTI1162" s="12"/>
      <c r="PTJ1162" s="12"/>
      <c r="PTK1162" s="12"/>
      <c r="PTL1162" s="12"/>
      <c r="PTM1162" s="12"/>
      <c r="PTN1162" s="12"/>
      <c r="PTO1162" s="12"/>
      <c r="PTP1162" s="12"/>
      <c r="PTQ1162" s="12"/>
      <c r="PTR1162" s="12"/>
      <c r="PTS1162" s="12"/>
      <c r="PTT1162" s="12"/>
      <c r="PTU1162" s="12"/>
      <c r="PTV1162" s="12"/>
      <c r="PTW1162" s="12"/>
      <c r="PTX1162" s="12"/>
      <c r="PTY1162" s="12"/>
      <c r="PTZ1162" s="12"/>
      <c r="PUA1162" s="12"/>
      <c r="PUB1162" s="12"/>
      <c r="PUC1162" s="12"/>
      <c r="PUD1162" s="12"/>
      <c r="PUE1162" s="12"/>
      <c r="PUF1162" s="12"/>
      <c r="PUG1162" s="12"/>
      <c r="PUH1162" s="12"/>
      <c r="PUI1162" s="12"/>
      <c r="PUJ1162" s="12"/>
      <c r="PUK1162" s="12"/>
      <c r="PUL1162" s="12"/>
      <c r="PUM1162" s="12"/>
      <c r="PUN1162" s="12"/>
      <c r="PUO1162" s="12"/>
      <c r="PUP1162" s="12"/>
      <c r="PUQ1162" s="12"/>
      <c r="PUR1162" s="12"/>
      <c r="PUS1162" s="12"/>
      <c r="PUT1162" s="12"/>
      <c r="PUU1162" s="12"/>
      <c r="PUV1162" s="12"/>
      <c r="PUW1162" s="12"/>
      <c r="PUX1162" s="12"/>
      <c r="PUY1162" s="12"/>
      <c r="PUZ1162" s="12"/>
      <c r="PVA1162" s="12"/>
      <c r="PVB1162" s="12"/>
      <c r="PVC1162" s="12"/>
      <c r="PVD1162" s="12"/>
      <c r="PVE1162" s="12"/>
      <c r="PVF1162" s="12"/>
      <c r="PVG1162" s="12"/>
      <c r="PVH1162" s="12"/>
      <c r="PVI1162" s="12"/>
      <c r="PVJ1162" s="12"/>
      <c r="PVK1162" s="12"/>
      <c r="PVL1162" s="12"/>
      <c r="PVM1162" s="12"/>
      <c r="PVN1162" s="12"/>
      <c r="PVO1162" s="12"/>
      <c r="PVP1162" s="12"/>
      <c r="PVQ1162" s="12"/>
      <c r="PVR1162" s="12"/>
      <c r="PVS1162" s="12"/>
      <c r="PVT1162" s="12"/>
      <c r="PVU1162" s="12"/>
      <c r="PVV1162" s="12"/>
      <c r="PVW1162" s="12"/>
      <c r="PVX1162" s="12"/>
      <c r="PVY1162" s="12"/>
      <c r="PVZ1162" s="12"/>
      <c r="PWA1162" s="12"/>
      <c r="PWB1162" s="12"/>
      <c r="PWC1162" s="12"/>
      <c r="PWD1162" s="12"/>
      <c r="PWE1162" s="12"/>
      <c r="PWF1162" s="12"/>
      <c r="PWG1162" s="12"/>
      <c r="PWH1162" s="12"/>
      <c r="PWI1162" s="12"/>
      <c r="PWJ1162" s="12"/>
      <c r="PWK1162" s="12"/>
      <c r="PWL1162" s="12"/>
      <c r="PWM1162" s="12"/>
      <c r="PWN1162" s="12"/>
      <c r="PWO1162" s="12"/>
      <c r="PWP1162" s="12"/>
      <c r="PWQ1162" s="12"/>
      <c r="PWR1162" s="12"/>
      <c r="PWS1162" s="12"/>
      <c r="PWT1162" s="12"/>
      <c r="PWU1162" s="12"/>
      <c r="PWV1162" s="12"/>
      <c r="PWW1162" s="12"/>
      <c r="PWX1162" s="12"/>
      <c r="PWY1162" s="12"/>
      <c r="PWZ1162" s="12"/>
      <c r="PXA1162" s="12"/>
      <c r="PXB1162" s="12"/>
      <c r="PXC1162" s="12"/>
      <c r="PXD1162" s="12"/>
      <c r="PXE1162" s="12"/>
      <c r="PXF1162" s="12"/>
      <c r="PXG1162" s="12"/>
      <c r="PXH1162" s="12"/>
      <c r="PXI1162" s="12"/>
      <c r="PXJ1162" s="12"/>
      <c r="PXK1162" s="12"/>
      <c r="PXL1162" s="12"/>
      <c r="PXM1162" s="12"/>
      <c r="PXN1162" s="12"/>
      <c r="PXO1162" s="12"/>
      <c r="PXP1162" s="12"/>
      <c r="PXQ1162" s="12"/>
      <c r="PXR1162" s="12"/>
      <c r="PXS1162" s="12"/>
      <c r="PXT1162" s="12"/>
      <c r="PXU1162" s="12"/>
      <c r="PXV1162" s="12"/>
      <c r="PXW1162" s="12"/>
      <c r="PXX1162" s="12"/>
      <c r="PXY1162" s="12"/>
      <c r="PXZ1162" s="12"/>
      <c r="PYA1162" s="12"/>
      <c r="PYB1162" s="12"/>
      <c r="PYC1162" s="12"/>
      <c r="PYD1162" s="12"/>
      <c r="PYE1162" s="12"/>
      <c r="PYF1162" s="12"/>
      <c r="PYG1162" s="12"/>
      <c r="PYH1162" s="12"/>
      <c r="PYI1162" s="12"/>
      <c r="PYJ1162" s="12"/>
      <c r="PYK1162" s="12"/>
      <c r="PYL1162" s="12"/>
      <c r="PYM1162" s="12"/>
      <c r="PYN1162" s="12"/>
      <c r="PYO1162" s="12"/>
      <c r="PYP1162" s="12"/>
      <c r="PYQ1162" s="12"/>
      <c r="PYR1162" s="12"/>
      <c r="PYS1162" s="12"/>
      <c r="PYT1162" s="12"/>
      <c r="PYU1162" s="12"/>
      <c r="PYV1162" s="12"/>
      <c r="PYW1162" s="12"/>
      <c r="PYX1162" s="12"/>
      <c r="PYY1162" s="12"/>
      <c r="PYZ1162" s="12"/>
      <c r="PZA1162" s="12"/>
      <c r="PZB1162" s="12"/>
      <c r="PZC1162" s="12"/>
      <c r="PZD1162" s="12"/>
      <c r="PZE1162" s="12"/>
      <c r="PZF1162" s="12"/>
      <c r="PZG1162" s="12"/>
      <c r="PZH1162" s="12"/>
      <c r="PZI1162" s="12"/>
      <c r="PZJ1162" s="12"/>
      <c r="PZK1162" s="12"/>
      <c r="PZL1162" s="12"/>
      <c r="PZM1162" s="12"/>
      <c r="PZN1162" s="12"/>
      <c r="PZO1162" s="12"/>
      <c r="PZP1162" s="12"/>
      <c r="PZQ1162" s="12"/>
      <c r="PZR1162" s="12"/>
      <c r="PZS1162" s="12"/>
      <c r="PZT1162" s="12"/>
      <c r="PZU1162" s="12"/>
      <c r="PZV1162" s="12"/>
      <c r="PZW1162" s="12"/>
      <c r="PZX1162" s="12"/>
      <c r="PZY1162" s="12"/>
      <c r="PZZ1162" s="12"/>
      <c r="QAA1162" s="12"/>
      <c r="QAB1162" s="12"/>
      <c r="QAC1162" s="12"/>
      <c r="QAD1162" s="12"/>
      <c r="QAE1162" s="12"/>
      <c r="QAF1162" s="12"/>
      <c r="QAG1162" s="12"/>
      <c r="QAH1162" s="12"/>
      <c r="QAI1162" s="12"/>
      <c r="QAJ1162" s="12"/>
      <c r="QAK1162" s="12"/>
      <c r="QAL1162" s="12"/>
      <c r="QAM1162" s="12"/>
      <c r="QAN1162" s="12"/>
      <c r="QAO1162" s="12"/>
      <c r="QAP1162" s="12"/>
      <c r="QAQ1162" s="12"/>
      <c r="QAR1162" s="12"/>
      <c r="QAS1162" s="12"/>
      <c r="QAT1162" s="12"/>
      <c r="QAU1162" s="12"/>
      <c r="QAV1162" s="12"/>
      <c r="QAW1162" s="12"/>
      <c r="QAX1162" s="12"/>
      <c r="QAY1162" s="12"/>
      <c r="QAZ1162" s="12"/>
      <c r="QBA1162" s="12"/>
      <c r="QBB1162" s="12"/>
      <c r="QBC1162" s="12"/>
      <c r="QBD1162" s="12"/>
      <c r="QBE1162" s="12"/>
      <c r="QBF1162" s="12"/>
      <c r="QBG1162" s="12"/>
      <c r="QBH1162" s="12"/>
      <c r="QBI1162" s="12"/>
      <c r="QBJ1162" s="12"/>
      <c r="QBK1162" s="12"/>
      <c r="QBL1162" s="12"/>
      <c r="QBM1162" s="12"/>
      <c r="QBN1162" s="12"/>
      <c r="QBO1162" s="12"/>
      <c r="QBP1162" s="12"/>
      <c r="QBQ1162" s="12"/>
      <c r="QBR1162" s="12"/>
      <c r="QBS1162" s="12"/>
      <c r="QBT1162" s="12"/>
      <c r="QBU1162" s="12"/>
      <c r="QBV1162" s="12"/>
      <c r="QBW1162" s="12"/>
      <c r="QBX1162" s="12"/>
      <c r="QBY1162" s="12"/>
      <c r="QBZ1162" s="12"/>
      <c r="QCA1162" s="12"/>
      <c r="QCB1162" s="12"/>
      <c r="QCC1162" s="12"/>
      <c r="QCD1162" s="12"/>
      <c r="QCE1162" s="12"/>
      <c r="QCF1162" s="12"/>
      <c r="QCG1162" s="12"/>
      <c r="QCH1162" s="12"/>
      <c r="QCI1162" s="12"/>
      <c r="QCJ1162" s="12"/>
      <c r="QCK1162" s="12"/>
      <c r="QCL1162" s="12"/>
      <c r="QCM1162" s="12"/>
      <c r="QCN1162" s="12"/>
      <c r="QCO1162" s="12"/>
      <c r="QCP1162" s="12"/>
      <c r="QCQ1162" s="12"/>
      <c r="QCR1162" s="12"/>
      <c r="QCS1162" s="12"/>
      <c r="QCT1162" s="12"/>
      <c r="QCU1162" s="12"/>
      <c r="QCV1162" s="12"/>
      <c r="QCW1162" s="12"/>
      <c r="QCX1162" s="12"/>
      <c r="QCY1162" s="12"/>
      <c r="QCZ1162" s="12"/>
      <c r="QDA1162" s="12"/>
      <c r="QDB1162" s="12"/>
      <c r="QDC1162" s="12"/>
      <c r="QDD1162" s="12"/>
      <c r="QDE1162" s="12"/>
      <c r="QDF1162" s="12"/>
      <c r="QDG1162" s="12"/>
      <c r="QDH1162" s="12"/>
      <c r="QDI1162" s="12"/>
      <c r="QDJ1162" s="12"/>
      <c r="QDK1162" s="12"/>
      <c r="QDL1162" s="12"/>
      <c r="QDM1162" s="12"/>
      <c r="QDN1162" s="12"/>
      <c r="QDO1162" s="12"/>
      <c r="QDP1162" s="12"/>
      <c r="QDQ1162" s="12"/>
      <c r="QDR1162" s="12"/>
      <c r="QDS1162" s="12"/>
      <c r="QDT1162" s="12"/>
      <c r="QDU1162" s="12"/>
      <c r="QDV1162" s="12"/>
      <c r="QDW1162" s="12"/>
      <c r="QDX1162" s="12"/>
      <c r="QDY1162" s="12"/>
      <c r="QDZ1162" s="12"/>
      <c r="QEA1162" s="12"/>
      <c r="QEB1162" s="12"/>
      <c r="QEC1162" s="12"/>
      <c r="QED1162" s="12"/>
      <c r="QEE1162" s="12"/>
      <c r="QEF1162" s="12"/>
      <c r="QEG1162" s="12"/>
      <c r="QEH1162" s="12"/>
      <c r="QEI1162" s="12"/>
      <c r="QEJ1162" s="12"/>
      <c r="QEK1162" s="12"/>
      <c r="QEL1162" s="12"/>
      <c r="QEM1162" s="12"/>
      <c r="QEN1162" s="12"/>
      <c r="QEO1162" s="12"/>
      <c r="QEP1162" s="12"/>
      <c r="QEQ1162" s="12"/>
      <c r="QER1162" s="12"/>
      <c r="QES1162" s="12"/>
      <c r="QET1162" s="12"/>
      <c r="QEU1162" s="12"/>
      <c r="QEV1162" s="12"/>
      <c r="QEW1162" s="12"/>
      <c r="QEX1162" s="12"/>
      <c r="QEY1162" s="12"/>
      <c r="QEZ1162" s="12"/>
      <c r="QFA1162" s="12"/>
      <c r="QFB1162" s="12"/>
      <c r="QFC1162" s="12"/>
      <c r="QFD1162" s="12"/>
      <c r="QFE1162" s="12"/>
      <c r="QFF1162" s="12"/>
      <c r="QFG1162" s="12"/>
      <c r="QFH1162" s="12"/>
      <c r="QFI1162" s="12"/>
      <c r="QFJ1162" s="12"/>
      <c r="QFK1162" s="12"/>
      <c r="QFL1162" s="12"/>
      <c r="QFM1162" s="12"/>
      <c r="QFN1162" s="12"/>
      <c r="QFO1162" s="12"/>
      <c r="QFP1162" s="12"/>
      <c r="QFQ1162" s="12"/>
      <c r="QFR1162" s="12"/>
      <c r="QFS1162" s="12"/>
      <c r="QFT1162" s="12"/>
      <c r="QFU1162" s="12"/>
      <c r="QFV1162" s="12"/>
      <c r="QFW1162" s="12"/>
      <c r="QFX1162" s="12"/>
      <c r="QFY1162" s="12"/>
      <c r="QFZ1162" s="12"/>
      <c r="QGA1162" s="12"/>
      <c r="QGB1162" s="12"/>
      <c r="QGC1162" s="12"/>
      <c r="QGD1162" s="12"/>
      <c r="QGE1162" s="12"/>
      <c r="QGF1162" s="12"/>
      <c r="QGG1162" s="12"/>
      <c r="QGH1162" s="12"/>
      <c r="QGI1162" s="12"/>
      <c r="QGJ1162" s="12"/>
      <c r="QGK1162" s="12"/>
      <c r="QGL1162" s="12"/>
      <c r="QGM1162" s="12"/>
      <c r="QGN1162" s="12"/>
      <c r="QGO1162" s="12"/>
      <c r="QGP1162" s="12"/>
      <c r="QGQ1162" s="12"/>
      <c r="QGR1162" s="12"/>
      <c r="QGS1162" s="12"/>
      <c r="QGT1162" s="12"/>
      <c r="QGU1162" s="12"/>
      <c r="QGV1162" s="12"/>
      <c r="QGW1162" s="12"/>
      <c r="QGX1162" s="12"/>
      <c r="QGY1162" s="12"/>
      <c r="QGZ1162" s="12"/>
      <c r="QHA1162" s="12"/>
      <c r="QHB1162" s="12"/>
      <c r="QHC1162" s="12"/>
      <c r="QHD1162" s="12"/>
      <c r="QHE1162" s="12"/>
      <c r="QHF1162" s="12"/>
      <c r="QHG1162" s="12"/>
      <c r="QHH1162" s="12"/>
      <c r="QHI1162" s="12"/>
      <c r="QHJ1162" s="12"/>
      <c r="QHK1162" s="12"/>
      <c r="QHL1162" s="12"/>
      <c r="QHM1162" s="12"/>
      <c r="QHN1162" s="12"/>
      <c r="QHO1162" s="12"/>
      <c r="QHP1162" s="12"/>
      <c r="QHQ1162" s="12"/>
      <c r="QHR1162" s="12"/>
      <c r="QHS1162" s="12"/>
      <c r="QHT1162" s="12"/>
      <c r="QHU1162" s="12"/>
      <c r="QHV1162" s="12"/>
      <c r="QHW1162" s="12"/>
      <c r="QHX1162" s="12"/>
      <c r="QHY1162" s="12"/>
      <c r="QHZ1162" s="12"/>
      <c r="QIA1162" s="12"/>
      <c r="QIB1162" s="12"/>
      <c r="QIC1162" s="12"/>
      <c r="QID1162" s="12"/>
      <c r="QIE1162" s="12"/>
      <c r="QIF1162" s="12"/>
      <c r="QIG1162" s="12"/>
      <c r="QIH1162" s="12"/>
      <c r="QII1162" s="12"/>
      <c r="QIJ1162" s="12"/>
      <c r="QIK1162" s="12"/>
      <c r="QIL1162" s="12"/>
      <c r="QIM1162" s="12"/>
      <c r="QIN1162" s="12"/>
      <c r="QIO1162" s="12"/>
      <c r="QIP1162" s="12"/>
      <c r="QIQ1162" s="12"/>
      <c r="QIR1162" s="12"/>
      <c r="QIS1162" s="12"/>
      <c r="QIT1162" s="12"/>
      <c r="QIU1162" s="12"/>
      <c r="QIV1162" s="12"/>
      <c r="QIW1162" s="12"/>
      <c r="QIX1162" s="12"/>
      <c r="QIY1162" s="12"/>
      <c r="QIZ1162" s="12"/>
      <c r="QJA1162" s="12"/>
      <c r="QJB1162" s="12"/>
      <c r="QJC1162" s="12"/>
      <c r="QJD1162" s="12"/>
      <c r="QJE1162" s="12"/>
      <c r="QJF1162" s="12"/>
      <c r="QJG1162" s="12"/>
      <c r="QJH1162" s="12"/>
      <c r="QJI1162" s="12"/>
      <c r="QJJ1162" s="12"/>
      <c r="QJK1162" s="12"/>
      <c r="QJL1162" s="12"/>
      <c r="QJM1162" s="12"/>
      <c r="QJN1162" s="12"/>
      <c r="QJO1162" s="12"/>
      <c r="QJP1162" s="12"/>
      <c r="QJQ1162" s="12"/>
      <c r="QJR1162" s="12"/>
      <c r="QJS1162" s="12"/>
      <c r="QJT1162" s="12"/>
      <c r="QJU1162" s="12"/>
      <c r="QJV1162" s="12"/>
      <c r="QJW1162" s="12"/>
      <c r="QJX1162" s="12"/>
      <c r="QJY1162" s="12"/>
      <c r="QJZ1162" s="12"/>
      <c r="QKA1162" s="12"/>
      <c r="QKB1162" s="12"/>
      <c r="QKC1162" s="12"/>
      <c r="QKD1162" s="12"/>
      <c r="QKE1162" s="12"/>
      <c r="QKF1162" s="12"/>
      <c r="QKG1162" s="12"/>
      <c r="QKH1162" s="12"/>
      <c r="QKI1162" s="12"/>
      <c r="QKJ1162" s="12"/>
      <c r="QKK1162" s="12"/>
      <c r="QKL1162" s="12"/>
      <c r="QKM1162" s="12"/>
      <c r="QKN1162" s="12"/>
      <c r="QKO1162" s="12"/>
      <c r="QKP1162" s="12"/>
      <c r="QKQ1162" s="12"/>
      <c r="QKR1162" s="12"/>
      <c r="QKS1162" s="12"/>
      <c r="QKT1162" s="12"/>
      <c r="QKU1162" s="12"/>
      <c r="QKV1162" s="12"/>
      <c r="QKW1162" s="12"/>
      <c r="QKX1162" s="12"/>
      <c r="QKY1162" s="12"/>
      <c r="QKZ1162" s="12"/>
      <c r="QLA1162" s="12"/>
      <c r="QLB1162" s="12"/>
      <c r="QLC1162" s="12"/>
      <c r="QLD1162" s="12"/>
      <c r="QLE1162" s="12"/>
      <c r="QLF1162" s="12"/>
      <c r="QLG1162" s="12"/>
      <c r="QLH1162" s="12"/>
      <c r="QLI1162" s="12"/>
      <c r="QLJ1162" s="12"/>
      <c r="QLK1162" s="12"/>
      <c r="QLL1162" s="12"/>
      <c r="QLM1162" s="12"/>
      <c r="QLN1162" s="12"/>
      <c r="QLO1162" s="12"/>
      <c r="QLP1162" s="12"/>
      <c r="QLQ1162" s="12"/>
      <c r="QLR1162" s="12"/>
      <c r="QLS1162" s="12"/>
      <c r="QLT1162" s="12"/>
      <c r="QLU1162" s="12"/>
      <c r="QLV1162" s="12"/>
      <c r="QLW1162" s="12"/>
      <c r="QLX1162" s="12"/>
      <c r="QLY1162" s="12"/>
      <c r="QLZ1162" s="12"/>
      <c r="QMA1162" s="12"/>
      <c r="QMB1162" s="12"/>
      <c r="QMC1162" s="12"/>
      <c r="QMD1162" s="12"/>
      <c r="QME1162" s="12"/>
      <c r="QMF1162" s="12"/>
      <c r="QMG1162" s="12"/>
      <c r="QMH1162" s="12"/>
      <c r="QMI1162" s="12"/>
      <c r="QMJ1162" s="12"/>
      <c r="QMK1162" s="12"/>
      <c r="QML1162" s="12"/>
      <c r="QMM1162" s="12"/>
      <c r="QMN1162" s="12"/>
      <c r="QMO1162" s="12"/>
      <c r="QMP1162" s="12"/>
      <c r="QMQ1162" s="12"/>
      <c r="QMR1162" s="12"/>
      <c r="QMS1162" s="12"/>
      <c r="QMT1162" s="12"/>
      <c r="QMU1162" s="12"/>
      <c r="QMV1162" s="12"/>
      <c r="QMW1162" s="12"/>
      <c r="QMX1162" s="12"/>
      <c r="QMY1162" s="12"/>
      <c r="QMZ1162" s="12"/>
      <c r="QNA1162" s="12"/>
      <c r="QNB1162" s="12"/>
      <c r="QNC1162" s="12"/>
      <c r="QND1162" s="12"/>
      <c r="QNE1162" s="12"/>
      <c r="QNF1162" s="12"/>
      <c r="QNG1162" s="12"/>
      <c r="QNH1162" s="12"/>
      <c r="QNI1162" s="12"/>
      <c r="QNJ1162" s="12"/>
      <c r="QNK1162" s="12"/>
      <c r="QNL1162" s="12"/>
      <c r="QNM1162" s="12"/>
      <c r="QNN1162" s="12"/>
      <c r="QNO1162" s="12"/>
      <c r="QNP1162" s="12"/>
      <c r="QNQ1162" s="12"/>
      <c r="QNR1162" s="12"/>
      <c r="QNS1162" s="12"/>
      <c r="QNT1162" s="12"/>
      <c r="QNU1162" s="12"/>
      <c r="QNV1162" s="12"/>
      <c r="QNW1162" s="12"/>
      <c r="QNX1162" s="12"/>
      <c r="QNY1162" s="12"/>
      <c r="QNZ1162" s="12"/>
      <c r="QOA1162" s="12"/>
      <c r="QOB1162" s="12"/>
      <c r="QOC1162" s="12"/>
      <c r="QOD1162" s="12"/>
      <c r="QOE1162" s="12"/>
      <c r="QOF1162" s="12"/>
      <c r="QOG1162" s="12"/>
      <c r="QOH1162" s="12"/>
      <c r="QOI1162" s="12"/>
      <c r="QOJ1162" s="12"/>
      <c r="QOK1162" s="12"/>
      <c r="QOL1162" s="12"/>
      <c r="QOM1162" s="12"/>
      <c r="QON1162" s="12"/>
      <c r="QOO1162" s="12"/>
      <c r="QOP1162" s="12"/>
      <c r="QOQ1162" s="12"/>
      <c r="QOR1162" s="12"/>
      <c r="QOS1162" s="12"/>
      <c r="QOT1162" s="12"/>
      <c r="QOU1162" s="12"/>
      <c r="QOV1162" s="12"/>
      <c r="QOW1162" s="12"/>
      <c r="QOX1162" s="12"/>
      <c r="QOY1162" s="12"/>
      <c r="QOZ1162" s="12"/>
      <c r="QPA1162" s="12"/>
      <c r="QPB1162" s="12"/>
      <c r="QPC1162" s="12"/>
      <c r="QPD1162" s="12"/>
      <c r="QPE1162" s="12"/>
      <c r="QPF1162" s="12"/>
      <c r="QPG1162" s="12"/>
      <c r="QPH1162" s="12"/>
      <c r="QPI1162" s="12"/>
      <c r="QPJ1162" s="12"/>
      <c r="QPK1162" s="12"/>
      <c r="QPL1162" s="12"/>
      <c r="QPM1162" s="12"/>
      <c r="QPN1162" s="12"/>
      <c r="QPO1162" s="12"/>
      <c r="QPP1162" s="12"/>
      <c r="QPQ1162" s="12"/>
      <c r="QPR1162" s="12"/>
      <c r="QPS1162" s="12"/>
      <c r="QPT1162" s="12"/>
      <c r="QPU1162" s="12"/>
      <c r="QPV1162" s="12"/>
      <c r="QPW1162" s="12"/>
      <c r="QPX1162" s="12"/>
      <c r="QPY1162" s="12"/>
      <c r="QPZ1162" s="12"/>
      <c r="QQA1162" s="12"/>
      <c r="QQB1162" s="12"/>
      <c r="QQC1162" s="12"/>
      <c r="QQD1162" s="12"/>
      <c r="QQE1162" s="12"/>
      <c r="QQF1162" s="12"/>
      <c r="QQG1162" s="12"/>
      <c r="QQH1162" s="12"/>
      <c r="QQI1162" s="12"/>
      <c r="QQJ1162" s="12"/>
      <c r="QQK1162" s="12"/>
      <c r="QQL1162" s="12"/>
      <c r="QQM1162" s="12"/>
      <c r="QQN1162" s="12"/>
      <c r="QQO1162" s="12"/>
      <c r="QQP1162" s="12"/>
      <c r="QQQ1162" s="12"/>
      <c r="QQR1162" s="12"/>
      <c r="QQS1162" s="12"/>
      <c r="QQT1162" s="12"/>
      <c r="QQU1162" s="12"/>
      <c r="QQV1162" s="12"/>
      <c r="QQW1162" s="12"/>
      <c r="QQX1162" s="12"/>
      <c r="QQY1162" s="12"/>
      <c r="QQZ1162" s="12"/>
      <c r="QRA1162" s="12"/>
      <c r="QRB1162" s="12"/>
      <c r="QRC1162" s="12"/>
      <c r="QRD1162" s="12"/>
      <c r="QRE1162" s="12"/>
      <c r="QRF1162" s="12"/>
      <c r="QRG1162" s="12"/>
      <c r="QRH1162" s="12"/>
      <c r="QRI1162" s="12"/>
      <c r="QRJ1162" s="12"/>
      <c r="QRK1162" s="12"/>
      <c r="QRL1162" s="12"/>
      <c r="QRM1162" s="12"/>
      <c r="QRN1162" s="12"/>
      <c r="QRO1162" s="12"/>
      <c r="QRP1162" s="12"/>
      <c r="QRQ1162" s="12"/>
      <c r="QRR1162" s="12"/>
      <c r="QRS1162" s="12"/>
      <c r="QRT1162" s="12"/>
      <c r="QRU1162" s="12"/>
      <c r="QRV1162" s="12"/>
      <c r="QRW1162" s="12"/>
      <c r="QRX1162" s="12"/>
      <c r="QRY1162" s="12"/>
      <c r="QRZ1162" s="12"/>
      <c r="QSA1162" s="12"/>
      <c r="QSB1162" s="12"/>
      <c r="QSC1162" s="12"/>
      <c r="QSD1162" s="12"/>
      <c r="QSE1162" s="12"/>
      <c r="QSF1162" s="12"/>
      <c r="QSG1162" s="12"/>
      <c r="QSH1162" s="12"/>
      <c r="QSI1162" s="12"/>
      <c r="QSJ1162" s="12"/>
      <c r="QSK1162" s="12"/>
      <c r="QSL1162" s="12"/>
      <c r="QSM1162" s="12"/>
      <c r="QSN1162" s="12"/>
      <c r="QSO1162" s="12"/>
      <c r="QSP1162" s="12"/>
      <c r="QSQ1162" s="12"/>
      <c r="QSR1162" s="12"/>
      <c r="QSS1162" s="12"/>
      <c r="QST1162" s="12"/>
      <c r="QSU1162" s="12"/>
      <c r="QSV1162" s="12"/>
      <c r="QSW1162" s="12"/>
      <c r="QSX1162" s="12"/>
      <c r="QSY1162" s="12"/>
      <c r="QSZ1162" s="12"/>
      <c r="QTA1162" s="12"/>
      <c r="QTB1162" s="12"/>
      <c r="QTC1162" s="12"/>
      <c r="QTD1162" s="12"/>
      <c r="QTE1162" s="12"/>
      <c r="QTF1162" s="12"/>
      <c r="QTG1162" s="12"/>
      <c r="QTH1162" s="12"/>
      <c r="QTI1162" s="12"/>
      <c r="QTJ1162" s="12"/>
      <c r="QTK1162" s="12"/>
      <c r="QTL1162" s="12"/>
      <c r="QTM1162" s="12"/>
      <c r="QTN1162" s="12"/>
      <c r="QTO1162" s="12"/>
      <c r="QTP1162" s="12"/>
      <c r="QTQ1162" s="12"/>
      <c r="QTR1162" s="12"/>
      <c r="QTS1162" s="12"/>
      <c r="QTT1162" s="12"/>
      <c r="QTU1162" s="12"/>
      <c r="QTV1162" s="12"/>
      <c r="QTW1162" s="12"/>
      <c r="QTX1162" s="12"/>
      <c r="QTY1162" s="12"/>
      <c r="QTZ1162" s="12"/>
      <c r="QUA1162" s="12"/>
      <c r="QUB1162" s="12"/>
      <c r="QUC1162" s="12"/>
      <c r="QUD1162" s="12"/>
      <c r="QUE1162" s="12"/>
      <c r="QUF1162" s="12"/>
      <c r="QUG1162" s="12"/>
      <c r="QUH1162" s="12"/>
      <c r="QUI1162" s="12"/>
      <c r="QUJ1162" s="12"/>
      <c r="QUK1162" s="12"/>
      <c r="QUL1162" s="12"/>
      <c r="QUM1162" s="12"/>
      <c r="QUN1162" s="12"/>
      <c r="QUO1162" s="12"/>
      <c r="QUP1162" s="12"/>
      <c r="QUQ1162" s="12"/>
      <c r="QUR1162" s="12"/>
      <c r="QUS1162" s="12"/>
      <c r="QUT1162" s="12"/>
      <c r="QUU1162" s="12"/>
      <c r="QUV1162" s="12"/>
      <c r="QUW1162" s="12"/>
      <c r="QUX1162" s="12"/>
      <c r="QUY1162" s="12"/>
      <c r="QUZ1162" s="12"/>
      <c r="QVA1162" s="12"/>
      <c r="QVB1162" s="12"/>
      <c r="QVC1162" s="12"/>
      <c r="QVD1162" s="12"/>
      <c r="QVE1162" s="12"/>
      <c r="QVF1162" s="12"/>
      <c r="QVG1162" s="12"/>
      <c r="QVH1162" s="12"/>
      <c r="QVI1162" s="12"/>
      <c r="QVJ1162" s="12"/>
      <c r="QVK1162" s="12"/>
      <c r="QVL1162" s="12"/>
      <c r="QVM1162" s="12"/>
      <c r="QVN1162" s="12"/>
      <c r="QVO1162" s="12"/>
      <c r="QVP1162" s="12"/>
      <c r="QVQ1162" s="12"/>
      <c r="QVR1162" s="12"/>
      <c r="QVS1162" s="12"/>
      <c r="QVT1162" s="12"/>
      <c r="QVU1162" s="12"/>
      <c r="QVV1162" s="12"/>
      <c r="QVW1162" s="12"/>
      <c r="QVX1162" s="12"/>
      <c r="QVY1162" s="12"/>
      <c r="QVZ1162" s="12"/>
      <c r="QWA1162" s="12"/>
      <c r="QWB1162" s="12"/>
      <c r="QWC1162" s="12"/>
      <c r="QWD1162" s="12"/>
      <c r="QWE1162" s="12"/>
      <c r="QWF1162" s="12"/>
      <c r="QWG1162" s="12"/>
      <c r="QWH1162" s="12"/>
      <c r="QWI1162" s="12"/>
      <c r="QWJ1162" s="12"/>
      <c r="QWK1162" s="12"/>
      <c r="QWL1162" s="12"/>
      <c r="QWM1162" s="12"/>
      <c r="QWN1162" s="12"/>
      <c r="QWO1162" s="12"/>
      <c r="QWP1162" s="12"/>
      <c r="QWQ1162" s="12"/>
      <c r="QWR1162" s="12"/>
      <c r="QWS1162" s="12"/>
      <c r="QWT1162" s="12"/>
      <c r="QWU1162" s="12"/>
      <c r="QWV1162" s="12"/>
      <c r="QWW1162" s="12"/>
      <c r="QWX1162" s="12"/>
      <c r="QWY1162" s="12"/>
      <c r="QWZ1162" s="12"/>
      <c r="QXA1162" s="12"/>
      <c r="QXB1162" s="12"/>
      <c r="QXC1162" s="12"/>
      <c r="QXD1162" s="12"/>
      <c r="QXE1162" s="12"/>
      <c r="QXF1162" s="12"/>
      <c r="QXG1162" s="12"/>
      <c r="QXH1162" s="12"/>
      <c r="QXI1162" s="12"/>
      <c r="QXJ1162" s="12"/>
      <c r="QXK1162" s="12"/>
      <c r="QXL1162" s="12"/>
      <c r="QXM1162" s="12"/>
      <c r="QXN1162" s="12"/>
      <c r="QXO1162" s="12"/>
      <c r="QXP1162" s="12"/>
      <c r="QXQ1162" s="12"/>
      <c r="QXR1162" s="12"/>
      <c r="QXS1162" s="12"/>
      <c r="QXT1162" s="12"/>
      <c r="QXU1162" s="12"/>
      <c r="QXV1162" s="12"/>
      <c r="QXW1162" s="12"/>
      <c r="QXX1162" s="12"/>
      <c r="QXY1162" s="12"/>
      <c r="QXZ1162" s="12"/>
      <c r="QYA1162" s="12"/>
      <c r="QYB1162" s="12"/>
      <c r="QYC1162" s="12"/>
      <c r="QYD1162" s="12"/>
      <c r="QYE1162" s="12"/>
      <c r="QYF1162" s="12"/>
      <c r="QYG1162" s="12"/>
      <c r="QYH1162" s="12"/>
      <c r="QYI1162" s="12"/>
      <c r="QYJ1162" s="12"/>
      <c r="QYK1162" s="12"/>
      <c r="QYL1162" s="12"/>
      <c r="QYM1162" s="12"/>
      <c r="QYN1162" s="12"/>
      <c r="QYO1162" s="12"/>
      <c r="QYP1162" s="12"/>
      <c r="QYQ1162" s="12"/>
      <c r="QYR1162" s="12"/>
      <c r="QYS1162" s="12"/>
      <c r="QYT1162" s="12"/>
      <c r="QYU1162" s="12"/>
      <c r="QYV1162" s="12"/>
      <c r="QYW1162" s="12"/>
      <c r="QYX1162" s="12"/>
      <c r="QYY1162" s="12"/>
      <c r="QYZ1162" s="12"/>
      <c r="QZA1162" s="12"/>
      <c r="QZB1162" s="12"/>
      <c r="QZC1162" s="12"/>
      <c r="QZD1162" s="12"/>
      <c r="QZE1162" s="12"/>
      <c r="QZF1162" s="12"/>
      <c r="QZG1162" s="12"/>
      <c r="QZH1162" s="12"/>
      <c r="QZI1162" s="12"/>
      <c r="QZJ1162" s="12"/>
      <c r="QZK1162" s="12"/>
      <c r="QZL1162" s="12"/>
      <c r="QZM1162" s="12"/>
      <c r="QZN1162" s="12"/>
      <c r="QZO1162" s="12"/>
      <c r="QZP1162" s="12"/>
      <c r="QZQ1162" s="12"/>
      <c r="QZR1162" s="12"/>
      <c r="QZS1162" s="12"/>
      <c r="QZT1162" s="12"/>
      <c r="QZU1162" s="12"/>
      <c r="QZV1162" s="12"/>
      <c r="QZW1162" s="12"/>
      <c r="QZX1162" s="12"/>
      <c r="QZY1162" s="12"/>
      <c r="QZZ1162" s="12"/>
      <c r="RAA1162" s="12"/>
      <c r="RAB1162" s="12"/>
      <c r="RAC1162" s="12"/>
      <c r="RAD1162" s="12"/>
      <c r="RAE1162" s="12"/>
      <c r="RAF1162" s="12"/>
      <c r="RAG1162" s="12"/>
      <c r="RAH1162" s="12"/>
      <c r="RAI1162" s="12"/>
      <c r="RAJ1162" s="12"/>
      <c r="RAK1162" s="12"/>
      <c r="RAL1162" s="12"/>
      <c r="RAM1162" s="12"/>
      <c r="RAN1162" s="12"/>
      <c r="RAO1162" s="12"/>
      <c r="RAP1162" s="12"/>
      <c r="RAQ1162" s="12"/>
      <c r="RAR1162" s="12"/>
      <c r="RAS1162" s="12"/>
      <c r="RAT1162" s="12"/>
      <c r="RAU1162" s="12"/>
      <c r="RAV1162" s="12"/>
      <c r="RAW1162" s="12"/>
      <c r="RAX1162" s="12"/>
      <c r="RAY1162" s="12"/>
      <c r="RAZ1162" s="12"/>
      <c r="RBA1162" s="12"/>
      <c r="RBB1162" s="12"/>
      <c r="RBC1162" s="12"/>
      <c r="RBD1162" s="12"/>
      <c r="RBE1162" s="12"/>
      <c r="RBF1162" s="12"/>
      <c r="RBG1162" s="12"/>
      <c r="RBH1162" s="12"/>
      <c r="RBI1162" s="12"/>
      <c r="RBJ1162" s="12"/>
      <c r="RBK1162" s="12"/>
      <c r="RBL1162" s="12"/>
      <c r="RBM1162" s="12"/>
      <c r="RBN1162" s="12"/>
      <c r="RBO1162" s="12"/>
      <c r="RBP1162" s="12"/>
      <c r="RBQ1162" s="12"/>
      <c r="RBR1162" s="12"/>
      <c r="RBS1162" s="12"/>
      <c r="RBT1162" s="12"/>
      <c r="RBU1162" s="12"/>
      <c r="RBV1162" s="12"/>
      <c r="RBW1162" s="12"/>
      <c r="RBX1162" s="12"/>
      <c r="RBY1162" s="12"/>
      <c r="RBZ1162" s="12"/>
      <c r="RCA1162" s="12"/>
      <c r="RCB1162" s="12"/>
      <c r="RCC1162" s="12"/>
      <c r="RCD1162" s="12"/>
      <c r="RCE1162" s="12"/>
      <c r="RCF1162" s="12"/>
      <c r="RCG1162" s="12"/>
      <c r="RCH1162" s="12"/>
      <c r="RCI1162" s="12"/>
      <c r="RCJ1162" s="12"/>
      <c r="RCK1162" s="12"/>
      <c r="RCL1162" s="12"/>
      <c r="RCM1162" s="12"/>
      <c r="RCN1162" s="12"/>
      <c r="RCO1162" s="12"/>
      <c r="RCP1162" s="12"/>
      <c r="RCQ1162" s="12"/>
      <c r="RCR1162" s="12"/>
      <c r="RCS1162" s="12"/>
      <c r="RCT1162" s="12"/>
      <c r="RCU1162" s="12"/>
      <c r="RCV1162" s="12"/>
      <c r="RCW1162" s="12"/>
      <c r="RCX1162" s="12"/>
      <c r="RCY1162" s="12"/>
      <c r="RCZ1162" s="12"/>
      <c r="RDA1162" s="12"/>
      <c r="RDB1162" s="12"/>
      <c r="RDC1162" s="12"/>
      <c r="RDD1162" s="12"/>
      <c r="RDE1162" s="12"/>
      <c r="RDF1162" s="12"/>
      <c r="RDG1162" s="12"/>
      <c r="RDH1162" s="12"/>
      <c r="RDI1162" s="12"/>
      <c r="RDJ1162" s="12"/>
      <c r="RDK1162" s="12"/>
      <c r="RDL1162" s="12"/>
      <c r="RDM1162" s="12"/>
      <c r="RDN1162" s="12"/>
      <c r="RDO1162" s="12"/>
      <c r="RDP1162" s="12"/>
      <c r="RDQ1162" s="12"/>
      <c r="RDR1162" s="12"/>
      <c r="RDS1162" s="12"/>
      <c r="RDT1162" s="12"/>
      <c r="RDU1162" s="12"/>
      <c r="RDV1162" s="12"/>
      <c r="RDW1162" s="12"/>
      <c r="RDX1162" s="12"/>
      <c r="RDY1162" s="12"/>
      <c r="RDZ1162" s="12"/>
      <c r="REA1162" s="12"/>
      <c r="REB1162" s="12"/>
      <c r="REC1162" s="12"/>
      <c r="RED1162" s="12"/>
      <c r="REE1162" s="12"/>
      <c r="REF1162" s="12"/>
      <c r="REG1162" s="12"/>
      <c r="REH1162" s="12"/>
      <c r="REI1162" s="12"/>
      <c r="REJ1162" s="12"/>
      <c r="REK1162" s="12"/>
      <c r="REL1162" s="12"/>
      <c r="REM1162" s="12"/>
      <c r="REN1162" s="12"/>
      <c r="REO1162" s="12"/>
      <c r="REP1162" s="12"/>
      <c r="REQ1162" s="12"/>
      <c r="RER1162" s="12"/>
      <c r="RES1162" s="12"/>
      <c r="RET1162" s="12"/>
      <c r="REU1162" s="12"/>
      <c r="REV1162" s="12"/>
      <c r="REW1162" s="12"/>
      <c r="REX1162" s="12"/>
      <c r="REY1162" s="12"/>
      <c r="REZ1162" s="12"/>
      <c r="RFA1162" s="12"/>
      <c r="RFB1162" s="12"/>
      <c r="RFC1162" s="12"/>
      <c r="RFD1162" s="12"/>
      <c r="RFE1162" s="12"/>
      <c r="RFF1162" s="12"/>
      <c r="RFG1162" s="12"/>
      <c r="RFH1162" s="12"/>
      <c r="RFI1162" s="12"/>
      <c r="RFJ1162" s="12"/>
      <c r="RFK1162" s="12"/>
      <c r="RFL1162" s="12"/>
      <c r="RFM1162" s="12"/>
      <c r="RFN1162" s="12"/>
      <c r="RFO1162" s="12"/>
      <c r="RFP1162" s="12"/>
      <c r="RFQ1162" s="12"/>
      <c r="RFR1162" s="12"/>
      <c r="RFS1162" s="12"/>
      <c r="RFT1162" s="12"/>
      <c r="RFU1162" s="12"/>
      <c r="RFV1162" s="12"/>
      <c r="RFW1162" s="12"/>
      <c r="RFX1162" s="12"/>
      <c r="RFY1162" s="12"/>
      <c r="RFZ1162" s="12"/>
      <c r="RGA1162" s="12"/>
      <c r="RGB1162" s="12"/>
      <c r="RGC1162" s="12"/>
      <c r="RGD1162" s="12"/>
      <c r="RGE1162" s="12"/>
      <c r="RGF1162" s="12"/>
      <c r="RGG1162" s="12"/>
      <c r="RGH1162" s="12"/>
      <c r="RGI1162" s="12"/>
      <c r="RGJ1162" s="12"/>
      <c r="RGK1162" s="12"/>
      <c r="RGL1162" s="12"/>
      <c r="RGM1162" s="12"/>
      <c r="RGN1162" s="12"/>
      <c r="RGO1162" s="12"/>
      <c r="RGP1162" s="12"/>
      <c r="RGQ1162" s="12"/>
      <c r="RGR1162" s="12"/>
      <c r="RGS1162" s="12"/>
      <c r="RGT1162" s="12"/>
      <c r="RGU1162" s="12"/>
      <c r="RGV1162" s="12"/>
      <c r="RGW1162" s="12"/>
      <c r="RGX1162" s="12"/>
      <c r="RGY1162" s="12"/>
      <c r="RGZ1162" s="12"/>
      <c r="RHA1162" s="12"/>
      <c r="RHB1162" s="12"/>
      <c r="RHC1162" s="12"/>
      <c r="RHD1162" s="12"/>
      <c r="RHE1162" s="12"/>
      <c r="RHF1162" s="12"/>
      <c r="RHG1162" s="12"/>
      <c r="RHH1162" s="12"/>
      <c r="RHI1162" s="12"/>
      <c r="RHJ1162" s="12"/>
      <c r="RHK1162" s="12"/>
      <c r="RHL1162" s="12"/>
      <c r="RHM1162" s="12"/>
      <c r="RHN1162" s="12"/>
      <c r="RHO1162" s="12"/>
      <c r="RHP1162" s="12"/>
      <c r="RHQ1162" s="12"/>
      <c r="RHR1162" s="12"/>
      <c r="RHS1162" s="12"/>
      <c r="RHT1162" s="12"/>
      <c r="RHU1162" s="12"/>
      <c r="RHV1162" s="12"/>
      <c r="RHW1162" s="12"/>
      <c r="RHX1162" s="12"/>
      <c r="RHY1162" s="12"/>
      <c r="RHZ1162" s="12"/>
      <c r="RIA1162" s="12"/>
      <c r="RIB1162" s="12"/>
      <c r="RIC1162" s="12"/>
      <c r="RID1162" s="12"/>
      <c r="RIE1162" s="12"/>
      <c r="RIF1162" s="12"/>
      <c r="RIG1162" s="12"/>
      <c r="RIH1162" s="12"/>
      <c r="RII1162" s="12"/>
      <c r="RIJ1162" s="12"/>
      <c r="RIK1162" s="12"/>
      <c r="RIL1162" s="12"/>
      <c r="RIM1162" s="12"/>
      <c r="RIN1162" s="12"/>
      <c r="RIO1162" s="12"/>
      <c r="RIP1162" s="12"/>
      <c r="RIQ1162" s="12"/>
      <c r="RIR1162" s="12"/>
      <c r="RIS1162" s="12"/>
      <c r="RIT1162" s="12"/>
      <c r="RIU1162" s="12"/>
      <c r="RIV1162" s="12"/>
      <c r="RIW1162" s="12"/>
      <c r="RIX1162" s="12"/>
      <c r="RIY1162" s="12"/>
      <c r="RIZ1162" s="12"/>
      <c r="RJA1162" s="12"/>
      <c r="RJB1162" s="12"/>
      <c r="RJC1162" s="12"/>
      <c r="RJD1162" s="12"/>
      <c r="RJE1162" s="12"/>
      <c r="RJF1162" s="12"/>
      <c r="RJG1162" s="12"/>
      <c r="RJH1162" s="12"/>
      <c r="RJI1162" s="12"/>
      <c r="RJJ1162" s="12"/>
      <c r="RJK1162" s="12"/>
      <c r="RJL1162" s="12"/>
      <c r="RJM1162" s="12"/>
      <c r="RJN1162" s="12"/>
      <c r="RJO1162" s="12"/>
      <c r="RJP1162" s="12"/>
      <c r="RJQ1162" s="12"/>
      <c r="RJR1162" s="12"/>
      <c r="RJS1162" s="12"/>
      <c r="RJT1162" s="12"/>
      <c r="RJU1162" s="12"/>
      <c r="RJV1162" s="12"/>
      <c r="RJW1162" s="12"/>
      <c r="RJX1162" s="12"/>
      <c r="RJY1162" s="12"/>
      <c r="RJZ1162" s="12"/>
      <c r="RKA1162" s="12"/>
      <c r="RKB1162" s="12"/>
      <c r="RKC1162" s="12"/>
      <c r="RKD1162" s="12"/>
      <c r="RKE1162" s="12"/>
      <c r="RKF1162" s="12"/>
      <c r="RKG1162" s="12"/>
      <c r="RKH1162" s="12"/>
      <c r="RKI1162" s="12"/>
      <c r="RKJ1162" s="12"/>
      <c r="RKK1162" s="12"/>
      <c r="RKL1162" s="12"/>
      <c r="RKM1162" s="12"/>
      <c r="RKN1162" s="12"/>
      <c r="RKO1162" s="12"/>
      <c r="RKP1162" s="12"/>
      <c r="RKQ1162" s="12"/>
      <c r="RKR1162" s="12"/>
      <c r="RKS1162" s="12"/>
      <c r="RKT1162" s="12"/>
      <c r="RKU1162" s="12"/>
      <c r="RKV1162" s="12"/>
      <c r="RKW1162" s="12"/>
      <c r="RKX1162" s="12"/>
      <c r="RKY1162" s="12"/>
      <c r="RKZ1162" s="12"/>
      <c r="RLA1162" s="12"/>
      <c r="RLB1162" s="12"/>
      <c r="RLC1162" s="12"/>
      <c r="RLD1162" s="12"/>
      <c r="RLE1162" s="12"/>
      <c r="RLF1162" s="12"/>
      <c r="RLG1162" s="12"/>
      <c r="RLH1162" s="12"/>
      <c r="RLI1162" s="12"/>
      <c r="RLJ1162" s="12"/>
      <c r="RLK1162" s="12"/>
      <c r="RLL1162" s="12"/>
      <c r="RLM1162" s="12"/>
      <c r="RLN1162" s="12"/>
      <c r="RLO1162" s="12"/>
      <c r="RLP1162" s="12"/>
      <c r="RLQ1162" s="12"/>
      <c r="RLR1162" s="12"/>
      <c r="RLS1162" s="12"/>
      <c r="RLT1162" s="12"/>
      <c r="RLU1162" s="12"/>
      <c r="RLV1162" s="12"/>
      <c r="RLW1162" s="12"/>
      <c r="RLX1162" s="12"/>
      <c r="RLY1162" s="12"/>
      <c r="RLZ1162" s="12"/>
      <c r="RMA1162" s="12"/>
      <c r="RMB1162" s="12"/>
      <c r="RMC1162" s="12"/>
      <c r="RMD1162" s="12"/>
      <c r="RME1162" s="12"/>
      <c r="RMF1162" s="12"/>
      <c r="RMG1162" s="12"/>
      <c r="RMH1162" s="12"/>
      <c r="RMI1162" s="12"/>
      <c r="RMJ1162" s="12"/>
      <c r="RMK1162" s="12"/>
      <c r="RML1162" s="12"/>
      <c r="RMM1162" s="12"/>
      <c r="RMN1162" s="12"/>
      <c r="RMO1162" s="12"/>
      <c r="RMP1162" s="12"/>
      <c r="RMQ1162" s="12"/>
      <c r="RMR1162" s="12"/>
      <c r="RMS1162" s="12"/>
      <c r="RMT1162" s="12"/>
      <c r="RMU1162" s="12"/>
      <c r="RMV1162" s="12"/>
      <c r="RMW1162" s="12"/>
      <c r="RMX1162" s="12"/>
      <c r="RMY1162" s="12"/>
      <c r="RMZ1162" s="12"/>
      <c r="RNA1162" s="12"/>
      <c r="RNB1162" s="12"/>
      <c r="RNC1162" s="12"/>
      <c r="RND1162" s="12"/>
      <c r="RNE1162" s="12"/>
      <c r="RNF1162" s="12"/>
      <c r="RNG1162" s="12"/>
      <c r="RNH1162" s="12"/>
      <c r="RNI1162" s="12"/>
      <c r="RNJ1162" s="12"/>
      <c r="RNK1162" s="12"/>
      <c r="RNL1162" s="12"/>
      <c r="RNM1162" s="12"/>
      <c r="RNN1162" s="12"/>
      <c r="RNO1162" s="12"/>
      <c r="RNP1162" s="12"/>
      <c r="RNQ1162" s="12"/>
      <c r="RNR1162" s="12"/>
      <c r="RNS1162" s="12"/>
      <c r="RNT1162" s="12"/>
      <c r="RNU1162" s="12"/>
      <c r="RNV1162" s="12"/>
      <c r="RNW1162" s="12"/>
      <c r="RNX1162" s="12"/>
      <c r="RNY1162" s="12"/>
      <c r="RNZ1162" s="12"/>
      <c r="ROA1162" s="12"/>
      <c r="ROB1162" s="12"/>
      <c r="ROC1162" s="12"/>
      <c r="ROD1162" s="12"/>
      <c r="ROE1162" s="12"/>
      <c r="ROF1162" s="12"/>
      <c r="ROG1162" s="12"/>
      <c r="ROH1162" s="12"/>
      <c r="ROI1162" s="12"/>
      <c r="ROJ1162" s="12"/>
      <c r="ROK1162" s="12"/>
      <c r="ROL1162" s="12"/>
      <c r="ROM1162" s="12"/>
      <c r="RON1162" s="12"/>
      <c r="ROO1162" s="12"/>
      <c r="ROP1162" s="12"/>
      <c r="ROQ1162" s="12"/>
      <c r="ROR1162" s="12"/>
      <c r="ROS1162" s="12"/>
      <c r="ROT1162" s="12"/>
      <c r="ROU1162" s="12"/>
      <c r="ROV1162" s="12"/>
      <c r="ROW1162" s="12"/>
      <c r="ROX1162" s="12"/>
      <c r="ROY1162" s="12"/>
      <c r="ROZ1162" s="12"/>
      <c r="RPA1162" s="12"/>
      <c r="RPB1162" s="12"/>
      <c r="RPC1162" s="12"/>
      <c r="RPD1162" s="12"/>
      <c r="RPE1162" s="12"/>
      <c r="RPF1162" s="12"/>
      <c r="RPG1162" s="12"/>
      <c r="RPH1162" s="12"/>
      <c r="RPI1162" s="12"/>
      <c r="RPJ1162" s="12"/>
      <c r="RPK1162" s="12"/>
      <c r="RPL1162" s="12"/>
      <c r="RPM1162" s="12"/>
      <c r="RPN1162" s="12"/>
      <c r="RPO1162" s="12"/>
      <c r="RPP1162" s="12"/>
      <c r="RPQ1162" s="12"/>
      <c r="RPR1162" s="12"/>
      <c r="RPS1162" s="12"/>
      <c r="RPT1162" s="12"/>
      <c r="RPU1162" s="12"/>
      <c r="RPV1162" s="12"/>
      <c r="RPW1162" s="12"/>
      <c r="RPX1162" s="12"/>
      <c r="RPY1162" s="12"/>
      <c r="RPZ1162" s="12"/>
      <c r="RQA1162" s="12"/>
      <c r="RQB1162" s="12"/>
      <c r="RQC1162" s="12"/>
      <c r="RQD1162" s="12"/>
      <c r="RQE1162" s="12"/>
      <c r="RQF1162" s="12"/>
      <c r="RQG1162" s="12"/>
      <c r="RQH1162" s="12"/>
      <c r="RQI1162" s="12"/>
      <c r="RQJ1162" s="12"/>
      <c r="RQK1162" s="12"/>
      <c r="RQL1162" s="12"/>
      <c r="RQM1162" s="12"/>
      <c r="RQN1162" s="12"/>
      <c r="RQO1162" s="12"/>
      <c r="RQP1162" s="12"/>
      <c r="RQQ1162" s="12"/>
      <c r="RQR1162" s="12"/>
      <c r="RQS1162" s="12"/>
      <c r="RQT1162" s="12"/>
      <c r="RQU1162" s="12"/>
      <c r="RQV1162" s="12"/>
      <c r="RQW1162" s="12"/>
      <c r="RQX1162" s="12"/>
      <c r="RQY1162" s="12"/>
      <c r="RQZ1162" s="12"/>
      <c r="RRA1162" s="12"/>
      <c r="RRB1162" s="12"/>
      <c r="RRC1162" s="12"/>
      <c r="RRD1162" s="12"/>
      <c r="RRE1162" s="12"/>
      <c r="RRF1162" s="12"/>
      <c r="RRG1162" s="12"/>
      <c r="RRH1162" s="12"/>
      <c r="RRI1162" s="12"/>
      <c r="RRJ1162" s="12"/>
      <c r="RRK1162" s="12"/>
      <c r="RRL1162" s="12"/>
      <c r="RRM1162" s="12"/>
      <c r="RRN1162" s="12"/>
      <c r="RRO1162" s="12"/>
      <c r="RRP1162" s="12"/>
      <c r="RRQ1162" s="12"/>
      <c r="RRR1162" s="12"/>
      <c r="RRS1162" s="12"/>
      <c r="RRT1162" s="12"/>
      <c r="RRU1162" s="12"/>
      <c r="RRV1162" s="12"/>
      <c r="RRW1162" s="12"/>
      <c r="RRX1162" s="12"/>
      <c r="RRY1162" s="12"/>
      <c r="RRZ1162" s="12"/>
      <c r="RSA1162" s="12"/>
      <c r="RSB1162" s="12"/>
      <c r="RSC1162" s="12"/>
      <c r="RSD1162" s="12"/>
      <c r="RSE1162" s="12"/>
      <c r="RSF1162" s="12"/>
      <c r="RSG1162" s="12"/>
      <c r="RSH1162" s="12"/>
      <c r="RSI1162" s="12"/>
      <c r="RSJ1162" s="12"/>
      <c r="RSK1162" s="12"/>
      <c r="RSL1162" s="12"/>
      <c r="RSM1162" s="12"/>
      <c r="RSN1162" s="12"/>
      <c r="RSO1162" s="12"/>
      <c r="RSP1162" s="12"/>
      <c r="RSQ1162" s="12"/>
      <c r="RSR1162" s="12"/>
      <c r="RSS1162" s="12"/>
      <c r="RST1162" s="12"/>
      <c r="RSU1162" s="12"/>
      <c r="RSV1162" s="12"/>
      <c r="RSW1162" s="12"/>
      <c r="RSX1162" s="12"/>
      <c r="RSY1162" s="12"/>
      <c r="RSZ1162" s="12"/>
      <c r="RTA1162" s="12"/>
      <c r="RTB1162" s="12"/>
      <c r="RTC1162" s="12"/>
      <c r="RTD1162" s="12"/>
      <c r="RTE1162" s="12"/>
      <c r="RTF1162" s="12"/>
      <c r="RTG1162" s="12"/>
      <c r="RTH1162" s="12"/>
      <c r="RTI1162" s="12"/>
      <c r="RTJ1162" s="12"/>
      <c r="RTK1162" s="12"/>
      <c r="RTL1162" s="12"/>
      <c r="RTM1162" s="12"/>
      <c r="RTN1162" s="12"/>
      <c r="RTO1162" s="12"/>
      <c r="RTP1162" s="12"/>
      <c r="RTQ1162" s="12"/>
      <c r="RTR1162" s="12"/>
      <c r="RTS1162" s="12"/>
      <c r="RTT1162" s="12"/>
      <c r="RTU1162" s="12"/>
      <c r="RTV1162" s="12"/>
      <c r="RTW1162" s="12"/>
      <c r="RTX1162" s="12"/>
      <c r="RTY1162" s="12"/>
      <c r="RTZ1162" s="12"/>
      <c r="RUA1162" s="12"/>
      <c r="RUB1162" s="12"/>
      <c r="RUC1162" s="12"/>
      <c r="RUD1162" s="12"/>
      <c r="RUE1162" s="12"/>
      <c r="RUF1162" s="12"/>
      <c r="RUG1162" s="12"/>
      <c r="RUH1162" s="12"/>
      <c r="RUI1162" s="12"/>
      <c r="RUJ1162" s="12"/>
      <c r="RUK1162" s="12"/>
      <c r="RUL1162" s="12"/>
      <c r="RUM1162" s="12"/>
      <c r="RUN1162" s="12"/>
      <c r="RUO1162" s="12"/>
      <c r="RUP1162" s="12"/>
      <c r="RUQ1162" s="12"/>
      <c r="RUR1162" s="12"/>
      <c r="RUS1162" s="12"/>
      <c r="RUT1162" s="12"/>
      <c r="RUU1162" s="12"/>
      <c r="RUV1162" s="12"/>
      <c r="RUW1162" s="12"/>
      <c r="RUX1162" s="12"/>
      <c r="RUY1162" s="12"/>
      <c r="RUZ1162" s="12"/>
      <c r="RVA1162" s="12"/>
      <c r="RVB1162" s="12"/>
      <c r="RVC1162" s="12"/>
      <c r="RVD1162" s="12"/>
      <c r="RVE1162" s="12"/>
      <c r="RVF1162" s="12"/>
      <c r="RVG1162" s="12"/>
      <c r="RVH1162" s="12"/>
      <c r="RVI1162" s="12"/>
      <c r="RVJ1162" s="12"/>
      <c r="RVK1162" s="12"/>
      <c r="RVL1162" s="12"/>
      <c r="RVM1162" s="12"/>
      <c r="RVN1162" s="12"/>
      <c r="RVO1162" s="12"/>
      <c r="RVP1162" s="12"/>
      <c r="RVQ1162" s="12"/>
      <c r="RVR1162" s="12"/>
      <c r="RVS1162" s="12"/>
      <c r="RVT1162" s="12"/>
      <c r="RVU1162" s="12"/>
      <c r="RVV1162" s="12"/>
      <c r="RVW1162" s="12"/>
      <c r="RVX1162" s="12"/>
      <c r="RVY1162" s="12"/>
      <c r="RVZ1162" s="12"/>
      <c r="RWA1162" s="12"/>
      <c r="RWB1162" s="12"/>
      <c r="RWC1162" s="12"/>
      <c r="RWD1162" s="12"/>
      <c r="RWE1162" s="12"/>
      <c r="RWF1162" s="12"/>
      <c r="RWG1162" s="12"/>
      <c r="RWH1162" s="12"/>
      <c r="RWI1162" s="12"/>
      <c r="RWJ1162" s="12"/>
      <c r="RWK1162" s="12"/>
      <c r="RWL1162" s="12"/>
      <c r="RWM1162" s="12"/>
      <c r="RWN1162" s="12"/>
      <c r="RWO1162" s="12"/>
      <c r="RWP1162" s="12"/>
      <c r="RWQ1162" s="12"/>
      <c r="RWR1162" s="12"/>
      <c r="RWS1162" s="12"/>
      <c r="RWT1162" s="12"/>
      <c r="RWU1162" s="12"/>
      <c r="RWV1162" s="12"/>
      <c r="RWW1162" s="12"/>
      <c r="RWX1162" s="12"/>
      <c r="RWY1162" s="12"/>
      <c r="RWZ1162" s="12"/>
      <c r="RXA1162" s="12"/>
      <c r="RXB1162" s="12"/>
      <c r="RXC1162" s="12"/>
      <c r="RXD1162" s="12"/>
      <c r="RXE1162" s="12"/>
      <c r="RXF1162" s="12"/>
      <c r="RXG1162" s="12"/>
      <c r="RXH1162" s="12"/>
      <c r="RXI1162" s="12"/>
      <c r="RXJ1162" s="12"/>
      <c r="RXK1162" s="12"/>
      <c r="RXL1162" s="12"/>
      <c r="RXM1162" s="12"/>
      <c r="RXN1162" s="12"/>
      <c r="RXO1162" s="12"/>
      <c r="RXP1162" s="12"/>
      <c r="RXQ1162" s="12"/>
      <c r="RXR1162" s="12"/>
      <c r="RXS1162" s="12"/>
      <c r="RXT1162" s="12"/>
      <c r="RXU1162" s="12"/>
      <c r="RXV1162" s="12"/>
      <c r="RXW1162" s="12"/>
      <c r="RXX1162" s="12"/>
      <c r="RXY1162" s="12"/>
      <c r="RXZ1162" s="12"/>
      <c r="RYA1162" s="12"/>
      <c r="RYB1162" s="12"/>
      <c r="RYC1162" s="12"/>
      <c r="RYD1162" s="12"/>
      <c r="RYE1162" s="12"/>
      <c r="RYF1162" s="12"/>
      <c r="RYG1162" s="12"/>
      <c r="RYH1162" s="12"/>
      <c r="RYI1162" s="12"/>
      <c r="RYJ1162" s="12"/>
      <c r="RYK1162" s="12"/>
      <c r="RYL1162" s="12"/>
      <c r="RYM1162" s="12"/>
      <c r="RYN1162" s="12"/>
      <c r="RYO1162" s="12"/>
      <c r="RYP1162" s="12"/>
      <c r="RYQ1162" s="12"/>
      <c r="RYR1162" s="12"/>
      <c r="RYS1162" s="12"/>
      <c r="RYT1162" s="12"/>
      <c r="RYU1162" s="12"/>
      <c r="RYV1162" s="12"/>
      <c r="RYW1162" s="12"/>
      <c r="RYX1162" s="12"/>
      <c r="RYY1162" s="12"/>
      <c r="RYZ1162" s="12"/>
      <c r="RZA1162" s="12"/>
      <c r="RZB1162" s="12"/>
      <c r="RZC1162" s="12"/>
      <c r="RZD1162" s="12"/>
      <c r="RZE1162" s="12"/>
      <c r="RZF1162" s="12"/>
      <c r="RZG1162" s="12"/>
      <c r="RZH1162" s="12"/>
      <c r="RZI1162" s="12"/>
      <c r="RZJ1162" s="12"/>
      <c r="RZK1162" s="12"/>
      <c r="RZL1162" s="12"/>
      <c r="RZM1162" s="12"/>
      <c r="RZN1162" s="12"/>
      <c r="RZO1162" s="12"/>
      <c r="RZP1162" s="12"/>
      <c r="RZQ1162" s="12"/>
      <c r="RZR1162" s="12"/>
      <c r="RZS1162" s="12"/>
      <c r="RZT1162" s="12"/>
      <c r="RZU1162" s="12"/>
      <c r="RZV1162" s="12"/>
      <c r="RZW1162" s="12"/>
      <c r="RZX1162" s="12"/>
      <c r="RZY1162" s="12"/>
      <c r="RZZ1162" s="12"/>
      <c r="SAA1162" s="12"/>
      <c r="SAB1162" s="12"/>
      <c r="SAC1162" s="12"/>
      <c r="SAD1162" s="12"/>
      <c r="SAE1162" s="12"/>
      <c r="SAF1162" s="12"/>
      <c r="SAG1162" s="12"/>
      <c r="SAH1162" s="12"/>
      <c r="SAI1162" s="12"/>
      <c r="SAJ1162" s="12"/>
      <c r="SAK1162" s="12"/>
      <c r="SAL1162" s="12"/>
      <c r="SAM1162" s="12"/>
      <c r="SAN1162" s="12"/>
      <c r="SAO1162" s="12"/>
      <c r="SAP1162" s="12"/>
      <c r="SAQ1162" s="12"/>
      <c r="SAR1162" s="12"/>
      <c r="SAS1162" s="12"/>
      <c r="SAT1162" s="12"/>
      <c r="SAU1162" s="12"/>
      <c r="SAV1162" s="12"/>
      <c r="SAW1162" s="12"/>
      <c r="SAX1162" s="12"/>
      <c r="SAY1162" s="12"/>
      <c r="SAZ1162" s="12"/>
      <c r="SBA1162" s="12"/>
      <c r="SBB1162" s="12"/>
      <c r="SBC1162" s="12"/>
      <c r="SBD1162" s="12"/>
      <c r="SBE1162" s="12"/>
      <c r="SBF1162" s="12"/>
      <c r="SBG1162" s="12"/>
      <c r="SBH1162" s="12"/>
      <c r="SBI1162" s="12"/>
      <c r="SBJ1162" s="12"/>
      <c r="SBK1162" s="12"/>
      <c r="SBL1162" s="12"/>
      <c r="SBM1162" s="12"/>
      <c r="SBN1162" s="12"/>
      <c r="SBO1162" s="12"/>
      <c r="SBP1162" s="12"/>
      <c r="SBQ1162" s="12"/>
      <c r="SBR1162" s="12"/>
      <c r="SBS1162" s="12"/>
      <c r="SBT1162" s="12"/>
      <c r="SBU1162" s="12"/>
      <c r="SBV1162" s="12"/>
      <c r="SBW1162" s="12"/>
      <c r="SBX1162" s="12"/>
      <c r="SBY1162" s="12"/>
      <c r="SBZ1162" s="12"/>
      <c r="SCA1162" s="12"/>
      <c r="SCB1162" s="12"/>
      <c r="SCC1162" s="12"/>
      <c r="SCD1162" s="12"/>
      <c r="SCE1162" s="12"/>
      <c r="SCF1162" s="12"/>
      <c r="SCG1162" s="12"/>
      <c r="SCH1162" s="12"/>
      <c r="SCI1162" s="12"/>
      <c r="SCJ1162" s="12"/>
      <c r="SCK1162" s="12"/>
      <c r="SCL1162" s="12"/>
      <c r="SCM1162" s="12"/>
      <c r="SCN1162" s="12"/>
      <c r="SCO1162" s="12"/>
      <c r="SCP1162" s="12"/>
      <c r="SCQ1162" s="12"/>
      <c r="SCR1162" s="12"/>
      <c r="SCS1162" s="12"/>
      <c r="SCT1162" s="12"/>
      <c r="SCU1162" s="12"/>
      <c r="SCV1162" s="12"/>
      <c r="SCW1162" s="12"/>
      <c r="SCX1162" s="12"/>
      <c r="SCY1162" s="12"/>
      <c r="SCZ1162" s="12"/>
      <c r="SDA1162" s="12"/>
      <c r="SDB1162" s="12"/>
      <c r="SDC1162" s="12"/>
      <c r="SDD1162" s="12"/>
      <c r="SDE1162" s="12"/>
      <c r="SDF1162" s="12"/>
      <c r="SDG1162" s="12"/>
      <c r="SDH1162" s="12"/>
      <c r="SDI1162" s="12"/>
      <c r="SDJ1162" s="12"/>
      <c r="SDK1162" s="12"/>
      <c r="SDL1162" s="12"/>
      <c r="SDM1162" s="12"/>
      <c r="SDN1162" s="12"/>
      <c r="SDO1162" s="12"/>
      <c r="SDP1162" s="12"/>
      <c r="SDQ1162" s="12"/>
      <c r="SDR1162" s="12"/>
      <c r="SDS1162" s="12"/>
      <c r="SDT1162" s="12"/>
      <c r="SDU1162" s="12"/>
      <c r="SDV1162" s="12"/>
      <c r="SDW1162" s="12"/>
      <c r="SDX1162" s="12"/>
      <c r="SDY1162" s="12"/>
      <c r="SDZ1162" s="12"/>
      <c r="SEA1162" s="12"/>
      <c r="SEB1162" s="12"/>
      <c r="SEC1162" s="12"/>
      <c r="SED1162" s="12"/>
      <c r="SEE1162" s="12"/>
      <c r="SEF1162" s="12"/>
      <c r="SEG1162" s="12"/>
      <c r="SEH1162" s="12"/>
      <c r="SEI1162" s="12"/>
      <c r="SEJ1162" s="12"/>
      <c r="SEK1162" s="12"/>
      <c r="SEL1162" s="12"/>
      <c r="SEM1162" s="12"/>
      <c r="SEN1162" s="12"/>
      <c r="SEO1162" s="12"/>
      <c r="SEP1162" s="12"/>
      <c r="SEQ1162" s="12"/>
      <c r="SER1162" s="12"/>
      <c r="SES1162" s="12"/>
      <c r="SET1162" s="12"/>
      <c r="SEU1162" s="12"/>
      <c r="SEV1162" s="12"/>
      <c r="SEW1162" s="12"/>
      <c r="SEX1162" s="12"/>
      <c r="SEY1162" s="12"/>
      <c r="SEZ1162" s="12"/>
      <c r="SFA1162" s="12"/>
      <c r="SFB1162" s="12"/>
      <c r="SFC1162" s="12"/>
      <c r="SFD1162" s="12"/>
      <c r="SFE1162" s="12"/>
      <c r="SFF1162" s="12"/>
      <c r="SFG1162" s="12"/>
      <c r="SFH1162" s="12"/>
      <c r="SFI1162" s="12"/>
      <c r="SFJ1162" s="12"/>
      <c r="SFK1162" s="12"/>
      <c r="SFL1162" s="12"/>
      <c r="SFM1162" s="12"/>
      <c r="SFN1162" s="12"/>
      <c r="SFO1162" s="12"/>
      <c r="SFP1162" s="12"/>
      <c r="SFQ1162" s="12"/>
      <c r="SFR1162" s="12"/>
      <c r="SFS1162" s="12"/>
      <c r="SFT1162" s="12"/>
      <c r="SFU1162" s="12"/>
      <c r="SFV1162" s="12"/>
      <c r="SFW1162" s="12"/>
      <c r="SFX1162" s="12"/>
      <c r="SFY1162" s="12"/>
      <c r="SFZ1162" s="12"/>
      <c r="SGA1162" s="12"/>
      <c r="SGB1162" s="12"/>
      <c r="SGC1162" s="12"/>
      <c r="SGD1162" s="12"/>
      <c r="SGE1162" s="12"/>
      <c r="SGF1162" s="12"/>
      <c r="SGG1162" s="12"/>
      <c r="SGH1162" s="12"/>
      <c r="SGI1162" s="12"/>
      <c r="SGJ1162" s="12"/>
      <c r="SGK1162" s="12"/>
      <c r="SGL1162" s="12"/>
      <c r="SGM1162" s="12"/>
      <c r="SGN1162" s="12"/>
      <c r="SGO1162" s="12"/>
      <c r="SGP1162" s="12"/>
      <c r="SGQ1162" s="12"/>
      <c r="SGR1162" s="12"/>
      <c r="SGS1162" s="12"/>
      <c r="SGT1162" s="12"/>
      <c r="SGU1162" s="12"/>
      <c r="SGV1162" s="12"/>
      <c r="SGW1162" s="12"/>
      <c r="SGX1162" s="12"/>
      <c r="SGY1162" s="12"/>
      <c r="SGZ1162" s="12"/>
      <c r="SHA1162" s="12"/>
      <c r="SHB1162" s="12"/>
      <c r="SHC1162" s="12"/>
      <c r="SHD1162" s="12"/>
      <c r="SHE1162" s="12"/>
      <c r="SHF1162" s="12"/>
      <c r="SHG1162" s="12"/>
      <c r="SHH1162" s="12"/>
      <c r="SHI1162" s="12"/>
      <c r="SHJ1162" s="12"/>
      <c r="SHK1162" s="12"/>
      <c r="SHL1162" s="12"/>
      <c r="SHM1162" s="12"/>
      <c r="SHN1162" s="12"/>
      <c r="SHO1162" s="12"/>
      <c r="SHP1162" s="12"/>
      <c r="SHQ1162" s="12"/>
      <c r="SHR1162" s="12"/>
      <c r="SHS1162" s="12"/>
      <c r="SHT1162" s="12"/>
      <c r="SHU1162" s="12"/>
      <c r="SHV1162" s="12"/>
      <c r="SHW1162" s="12"/>
      <c r="SHX1162" s="12"/>
      <c r="SHY1162" s="12"/>
      <c r="SHZ1162" s="12"/>
      <c r="SIA1162" s="12"/>
      <c r="SIB1162" s="12"/>
      <c r="SIC1162" s="12"/>
      <c r="SID1162" s="12"/>
      <c r="SIE1162" s="12"/>
      <c r="SIF1162" s="12"/>
      <c r="SIG1162" s="12"/>
      <c r="SIH1162" s="12"/>
      <c r="SII1162" s="12"/>
      <c r="SIJ1162" s="12"/>
      <c r="SIK1162" s="12"/>
      <c r="SIL1162" s="12"/>
      <c r="SIM1162" s="12"/>
      <c r="SIN1162" s="12"/>
      <c r="SIO1162" s="12"/>
      <c r="SIP1162" s="12"/>
      <c r="SIQ1162" s="12"/>
      <c r="SIR1162" s="12"/>
      <c r="SIS1162" s="12"/>
      <c r="SIT1162" s="12"/>
      <c r="SIU1162" s="12"/>
      <c r="SIV1162" s="12"/>
      <c r="SIW1162" s="12"/>
      <c r="SIX1162" s="12"/>
      <c r="SIY1162" s="12"/>
      <c r="SIZ1162" s="12"/>
      <c r="SJA1162" s="12"/>
      <c r="SJB1162" s="12"/>
      <c r="SJC1162" s="12"/>
      <c r="SJD1162" s="12"/>
      <c r="SJE1162" s="12"/>
      <c r="SJF1162" s="12"/>
      <c r="SJG1162" s="12"/>
      <c r="SJH1162" s="12"/>
      <c r="SJI1162" s="12"/>
      <c r="SJJ1162" s="12"/>
      <c r="SJK1162" s="12"/>
      <c r="SJL1162" s="12"/>
      <c r="SJM1162" s="12"/>
      <c r="SJN1162" s="12"/>
      <c r="SJO1162" s="12"/>
      <c r="SJP1162" s="12"/>
      <c r="SJQ1162" s="12"/>
      <c r="SJR1162" s="12"/>
      <c r="SJS1162" s="12"/>
      <c r="SJT1162" s="12"/>
      <c r="SJU1162" s="12"/>
      <c r="SJV1162" s="12"/>
      <c r="SJW1162" s="12"/>
      <c r="SJX1162" s="12"/>
      <c r="SJY1162" s="12"/>
      <c r="SJZ1162" s="12"/>
      <c r="SKA1162" s="12"/>
      <c r="SKB1162" s="12"/>
      <c r="SKC1162" s="12"/>
      <c r="SKD1162" s="12"/>
      <c r="SKE1162" s="12"/>
      <c r="SKF1162" s="12"/>
      <c r="SKG1162" s="12"/>
      <c r="SKH1162" s="12"/>
      <c r="SKI1162" s="12"/>
      <c r="SKJ1162" s="12"/>
      <c r="SKK1162" s="12"/>
      <c r="SKL1162" s="12"/>
      <c r="SKM1162" s="12"/>
      <c r="SKN1162" s="12"/>
      <c r="SKO1162" s="12"/>
      <c r="SKP1162" s="12"/>
      <c r="SKQ1162" s="12"/>
      <c r="SKR1162" s="12"/>
      <c r="SKS1162" s="12"/>
      <c r="SKT1162" s="12"/>
      <c r="SKU1162" s="12"/>
      <c r="SKV1162" s="12"/>
      <c r="SKW1162" s="12"/>
      <c r="SKX1162" s="12"/>
      <c r="SKY1162" s="12"/>
      <c r="SKZ1162" s="12"/>
      <c r="SLA1162" s="12"/>
      <c r="SLB1162" s="12"/>
      <c r="SLC1162" s="12"/>
      <c r="SLD1162" s="12"/>
      <c r="SLE1162" s="12"/>
      <c r="SLF1162" s="12"/>
      <c r="SLG1162" s="12"/>
      <c r="SLH1162" s="12"/>
      <c r="SLI1162" s="12"/>
      <c r="SLJ1162" s="12"/>
      <c r="SLK1162" s="12"/>
      <c r="SLL1162" s="12"/>
      <c r="SLM1162" s="12"/>
      <c r="SLN1162" s="12"/>
      <c r="SLO1162" s="12"/>
      <c r="SLP1162" s="12"/>
      <c r="SLQ1162" s="12"/>
      <c r="SLR1162" s="12"/>
      <c r="SLS1162" s="12"/>
      <c r="SLT1162" s="12"/>
      <c r="SLU1162" s="12"/>
      <c r="SLV1162" s="12"/>
      <c r="SLW1162" s="12"/>
      <c r="SLX1162" s="12"/>
      <c r="SLY1162" s="12"/>
      <c r="SLZ1162" s="12"/>
      <c r="SMA1162" s="12"/>
      <c r="SMB1162" s="12"/>
      <c r="SMC1162" s="12"/>
      <c r="SMD1162" s="12"/>
      <c r="SME1162" s="12"/>
      <c r="SMF1162" s="12"/>
      <c r="SMG1162" s="12"/>
      <c r="SMH1162" s="12"/>
      <c r="SMI1162" s="12"/>
      <c r="SMJ1162" s="12"/>
      <c r="SMK1162" s="12"/>
      <c r="SML1162" s="12"/>
      <c r="SMM1162" s="12"/>
      <c r="SMN1162" s="12"/>
      <c r="SMO1162" s="12"/>
      <c r="SMP1162" s="12"/>
      <c r="SMQ1162" s="12"/>
      <c r="SMR1162" s="12"/>
      <c r="SMS1162" s="12"/>
      <c r="SMT1162" s="12"/>
      <c r="SMU1162" s="12"/>
      <c r="SMV1162" s="12"/>
      <c r="SMW1162" s="12"/>
      <c r="SMX1162" s="12"/>
      <c r="SMY1162" s="12"/>
      <c r="SMZ1162" s="12"/>
      <c r="SNA1162" s="12"/>
      <c r="SNB1162" s="12"/>
      <c r="SNC1162" s="12"/>
      <c r="SND1162" s="12"/>
      <c r="SNE1162" s="12"/>
      <c r="SNF1162" s="12"/>
      <c r="SNG1162" s="12"/>
      <c r="SNH1162" s="12"/>
      <c r="SNI1162" s="12"/>
      <c r="SNJ1162" s="12"/>
      <c r="SNK1162" s="12"/>
      <c r="SNL1162" s="12"/>
      <c r="SNM1162" s="12"/>
      <c r="SNN1162" s="12"/>
      <c r="SNO1162" s="12"/>
      <c r="SNP1162" s="12"/>
      <c r="SNQ1162" s="12"/>
      <c r="SNR1162" s="12"/>
      <c r="SNS1162" s="12"/>
      <c r="SNT1162" s="12"/>
      <c r="SNU1162" s="12"/>
      <c r="SNV1162" s="12"/>
      <c r="SNW1162" s="12"/>
      <c r="SNX1162" s="12"/>
      <c r="SNY1162" s="12"/>
      <c r="SNZ1162" s="12"/>
      <c r="SOA1162" s="12"/>
      <c r="SOB1162" s="12"/>
      <c r="SOC1162" s="12"/>
      <c r="SOD1162" s="12"/>
      <c r="SOE1162" s="12"/>
      <c r="SOF1162" s="12"/>
      <c r="SOG1162" s="12"/>
      <c r="SOH1162" s="12"/>
      <c r="SOI1162" s="12"/>
      <c r="SOJ1162" s="12"/>
      <c r="SOK1162" s="12"/>
      <c r="SOL1162" s="12"/>
      <c r="SOM1162" s="12"/>
      <c r="SON1162" s="12"/>
      <c r="SOO1162" s="12"/>
      <c r="SOP1162" s="12"/>
      <c r="SOQ1162" s="12"/>
      <c r="SOR1162" s="12"/>
      <c r="SOS1162" s="12"/>
      <c r="SOT1162" s="12"/>
      <c r="SOU1162" s="12"/>
      <c r="SOV1162" s="12"/>
      <c r="SOW1162" s="12"/>
      <c r="SOX1162" s="12"/>
      <c r="SOY1162" s="12"/>
      <c r="SOZ1162" s="12"/>
      <c r="SPA1162" s="12"/>
      <c r="SPB1162" s="12"/>
      <c r="SPC1162" s="12"/>
      <c r="SPD1162" s="12"/>
      <c r="SPE1162" s="12"/>
      <c r="SPF1162" s="12"/>
      <c r="SPG1162" s="12"/>
      <c r="SPH1162" s="12"/>
      <c r="SPI1162" s="12"/>
      <c r="SPJ1162" s="12"/>
      <c r="SPK1162" s="12"/>
      <c r="SPL1162" s="12"/>
      <c r="SPM1162" s="12"/>
      <c r="SPN1162" s="12"/>
      <c r="SPO1162" s="12"/>
      <c r="SPP1162" s="12"/>
      <c r="SPQ1162" s="12"/>
      <c r="SPR1162" s="12"/>
      <c r="SPS1162" s="12"/>
      <c r="SPT1162" s="12"/>
      <c r="SPU1162" s="12"/>
      <c r="SPV1162" s="12"/>
      <c r="SPW1162" s="12"/>
      <c r="SPX1162" s="12"/>
      <c r="SPY1162" s="12"/>
      <c r="SPZ1162" s="12"/>
      <c r="SQA1162" s="12"/>
      <c r="SQB1162" s="12"/>
      <c r="SQC1162" s="12"/>
      <c r="SQD1162" s="12"/>
      <c r="SQE1162" s="12"/>
      <c r="SQF1162" s="12"/>
      <c r="SQG1162" s="12"/>
      <c r="SQH1162" s="12"/>
      <c r="SQI1162" s="12"/>
      <c r="SQJ1162" s="12"/>
      <c r="SQK1162" s="12"/>
      <c r="SQL1162" s="12"/>
      <c r="SQM1162" s="12"/>
      <c r="SQN1162" s="12"/>
      <c r="SQO1162" s="12"/>
      <c r="SQP1162" s="12"/>
      <c r="SQQ1162" s="12"/>
      <c r="SQR1162" s="12"/>
      <c r="SQS1162" s="12"/>
      <c r="SQT1162" s="12"/>
      <c r="SQU1162" s="12"/>
      <c r="SQV1162" s="12"/>
      <c r="SQW1162" s="12"/>
      <c r="SQX1162" s="12"/>
      <c r="SQY1162" s="12"/>
      <c r="SQZ1162" s="12"/>
      <c r="SRA1162" s="12"/>
      <c r="SRB1162" s="12"/>
      <c r="SRC1162" s="12"/>
      <c r="SRD1162" s="12"/>
      <c r="SRE1162" s="12"/>
      <c r="SRF1162" s="12"/>
      <c r="SRG1162" s="12"/>
      <c r="SRH1162" s="12"/>
      <c r="SRI1162" s="12"/>
      <c r="SRJ1162" s="12"/>
      <c r="SRK1162" s="12"/>
      <c r="SRL1162" s="12"/>
      <c r="SRM1162" s="12"/>
      <c r="SRN1162" s="12"/>
      <c r="SRO1162" s="12"/>
      <c r="SRP1162" s="12"/>
      <c r="SRQ1162" s="12"/>
      <c r="SRR1162" s="12"/>
      <c r="SRS1162" s="12"/>
      <c r="SRT1162" s="12"/>
      <c r="SRU1162" s="12"/>
      <c r="SRV1162" s="12"/>
      <c r="SRW1162" s="12"/>
      <c r="SRX1162" s="12"/>
      <c r="SRY1162" s="12"/>
      <c r="SRZ1162" s="12"/>
      <c r="SSA1162" s="12"/>
      <c r="SSB1162" s="12"/>
      <c r="SSC1162" s="12"/>
      <c r="SSD1162" s="12"/>
      <c r="SSE1162" s="12"/>
      <c r="SSF1162" s="12"/>
      <c r="SSG1162" s="12"/>
      <c r="SSH1162" s="12"/>
      <c r="SSI1162" s="12"/>
      <c r="SSJ1162" s="12"/>
      <c r="SSK1162" s="12"/>
      <c r="SSL1162" s="12"/>
      <c r="SSM1162" s="12"/>
      <c r="SSN1162" s="12"/>
      <c r="SSO1162" s="12"/>
      <c r="SSP1162" s="12"/>
      <c r="SSQ1162" s="12"/>
      <c r="SSR1162" s="12"/>
      <c r="SSS1162" s="12"/>
      <c r="SST1162" s="12"/>
      <c r="SSU1162" s="12"/>
      <c r="SSV1162" s="12"/>
      <c r="SSW1162" s="12"/>
      <c r="SSX1162" s="12"/>
      <c r="SSY1162" s="12"/>
      <c r="SSZ1162" s="12"/>
      <c r="STA1162" s="12"/>
      <c r="STB1162" s="12"/>
      <c r="STC1162" s="12"/>
      <c r="STD1162" s="12"/>
      <c r="STE1162" s="12"/>
      <c r="STF1162" s="12"/>
      <c r="STG1162" s="12"/>
      <c r="STH1162" s="12"/>
      <c r="STI1162" s="12"/>
      <c r="STJ1162" s="12"/>
      <c r="STK1162" s="12"/>
      <c r="STL1162" s="12"/>
      <c r="STM1162" s="12"/>
      <c r="STN1162" s="12"/>
      <c r="STO1162" s="12"/>
      <c r="STP1162" s="12"/>
      <c r="STQ1162" s="12"/>
      <c r="STR1162" s="12"/>
      <c r="STS1162" s="12"/>
      <c r="STT1162" s="12"/>
      <c r="STU1162" s="12"/>
      <c r="STV1162" s="12"/>
      <c r="STW1162" s="12"/>
      <c r="STX1162" s="12"/>
      <c r="STY1162" s="12"/>
      <c r="STZ1162" s="12"/>
      <c r="SUA1162" s="12"/>
      <c r="SUB1162" s="12"/>
      <c r="SUC1162" s="12"/>
      <c r="SUD1162" s="12"/>
      <c r="SUE1162" s="12"/>
      <c r="SUF1162" s="12"/>
      <c r="SUG1162" s="12"/>
      <c r="SUH1162" s="12"/>
      <c r="SUI1162" s="12"/>
      <c r="SUJ1162" s="12"/>
      <c r="SUK1162" s="12"/>
      <c r="SUL1162" s="12"/>
      <c r="SUM1162" s="12"/>
      <c r="SUN1162" s="12"/>
      <c r="SUO1162" s="12"/>
      <c r="SUP1162" s="12"/>
      <c r="SUQ1162" s="12"/>
      <c r="SUR1162" s="12"/>
      <c r="SUS1162" s="12"/>
      <c r="SUT1162" s="12"/>
      <c r="SUU1162" s="12"/>
      <c r="SUV1162" s="12"/>
      <c r="SUW1162" s="12"/>
      <c r="SUX1162" s="12"/>
      <c r="SUY1162" s="12"/>
      <c r="SUZ1162" s="12"/>
      <c r="SVA1162" s="12"/>
      <c r="SVB1162" s="12"/>
      <c r="SVC1162" s="12"/>
      <c r="SVD1162" s="12"/>
      <c r="SVE1162" s="12"/>
      <c r="SVF1162" s="12"/>
      <c r="SVG1162" s="12"/>
      <c r="SVH1162" s="12"/>
      <c r="SVI1162" s="12"/>
      <c r="SVJ1162" s="12"/>
      <c r="SVK1162" s="12"/>
      <c r="SVL1162" s="12"/>
      <c r="SVM1162" s="12"/>
      <c r="SVN1162" s="12"/>
      <c r="SVO1162" s="12"/>
      <c r="SVP1162" s="12"/>
      <c r="SVQ1162" s="12"/>
      <c r="SVR1162" s="12"/>
      <c r="SVS1162" s="12"/>
      <c r="SVT1162" s="12"/>
      <c r="SVU1162" s="12"/>
      <c r="SVV1162" s="12"/>
      <c r="SVW1162" s="12"/>
      <c r="SVX1162" s="12"/>
      <c r="SVY1162" s="12"/>
      <c r="SVZ1162" s="12"/>
      <c r="SWA1162" s="12"/>
      <c r="SWB1162" s="12"/>
      <c r="SWC1162" s="12"/>
      <c r="SWD1162" s="12"/>
      <c r="SWE1162" s="12"/>
      <c r="SWF1162" s="12"/>
      <c r="SWG1162" s="12"/>
      <c r="SWH1162" s="12"/>
      <c r="SWI1162" s="12"/>
      <c r="SWJ1162" s="12"/>
      <c r="SWK1162" s="12"/>
      <c r="SWL1162" s="12"/>
      <c r="SWM1162" s="12"/>
      <c r="SWN1162" s="12"/>
      <c r="SWO1162" s="12"/>
      <c r="SWP1162" s="12"/>
      <c r="SWQ1162" s="12"/>
      <c r="SWR1162" s="12"/>
      <c r="SWS1162" s="12"/>
      <c r="SWT1162" s="12"/>
      <c r="SWU1162" s="12"/>
      <c r="SWV1162" s="12"/>
      <c r="SWW1162" s="12"/>
      <c r="SWX1162" s="12"/>
      <c r="SWY1162" s="12"/>
      <c r="SWZ1162" s="12"/>
      <c r="SXA1162" s="12"/>
      <c r="SXB1162" s="12"/>
      <c r="SXC1162" s="12"/>
      <c r="SXD1162" s="12"/>
      <c r="SXE1162" s="12"/>
      <c r="SXF1162" s="12"/>
      <c r="SXG1162" s="12"/>
      <c r="SXH1162" s="12"/>
      <c r="SXI1162" s="12"/>
      <c r="SXJ1162" s="12"/>
      <c r="SXK1162" s="12"/>
      <c r="SXL1162" s="12"/>
      <c r="SXM1162" s="12"/>
      <c r="SXN1162" s="12"/>
      <c r="SXO1162" s="12"/>
      <c r="SXP1162" s="12"/>
      <c r="SXQ1162" s="12"/>
      <c r="SXR1162" s="12"/>
      <c r="SXS1162" s="12"/>
      <c r="SXT1162" s="12"/>
      <c r="SXU1162" s="12"/>
      <c r="SXV1162" s="12"/>
      <c r="SXW1162" s="12"/>
      <c r="SXX1162" s="12"/>
      <c r="SXY1162" s="12"/>
      <c r="SXZ1162" s="12"/>
      <c r="SYA1162" s="12"/>
      <c r="SYB1162" s="12"/>
      <c r="SYC1162" s="12"/>
      <c r="SYD1162" s="12"/>
      <c r="SYE1162" s="12"/>
      <c r="SYF1162" s="12"/>
      <c r="SYG1162" s="12"/>
      <c r="SYH1162" s="12"/>
      <c r="SYI1162" s="12"/>
      <c r="SYJ1162" s="12"/>
      <c r="SYK1162" s="12"/>
      <c r="SYL1162" s="12"/>
      <c r="SYM1162" s="12"/>
      <c r="SYN1162" s="12"/>
      <c r="SYO1162" s="12"/>
      <c r="SYP1162" s="12"/>
      <c r="SYQ1162" s="12"/>
      <c r="SYR1162" s="12"/>
      <c r="SYS1162" s="12"/>
      <c r="SYT1162" s="12"/>
      <c r="SYU1162" s="12"/>
      <c r="SYV1162" s="12"/>
      <c r="SYW1162" s="12"/>
      <c r="SYX1162" s="12"/>
      <c r="SYY1162" s="12"/>
      <c r="SYZ1162" s="12"/>
      <c r="SZA1162" s="12"/>
      <c r="SZB1162" s="12"/>
      <c r="SZC1162" s="12"/>
      <c r="SZD1162" s="12"/>
      <c r="SZE1162" s="12"/>
      <c r="SZF1162" s="12"/>
      <c r="SZG1162" s="12"/>
      <c r="SZH1162" s="12"/>
      <c r="SZI1162" s="12"/>
      <c r="SZJ1162" s="12"/>
      <c r="SZK1162" s="12"/>
      <c r="SZL1162" s="12"/>
      <c r="SZM1162" s="12"/>
      <c r="SZN1162" s="12"/>
      <c r="SZO1162" s="12"/>
      <c r="SZP1162" s="12"/>
      <c r="SZQ1162" s="12"/>
      <c r="SZR1162" s="12"/>
      <c r="SZS1162" s="12"/>
      <c r="SZT1162" s="12"/>
      <c r="SZU1162" s="12"/>
      <c r="SZV1162" s="12"/>
      <c r="SZW1162" s="12"/>
      <c r="SZX1162" s="12"/>
      <c r="SZY1162" s="12"/>
      <c r="SZZ1162" s="12"/>
      <c r="TAA1162" s="12"/>
      <c r="TAB1162" s="12"/>
      <c r="TAC1162" s="12"/>
      <c r="TAD1162" s="12"/>
      <c r="TAE1162" s="12"/>
      <c r="TAF1162" s="12"/>
      <c r="TAG1162" s="12"/>
      <c r="TAH1162" s="12"/>
      <c r="TAI1162" s="12"/>
      <c r="TAJ1162" s="12"/>
      <c r="TAK1162" s="12"/>
      <c r="TAL1162" s="12"/>
      <c r="TAM1162" s="12"/>
      <c r="TAN1162" s="12"/>
      <c r="TAO1162" s="12"/>
      <c r="TAP1162" s="12"/>
      <c r="TAQ1162" s="12"/>
      <c r="TAR1162" s="12"/>
      <c r="TAS1162" s="12"/>
      <c r="TAT1162" s="12"/>
      <c r="TAU1162" s="12"/>
      <c r="TAV1162" s="12"/>
      <c r="TAW1162" s="12"/>
      <c r="TAX1162" s="12"/>
      <c r="TAY1162" s="12"/>
      <c r="TAZ1162" s="12"/>
      <c r="TBA1162" s="12"/>
      <c r="TBB1162" s="12"/>
      <c r="TBC1162" s="12"/>
      <c r="TBD1162" s="12"/>
      <c r="TBE1162" s="12"/>
      <c r="TBF1162" s="12"/>
      <c r="TBG1162" s="12"/>
      <c r="TBH1162" s="12"/>
      <c r="TBI1162" s="12"/>
      <c r="TBJ1162" s="12"/>
      <c r="TBK1162" s="12"/>
      <c r="TBL1162" s="12"/>
      <c r="TBM1162" s="12"/>
      <c r="TBN1162" s="12"/>
      <c r="TBO1162" s="12"/>
      <c r="TBP1162" s="12"/>
      <c r="TBQ1162" s="12"/>
      <c r="TBR1162" s="12"/>
      <c r="TBS1162" s="12"/>
      <c r="TBT1162" s="12"/>
      <c r="TBU1162" s="12"/>
      <c r="TBV1162" s="12"/>
      <c r="TBW1162" s="12"/>
      <c r="TBX1162" s="12"/>
      <c r="TBY1162" s="12"/>
      <c r="TBZ1162" s="12"/>
      <c r="TCA1162" s="12"/>
      <c r="TCB1162" s="12"/>
      <c r="TCC1162" s="12"/>
      <c r="TCD1162" s="12"/>
      <c r="TCE1162" s="12"/>
      <c r="TCF1162" s="12"/>
      <c r="TCG1162" s="12"/>
      <c r="TCH1162" s="12"/>
      <c r="TCI1162" s="12"/>
      <c r="TCJ1162" s="12"/>
      <c r="TCK1162" s="12"/>
      <c r="TCL1162" s="12"/>
      <c r="TCM1162" s="12"/>
      <c r="TCN1162" s="12"/>
      <c r="TCO1162" s="12"/>
      <c r="TCP1162" s="12"/>
      <c r="TCQ1162" s="12"/>
      <c r="TCR1162" s="12"/>
      <c r="TCS1162" s="12"/>
      <c r="TCT1162" s="12"/>
      <c r="TCU1162" s="12"/>
      <c r="TCV1162" s="12"/>
      <c r="TCW1162" s="12"/>
      <c r="TCX1162" s="12"/>
      <c r="TCY1162" s="12"/>
      <c r="TCZ1162" s="12"/>
      <c r="TDA1162" s="12"/>
      <c r="TDB1162" s="12"/>
      <c r="TDC1162" s="12"/>
      <c r="TDD1162" s="12"/>
      <c r="TDE1162" s="12"/>
      <c r="TDF1162" s="12"/>
      <c r="TDG1162" s="12"/>
      <c r="TDH1162" s="12"/>
      <c r="TDI1162" s="12"/>
      <c r="TDJ1162" s="12"/>
      <c r="TDK1162" s="12"/>
      <c r="TDL1162" s="12"/>
      <c r="TDM1162" s="12"/>
      <c r="TDN1162" s="12"/>
      <c r="TDO1162" s="12"/>
      <c r="TDP1162" s="12"/>
      <c r="TDQ1162" s="12"/>
      <c r="TDR1162" s="12"/>
      <c r="TDS1162" s="12"/>
      <c r="TDT1162" s="12"/>
      <c r="TDU1162" s="12"/>
      <c r="TDV1162" s="12"/>
      <c r="TDW1162" s="12"/>
      <c r="TDX1162" s="12"/>
      <c r="TDY1162" s="12"/>
      <c r="TDZ1162" s="12"/>
      <c r="TEA1162" s="12"/>
      <c r="TEB1162" s="12"/>
      <c r="TEC1162" s="12"/>
      <c r="TED1162" s="12"/>
      <c r="TEE1162" s="12"/>
      <c r="TEF1162" s="12"/>
      <c r="TEG1162" s="12"/>
      <c r="TEH1162" s="12"/>
      <c r="TEI1162" s="12"/>
      <c r="TEJ1162" s="12"/>
      <c r="TEK1162" s="12"/>
      <c r="TEL1162" s="12"/>
      <c r="TEM1162" s="12"/>
      <c r="TEN1162" s="12"/>
      <c r="TEO1162" s="12"/>
      <c r="TEP1162" s="12"/>
      <c r="TEQ1162" s="12"/>
      <c r="TER1162" s="12"/>
      <c r="TES1162" s="12"/>
      <c r="TET1162" s="12"/>
      <c r="TEU1162" s="12"/>
      <c r="TEV1162" s="12"/>
      <c r="TEW1162" s="12"/>
      <c r="TEX1162" s="12"/>
      <c r="TEY1162" s="12"/>
      <c r="TEZ1162" s="12"/>
      <c r="TFA1162" s="12"/>
      <c r="TFB1162" s="12"/>
      <c r="TFC1162" s="12"/>
      <c r="TFD1162" s="12"/>
      <c r="TFE1162" s="12"/>
      <c r="TFF1162" s="12"/>
      <c r="TFG1162" s="12"/>
      <c r="TFH1162" s="12"/>
      <c r="TFI1162" s="12"/>
      <c r="TFJ1162" s="12"/>
      <c r="TFK1162" s="12"/>
      <c r="TFL1162" s="12"/>
      <c r="TFM1162" s="12"/>
      <c r="TFN1162" s="12"/>
      <c r="TFO1162" s="12"/>
      <c r="TFP1162" s="12"/>
      <c r="TFQ1162" s="12"/>
      <c r="TFR1162" s="12"/>
      <c r="TFS1162" s="12"/>
      <c r="TFT1162" s="12"/>
      <c r="TFU1162" s="12"/>
      <c r="TFV1162" s="12"/>
      <c r="TFW1162" s="12"/>
      <c r="TFX1162" s="12"/>
      <c r="TFY1162" s="12"/>
      <c r="TFZ1162" s="12"/>
      <c r="TGA1162" s="12"/>
      <c r="TGB1162" s="12"/>
      <c r="TGC1162" s="12"/>
      <c r="TGD1162" s="12"/>
      <c r="TGE1162" s="12"/>
      <c r="TGF1162" s="12"/>
      <c r="TGG1162" s="12"/>
      <c r="TGH1162" s="12"/>
      <c r="TGI1162" s="12"/>
      <c r="TGJ1162" s="12"/>
      <c r="TGK1162" s="12"/>
      <c r="TGL1162" s="12"/>
      <c r="TGM1162" s="12"/>
      <c r="TGN1162" s="12"/>
      <c r="TGO1162" s="12"/>
      <c r="TGP1162" s="12"/>
      <c r="TGQ1162" s="12"/>
      <c r="TGR1162" s="12"/>
      <c r="TGS1162" s="12"/>
      <c r="TGT1162" s="12"/>
      <c r="TGU1162" s="12"/>
      <c r="TGV1162" s="12"/>
      <c r="TGW1162" s="12"/>
      <c r="TGX1162" s="12"/>
      <c r="TGY1162" s="12"/>
      <c r="TGZ1162" s="12"/>
      <c r="THA1162" s="12"/>
      <c r="THB1162" s="12"/>
      <c r="THC1162" s="12"/>
      <c r="THD1162" s="12"/>
      <c r="THE1162" s="12"/>
      <c r="THF1162" s="12"/>
      <c r="THG1162" s="12"/>
      <c r="THH1162" s="12"/>
      <c r="THI1162" s="12"/>
      <c r="THJ1162" s="12"/>
      <c r="THK1162" s="12"/>
      <c r="THL1162" s="12"/>
      <c r="THM1162" s="12"/>
      <c r="THN1162" s="12"/>
      <c r="THO1162" s="12"/>
      <c r="THP1162" s="12"/>
      <c r="THQ1162" s="12"/>
      <c r="THR1162" s="12"/>
      <c r="THS1162" s="12"/>
      <c r="THT1162" s="12"/>
      <c r="THU1162" s="12"/>
      <c r="THV1162" s="12"/>
      <c r="THW1162" s="12"/>
      <c r="THX1162" s="12"/>
      <c r="THY1162" s="12"/>
      <c r="THZ1162" s="12"/>
      <c r="TIA1162" s="12"/>
      <c r="TIB1162" s="12"/>
      <c r="TIC1162" s="12"/>
      <c r="TID1162" s="12"/>
      <c r="TIE1162" s="12"/>
      <c r="TIF1162" s="12"/>
      <c r="TIG1162" s="12"/>
      <c r="TIH1162" s="12"/>
      <c r="TII1162" s="12"/>
      <c r="TIJ1162" s="12"/>
      <c r="TIK1162" s="12"/>
      <c r="TIL1162" s="12"/>
      <c r="TIM1162" s="12"/>
      <c r="TIN1162" s="12"/>
      <c r="TIO1162" s="12"/>
      <c r="TIP1162" s="12"/>
      <c r="TIQ1162" s="12"/>
      <c r="TIR1162" s="12"/>
      <c r="TIS1162" s="12"/>
      <c r="TIT1162" s="12"/>
      <c r="TIU1162" s="12"/>
      <c r="TIV1162" s="12"/>
      <c r="TIW1162" s="12"/>
      <c r="TIX1162" s="12"/>
      <c r="TIY1162" s="12"/>
      <c r="TIZ1162" s="12"/>
      <c r="TJA1162" s="12"/>
      <c r="TJB1162" s="12"/>
      <c r="TJC1162" s="12"/>
      <c r="TJD1162" s="12"/>
      <c r="TJE1162" s="12"/>
      <c r="TJF1162" s="12"/>
      <c r="TJG1162" s="12"/>
      <c r="TJH1162" s="12"/>
      <c r="TJI1162" s="12"/>
      <c r="TJJ1162" s="12"/>
      <c r="TJK1162" s="12"/>
      <c r="TJL1162" s="12"/>
      <c r="TJM1162" s="12"/>
      <c r="TJN1162" s="12"/>
      <c r="TJO1162" s="12"/>
      <c r="TJP1162" s="12"/>
      <c r="TJQ1162" s="12"/>
      <c r="TJR1162" s="12"/>
      <c r="TJS1162" s="12"/>
      <c r="TJT1162" s="12"/>
      <c r="TJU1162" s="12"/>
      <c r="TJV1162" s="12"/>
      <c r="TJW1162" s="12"/>
      <c r="TJX1162" s="12"/>
      <c r="TJY1162" s="12"/>
      <c r="TJZ1162" s="12"/>
      <c r="TKA1162" s="12"/>
      <c r="TKB1162" s="12"/>
      <c r="TKC1162" s="12"/>
      <c r="TKD1162" s="12"/>
      <c r="TKE1162" s="12"/>
      <c r="TKF1162" s="12"/>
      <c r="TKG1162" s="12"/>
      <c r="TKH1162" s="12"/>
      <c r="TKI1162" s="12"/>
      <c r="TKJ1162" s="12"/>
      <c r="TKK1162" s="12"/>
      <c r="TKL1162" s="12"/>
      <c r="TKM1162" s="12"/>
      <c r="TKN1162" s="12"/>
      <c r="TKO1162" s="12"/>
      <c r="TKP1162" s="12"/>
      <c r="TKQ1162" s="12"/>
      <c r="TKR1162" s="12"/>
      <c r="TKS1162" s="12"/>
      <c r="TKT1162" s="12"/>
      <c r="TKU1162" s="12"/>
      <c r="TKV1162" s="12"/>
      <c r="TKW1162" s="12"/>
      <c r="TKX1162" s="12"/>
      <c r="TKY1162" s="12"/>
      <c r="TKZ1162" s="12"/>
      <c r="TLA1162" s="12"/>
      <c r="TLB1162" s="12"/>
      <c r="TLC1162" s="12"/>
      <c r="TLD1162" s="12"/>
      <c r="TLE1162" s="12"/>
      <c r="TLF1162" s="12"/>
      <c r="TLG1162" s="12"/>
      <c r="TLH1162" s="12"/>
      <c r="TLI1162" s="12"/>
      <c r="TLJ1162" s="12"/>
      <c r="TLK1162" s="12"/>
      <c r="TLL1162" s="12"/>
      <c r="TLM1162" s="12"/>
      <c r="TLN1162" s="12"/>
      <c r="TLO1162" s="12"/>
      <c r="TLP1162" s="12"/>
      <c r="TLQ1162" s="12"/>
      <c r="TLR1162" s="12"/>
      <c r="TLS1162" s="12"/>
      <c r="TLT1162" s="12"/>
      <c r="TLU1162" s="12"/>
      <c r="TLV1162" s="12"/>
      <c r="TLW1162" s="12"/>
      <c r="TLX1162" s="12"/>
      <c r="TLY1162" s="12"/>
      <c r="TLZ1162" s="12"/>
      <c r="TMA1162" s="12"/>
      <c r="TMB1162" s="12"/>
      <c r="TMC1162" s="12"/>
      <c r="TMD1162" s="12"/>
      <c r="TME1162" s="12"/>
      <c r="TMF1162" s="12"/>
      <c r="TMG1162" s="12"/>
      <c r="TMH1162" s="12"/>
      <c r="TMI1162" s="12"/>
      <c r="TMJ1162" s="12"/>
      <c r="TMK1162" s="12"/>
      <c r="TML1162" s="12"/>
      <c r="TMM1162" s="12"/>
      <c r="TMN1162" s="12"/>
      <c r="TMO1162" s="12"/>
      <c r="TMP1162" s="12"/>
      <c r="TMQ1162" s="12"/>
      <c r="TMR1162" s="12"/>
      <c r="TMS1162" s="12"/>
      <c r="TMT1162" s="12"/>
      <c r="TMU1162" s="12"/>
      <c r="TMV1162" s="12"/>
      <c r="TMW1162" s="12"/>
      <c r="TMX1162" s="12"/>
      <c r="TMY1162" s="12"/>
      <c r="TMZ1162" s="12"/>
      <c r="TNA1162" s="12"/>
      <c r="TNB1162" s="12"/>
      <c r="TNC1162" s="12"/>
      <c r="TND1162" s="12"/>
      <c r="TNE1162" s="12"/>
      <c r="TNF1162" s="12"/>
      <c r="TNG1162" s="12"/>
      <c r="TNH1162" s="12"/>
      <c r="TNI1162" s="12"/>
      <c r="TNJ1162" s="12"/>
      <c r="TNK1162" s="12"/>
      <c r="TNL1162" s="12"/>
      <c r="TNM1162" s="12"/>
      <c r="TNN1162" s="12"/>
      <c r="TNO1162" s="12"/>
      <c r="TNP1162" s="12"/>
      <c r="TNQ1162" s="12"/>
      <c r="TNR1162" s="12"/>
      <c r="TNS1162" s="12"/>
      <c r="TNT1162" s="12"/>
      <c r="TNU1162" s="12"/>
      <c r="TNV1162" s="12"/>
      <c r="TNW1162" s="12"/>
      <c r="TNX1162" s="12"/>
      <c r="TNY1162" s="12"/>
      <c r="TNZ1162" s="12"/>
      <c r="TOA1162" s="12"/>
      <c r="TOB1162" s="12"/>
      <c r="TOC1162" s="12"/>
      <c r="TOD1162" s="12"/>
      <c r="TOE1162" s="12"/>
      <c r="TOF1162" s="12"/>
      <c r="TOG1162" s="12"/>
      <c r="TOH1162" s="12"/>
      <c r="TOI1162" s="12"/>
      <c r="TOJ1162" s="12"/>
      <c r="TOK1162" s="12"/>
      <c r="TOL1162" s="12"/>
      <c r="TOM1162" s="12"/>
      <c r="TON1162" s="12"/>
      <c r="TOO1162" s="12"/>
      <c r="TOP1162" s="12"/>
      <c r="TOQ1162" s="12"/>
      <c r="TOR1162" s="12"/>
      <c r="TOS1162" s="12"/>
      <c r="TOT1162" s="12"/>
      <c r="TOU1162" s="12"/>
      <c r="TOV1162" s="12"/>
      <c r="TOW1162" s="12"/>
      <c r="TOX1162" s="12"/>
      <c r="TOY1162" s="12"/>
      <c r="TOZ1162" s="12"/>
      <c r="TPA1162" s="12"/>
      <c r="TPB1162" s="12"/>
      <c r="TPC1162" s="12"/>
      <c r="TPD1162" s="12"/>
      <c r="TPE1162" s="12"/>
      <c r="TPF1162" s="12"/>
      <c r="TPG1162" s="12"/>
      <c r="TPH1162" s="12"/>
      <c r="TPI1162" s="12"/>
      <c r="TPJ1162" s="12"/>
      <c r="TPK1162" s="12"/>
      <c r="TPL1162" s="12"/>
      <c r="TPM1162" s="12"/>
      <c r="TPN1162" s="12"/>
      <c r="TPO1162" s="12"/>
      <c r="TPP1162" s="12"/>
      <c r="TPQ1162" s="12"/>
      <c r="TPR1162" s="12"/>
      <c r="TPS1162" s="12"/>
      <c r="TPT1162" s="12"/>
      <c r="TPU1162" s="12"/>
      <c r="TPV1162" s="12"/>
      <c r="TPW1162" s="12"/>
      <c r="TPX1162" s="12"/>
      <c r="TPY1162" s="12"/>
      <c r="TPZ1162" s="12"/>
      <c r="TQA1162" s="12"/>
      <c r="TQB1162" s="12"/>
      <c r="TQC1162" s="12"/>
      <c r="TQD1162" s="12"/>
      <c r="TQE1162" s="12"/>
      <c r="TQF1162" s="12"/>
      <c r="TQG1162" s="12"/>
      <c r="TQH1162" s="12"/>
      <c r="TQI1162" s="12"/>
      <c r="TQJ1162" s="12"/>
      <c r="TQK1162" s="12"/>
      <c r="TQL1162" s="12"/>
      <c r="TQM1162" s="12"/>
      <c r="TQN1162" s="12"/>
      <c r="TQO1162" s="12"/>
      <c r="TQP1162" s="12"/>
      <c r="TQQ1162" s="12"/>
      <c r="TQR1162" s="12"/>
      <c r="TQS1162" s="12"/>
      <c r="TQT1162" s="12"/>
      <c r="TQU1162" s="12"/>
      <c r="TQV1162" s="12"/>
      <c r="TQW1162" s="12"/>
      <c r="TQX1162" s="12"/>
      <c r="TQY1162" s="12"/>
      <c r="TQZ1162" s="12"/>
      <c r="TRA1162" s="12"/>
      <c r="TRB1162" s="12"/>
      <c r="TRC1162" s="12"/>
      <c r="TRD1162" s="12"/>
      <c r="TRE1162" s="12"/>
      <c r="TRF1162" s="12"/>
      <c r="TRG1162" s="12"/>
      <c r="TRH1162" s="12"/>
      <c r="TRI1162" s="12"/>
      <c r="TRJ1162" s="12"/>
      <c r="TRK1162" s="12"/>
      <c r="TRL1162" s="12"/>
      <c r="TRM1162" s="12"/>
      <c r="TRN1162" s="12"/>
      <c r="TRO1162" s="12"/>
      <c r="TRP1162" s="12"/>
      <c r="TRQ1162" s="12"/>
      <c r="TRR1162" s="12"/>
      <c r="TRS1162" s="12"/>
      <c r="TRT1162" s="12"/>
      <c r="TRU1162" s="12"/>
      <c r="TRV1162" s="12"/>
      <c r="TRW1162" s="12"/>
      <c r="TRX1162" s="12"/>
      <c r="TRY1162" s="12"/>
      <c r="TRZ1162" s="12"/>
      <c r="TSA1162" s="12"/>
      <c r="TSB1162" s="12"/>
      <c r="TSC1162" s="12"/>
      <c r="TSD1162" s="12"/>
      <c r="TSE1162" s="12"/>
      <c r="TSF1162" s="12"/>
      <c r="TSG1162" s="12"/>
      <c r="TSH1162" s="12"/>
      <c r="TSI1162" s="12"/>
      <c r="TSJ1162" s="12"/>
      <c r="TSK1162" s="12"/>
      <c r="TSL1162" s="12"/>
      <c r="TSM1162" s="12"/>
      <c r="TSN1162" s="12"/>
      <c r="TSO1162" s="12"/>
      <c r="TSP1162" s="12"/>
      <c r="TSQ1162" s="12"/>
      <c r="TSR1162" s="12"/>
      <c r="TSS1162" s="12"/>
      <c r="TST1162" s="12"/>
      <c r="TSU1162" s="12"/>
      <c r="TSV1162" s="12"/>
      <c r="TSW1162" s="12"/>
      <c r="TSX1162" s="12"/>
      <c r="TSY1162" s="12"/>
      <c r="TSZ1162" s="12"/>
      <c r="TTA1162" s="12"/>
      <c r="TTB1162" s="12"/>
      <c r="TTC1162" s="12"/>
      <c r="TTD1162" s="12"/>
      <c r="TTE1162" s="12"/>
      <c r="TTF1162" s="12"/>
      <c r="TTG1162" s="12"/>
      <c r="TTH1162" s="12"/>
      <c r="TTI1162" s="12"/>
      <c r="TTJ1162" s="12"/>
      <c r="TTK1162" s="12"/>
      <c r="TTL1162" s="12"/>
      <c r="TTM1162" s="12"/>
      <c r="TTN1162" s="12"/>
      <c r="TTO1162" s="12"/>
      <c r="TTP1162" s="12"/>
      <c r="TTQ1162" s="12"/>
      <c r="TTR1162" s="12"/>
      <c r="TTS1162" s="12"/>
      <c r="TTT1162" s="12"/>
      <c r="TTU1162" s="12"/>
      <c r="TTV1162" s="12"/>
      <c r="TTW1162" s="12"/>
      <c r="TTX1162" s="12"/>
      <c r="TTY1162" s="12"/>
      <c r="TTZ1162" s="12"/>
      <c r="TUA1162" s="12"/>
      <c r="TUB1162" s="12"/>
      <c r="TUC1162" s="12"/>
      <c r="TUD1162" s="12"/>
      <c r="TUE1162" s="12"/>
      <c r="TUF1162" s="12"/>
      <c r="TUG1162" s="12"/>
      <c r="TUH1162" s="12"/>
      <c r="TUI1162" s="12"/>
      <c r="TUJ1162" s="12"/>
      <c r="TUK1162" s="12"/>
      <c r="TUL1162" s="12"/>
      <c r="TUM1162" s="12"/>
      <c r="TUN1162" s="12"/>
      <c r="TUO1162" s="12"/>
      <c r="TUP1162" s="12"/>
      <c r="TUQ1162" s="12"/>
      <c r="TUR1162" s="12"/>
      <c r="TUS1162" s="12"/>
      <c r="TUT1162" s="12"/>
      <c r="TUU1162" s="12"/>
      <c r="TUV1162" s="12"/>
      <c r="TUW1162" s="12"/>
      <c r="TUX1162" s="12"/>
      <c r="TUY1162" s="12"/>
      <c r="TUZ1162" s="12"/>
      <c r="TVA1162" s="12"/>
      <c r="TVB1162" s="12"/>
      <c r="TVC1162" s="12"/>
      <c r="TVD1162" s="12"/>
      <c r="TVE1162" s="12"/>
      <c r="TVF1162" s="12"/>
      <c r="TVG1162" s="12"/>
      <c r="TVH1162" s="12"/>
      <c r="TVI1162" s="12"/>
      <c r="TVJ1162" s="12"/>
      <c r="TVK1162" s="12"/>
      <c r="TVL1162" s="12"/>
      <c r="TVM1162" s="12"/>
      <c r="TVN1162" s="12"/>
      <c r="TVO1162" s="12"/>
      <c r="TVP1162" s="12"/>
      <c r="TVQ1162" s="12"/>
      <c r="TVR1162" s="12"/>
      <c r="TVS1162" s="12"/>
      <c r="TVT1162" s="12"/>
      <c r="TVU1162" s="12"/>
      <c r="TVV1162" s="12"/>
      <c r="TVW1162" s="12"/>
      <c r="TVX1162" s="12"/>
      <c r="TVY1162" s="12"/>
      <c r="TVZ1162" s="12"/>
      <c r="TWA1162" s="12"/>
      <c r="TWB1162" s="12"/>
      <c r="TWC1162" s="12"/>
      <c r="TWD1162" s="12"/>
      <c r="TWE1162" s="12"/>
      <c r="TWF1162" s="12"/>
      <c r="TWG1162" s="12"/>
      <c r="TWH1162" s="12"/>
      <c r="TWI1162" s="12"/>
      <c r="TWJ1162" s="12"/>
      <c r="TWK1162" s="12"/>
      <c r="TWL1162" s="12"/>
      <c r="TWM1162" s="12"/>
      <c r="TWN1162" s="12"/>
      <c r="TWO1162" s="12"/>
      <c r="TWP1162" s="12"/>
      <c r="TWQ1162" s="12"/>
      <c r="TWR1162" s="12"/>
      <c r="TWS1162" s="12"/>
      <c r="TWT1162" s="12"/>
      <c r="TWU1162" s="12"/>
      <c r="TWV1162" s="12"/>
      <c r="TWW1162" s="12"/>
      <c r="TWX1162" s="12"/>
      <c r="TWY1162" s="12"/>
      <c r="TWZ1162" s="12"/>
      <c r="TXA1162" s="12"/>
      <c r="TXB1162" s="12"/>
      <c r="TXC1162" s="12"/>
      <c r="TXD1162" s="12"/>
      <c r="TXE1162" s="12"/>
      <c r="TXF1162" s="12"/>
      <c r="TXG1162" s="12"/>
      <c r="TXH1162" s="12"/>
      <c r="TXI1162" s="12"/>
      <c r="TXJ1162" s="12"/>
      <c r="TXK1162" s="12"/>
      <c r="TXL1162" s="12"/>
      <c r="TXM1162" s="12"/>
      <c r="TXN1162" s="12"/>
      <c r="TXO1162" s="12"/>
      <c r="TXP1162" s="12"/>
      <c r="TXQ1162" s="12"/>
      <c r="TXR1162" s="12"/>
      <c r="TXS1162" s="12"/>
      <c r="TXT1162" s="12"/>
      <c r="TXU1162" s="12"/>
      <c r="TXV1162" s="12"/>
      <c r="TXW1162" s="12"/>
      <c r="TXX1162" s="12"/>
      <c r="TXY1162" s="12"/>
      <c r="TXZ1162" s="12"/>
      <c r="TYA1162" s="12"/>
      <c r="TYB1162" s="12"/>
      <c r="TYC1162" s="12"/>
      <c r="TYD1162" s="12"/>
      <c r="TYE1162" s="12"/>
      <c r="TYF1162" s="12"/>
      <c r="TYG1162" s="12"/>
      <c r="TYH1162" s="12"/>
      <c r="TYI1162" s="12"/>
      <c r="TYJ1162" s="12"/>
      <c r="TYK1162" s="12"/>
      <c r="TYL1162" s="12"/>
      <c r="TYM1162" s="12"/>
      <c r="TYN1162" s="12"/>
      <c r="TYO1162" s="12"/>
      <c r="TYP1162" s="12"/>
      <c r="TYQ1162" s="12"/>
      <c r="TYR1162" s="12"/>
      <c r="TYS1162" s="12"/>
      <c r="TYT1162" s="12"/>
      <c r="TYU1162" s="12"/>
      <c r="TYV1162" s="12"/>
      <c r="TYW1162" s="12"/>
      <c r="TYX1162" s="12"/>
      <c r="TYY1162" s="12"/>
      <c r="TYZ1162" s="12"/>
      <c r="TZA1162" s="12"/>
      <c r="TZB1162" s="12"/>
      <c r="TZC1162" s="12"/>
      <c r="TZD1162" s="12"/>
      <c r="TZE1162" s="12"/>
      <c r="TZF1162" s="12"/>
      <c r="TZG1162" s="12"/>
      <c r="TZH1162" s="12"/>
      <c r="TZI1162" s="12"/>
      <c r="TZJ1162" s="12"/>
      <c r="TZK1162" s="12"/>
      <c r="TZL1162" s="12"/>
      <c r="TZM1162" s="12"/>
      <c r="TZN1162" s="12"/>
      <c r="TZO1162" s="12"/>
      <c r="TZP1162" s="12"/>
      <c r="TZQ1162" s="12"/>
      <c r="TZR1162" s="12"/>
      <c r="TZS1162" s="12"/>
      <c r="TZT1162" s="12"/>
      <c r="TZU1162" s="12"/>
      <c r="TZV1162" s="12"/>
      <c r="TZW1162" s="12"/>
      <c r="TZX1162" s="12"/>
      <c r="TZY1162" s="12"/>
      <c r="TZZ1162" s="12"/>
      <c r="UAA1162" s="12"/>
      <c r="UAB1162" s="12"/>
      <c r="UAC1162" s="12"/>
      <c r="UAD1162" s="12"/>
      <c r="UAE1162" s="12"/>
      <c r="UAF1162" s="12"/>
      <c r="UAG1162" s="12"/>
      <c r="UAH1162" s="12"/>
      <c r="UAI1162" s="12"/>
      <c r="UAJ1162" s="12"/>
      <c r="UAK1162" s="12"/>
      <c r="UAL1162" s="12"/>
      <c r="UAM1162" s="12"/>
      <c r="UAN1162" s="12"/>
      <c r="UAO1162" s="12"/>
      <c r="UAP1162" s="12"/>
      <c r="UAQ1162" s="12"/>
      <c r="UAR1162" s="12"/>
      <c r="UAS1162" s="12"/>
      <c r="UAT1162" s="12"/>
      <c r="UAU1162" s="12"/>
      <c r="UAV1162" s="12"/>
      <c r="UAW1162" s="12"/>
      <c r="UAX1162" s="12"/>
      <c r="UAY1162" s="12"/>
      <c r="UAZ1162" s="12"/>
      <c r="UBA1162" s="12"/>
      <c r="UBB1162" s="12"/>
      <c r="UBC1162" s="12"/>
      <c r="UBD1162" s="12"/>
      <c r="UBE1162" s="12"/>
      <c r="UBF1162" s="12"/>
      <c r="UBG1162" s="12"/>
      <c r="UBH1162" s="12"/>
      <c r="UBI1162" s="12"/>
      <c r="UBJ1162" s="12"/>
      <c r="UBK1162" s="12"/>
      <c r="UBL1162" s="12"/>
      <c r="UBM1162" s="12"/>
      <c r="UBN1162" s="12"/>
      <c r="UBO1162" s="12"/>
      <c r="UBP1162" s="12"/>
      <c r="UBQ1162" s="12"/>
      <c r="UBR1162" s="12"/>
      <c r="UBS1162" s="12"/>
      <c r="UBT1162" s="12"/>
      <c r="UBU1162" s="12"/>
      <c r="UBV1162" s="12"/>
      <c r="UBW1162" s="12"/>
      <c r="UBX1162" s="12"/>
      <c r="UBY1162" s="12"/>
      <c r="UBZ1162" s="12"/>
      <c r="UCA1162" s="12"/>
      <c r="UCB1162" s="12"/>
      <c r="UCC1162" s="12"/>
      <c r="UCD1162" s="12"/>
      <c r="UCE1162" s="12"/>
      <c r="UCF1162" s="12"/>
      <c r="UCG1162" s="12"/>
      <c r="UCH1162" s="12"/>
      <c r="UCI1162" s="12"/>
      <c r="UCJ1162" s="12"/>
      <c r="UCK1162" s="12"/>
      <c r="UCL1162" s="12"/>
      <c r="UCM1162" s="12"/>
      <c r="UCN1162" s="12"/>
      <c r="UCO1162" s="12"/>
      <c r="UCP1162" s="12"/>
      <c r="UCQ1162" s="12"/>
      <c r="UCR1162" s="12"/>
      <c r="UCS1162" s="12"/>
      <c r="UCT1162" s="12"/>
      <c r="UCU1162" s="12"/>
      <c r="UCV1162" s="12"/>
      <c r="UCW1162" s="12"/>
      <c r="UCX1162" s="12"/>
      <c r="UCY1162" s="12"/>
      <c r="UCZ1162" s="12"/>
      <c r="UDA1162" s="12"/>
      <c r="UDB1162" s="12"/>
      <c r="UDC1162" s="12"/>
      <c r="UDD1162" s="12"/>
      <c r="UDE1162" s="12"/>
      <c r="UDF1162" s="12"/>
      <c r="UDG1162" s="12"/>
      <c r="UDH1162" s="12"/>
      <c r="UDI1162" s="12"/>
      <c r="UDJ1162" s="12"/>
      <c r="UDK1162" s="12"/>
      <c r="UDL1162" s="12"/>
      <c r="UDM1162" s="12"/>
      <c r="UDN1162" s="12"/>
      <c r="UDO1162" s="12"/>
      <c r="UDP1162" s="12"/>
      <c r="UDQ1162" s="12"/>
      <c r="UDR1162" s="12"/>
      <c r="UDS1162" s="12"/>
      <c r="UDT1162" s="12"/>
      <c r="UDU1162" s="12"/>
      <c r="UDV1162" s="12"/>
      <c r="UDW1162" s="12"/>
      <c r="UDX1162" s="12"/>
      <c r="UDY1162" s="12"/>
      <c r="UDZ1162" s="12"/>
      <c r="UEA1162" s="12"/>
      <c r="UEB1162" s="12"/>
      <c r="UEC1162" s="12"/>
      <c r="UED1162" s="12"/>
      <c r="UEE1162" s="12"/>
      <c r="UEF1162" s="12"/>
      <c r="UEG1162" s="12"/>
      <c r="UEH1162" s="12"/>
      <c r="UEI1162" s="12"/>
      <c r="UEJ1162" s="12"/>
      <c r="UEK1162" s="12"/>
      <c r="UEL1162" s="12"/>
      <c r="UEM1162" s="12"/>
      <c r="UEN1162" s="12"/>
      <c r="UEO1162" s="12"/>
      <c r="UEP1162" s="12"/>
      <c r="UEQ1162" s="12"/>
      <c r="UER1162" s="12"/>
      <c r="UES1162" s="12"/>
      <c r="UET1162" s="12"/>
      <c r="UEU1162" s="12"/>
      <c r="UEV1162" s="12"/>
      <c r="UEW1162" s="12"/>
      <c r="UEX1162" s="12"/>
      <c r="UEY1162" s="12"/>
      <c r="UEZ1162" s="12"/>
      <c r="UFA1162" s="12"/>
      <c r="UFB1162" s="12"/>
      <c r="UFC1162" s="12"/>
      <c r="UFD1162" s="12"/>
      <c r="UFE1162" s="12"/>
      <c r="UFF1162" s="12"/>
      <c r="UFG1162" s="12"/>
      <c r="UFH1162" s="12"/>
      <c r="UFI1162" s="12"/>
      <c r="UFJ1162" s="12"/>
      <c r="UFK1162" s="12"/>
      <c r="UFL1162" s="12"/>
      <c r="UFM1162" s="12"/>
      <c r="UFN1162" s="12"/>
      <c r="UFO1162" s="12"/>
      <c r="UFP1162" s="12"/>
      <c r="UFQ1162" s="12"/>
      <c r="UFR1162" s="12"/>
      <c r="UFS1162" s="12"/>
      <c r="UFT1162" s="12"/>
      <c r="UFU1162" s="12"/>
      <c r="UFV1162" s="12"/>
      <c r="UFW1162" s="12"/>
      <c r="UFX1162" s="12"/>
      <c r="UFY1162" s="12"/>
      <c r="UFZ1162" s="12"/>
      <c r="UGA1162" s="12"/>
      <c r="UGB1162" s="12"/>
      <c r="UGC1162" s="12"/>
      <c r="UGD1162" s="12"/>
      <c r="UGE1162" s="12"/>
      <c r="UGF1162" s="12"/>
      <c r="UGG1162" s="12"/>
      <c r="UGH1162" s="12"/>
      <c r="UGI1162" s="12"/>
      <c r="UGJ1162" s="12"/>
      <c r="UGK1162" s="12"/>
      <c r="UGL1162" s="12"/>
      <c r="UGM1162" s="12"/>
      <c r="UGN1162" s="12"/>
      <c r="UGO1162" s="12"/>
      <c r="UGP1162" s="12"/>
      <c r="UGQ1162" s="12"/>
      <c r="UGR1162" s="12"/>
      <c r="UGS1162" s="12"/>
      <c r="UGT1162" s="12"/>
      <c r="UGU1162" s="12"/>
      <c r="UGV1162" s="12"/>
      <c r="UGW1162" s="12"/>
      <c r="UGX1162" s="12"/>
      <c r="UGY1162" s="12"/>
      <c r="UGZ1162" s="12"/>
      <c r="UHA1162" s="12"/>
      <c r="UHB1162" s="12"/>
      <c r="UHC1162" s="12"/>
      <c r="UHD1162" s="12"/>
      <c r="UHE1162" s="12"/>
      <c r="UHF1162" s="12"/>
      <c r="UHG1162" s="12"/>
      <c r="UHH1162" s="12"/>
      <c r="UHI1162" s="12"/>
      <c r="UHJ1162" s="12"/>
      <c r="UHK1162" s="12"/>
      <c r="UHL1162" s="12"/>
      <c r="UHM1162" s="12"/>
      <c r="UHN1162" s="12"/>
      <c r="UHO1162" s="12"/>
      <c r="UHP1162" s="12"/>
      <c r="UHQ1162" s="12"/>
      <c r="UHR1162" s="12"/>
      <c r="UHS1162" s="12"/>
      <c r="UHT1162" s="12"/>
      <c r="UHU1162" s="12"/>
      <c r="UHV1162" s="12"/>
      <c r="UHW1162" s="12"/>
      <c r="UHX1162" s="12"/>
      <c r="UHY1162" s="12"/>
      <c r="UHZ1162" s="12"/>
      <c r="UIA1162" s="12"/>
      <c r="UIB1162" s="12"/>
      <c r="UIC1162" s="12"/>
      <c r="UID1162" s="12"/>
      <c r="UIE1162" s="12"/>
      <c r="UIF1162" s="12"/>
      <c r="UIG1162" s="12"/>
      <c r="UIH1162" s="12"/>
      <c r="UII1162" s="12"/>
      <c r="UIJ1162" s="12"/>
      <c r="UIK1162" s="12"/>
      <c r="UIL1162" s="12"/>
      <c r="UIM1162" s="12"/>
      <c r="UIN1162" s="12"/>
      <c r="UIO1162" s="12"/>
      <c r="UIP1162" s="12"/>
      <c r="UIQ1162" s="12"/>
      <c r="UIR1162" s="12"/>
      <c r="UIS1162" s="12"/>
      <c r="UIT1162" s="12"/>
      <c r="UIU1162" s="12"/>
      <c r="UIV1162" s="12"/>
      <c r="UIW1162" s="12"/>
      <c r="UIX1162" s="12"/>
      <c r="UIY1162" s="12"/>
      <c r="UIZ1162" s="12"/>
      <c r="UJA1162" s="12"/>
      <c r="UJB1162" s="12"/>
      <c r="UJC1162" s="12"/>
      <c r="UJD1162" s="12"/>
      <c r="UJE1162" s="12"/>
      <c r="UJF1162" s="12"/>
      <c r="UJG1162" s="12"/>
      <c r="UJH1162" s="12"/>
      <c r="UJI1162" s="12"/>
      <c r="UJJ1162" s="12"/>
      <c r="UJK1162" s="12"/>
      <c r="UJL1162" s="12"/>
      <c r="UJM1162" s="12"/>
      <c r="UJN1162" s="12"/>
      <c r="UJO1162" s="12"/>
      <c r="UJP1162" s="12"/>
      <c r="UJQ1162" s="12"/>
      <c r="UJR1162" s="12"/>
      <c r="UJS1162" s="12"/>
      <c r="UJT1162" s="12"/>
      <c r="UJU1162" s="12"/>
      <c r="UJV1162" s="12"/>
      <c r="UJW1162" s="12"/>
      <c r="UJX1162" s="12"/>
      <c r="UJY1162" s="12"/>
      <c r="UJZ1162" s="12"/>
      <c r="UKA1162" s="12"/>
      <c r="UKB1162" s="12"/>
      <c r="UKC1162" s="12"/>
      <c r="UKD1162" s="12"/>
      <c r="UKE1162" s="12"/>
      <c r="UKF1162" s="12"/>
      <c r="UKG1162" s="12"/>
      <c r="UKH1162" s="12"/>
      <c r="UKI1162" s="12"/>
      <c r="UKJ1162" s="12"/>
      <c r="UKK1162" s="12"/>
      <c r="UKL1162" s="12"/>
      <c r="UKM1162" s="12"/>
      <c r="UKN1162" s="12"/>
      <c r="UKO1162" s="12"/>
      <c r="UKP1162" s="12"/>
      <c r="UKQ1162" s="12"/>
      <c r="UKR1162" s="12"/>
      <c r="UKS1162" s="12"/>
      <c r="UKT1162" s="12"/>
      <c r="UKU1162" s="12"/>
      <c r="UKV1162" s="12"/>
      <c r="UKW1162" s="12"/>
      <c r="UKX1162" s="12"/>
      <c r="UKY1162" s="12"/>
      <c r="UKZ1162" s="12"/>
      <c r="ULA1162" s="12"/>
      <c r="ULB1162" s="12"/>
      <c r="ULC1162" s="12"/>
      <c r="ULD1162" s="12"/>
      <c r="ULE1162" s="12"/>
      <c r="ULF1162" s="12"/>
      <c r="ULG1162" s="12"/>
      <c r="ULH1162" s="12"/>
      <c r="ULI1162" s="12"/>
      <c r="ULJ1162" s="12"/>
      <c r="ULK1162" s="12"/>
      <c r="ULL1162" s="12"/>
      <c r="ULM1162" s="12"/>
      <c r="ULN1162" s="12"/>
      <c r="ULO1162" s="12"/>
      <c r="ULP1162" s="12"/>
      <c r="ULQ1162" s="12"/>
      <c r="ULR1162" s="12"/>
      <c r="ULS1162" s="12"/>
      <c r="ULT1162" s="12"/>
      <c r="ULU1162" s="12"/>
      <c r="ULV1162" s="12"/>
      <c r="ULW1162" s="12"/>
      <c r="ULX1162" s="12"/>
      <c r="ULY1162" s="12"/>
      <c r="ULZ1162" s="12"/>
      <c r="UMA1162" s="12"/>
      <c r="UMB1162" s="12"/>
      <c r="UMC1162" s="12"/>
      <c r="UMD1162" s="12"/>
      <c r="UME1162" s="12"/>
      <c r="UMF1162" s="12"/>
      <c r="UMG1162" s="12"/>
      <c r="UMH1162" s="12"/>
      <c r="UMI1162" s="12"/>
      <c r="UMJ1162" s="12"/>
      <c r="UMK1162" s="12"/>
      <c r="UML1162" s="12"/>
      <c r="UMM1162" s="12"/>
      <c r="UMN1162" s="12"/>
      <c r="UMO1162" s="12"/>
      <c r="UMP1162" s="12"/>
      <c r="UMQ1162" s="12"/>
      <c r="UMR1162" s="12"/>
      <c r="UMS1162" s="12"/>
      <c r="UMT1162" s="12"/>
      <c r="UMU1162" s="12"/>
      <c r="UMV1162" s="12"/>
      <c r="UMW1162" s="12"/>
      <c r="UMX1162" s="12"/>
      <c r="UMY1162" s="12"/>
      <c r="UMZ1162" s="12"/>
      <c r="UNA1162" s="12"/>
      <c r="UNB1162" s="12"/>
      <c r="UNC1162" s="12"/>
      <c r="UND1162" s="12"/>
      <c r="UNE1162" s="12"/>
      <c r="UNF1162" s="12"/>
      <c r="UNG1162" s="12"/>
      <c r="UNH1162" s="12"/>
      <c r="UNI1162" s="12"/>
      <c r="UNJ1162" s="12"/>
      <c r="UNK1162" s="12"/>
      <c r="UNL1162" s="12"/>
      <c r="UNM1162" s="12"/>
      <c r="UNN1162" s="12"/>
      <c r="UNO1162" s="12"/>
      <c r="UNP1162" s="12"/>
      <c r="UNQ1162" s="12"/>
      <c r="UNR1162" s="12"/>
      <c r="UNS1162" s="12"/>
      <c r="UNT1162" s="12"/>
      <c r="UNU1162" s="12"/>
      <c r="UNV1162" s="12"/>
      <c r="UNW1162" s="12"/>
      <c r="UNX1162" s="12"/>
      <c r="UNY1162" s="12"/>
      <c r="UNZ1162" s="12"/>
      <c r="UOA1162" s="12"/>
      <c r="UOB1162" s="12"/>
      <c r="UOC1162" s="12"/>
      <c r="UOD1162" s="12"/>
      <c r="UOE1162" s="12"/>
      <c r="UOF1162" s="12"/>
      <c r="UOG1162" s="12"/>
      <c r="UOH1162" s="12"/>
      <c r="UOI1162" s="12"/>
      <c r="UOJ1162" s="12"/>
      <c r="UOK1162" s="12"/>
      <c r="UOL1162" s="12"/>
      <c r="UOM1162" s="12"/>
      <c r="UON1162" s="12"/>
      <c r="UOO1162" s="12"/>
      <c r="UOP1162" s="12"/>
      <c r="UOQ1162" s="12"/>
      <c r="UOR1162" s="12"/>
      <c r="UOS1162" s="12"/>
      <c r="UOT1162" s="12"/>
      <c r="UOU1162" s="12"/>
      <c r="UOV1162" s="12"/>
      <c r="UOW1162" s="12"/>
      <c r="UOX1162" s="12"/>
      <c r="UOY1162" s="12"/>
      <c r="UOZ1162" s="12"/>
      <c r="UPA1162" s="12"/>
      <c r="UPB1162" s="12"/>
      <c r="UPC1162" s="12"/>
      <c r="UPD1162" s="12"/>
      <c r="UPE1162" s="12"/>
      <c r="UPF1162" s="12"/>
      <c r="UPG1162" s="12"/>
      <c r="UPH1162" s="12"/>
      <c r="UPI1162" s="12"/>
      <c r="UPJ1162" s="12"/>
      <c r="UPK1162" s="12"/>
      <c r="UPL1162" s="12"/>
      <c r="UPM1162" s="12"/>
      <c r="UPN1162" s="12"/>
      <c r="UPO1162" s="12"/>
      <c r="UPP1162" s="12"/>
      <c r="UPQ1162" s="12"/>
      <c r="UPR1162" s="12"/>
      <c r="UPS1162" s="12"/>
      <c r="UPT1162" s="12"/>
      <c r="UPU1162" s="12"/>
      <c r="UPV1162" s="12"/>
      <c r="UPW1162" s="12"/>
      <c r="UPX1162" s="12"/>
      <c r="UPY1162" s="12"/>
      <c r="UPZ1162" s="12"/>
      <c r="UQA1162" s="12"/>
      <c r="UQB1162" s="12"/>
      <c r="UQC1162" s="12"/>
      <c r="UQD1162" s="12"/>
      <c r="UQE1162" s="12"/>
      <c r="UQF1162" s="12"/>
      <c r="UQG1162" s="12"/>
      <c r="UQH1162" s="12"/>
      <c r="UQI1162" s="12"/>
      <c r="UQJ1162" s="12"/>
      <c r="UQK1162" s="12"/>
      <c r="UQL1162" s="12"/>
      <c r="UQM1162" s="12"/>
      <c r="UQN1162" s="12"/>
      <c r="UQO1162" s="12"/>
      <c r="UQP1162" s="12"/>
      <c r="UQQ1162" s="12"/>
      <c r="UQR1162" s="12"/>
      <c r="UQS1162" s="12"/>
      <c r="UQT1162" s="12"/>
      <c r="UQU1162" s="12"/>
      <c r="UQV1162" s="12"/>
      <c r="UQW1162" s="12"/>
      <c r="UQX1162" s="12"/>
      <c r="UQY1162" s="12"/>
      <c r="UQZ1162" s="12"/>
      <c r="URA1162" s="12"/>
      <c r="URB1162" s="12"/>
      <c r="URC1162" s="12"/>
      <c r="URD1162" s="12"/>
      <c r="URE1162" s="12"/>
      <c r="URF1162" s="12"/>
      <c r="URG1162" s="12"/>
      <c r="URH1162" s="12"/>
      <c r="URI1162" s="12"/>
      <c r="URJ1162" s="12"/>
      <c r="URK1162" s="12"/>
      <c r="URL1162" s="12"/>
      <c r="URM1162" s="12"/>
      <c r="URN1162" s="12"/>
      <c r="URO1162" s="12"/>
      <c r="URP1162" s="12"/>
      <c r="URQ1162" s="12"/>
      <c r="URR1162" s="12"/>
      <c r="URS1162" s="12"/>
      <c r="URT1162" s="12"/>
      <c r="URU1162" s="12"/>
      <c r="URV1162" s="12"/>
      <c r="URW1162" s="12"/>
      <c r="URX1162" s="12"/>
      <c r="URY1162" s="12"/>
      <c r="URZ1162" s="12"/>
      <c r="USA1162" s="12"/>
      <c r="USB1162" s="12"/>
      <c r="USC1162" s="12"/>
      <c r="USD1162" s="12"/>
      <c r="USE1162" s="12"/>
      <c r="USF1162" s="12"/>
      <c r="USG1162" s="12"/>
      <c r="USH1162" s="12"/>
      <c r="USI1162" s="12"/>
      <c r="USJ1162" s="12"/>
      <c r="USK1162" s="12"/>
      <c r="USL1162" s="12"/>
      <c r="USM1162" s="12"/>
      <c r="USN1162" s="12"/>
      <c r="USO1162" s="12"/>
      <c r="USP1162" s="12"/>
      <c r="USQ1162" s="12"/>
      <c r="USR1162" s="12"/>
      <c r="USS1162" s="12"/>
      <c r="UST1162" s="12"/>
      <c r="USU1162" s="12"/>
      <c r="USV1162" s="12"/>
      <c r="USW1162" s="12"/>
      <c r="USX1162" s="12"/>
      <c r="USY1162" s="12"/>
      <c r="USZ1162" s="12"/>
      <c r="UTA1162" s="12"/>
      <c r="UTB1162" s="12"/>
      <c r="UTC1162" s="12"/>
      <c r="UTD1162" s="12"/>
      <c r="UTE1162" s="12"/>
      <c r="UTF1162" s="12"/>
      <c r="UTG1162" s="12"/>
      <c r="UTH1162" s="12"/>
      <c r="UTI1162" s="12"/>
      <c r="UTJ1162" s="12"/>
      <c r="UTK1162" s="12"/>
      <c r="UTL1162" s="12"/>
      <c r="UTM1162" s="12"/>
      <c r="UTN1162" s="12"/>
      <c r="UTO1162" s="12"/>
      <c r="UTP1162" s="12"/>
      <c r="UTQ1162" s="12"/>
      <c r="UTR1162" s="12"/>
      <c r="UTS1162" s="12"/>
      <c r="UTT1162" s="12"/>
      <c r="UTU1162" s="12"/>
      <c r="UTV1162" s="12"/>
      <c r="UTW1162" s="12"/>
      <c r="UTX1162" s="12"/>
      <c r="UTY1162" s="12"/>
      <c r="UTZ1162" s="12"/>
      <c r="UUA1162" s="12"/>
      <c r="UUB1162" s="12"/>
      <c r="UUC1162" s="12"/>
      <c r="UUD1162" s="12"/>
      <c r="UUE1162" s="12"/>
      <c r="UUF1162" s="12"/>
      <c r="UUG1162" s="12"/>
      <c r="UUH1162" s="12"/>
      <c r="UUI1162" s="12"/>
      <c r="UUJ1162" s="12"/>
      <c r="UUK1162" s="12"/>
      <c r="UUL1162" s="12"/>
      <c r="UUM1162" s="12"/>
      <c r="UUN1162" s="12"/>
      <c r="UUO1162" s="12"/>
      <c r="UUP1162" s="12"/>
      <c r="UUQ1162" s="12"/>
      <c r="UUR1162" s="12"/>
      <c r="UUS1162" s="12"/>
      <c r="UUT1162" s="12"/>
      <c r="UUU1162" s="12"/>
      <c r="UUV1162" s="12"/>
      <c r="UUW1162" s="12"/>
      <c r="UUX1162" s="12"/>
      <c r="UUY1162" s="12"/>
      <c r="UUZ1162" s="12"/>
      <c r="UVA1162" s="12"/>
      <c r="UVB1162" s="12"/>
      <c r="UVC1162" s="12"/>
      <c r="UVD1162" s="12"/>
      <c r="UVE1162" s="12"/>
      <c r="UVF1162" s="12"/>
      <c r="UVG1162" s="12"/>
      <c r="UVH1162" s="12"/>
      <c r="UVI1162" s="12"/>
      <c r="UVJ1162" s="12"/>
      <c r="UVK1162" s="12"/>
      <c r="UVL1162" s="12"/>
      <c r="UVM1162" s="12"/>
      <c r="UVN1162" s="12"/>
      <c r="UVO1162" s="12"/>
      <c r="UVP1162" s="12"/>
      <c r="UVQ1162" s="12"/>
      <c r="UVR1162" s="12"/>
      <c r="UVS1162" s="12"/>
      <c r="UVT1162" s="12"/>
      <c r="UVU1162" s="12"/>
      <c r="UVV1162" s="12"/>
      <c r="UVW1162" s="12"/>
      <c r="UVX1162" s="12"/>
      <c r="UVY1162" s="12"/>
      <c r="UVZ1162" s="12"/>
      <c r="UWA1162" s="12"/>
      <c r="UWB1162" s="12"/>
      <c r="UWC1162" s="12"/>
      <c r="UWD1162" s="12"/>
      <c r="UWE1162" s="12"/>
      <c r="UWF1162" s="12"/>
      <c r="UWG1162" s="12"/>
      <c r="UWH1162" s="12"/>
      <c r="UWI1162" s="12"/>
      <c r="UWJ1162" s="12"/>
      <c r="UWK1162" s="12"/>
      <c r="UWL1162" s="12"/>
      <c r="UWM1162" s="12"/>
      <c r="UWN1162" s="12"/>
      <c r="UWO1162" s="12"/>
      <c r="UWP1162" s="12"/>
      <c r="UWQ1162" s="12"/>
      <c r="UWR1162" s="12"/>
      <c r="UWS1162" s="12"/>
      <c r="UWT1162" s="12"/>
      <c r="UWU1162" s="12"/>
      <c r="UWV1162" s="12"/>
      <c r="UWW1162" s="12"/>
      <c r="UWX1162" s="12"/>
      <c r="UWY1162" s="12"/>
      <c r="UWZ1162" s="12"/>
      <c r="UXA1162" s="12"/>
      <c r="UXB1162" s="12"/>
      <c r="UXC1162" s="12"/>
      <c r="UXD1162" s="12"/>
      <c r="UXE1162" s="12"/>
      <c r="UXF1162" s="12"/>
      <c r="UXG1162" s="12"/>
      <c r="UXH1162" s="12"/>
      <c r="UXI1162" s="12"/>
      <c r="UXJ1162" s="12"/>
      <c r="UXK1162" s="12"/>
      <c r="UXL1162" s="12"/>
      <c r="UXM1162" s="12"/>
      <c r="UXN1162" s="12"/>
      <c r="UXO1162" s="12"/>
      <c r="UXP1162" s="12"/>
      <c r="UXQ1162" s="12"/>
      <c r="UXR1162" s="12"/>
      <c r="UXS1162" s="12"/>
      <c r="UXT1162" s="12"/>
      <c r="UXU1162" s="12"/>
      <c r="UXV1162" s="12"/>
      <c r="UXW1162" s="12"/>
      <c r="UXX1162" s="12"/>
      <c r="UXY1162" s="12"/>
      <c r="UXZ1162" s="12"/>
      <c r="UYA1162" s="12"/>
      <c r="UYB1162" s="12"/>
      <c r="UYC1162" s="12"/>
      <c r="UYD1162" s="12"/>
      <c r="UYE1162" s="12"/>
      <c r="UYF1162" s="12"/>
      <c r="UYG1162" s="12"/>
      <c r="UYH1162" s="12"/>
      <c r="UYI1162" s="12"/>
      <c r="UYJ1162" s="12"/>
      <c r="UYK1162" s="12"/>
      <c r="UYL1162" s="12"/>
      <c r="UYM1162" s="12"/>
      <c r="UYN1162" s="12"/>
      <c r="UYO1162" s="12"/>
      <c r="UYP1162" s="12"/>
      <c r="UYQ1162" s="12"/>
      <c r="UYR1162" s="12"/>
      <c r="UYS1162" s="12"/>
      <c r="UYT1162" s="12"/>
      <c r="UYU1162" s="12"/>
      <c r="UYV1162" s="12"/>
      <c r="UYW1162" s="12"/>
      <c r="UYX1162" s="12"/>
      <c r="UYY1162" s="12"/>
      <c r="UYZ1162" s="12"/>
      <c r="UZA1162" s="12"/>
      <c r="UZB1162" s="12"/>
      <c r="UZC1162" s="12"/>
      <c r="UZD1162" s="12"/>
      <c r="UZE1162" s="12"/>
      <c r="UZF1162" s="12"/>
      <c r="UZG1162" s="12"/>
      <c r="UZH1162" s="12"/>
      <c r="UZI1162" s="12"/>
      <c r="UZJ1162" s="12"/>
      <c r="UZK1162" s="12"/>
      <c r="UZL1162" s="12"/>
      <c r="UZM1162" s="12"/>
      <c r="UZN1162" s="12"/>
      <c r="UZO1162" s="12"/>
      <c r="UZP1162" s="12"/>
      <c r="UZQ1162" s="12"/>
      <c r="UZR1162" s="12"/>
      <c r="UZS1162" s="12"/>
      <c r="UZT1162" s="12"/>
      <c r="UZU1162" s="12"/>
      <c r="UZV1162" s="12"/>
      <c r="UZW1162" s="12"/>
      <c r="UZX1162" s="12"/>
      <c r="UZY1162" s="12"/>
      <c r="UZZ1162" s="12"/>
      <c r="VAA1162" s="12"/>
      <c r="VAB1162" s="12"/>
      <c r="VAC1162" s="12"/>
      <c r="VAD1162" s="12"/>
      <c r="VAE1162" s="12"/>
      <c r="VAF1162" s="12"/>
      <c r="VAG1162" s="12"/>
      <c r="VAH1162" s="12"/>
      <c r="VAI1162" s="12"/>
      <c r="VAJ1162" s="12"/>
      <c r="VAK1162" s="12"/>
      <c r="VAL1162" s="12"/>
      <c r="VAM1162" s="12"/>
      <c r="VAN1162" s="12"/>
      <c r="VAO1162" s="12"/>
      <c r="VAP1162" s="12"/>
      <c r="VAQ1162" s="12"/>
      <c r="VAR1162" s="12"/>
      <c r="VAS1162" s="12"/>
      <c r="VAT1162" s="12"/>
      <c r="VAU1162" s="12"/>
      <c r="VAV1162" s="12"/>
      <c r="VAW1162" s="12"/>
      <c r="VAX1162" s="12"/>
      <c r="VAY1162" s="12"/>
      <c r="VAZ1162" s="12"/>
      <c r="VBA1162" s="12"/>
      <c r="VBB1162" s="12"/>
      <c r="VBC1162" s="12"/>
      <c r="VBD1162" s="12"/>
      <c r="VBE1162" s="12"/>
      <c r="VBF1162" s="12"/>
      <c r="VBG1162" s="12"/>
      <c r="VBH1162" s="12"/>
      <c r="VBI1162" s="12"/>
      <c r="VBJ1162" s="12"/>
      <c r="VBK1162" s="12"/>
      <c r="VBL1162" s="12"/>
      <c r="VBM1162" s="12"/>
      <c r="VBN1162" s="12"/>
      <c r="VBO1162" s="12"/>
      <c r="VBP1162" s="12"/>
      <c r="VBQ1162" s="12"/>
      <c r="VBR1162" s="12"/>
      <c r="VBS1162" s="12"/>
      <c r="VBT1162" s="12"/>
      <c r="VBU1162" s="12"/>
      <c r="VBV1162" s="12"/>
      <c r="VBW1162" s="12"/>
      <c r="VBX1162" s="12"/>
      <c r="VBY1162" s="12"/>
      <c r="VBZ1162" s="12"/>
      <c r="VCA1162" s="12"/>
      <c r="VCB1162" s="12"/>
      <c r="VCC1162" s="12"/>
      <c r="VCD1162" s="12"/>
      <c r="VCE1162" s="12"/>
      <c r="VCF1162" s="12"/>
      <c r="VCG1162" s="12"/>
      <c r="VCH1162" s="12"/>
      <c r="VCI1162" s="12"/>
      <c r="VCJ1162" s="12"/>
      <c r="VCK1162" s="12"/>
      <c r="VCL1162" s="12"/>
      <c r="VCM1162" s="12"/>
      <c r="VCN1162" s="12"/>
      <c r="VCO1162" s="12"/>
      <c r="VCP1162" s="12"/>
      <c r="VCQ1162" s="12"/>
      <c r="VCR1162" s="12"/>
      <c r="VCS1162" s="12"/>
      <c r="VCT1162" s="12"/>
      <c r="VCU1162" s="12"/>
      <c r="VCV1162" s="12"/>
      <c r="VCW1162" s="12"/>
      <c r="VCX1162" s="12"/>
      <c r="VCY1162" s="12"/>
      <c r="VCZ1162" s="12"/>
      <c r="VDA1162" s="12"/>
      <c r="VDB1162" s="12"/>
      <c r="VDC1162" s="12"/>
      <c r="VDD1162" s="12"/>
      <c r="VDE1162" s="12"/>
      <c r="VDF1162" s="12"/>
      <c r="VDG1162" s="12"/>
      <c r="VDH1162" s="12"/>
      <c r="VDI1162" s="12"/>
      <c r="VDJ1162" s="12"/>
      <c r="VDK1162" s="12"/>
      <c r="VDL1162" s="12"/>
      <c r="VDM1162" s="12"/>
      <c r="VDN1162" s="12"/>
      <c r="VDO1162" s="12"/>
      <c r="VDP1162" s="12"/>
      <c r="VDQ1162" s="12"/>
      <c r="VDR1162" s="12"/>
      <c r="VDS1162" s="12"/>
      <c r="VDT1162" s="12"/>
      <c r="VDU1162" s="12"/>
      <c r="VDV1162" s="12"/>
      <c r="VDW1162" s="12"/>
      <c r="VDX1162" s="12"/>
      <c r="VDY1162" s="12"/>
      <c r="VDZ1162" s="12"/>
      <c r="VEA1162" s="12"/>
      <c r="VEB1162" s="12"/>
      <c r="VEC1162" s="12"/>
      <c r="VED1162" s="12"/>
      <c r="VEE1162" s="12"/>
      <c r="VEF1162" s="12"/>
      <c r="VEG1162" s="12"/>
      <c r="VEH1162" s="12"/>
      <c r="VEI1162" s="12"/>
      <c r="VEJ1162" s="12"/>
      <c r="VEK1162" s="12"/>
      <c r="VEL1162" s="12"/>
      <c r="VEM1162" s="12"/>
      <c r="VEN1162" s="12"/>
      <c r="VEO1162" s="12"/>
      <c r="VEP1162" s="12"/>
      <c r="VEQ1162" s="12"/>
      <c r="VER1162" s="12"/>
      <c r="VES1162" s="12"/>
      <c r="VET1162" s="12"/>
      <c r="VEU1162" s="12"/>
      <c r="VEV1162" s="12"/>
      <c r="VEW1162" s="12"/>
      <c r="VEX1162" s="12"/>
      <c r="VEY1162" s="12"/>
      <c r="VEZ1162" s="12"/>
      <c r="VFA1162" s="12"/>
      <c r="VFB1162" s="12"/>
      <c r="VFC1162" s="12"/>
      <c r="VFD1162" s="12"/>
      <c r="VFE1162" s="12"/>
      <c r="VFF1162" s="12"/>
      <c r="VFG1162" s="12"/>
      <c r="VFH1162" s="12"/>
      <c r="VFI1162" s="12"/>
      <c r="VFJ1162" s="12"/>
      <c r="VFK1162" s="12"/>
      <c r="VFL1162" s="12"/>
      <c r="VFM1162" s="12"/>
      <c r="VFN1162" s="12"/>
      <c r="VFO1162" s="12"/>
      <c r="VFP1162" s="12"/>
      <c r="VFQ1162" s="12"/>
      <c r="VFR1162" s="12"/>
      <c r="VFS1162" s="12"/>
      <c r="VFT1162" s="12"/>
      <c r="VFU1162" s="12"/>
      <c r="VFV1162" s="12"/>
      <c r="VFW1162" s="12"/>
      <c r="VFX1162" s="12"/>
      <c r="VFY1162" s="12"/>
      <c r="VFZ1162" s="12"/>
      <c r="VGA1162" s="12"/>
      <c r="VGB1162" s="12"/>
      <c r="VGC1162" s="12"/>
      <c r="VGD1162" s="12"/>
      <c r="VGE1162" s="12"/>
      <c r="VGF1162" s="12"/>
      <c r="VGG1162" s="12"/>
      <c r="VGH1162" s="12"/>
      <c r="VGI1162" s="12"/>
      <c r="VGJ1162" s="12"/>
      <c r="VGK1162" s="12"/>
      <c r="VGL1162" s="12"/>
      <c r="VGM1162" s="12"/>
      <c r="VGN1162" s="12"/>
      <c r="VGO1162" s="12"/>
      <c r="VGP1162" s="12"/>
      <c r="VGQ1162" s="12"/>
      <c r="VGR1162" s="12"/>
      <c r="VGS1162" s="12"/>
      <c r="VGT1162" s="12"/>
      <c r="VGU1162" s="12"/>
      <c r="VGV1162" s="12"/>
      <c r="VGW1162" s="12"/>
      <c r="VGX1162" s="12"/>
      <c r="VGY1162" s="12"/>
      <c r="VGZ1162" s="12"/>
      <c r="VHA1162" s="12"/>
      <c r="VHB1162" s="12"/>
      <c r="VHC1162" s="12"/>
      <c r="VHD1162" s="12"/>
      <c r="VHE1162" s="12"/>
      <c r="VHF1162" s="12"/>
      <c r="VHG1162" s="12"/>
      <c r="VHH1162" s="12"/>
      <c r="VHI1162" s="12"/>
      <c r="VHJ1162" s="12"/>
      <c r="VHK1162" s="12"/>
      <c r="VHL1162" s="12"/>
      <c r="VHM1162" s="12"/>
      <c r="VHN1162" s="12"/>
      <c r="VHO1162" s="12"/>
      <c r="VHP1162" s="12"/>
      <c r="VHQ1162" s="12"/>
      <c r="VHR1162" s="12"/>
      <c r="VHS1162" s="12"/>
      <c r="VHT1162" s="12"/>
      <c r="VHU1162" s="12"/>
      <c r="VHV1162" s="12"/>
      <c r="VHW1162" s="12"/>
      <c r="VHX1162" s="12"/>
      <c r="VHY1162" s="12"/>
      <c r="VHZ1162" s="12"/>
      <c r="VIA1162" s="12"/>
      <c r="VIB1162" s="12"/>
      <c r="VIC1162" s="12"/>
      <c r="VID1162" s="12"/>
      <c r="VIE1162" s="12"/>
      <c r="VIF1162" s="12"/>
      <c r="VIG1162" s="12"/>
      <c r="VIH1162" s="12"/>
      <c r="VII1162" s="12"/>
      <c r="VIJ1162" s="12"/>
      <c r="VIK1162" s="12"/>
      <c r="VIL1162" s="12"/>
      <c r="VIM1162" s="12"/>
      <c r="VIN1162" s="12"/>
      <c r="VIO1162" s="12"/>
      <c r="VIP1162" s="12"/>
      <c r="VIQ1162" s="12"/>
      <c r="VIR1162" s="12"/>
      <c r="VIS1162" s="12"/>
      <c r="VIT1162" s="12"/>
      <c r="VIU1162" s="12"/>
      <c r="VIV1162" s="12"/>
      <c r="VIW1162" s="12"/>
      <c r="VIX1162" s="12"/>
      <c r="VIY1162" s="12"/>
      <c r="VIZ1162" s="12"/>
      <c r="VJA1162" s="12"/>
      <c r="VJB1162" s="12"/>
      <c r="VJC1162" s="12"/>
      <c r="VJD1162" s="12"/>
      <c r="VJE1162" s="12"/>
      <c r="VJF1162" s="12"/>
      <c r="VJG1162" s="12"/>
      <c r="VJH1162" s="12"/>
      <c r="VJI1162" s="12"/>
      <c r="VJJ1162" s="12"/>
      <c r="VJK1162" s="12"/>
      <c r="VJL1162" s="12"/>
      <c r="VJM1162" s="12"/>
      <c r="VJN1162" s="12"/>
      <c r="VJO1162" s="12"/>
      <c r="VJP1162" s="12"/>
      <c r="VJQ1162" s="12"/>
      <c r="VJR1162" s="12"/>
      <c r="VJS1162" s="12"/>
      <c r="VJT1162" s="12"/>
      <c r="VJU1162" s="12"/>
      <c r="VJV1162" s="12"/>
      <c r="VJW1162" s="12"/>
      <c r="VJX1162" s="12"/>
      <c r="VJY1162" s="12"/>
      <c r="VJZ1162" s="12"/>
      <c r="VKA1162" s="12"/>
      <c r="VKB1162" s="12"/>
      <c r="VKC1162" s="12"/>
      <c r="VKD1162" s="12"/>
      <c r="VKE1162" s="12"/>
      <c r="VKF1162" s="12"/>
      <c r="VKG1162" s="12"/>
      <c r="VKH1162" s="12"/>
      <c r="VKI1162" s="12"/>
      <c r="VKJ1162" s="12"/>
      <c r="VKK1162" s="12"/>
      <c r="VKL1162" s="12"/>
      <c r="VKM1162" s="12"/>
      <c r="VKN1162" s="12"/>
      <c r="VKO1162" s="12"/>
      <c r="VKP1162" s="12"/>
      <c r="VKQ1162" s="12"/>
      <c r="VKR1162" s="12"/>
      <c r="VKS1162" s="12"/>
      <c r="VKT1162" s="12"/>
      <c r="VKU1162" s="12"/>
      <c r="VKV1162" s="12"/>
      <c r="VKW1162" s="12"/>
      <c r="VKX1162" s="12"/>
      <c r="VKY1162" s="12"/>
      <c r="VKZ1162" s="12"/>
      <c r="VLA1162" s="12"/>
      <c r="VLB1162" s="12"/>
      <c r="VLC1162" s="12"/>
      <c r="VLD1162" s="12"/>
      <c r="VLE1162" s="12"/>
      <c r="VLF1162" s="12"/>
      <c r="VLG1162" s="12"/>
      <c r="VLH1162" s="12"/>
      <c r="VLI1162" s="12"/>
      <c r="VLJ1162" s="12"/>
      <c r="VLK1162" s="12"/>
      <c r="VLL1162" s="12"/>
      <c r="VLM1162" s="12"/>
      <c r="VLN1162" s="12"/>
      <c r="VLO1162" s="12"/>
      <c r="VLP1162" s="12"/>
      <c r="VLQ1162" s="12"/>
      <c r="VLR1162" s="12"/>
      <c r="VLS1162" s="12"/>
      <c r="VLT1162" s="12"/>
      <c r="VLU1162" s="12"/>
      <c r="VLV1162" s="12"/>
      <c r="VLW1162" s="12"/>
      <c r="VLX1162" s="12"/>
      <c r="VLY1162" s="12"/>
      <c r="VLZ1162" s="12"/>
      <c r="VMA1162" s="12"/>
      <c r="VMB1162" s="12"/>
      <c r="VMC1162" s="12"/>
      <c r="VMD1162" s="12"/>
      <c r="VME1162" s="12"/>
      <c r="VMF1162" s="12"/>
      <c r="VMG1162" s="12"/>
      <c r="VMH1162" s="12"/>
      <c r="VMI1162" s="12"/>
      <c r="VMJ1162" s="12"/>
      <c r="VMK1162" s="12"/>
      <c r="VML1162" s="12"/>
      <c r="VMM1162" s="12"/>
      <c r="VMN1162" s="12"/>
      <c r="VMO1162" s="12"/>
      <c r="VMP1162" s="12"/>
      <c r="VMQ1162" s="12"/>
      <c r="VMR1162" s="12"/>
      <c r="VMS1162" s="12"/>
      <c r="VMT1162" s="12"/>
      <c r="VMU1162" s="12"/>
      <c r="VMV1162" s="12"/>
      <c r="VMW1162" s="12"/>
      <c r="VMX1162" s="12"/>
      <c r="VMY1162" s="12"/>
      <c r="VMZ1162" s="12"/>
      <c r="VNA1162" s="12"/>
      <c r="VNB1162" s="12"/>
      <c r="VNC1162" s="12"/>
      <c r="VND1162" s="12"/>
      <c r="VNE1162" s="12"/>
      <c r="VNF1162" s="12"/>
      <c r="VNG1162" s="12"/>
      <c r="VNH1162" s="12"/>
      <c r="VNI1162" s="12"/>
      <c r="VNJ1162" s="12"/>
      <c r="VNK1162" s="12"/>
      <c r="VNL1162" s="12"/>
      <c r="VNM1162" s="12"/>
      <c r="VNN1162" s="12"/>
      <c r="VNO1162" s="12"/>
      <c r="VNP1162" s="12"/>
      <c r="VNQ1162" s="12"/>
      <c r="VNR1162" s="12"/>
      <c r="VNS1162" s="12"/>
      <c r="VNT1162" s="12"/>
      <c r="VNU1162" s="12"/>
      <c r="VNV1162" s="12"/>
      <c r="VNW1162" s="12"/>
      <c r="VNX1162" s="12"/>
      <c r="VNY1162" s="12"/>
      <c r="VNZ1162" s="12"/>
      <c r="VOA1162" s="12"/>
      <c r="VOB1162" s="12"/>
      <c r="VOC1162" s="12"/>
      <c r="VOD1162" s="12"/>
      <c r="VOE1162" s="12"/>
      <c r="VOF1162" s="12"/>
      <c r="VOG1162" s="12"/>
      <c r="VOH1162" s="12"/>
      <c r="VOI1162" s="12"/>
      <c r="VOJ1162" s="12"/>
      <c r="VOK1162" s="12"/>
      <c r="VOL1162" s="12"/>
      <c r="VOM1162" s="12"/>
      <c r="VON1162" s="12"/>
      <c r="VOO1162" s="12"/>
      <c r="VOP1162" s="12"/>
      <c r="VOQ1162" s="12"/>
      <c r="VOR1162" s="12"/>
      <c r="VOS1162" s="12"/>
      <c r="VOT1162" s="12"/>
      <c r="VOU1162" s="12"/>
      <c r="VOV1162" s="12"/>
      <c r="VOW1162" s="12"/>
      <c r="VOX1162" s="12"/>
      <c r="VOY1162" s="12"/>
      <c r="VOZ1162" s="12"/>
      <c r="VPA1162" s="12"/>
      <c r="VPB1162" s="12"/>
      <c r="VPC1162" s="12"/>
      <c r="VPD1162" s="12"/>
      <c r="VPE1162" s="12"/>
      <c r="VPF1162" s="12"/>
      <c r="VPG1162" s="12"/>
      <c r="VPH1162" s="12"/>
      <c r="VPI1162" s="12"/>
      <c r="VPJ1162" s="12"/>
      <c r="VPK1162" s="12"/>
      <c r="VPL1162" s="12"/>
      <c r="VPM1162" s="12"/>
      <c r="VPN1162" s="12"/>
      <c r="VPO1162" s="12"/>
      <c r="VPP1162" s="12"/>
      <c r="VPQ1162" s="12"/>
      <c r="VPR1162" s="12"/>
      <c r="VPS1162" s="12"/>
      <c r="VPT1162" s="12"/>
      <c r="VPU1162" s="12"/>
      <c r="VPV1162" s="12"/>
      <c r="VPW1162" s="12"/>
      <c r="VPX1162" s="12"/>
      <c r="VPY1162" s="12"/>
      <c r="VPZ1162" s="12"/>
      <c r="VQA1162" s="12"/>
      <c r="VQB1162" s="12"/>
      <c r="VQC1162" s="12"/>
      <c r="VQD1162" s="12"/>
      <c r="VQE1162" s="12"/>
      <c r="VQF1162" s="12"/>
      <c r="VQG1162" s="12"/>
      <c r="VQH1162" s="12"/>
      <c r="VQI1162" s="12"/>
      <c r="VQJ1162" s="12"/>
      <c r="VQK1162" s="12"/>
      <c r="VQL1162" s="12"/>
      <c r="VQM1162" s="12"/>
      <c r="VQN1162" s="12"/>
      <c r="VQO1162" s="12"/>
      <c r="VQP1162" s="12"/>
      <c r="VQQ1162" s="12"/>
      <c r="VQR1162" s="12"/>
      <c r="VQS1162" s="12"/>
      <c r="VQT1162" s="12"/>
      <c r="VQU1162" s="12"/>
      <c r="VQV1162" s="12"/>
      <c r="VQW1162" s="12"/>
      <c r="VQX1162" s="12"/>
      <c r="VQY1162" s="12"/>
      <c r="VQZ1162" s="12"/>
      <c r="VRA1162" s="12"/>
      <c r="VRB1162" s="12"/>
      <c r="VRC1162" s="12"/>
      <c r="VRD1162" s="12"/>
      <c r="VRE1162" s="12"/>
      <c r="VRF1162" s="12"/>
      <c r="VRG1162" s="12"/>
      <c r="VRH1162" s="12"/>
      <c r="VRI1162" s="12"/>
      <c r="VRJ1162" s="12"/>
      <c r="VRK1162" s="12"/>
      <c r="VRL1162" s="12"/>
      <c r="VRM1162" s="12"/>
      <c r="VRN1162" s="12"/>
      <c r="VRO1162" s="12"/>
      <c r="VRP1162" s="12"/>
      <c r="VRQ1162" s="12"/>
      <c r="VRR1162" s="12"/>
      <c r="VRS1162" s="12"/>
      <c r="VRT1162" s="12"/>
      <c r="VRU1162" s="12"/>
      <c r="VRV1162" s="12"/>
      <c r="VRW1162" s="12"/>
      <c r="VRX1162" s="12"/>
      <c r="VRY1162" s="12"/>
      <c r="VRZ1162" s="12"/>
      <c r="VSA1162" s="12"/>
      <c r="VSB1162" s="12"/>
      <c r="VSC1162" s="12"/>
      <c r="VSD1162" s="12"/>
      <c r="VSE1162" s="12"/>
      <c r="VSF1162" s="12"/>
      <c r="VSG1162" s="12"/>
      <c r="VSH1162" s="12"/>
      <c r="VSI1162" s="12"/>
      <c r="VSJ1162" s="12"/>
      <c r="VSK1162" s="12"/>
      <c r="VSL1162" s="12"/>
      <c r="VSM1162" s="12"/>
      <c r="VSN1162" s="12"/>
      <c r="VSO1162" s="12"/>
      <c r="VSP1162" s="12"/>
      <c r="VSQ1162" s="12"/>
      <c r="VSR1162" s="12"/>
      <c r="VSS1162" s="12"/>
      <c r="VST1162" s="12"/>
      <c r="VSU1162" s="12"/>
      <c r="VSV1162" s="12"/>
      <c r="VSW1162" s="12"/>
      <c r="VSX1162" s="12"/>
      <c r="VSY1162" s="12"/>
      <c r="VSZ1162" s="12"/>
      <c r="VTA1162" s="12"/>
      <c r="VTB1162" s="12"/>
      <c r="VTC1162" s="12"/>
      <c r="VTD1162" s="12"/>
      <c r="VTE1162" s="12"/>
      <c r="VTF1162" s="12"/>
      <c r="VTG1162" s="12"/>
      <c r="VTH1162" s="12"/>
      <c r="VTI1162" s="12"/>
      <c r="VTJ1162" s="12"/>
      <c r="VTK1162" s="12"/>
      <c r="VTL1162" s="12"/>
      <c r="VTM1162" s="12"/>
      <c r="VTN1162" s="12"/>
      <c r="VTO1162" s="12"/>
      <c r="VTP1162" s="12"/>
      <c r="VTQ1162" s="12"/>
      <c r="VTR1162" s="12"/>
      <c r="VTS1162" s="12"/>
      <c r="VTT1162" s="12"/>
      <c r="VTU1162" s="12"/>
      <c r="VTV1162" s="12"/>
      <c r="VTW1162" s="12"/>
      <c r="VTX1162" s="12"/>
      <c r="VTY1162" s="12"/>
      <c r="VTZ1162" s="12"/>
      <c r="VUA1162" s="12"/>
      <c r="VUB1162" s="12"/>
      <c r="VUC1162" s="12"/>
      <c r="VUD1162" s="12"/>
      <c r="VUE1162" s="12"/>
      <c r="VUF1162" s="12"/>
      <c r="VUG1162" s="12"/>
      <c r="VUH1162" s="12"/>
      <c r="VUI1162" s="12"/>
      <c r="VUJ1162" s="12"/>
      <c r="VUK1162" s="12"/>
      <c r="VUL1162" s="12"/>
      <c r="VUM1162" s="12"/>
      <c r="VUN1162" s="12"/>
      <c r="VUO1162" s="12"/>
      <c r="VUP1162" s="12"/>
      <c r="VUQ1162" s="12"/>
      <c r="VUR1162" s="12"/>
      <c r="VUS1162" s="12"/>
      <c r="VUT1162" s="12"/>
      <c r="VUU1162" s="12"/>
      <c r="VUV1162" s="12"/>
      <c r="VUW1162" s="12"/>
      <c r="VUX1162" s="12"/>
      <c r="VUY1162" s="12"/>
      <c r="VUZ1162" s="12"/>
      <c r="VVA1162" s="12"/>
      <c r="VVB1162" s="12"/>
      <c r="VVC1162" s="12"/>
      <c r="VVD1162" s="12"/>
      <c r="VVE1162" s="12"/>
      <c r="VVF1162" s="12"/>
      <c r="VVG1162" s="12"/>
      <c r="VVH1162" s="12"/>
      <c r="VVI1162" s="12"/>
      <c r="VVJ1162" s="12"/>
      <c r="VVK1162" s="12"/>
      <c r="VVL1162" s="12"/>
      <c r="VVM1162" s="12"/>
      <c r="VVN1162" s="12"/>
      <c r="VVO1162" s="12"/>
      <c r="VVP1162" s="12"/>
      <c r="VVQ1162" s="12"/>
      <c r="VVR1162" s="12"/>
      <c r="VVS1162" s="12"/>
      <c r="VVT1162" s="12"/>
      <c r="VVU1162" s="12"/>
      <c r="VVV1162" s="12"/>
      <c r="VVW1162" s="12"/>
      <c r="VVX1162" s="12"/>
      <c r="VVY1162" s="12"/>
      <c r="VVZ1162" s="12"/>
      <c r="VWA1162" s="12"/>
      <c r="VWB1162" s="12"/>
      <c r="VWC1162" s="12"/>
      <c r="VWD1162" s="12"/>
      <c r="VWE1162" s="12"/>
      <c r="VWF1162" s="12"/>
      <c r="VWG1162" s="12"/>
      <c r="VWH1162" s="12"/>
      <c r="VWI1162" s="12"/>
      <c r="VWJ1162" s="12"/>
      <c r="VWK1162" s="12"/>
      <c r="VWL1162" s="12"/>
      <c r="VWM1162" s="12"/>
      <c r="VWN1162" s="12"/>
      <c r="VWO1162" s="12"/>
      <c r="VWP1162" s="12"/>
      <c r="VWQ1162" s="12"/>
      <c r="VWR1162" s="12"/>
      <c r="VWS1162" s="12"/>
      <c r="VWT1162" s="12"/>
      <c r="VWU1162" s="12"/>
      <c r="VWV1162" s="12"/>
      <c r="VWW1162" s="12"/>
      <c r="VWX1162" s="12"/>
      <c r="VWY1162" s="12"/>
      <c r="VWZ1162" s="12"/>
      <c r="VXA1162" s="12"/>
      <c r="VXB1162" s="12"/>
      <c r="VXC1162" s="12"/>
      <c r="VXD1162" s="12"/>
      <c r="VXE1162" s="12"/>
      <c r="VXF1162" s="12"/>
      <c r="VXG1162" s="12"/>
      <c r="VXH1162" s="12"/>
      <c r="VXI1162" s="12"/>
      <c r="VXJ1162" s="12"/>
      <c r="VXK1162" s="12"/>
      <c r="VXL1162" s="12"/>
      <c r="VXM1162" s="12"/>
      <c r="VXN1162" s="12"/>
      <c r="VXO1162" s="12"/>
      <c r="VXP1162" s="12"/>
      <c r="VXQ1162" s="12"/>
      <c r="VXR1162" s="12"/>
      <c r="VXS1162" s="12"/>
      <c r="VXT1162" s="12"/>
      <c r="VXU1162" s="12"/>
      <c r="VXV1162" s="12"/>
      <c r="VXW1162" s="12"/>
      <c r="VXX1162" s="12"/>
      <c r="VXY1162" s="12"/>
      <c r="VXZ1162" s="12"/>
      <c r="VYA1162" s="12"/>
      <c r="VYB1162" s="12"/>
      <c r="VYC1162" s="12"/>
      <c r="VYD1162" s="12"/>
      <c r="VYE1162" s="12"/>
      <c r="VYF1162" s="12"/>
      <c r="VYG1162" s="12"/>
      <c r="VYH1162" s="12"/>
      <c r="VYI1162" s="12"/>
      <c r="VYJ1162" s="12"/>
      <c r="VYK1162" s="12"/>
      <c r="VYL1162" s="12"/>
      <c r="VYM1162" s="12"/>
      <c r="VYN1162" s="12"/>
      <c r="VYO1162" s="12"/>
      <c r="VYP1162" s="12"/>
      <c r="VYQ1162" s="12"/>
      <c r="VYR1162" s="12"/>
      <c r="VYS1162" s="12"/>
      <c r="VYT1162" s="12"/>
      <c r="VYU1162" s="12"/>
      <c r="VYV1162" s="12"/>
      <c r="VYW1162" s="12"/>
      <c r="VYX1162" s="12"/>
      <c r="VYY1162" s="12"/>
      <c r="VYZ1162" s="12"/>
      <c r="VZA1162" s="12"/>
      <c r="VZB1162" s="12"/>
      <c r="VZC1162" s="12"/>
      <c r="VZD1162" s="12"/>
      <c r="VZE1162" s="12"/>
      <c r="VZF1162" s="12"/>
      <c r="VZG1162" s="12"/>
      <c r="VZH1162" s="12"/>
      <c r="VZI1162" s="12"/>
      <c r="VZJ1162" s="12"/>
      <c r="VZK1162" s="12"/>
      <c r="VZL1162" s="12"/>
      <c r="VZM1162" s="12"/>
      <c r="VZN1162" s="12"/>
      <c r="VZO1162" s="12"/>
      <c r="VZP1162" s="12"/>
      <c r="VZQ1162" s="12"/>
      <c r="VZR1162" s="12"/>
      <c r="VZS1162" s="12"/>
      <c r="VZT1162" s="12"/>
      <c r="VZU1162" s="12"/>
      <c r="VZV1162" s="12"/>
      <c r="VZW1162" s="12"/>
      <c r="VZX1162" s="12"/>
      <c r="VZY1162" s="12"/>
      <c r="VZZ1162" s="12"/>
      <c r="WAA1162" s="12"/>
      <c r="WAB1162" s="12"/>
      <c r="WAC1162" s="12"/>
      <c r="WAD1162" s="12"/>
      <c r="WAE1162" s="12"/>
      <c r="WAF1162" s="12"/>
      <c r="WAG1162" s="12"/>
      <c r="WAH1162" s="12"/>
      <c r="WAI1162" s="12"/>
      <c r="WAJ1162" s="12"/>
      <c r="WAK1162" s="12"/>
      <c r="WAL1162" s="12"/>
      <c r="WAM1162" s="12"/>
      <c r="WAN1162" s="12"/>
      <c r="WAO1162" s="12"/>
      <c r="WAP1162" s="12"/>
      <c r="WAQ1162" s="12"/>
      <c r="WAR1162" s="12"/>
      <c r="WAS1162" s="12"/>
      <c r="WAT1162" s="12"/>
      <c r="WAU1162" s="12"/>
      <c r="WAV1162" s="12"/>
      <c r="WAW1162" s="12"/>
      <c r="WAX1162" s="12"/>
      <c r="WAY1162" s="12"/>
      <c r="WAZ1162" s="12"/>
      <c r="WBA1162" s="12"/>
      <c r="WBB1162" s="12"/>
      <c r="WBC1162" s="12"/>
      <c r="WBD1162" s="12"/>
      <c r="WBE1162" s="12"/>
      <c r="WBF1162" s="12"/>
      <c r="WBG1162" s="12"/>
      <c r="WBH1162" s="12"/>
      <c r="WBI1162" s="12"/>
      <c r="WBJ1162" s="12"/>
      <c r="WBK1162" s="12"/>
      <c r="WBL1162" s="12"/>
      <c r="WBM1162" s="12"/>
      <c r="WBN1162" s="12"/>
      <c r="WBO1162" s="12"/>
      <c r="WBP1162" s="12"/>
      <c r="WBQ1162" s="12"/>
      <c r="WBR1162" s="12"/>
      <c r="WBS1162" s="12"/>
      <c r="WBT1162" s="12"/>
      <c r="WBU1162" s="12"/>
      <c r="WBV1162" s="12"/>
      <c r="WBW1162" s="12"/>
      <c r="WBX1162" s="12"/>
      <c r="WBY1162" s="12"/>
      <c r="WBZ1162" s="12"/>
      <c r="WCA1162" s="12"/>
      <c r="WCB1162" s="12"/>
      <c r="WCC1162" s="12"/>
      <c r="WCD1162" s="12"/>
      <c r="WCE1162" s="12"/>
      <c r="WCF1162" s="12"/>
      <c r="WCG1162" s="12"/>
      <c r="WCH1162" s="12"/>
      <c r="WCI1162" s="12"/>
      <c r="WCJ1162" s="12"/>
      <c r="WCK1162" s="12"/>
      <c r="WCL1162" s="12"/>
      <c r="WCM1162" s="12"/>
      <c r="WCN1162" s="12"/>
      <c r="WCO1162" s="12"/>
      <c r="WCP1162" s="12"/>
      <c r="WCQ1162" s="12"/>
      <c r="WCR1162" s="12"/>
      <c r="WCS1162" s="12"/>
      <c r="WCT1162" s="12"/>
      <c r="WCU1162" s="12"/>
      <c r="WCV1162" s="12"/>
      <c r="WCW1162" s="12"/>
      <c r="WCX1162" s="12"/>
      <c r="WCY1162" s="12"/>
      <c r="WCZ1162" s="12"/>
      <c r="WDA1162" s="12"/>
      <c r="WDB1162" s="12"/>
      <c r="WDC1162" s="12"/>
      <c r="WDD1162" s="12"/>
      <c r="WDE1162" s="12"/>
      <c r="WDF1162" s="12"/>
      <c r="WDG1162" s="12"/>
      <c r="WDH1162" s="12"/>
      <c r="WDI1162" s="12"/>
      <c r="WDJ1162" s="12"/>
      <c r="WDK1162" s="12"/>
      <c r="WDL1162" s="12"/>
      <c r="WDM1162" s="12"/>
      <c r="WDN1162" s="12"/>
      <c r="WDO1162" s="12"/>
      <c r="WDP1162" s="12"/>
      <c r="WDQ1162" s="12"/>
      <c r="WDR1162" s="12"/>
      <c r="WDS1162" s="12"/>
      <c r="WDT1162" s="12"/>
      <c r="WDU1162" s="12"/>
      <c r="WDV1162" s="12"/>
      <c r="WDW1162" s="12"/>
      <c r="WDX1162" s="12"/>
      <c r="WDY1162" s="12"/>
      <c r="WDZ1162" s="12"/>
      <c r="WEA1162" s="12"/>
      <c r="WEB1162" s="12"/>
      <c r="WEC1162" s="12"/>
      <c r="WED1162" s="12"/>
      <c r="WEE1162" s="12"/>
      <c r="WEF1162" s="12"/>
      <c r="WEG1162" s="12"/>
      <c r="WEH1162" s="12"/>
      <c r="WEI1162" s="12"/>
      <c r="WEJ1162" s="12"/>
      <c r="WEK1162" s="12"/>
      <c r="WEL1162" s="12"/>
      <c r="WEM1162" s="12"/>
      <c r="WEN1162" s="12"/>
      <c r="WEO1162" s="12"/>
      <c r="WEP1162" s="12"/>
      <c r="WEQ1162" s="12"/>
      <c r="WER1162" s="12"/>
      <c r="WES1162" s="12"/>
      <c r="WET1162" s="12"/>
      <c r="WEU1162" s="12"/>
      <c r="WEV1162" s="12"/>
      <c r="WEW1162" s="12"/>
      <c r="WEX1162" s="12"/>
      <c r="WEY1162" s="12"/>
      <c r="WEZ1162" s="12"/>
      <c r="WFA1162" s="12"/>
      <c r="WFB1162" s="12"/>
      <c r="WFC1162" s="12"/>
      <c r="WFD1162" s="12"/>
      <c r="WFE1162" s="12"/>
      <c r="WFF1162" s="12"/>
      <c r="WFG1162" s="12"/>
      <c r="WFH1162" s="12"/>
      <c r="WFI1162" s="12"/>
      <c r="WFJ1162" s="12"/>
      <c r="WFK1162" s="12"/>
      <c r="WFL1162" s="12"/>
      <c r="WFM1162" s="12"/>
      <c r="WFN1162" s="12"/>
      <c r="WFO1162" s="12"/>
      <c r="WFP1162" s="12"/>
      <c r="WFQ1162" s="12"/>
      <c r="WFR1162" s="12"/>
      <c r="WFS1162" s="12"/>
      <c r="WFT1162" s="12"/>
      <c r="WFU1162" s="12"/>
      <c r="WFV1162" s="12"/>
      <c r="WFW1162" s="12"/>
      <c r="WFX1162" s="12"/>
      <c r="WFY1162" s="12"/>
      <c r="WFZ1162" s="12"/>
      <c r="WGA1162" s="12"/>
      <c r="WGB1162" s="12"/>
      <c r="WGC1162" s="12"/>
      <c r="WGD1162" s="12"/>
      <c r="WGE1162" s="12"/>
      <c r="WGF1162" s="12"/>
      <c r="WGG1162" s="12"/>
      <c r="WGH1162" s="12"/>
      <c r="WGI1162" s="12"/>
      <c r="WGJ1162" s="12"/>
      <c r="WGK1162" s="12"/>
      <c r="WGL1162" s="12"/>
      <c r="WGM1162" s="12"/>
      <c r="WGN1162" s="12"/>
      <c r="WGO1162" s="12"/>
      <c r="WGP1162" s="12"/>
      <c r="WGQ1162" s="12"/>
      <c r="WGR1162" s="12"/>
      <c r="WGS1162" s="12"/>
      <c r="WGT1162" s="12"/>
      <c r="WGU1162" s="12"/>
      <c r="WGV1162" s="12"/>
      <c r="WGW1162" s="12"/>
      <c r="WGX1162" s="12"/>
      <c r="WGY1162" s="12"/>
      <c r="WGZ1162" s="12"/>
      <c r="WHA1162" s="12"/>
      <c r="WHB1162" s="12"/>
      <c r="WHC1162" s="12"/>
      <c r="WHD1162" s="12"/>
      <c r="WHE1162" s="12"/>
      <c r="WHF1162" s="12"/>
      <c r="WHG1162" s="12"/>
      <c r="WHH1162" s="12"/>
      <c r="WHI1162" s="12"/>
      <c r="WHJ1162" s="12"/>
      <c r="WHK1162" s="12"/>
      <c r="WHL1162" s="12"/>
      <c r="WHM1162" s="12"/>
      <c r="WHN1162" s="12"/>
      <c r="WHO1162" s="12"/>
      <c r="WHP1162" s="12"/>
      <c r="WHQ1162" s="12"/>
      <c r="WHR1162" s="12"/>
      <c r="WHS1162" s="12"/>
      <c r="WHT1162" s="12"/>
      <c r="WHU1162" s="12"/>
      <c r="WHV1162" s="12"/>
      <c r="WHW1162" s="12"/>
      <c r="WHX1162" s="12"/>
      <c r="WHY1162" s="12"/>
      <c r="WHZ1162" s="12"/>
      <c r="WIA1162" s="12"/>
      <c r="WIB1162" s="12"/>
      <c r="WIC1162" s="12"/>
      <c r="WID1162" s="12"/>
      <c r="WIE1162" s="12"/>
      <c r="WIF1162" s="12"/>
      <c r="WIG1162" s="12"/>
      <c r="WIH1162" s="12"/>
      <c r="WII1162" s="12"/>
      <c r="WIJ1162" s="12"/>
      <c r="WIK1162" s="12"/>
      <c r="WIL1162" s="12"/>
      <c r="WIM1162" s="12"/>
      <c r="WIN1162" s="12"/>
      <c r="WIO1162" s="12"/>
      <c r="WIP1162" s="12"/>
      <c r="WIQ1162" s="12"/>
      <c r="WIR1162" s="12"/>
      <c r="WIS1162" s="12"/>
      <c r="WIT1162" s="12"/>
      <c r="WIU1162" s="12"/>
      <c r="WIV1162" s="12"/>
      <c r="WIW1162" s="12"/>
      <c r="WIX1162" s="12"/>
      <c r="WIY1162" s="12"/>
      <c r="WIZ1162" s="12"/>
      <c r="WJA1162" s="12"/>
      <c r="WJB1162" s="12"/>
      <c r="WJC1162" s="12"/>
      <c r="WJD1162" s="12"/>
      <c r="WJE1162" s="12"/>
      <c r="WJF1162" s="12"/>
      <c r="WJG1162" s="12"/>
      <c r="WJH1162" s="12"/>
      <c r="WJI1162" s="12"/>
      <c r="WJJ1162" s="12"/>
      <c r="WJK1162" s="12"/>
      <c r="WJL1162" s="12"/>
      <c r="WJM1162" s="12"/>
      <c r="WJN1162" s="12"/>
      <c r="WJO1162" s="12"/>
      <c r="WJP1162" s="12"/>
      <c r="WJQ1162" s="12"/>
      <c r="WJR1162" s="12"/>
      <c r="WJS1162" s="12"/>
      <c r="WJT1162" s="12"/>
      <c r="WJU1162" s="12"/>
      <c r="WJV1162" s="12"/>
      <c r="WJW1162" s="12"/>
      <c r="WJX1162" s="12"/>
      <c r="WJY1162" s="12"/>
      <c r="WJZ1162" s="12"/>
      <c r="WKA1162" s="12"/>
      <c r="WKB1162" s="12"/>
      <c r="WKC1162" s="12"/>
      <c r="WKD1162" s="12"/>
      <c r="WKE1162" s="12"/>
      <c r="WKF1162" s="12"/>
      <c r="WKG1162" s="12"/>
      <c r="WKH1162" s="12"/>
      <c r="WKI1162" s="12"/>
      <c r="WKJ1162" s="12"/>
      <c r="WKK1162" s="12"/>
      <c r="WKL1162" s="12"/>
      <c r="WKM1162" s="12"/>
      <c r="WKN1162" s="12"/>
      <c r="WKO1162" s="12"/>
      <c r="WKP1162" s="12"/>
      <c r="WKQ1162" s="12"/>
      <c r="WKR1162" s="12"/>
      <c r="WKS1162" s="12"/>
      <c r="WKT1162" s="12"/>
      <c r="WKU1162" s="12"/>
      <c r="WKV1162" s="12"/>
      <c r="WKW1162" s="12"/>
      <c r="WKX1162" s="12"/>
      <c r="WKY1162" s="12"/>
      <c r="WKZ1162" s="12"/>
      <c r="WLA1162" s="12"/>
      <c r="WLB1162" s="12"/>
      <c r="WLC1162" s="12"/>
      <c r="WLD1162" s="12"/>
      <c r="WLE1162" s="12"/>
      <c r="WLF1162" s="12"/>
      <c r="WLG1162" s="12"/>
      <c r="WLH1162" s="12"/>
      <c r="WLI1162" s="12"/>
      <c r="WLJ1162" s="12"/>
      <c r="WLK1162" s="12"/>
      <c r="WLL1162" s="12"/>
      <c r="WLM1162" s="12"/>
      <c r="WLN1162" s="12"/>
      <c r="WLO1162" s="12"/>
      <c r="WLP1162" s="12"/>
      <c r="WLQ1162" s="12"/>
      <c r="WLR1162" s="12"/>
      <c r="WLS1162" s="12"/>
      <c r="WLT1162" s="12"/>
      <c r="WLU1162" s="12"/>
      <c r="WLV1162" s="12"/>
      <c r="WLW1162" s="12"/>
      <c r="WLX1162" s="12"/>
      <c r="WLY1162" s="12"/>
      <c r="WLZ1162" s="12"/>
      <c r="WMA1162" s="12"/>
      <c r="WMB1162" s="12"/>
      <c r="WMC1162" s="12"/>
      <c r="WMD1162" s="12"/>
      <c r="WME1162" s="12"/>
      <c r="WMF1162" s="12"/>
      <c r="WMG1162" s="12"/>
      <c r="WMH1162" s="12"/>
      <c r="WMI1162" s="12"/>
      <c r="WMJ1162" s="12"/>
      <c r="WMK1162" s="12"/>
      <c r="WML1162" s="12"/>
      <c r="WMM1162" s="12"/>
      <c r="WMN1162" s="12"/>
      <c r="WMO1162" s="12"/>
      <c r="WMP1162" s="12"/>
      <c r="WMQ1162" s="12"/>
      <c r="WMR1162" s="12"/>
      <c r="WMS1162" s="12"/>
      <c r="WMT1162" s="12"/>
      <c r="WMU1162" s="12"/>
      <c r="WMV1162" s="12"/>
      <c r="WMW1162" s="12"/>
      <c r="WMX1162" s="12"/>
      <c r="WMY1162" s="12"/>
      <c r="WMZ1162" s="12"/>
      <c r="WNA1162" s="12"/>
      <c r="WNB1162" s="12"/>
      <c r="WNC1162" s="12"/>
      <c r="WND1162" s="12"/>
      <c r="WNE1162" s="12"/>
      <c r="WNF1162" s="12"/>
      <c r="WNG1162" s="12"/>
      <c r="WNH1162" s="12"/>
      <c r="WNI1162" s="12"/>
      <c r="WNJ1162" s="12"/>
      <c r="WNK1162" s="12"/>
      <c r="WNL1162" s="12"/>
      <c r="WNM1162" s="12"/>
      <c r="WNN1162" s="12"/>
      <c r="WNO1162" s="12"/>
      <c r="WNP1162" s="12"/>
      <c r="WNQ1162" s="12"/>
      <c r="WNR1162" s="12"/>
      <c r="WNS1162" s="12"/>
      <c r="WNT1162" s="12"/>
      <c r="WNU1162" s="12"/>
      <c r="WNV1162" s="12"/>
      <c r="WNW1162" s="12"/>
      <c r="WNX1162" s="12"/>
      <c r="WNY1162" s="12"/>
      <c r="WNZ1162" s="12"/>
      <c r="WOA1162" s="12"/>
      <c r="WOB1162" s="12"/>
      <c r="WOC1162" s="12"/>
      <c r="WOD1162" s="12"/>
      <c r="WOE1162" s="12"/>
      <c r="WOF1162" s="12"/>
      <c r="WOG1162" s="12"/>
      <c r="WOH1162" s="12"/>
      <c r="WOI1162" s="12"/>
      <c r="WOJ1162" s="12"/>
      <c r="WOK1162" s="12"/>
      <c r="WOL1162" s="12"/>
      <c r="WOM1162" s="12"/>
      <c r="WON1162" s="12"/>
      <c r="WOO1162" s="12"/>
      <c r="WOP1162" s="12"/>
      <c r="WOQ1162" s="12"/>
      <c r="WOR1162" s="12"/>
      <c r="WOS1162" s="12"/>
      <c r="WOT1162" s="12"/>
      <c r="WOU1162" s="12"/>
      <c r="WOV1162" s="12"/>
      <c r="WOW1162" s="12"/>
      <c r="WOX1162" s="12"/>
      <c r="WOY1162" s="12"/>
      <c r="WOZ1162" s="12"/>
      <c r="WPA1162" s="12"/>
      <c r="WPB1162" s="12"/>
      <c r="WPC1162" s="12"/>
      <c r="WPD1162" s="12"/>
      <c r="WPE1162" s="12"/>
      <c r="WPF1162" s="12"/>
      <c r="WPG1162" s="12"/>
      <c r="WPH1162" s="12"/>
      <c r="WPI1162" s="12"/>
      <c r="WPJ1162" s="12"/>
      <c r="WPK1162" s="12"/>
      <c r="WPL1162" s="12"/>
      <c r="WPM1162" s="12"/>
      <c r="WPN1162" s="12"/>
      <c r="WPO1162" s="12"/>
      <c r="WPP1162" s="12"/>
      <c r="WPQ1162" s="12"/>
      <c r="WPR1162" s="12"/>
      <c r="WPS1162" s="12"/>
      <c r="WPT1162" s="12"/>
      <c r="WPU1162" s="12"/>
      <c r="WPV1162" s="12"/>
      <c r="WPW1162" s="12"/>
      <c r="WPX1162" s="12"/>
      <c r="WPY1162" s="12"/>
      <c r="WPZ1162" s="12"/>
      <c r="WQA1162" s="12"/>
      <c r="WQB1162" s="12"/>
      <c r="WQC1162" s="12"/>
      <c r="WQD1162" s="12"/>
      <c r="WQE1162" s="12"/>
      <c r="WQF1162" s="12"/>
      <c r="WQG1162" s="12"/>
      <c r="WQH1162" s="12"/>
      <c r="WQI1162" s="12"/>
      <c r="WQJ1162" s="12"/>
      <c r="WQK1162" s="12"/>
      <c r="WQL1162" s="12"/>
      <c r="WQM1162" s="12"/>
      <c r="WQN1162" s="12"/>
      <c r="WQO1162" s="12"/>
      <c r="WQP1162" s="12"/>
      <c r="WQQ1162" s="12"/>
      <c r="WQR1162" s="12"/>
      <c r="WQS1162" s="12"/>
      <c r="WQT1162" s="12"/>
      <c r="WQU1162" s="12"/>
      <c r="WQV1162" s="12"/>
      <c r="WQW1162" s="12"/>
      <c r="WQX1162" s="12"/>
      <c r="WQY1162" s="12"/>
      <c r="WQZ1162" s="12"/>
      <c r="WRA1162" s="12"/>
      <c r="WRB1162" s="12"/>
      <c r="WRC1162" s="12"/>
      <c r="WRD1162" s="12"/>
      <c r="WRE1162" s="12"/>
      <c r="WRF1162" s="12"/>
      <c r="WRG1162" s="12"/>
      <c r="WRH1162" s="12"/>
      <c r="WRI1162" s="12"/>
      <c r="WRJ1162" s="12"/>
      <c r="WRK1162" s="12"/>
      <c r="WRL1162" s="12"/>
      <c r="WRM1162" s="12"/>
      <c r="WRN1162" s="12"/>
      <c r="WRO1162" s="12"/>
      <c r="WRP1162" s="12"/>
      <c r="WRQ1162" s="12"/>
      <c r="WRR1162" s="12"/>
      <c r="WRS1162" s="12"/>
      <c r="WRT1162" s="12"/>
      <c r="WRU1162" s="12"/>
      <c r="WRV1162" s="12"/>
      <c r="WRW1162" s="12"/>
      <c r="WRX1162" s="12"/>
      <c r="WRY1162" s="12"/>
      <c r="WRZ1162" s="12"/>
      <c r="WSA1162" s="12"/>
      <c r="WSB1162" s="12"/>
      <c r="WSC1162" s="12"/>
      <c r="WSD1162" s="12"/>
      <c r="WSE1162" s="12"/>
      <c r="WSF1162" s="12"/>
      <c r="WSG1162" s="12"/>
      <c r="WSH1162" s="12"/>
      <c r="WSI1162" s="12"/>
      <c r="WSJ1162" s="12"/>
      <c r="WSK1162" s="12"/>
      <c r="WSL1162" s="12"/>
      <c r="WSM1162" s="12"/>
      <c r="WSN1162" s="12"/>
      <c r="WSO1162" s="12"/>
      <c r="WSP1162" s="12"/>
      <c r="WSQ1162" s="12"/>
      <c r="WSR1162" s="12"/>
      <c r="WSS1162" s="12"/>
      <c r="WST1162" s="12"/>
      <c r="WSU1162" s="12"/>
      <c r="WSV1162" s="12"/>
      <c r="WSW1162" s="12"/>
      <c r="WSX1162" s="12"/>
      <c r="WSY1162" s="12"/>
      <c r="WSZ1162" s="12"/>
      <c r="WTA1162" s="12"/>
      <c r="WTB1162" s="12"/>
      <c r="WTC1162" s="12"/>
      <c r="WTD1162" s="12"/>
      <c r="WTE1162" s="12"/>
      <c r="WTF1162" s="12"/>
      <c r="WTG1162" s="12"/>
      <c r="WTH1162" s="12"/>
      <c r="WTI1162" s="12"/>
      <c r="WTJ1162" s="12"/>
      <c r="WTK1162" s="12"/>
      <c r="WTL1162" s="12"/>
      <c r="WTM1162" s="12"/>
      <c r="WTN1162" s="12"/>
      <c r="WTO1162" s="12"/>
      <c r="WTP1162" s="12"/>
      <c r="WTQ1162" s="12"/>
      <c r="WTR1162" s="12"/>
      <c r="WTS1162" s="12"/>
      <c r="WTT1162" s="12"/>
      <c r="WTU1162" s="12"/>
      <c r="WTV1162" s="12"/>
      <c r="WTW1162" s="12"/>
      <c r="WTX1162" s="12"/>
      <c r="WTY1162" s="12"/>
      <c r="WTZ1162" s="12"/>
      <c r="WUA1162" s="12"/>
      <c r="WUB1162" s="12"/>
      <c r="WUC1162" s="12"/>
      <c r="WUD1162" s="12"/>
      <c r="WUE1162" s="12"/>
      <c r="WUF1162" s="12"/>
      <c r="WUG1162" s="12"/>
      <c r="WUH1162" s="12"/>
      <c r="WUI1162" s="12"/>
      <c r="WUJ1162" s="12"/>
      <c r="WUK1162" s="12"/>
      <c r="WUL1162" s="12"/>
      <c r="WUM1162" s="12"/>
      <c r="WUN1162" s="12"/>
      <c r="WUO1162" s="12"/>
      <c r="WUP1162" s="12"/>
      <c r="WUQ1162" s="12"/>
      <c r="WUR1162" s="12"/>
      <c r="WUS1162" s="12"/>
      <c r="WUT1162" s="12"/>
      <c r="WUU1162" s="12"/>
      <c r="WUV1162" s="12"/>
      <c r="WUW1162" s="12"/>
      <c r="WUX1162" s="12"/>
      <c r="WUY1162" s="12"/>
      <c r="WUZ1162" s="12"/>
      <c r="WVA1162" s="12"/>
      <c r="WVB1162" s="12"/>
      <c r="WVC1162" s="12"/>
      <c r="WVD1162" s="12"/>
      <c r="WVE1162" s="12"/>
      <c r="WVF1162" s="12"/>
      <c r="WVG1162" s="12"/>
      <c r="WVH1162" s="12"/>
      <c r="WVI1162" s="12"/>
      <c r="WVJ1162" s="12"/>
      <c r="WVK1162" s="12"/>
      <c r="WVL1162" s="12"/>
      <c r="WVM1162" s="12"/>
      <c r="WVN1162" s="12"/>
      <c r="WVO1162" s="12"/>
      <c r="WVP1162" s="12"/>
      <c r="WVQ1162" s="12"/>
      <c r="WVR1162" s="12"/>
      <c r="WVS1162" s="12"/>
      <c r="WVT1162" s="12"/>
      <c r="WVU1162" s="12"/>
      <c r="WVV1162" s="12"/>
      <c r="WVW1162" s="12"/>
      <c r="WVX1162" s="12"/>
      <c r="WVY1162" s="12"/>
      <c r="WVZ1162" s="12"/>
      <c r="WWA1162" s="12"/>
      <c r="WWB1162" s="12"/>
      <c r="WWC1162" s="12"/>
      <c r="WWD1162" s="12"/>
      <c r="WWE1162" s="12"/>
      <c r="WWF1162" s="12"/>
      <c r="WWG1162" s="12"/>
      <c r="WWH1162" s="12"/>
      <c r="WWI1162" s="12"/>
      <c r="WWJ1162" s="12"/>
      <c r="WWK1162" s="12"/>
      <c r="WWL1162" s="12"/>
      <c r="WWM1162" s="12"/>
      <c r="WWN1162" s="12"/>
      <c r="WWO1162" s="12"/>
      <c r="WWP1162" s="12"/>
      <c r="WWQ1162" s="12"/>
      <c r="WWR1162" s="12"/>
      <c r="WWS1162" s="12"/>
      <c r="WWT1162" s="12"/>
      <c r="WWU1162" s="12"/>
      <c r="WWV1162" s="12"/>
      <c r="WWW1162" s="12"/>
      <c r="WWX1162" s="12"/>
      <c r="WWY1162" s="12"/>
      <c r="WWZ1162" s="12"/>
      <c r="WXA1162" s="12"/>
      <c r="WXB1162" s="12"/>
      <c r="WXC1162" s="12"/>
      <c r="WXD1162" s="12"/>
      <c r="WXE1162" s="12"/>
      <c r="WXF1162" s="12"/>
      <c r="WXG1162" s="12"/>
      <c r="WXH1162" s="12"/>
      <c r="WXI1162" s="12"/>
      <c r="WXJ1162" s="12"/>
      <c r="WXK1162" s="12"/>
      <c r="WXL1162" s="12"/>
      <c r="WXM1162" s="12"/>
      <c r="WXN1162" s="12"/>
      <c r="WXO1162" s="12"/>
      <c r="WXP1162" s="12"/>
      <c r="WXQ1162" s="12"/>
      <c r="WXR1162" s="12"/>
      <c r="WXS1162" s="12"/>
      <c r="WXT1162" s="12"/>
      <c r="WXU1162" s="12"/>
      <c r="WXV1162" s="12"/>
      <c r="WXW1162" s="12"/>
      <c r="WXX1162" s="12"/>
      <c r="WXY1162" s="12"/>
      <c r="WXZ1162" s="12"/>
      <c r="WYA1162" s="12"/>
      <c r="WYB1162" s="12"/>
      <c r="WYC1162" s="12"/>
      <c r="WYD1162" s="12"/>
      <c r="WYE1162" s="12"/>
      <c r="WYF1162" s="12"/>
      <c r="WYG1162" s="12"/>
      <c r="WYH1162" s="12"/>
      <c r="WYI1162" s="12"/>
      <c r="WYJ1162" s="12"/>
      <c r="WYK1162" s="12"/>
      <c r="WYL1162" s="12"/>
      <c r="WYM1162" s="12"/>
      <c r="WYN1162" s="12"/>
      <c r="WYO1162" s="12"/>
      <c r="WYP1162" s="12"/>
      <c r="WYQ1162" s="12"/>
      <c r="WYR1162" s="12"/>
      <c r="WYS1162" s="12"/>
      <c r="WYT1162" s="12"/>
      <c r="WYU1162" s="12"/>
      <c r="WYV1162" s="12"/>
      <c r="WYW1162" s="12"/>
      <c r="WYX1162" s="12"/>
      <c r="WYY1162" s="12"/>
      <c r="WYZ1162" s="12"/>
      <c r="WZA1162" s="12"/>
      <c r="WZB1162" s="12"/>
      <c r="WZC1162" s="12"/>
      <c r="WZD1162" s="12"/>
      <c r="WZE1162" s="12"/>
      <c r="WZF1162" s="12"/>
      <c r="WZG1162" s="12"/>
      <c r="WZH1162" s="12"/>
      <c r="WZI1162" s="12"/>
      <c r="WZJ1162" s="12"/>
      <c r="WZK1162" s="12"/>
      <c r="WZL1162" s="12"/>
      <c r="WZM1162" s="12"/>
      <c r="WZN1162" s="12"/>
      <c r="WZO1162" s="12"/>
      <c r="WZP1162" s="12"/>
      <c r="WZQ1162" s="12"/>
      <c r="WZR1162" s="12"/>
      <c r="WZS1162" s="12"/>
      <c r="WZT1162" s="12"/>
      <c r="WZU1162" s="12"/>
      <c r="WZV1162" s="12"/>
      <c r="WZW1162" s="12"/>
      <c r="WZX1162" s="12"/>
      <c r="WZY1162" s="12"/>
      <c r="WZZ1162" s="12"/>
      <c r="XAA1162" s="12"/>
      <c r="XAB1162" s="12"/>
      <c r="XAC1162" s="12"/>
      <c r="XAD1162" s="12"/>
      <c r="XAE1162" s="12"/>
      <c r="XAF1162" s="12"/>
      <c r="XAG1162" s="12"/>
      <c r="XAH1162" s="12"/>
      <c r="XAI1162" s="12"/>
      <c r="XAJ1162" s="12"/>
      <c r="XAK1162" s="12"/>
      <c r="XAL1162" s="12"/>
      <c r="XAM1162" s="12"/>
      <c r="XAN1162" s="12"/>
      <c r="XAO1162" s="12"/>
      <c r="XAP1162" s="12"/>
      <c r="XAQ1162" s="12"/>
      <c r="XAR1162" s="12"/>
      <c r="XAS1162" s="12"/>
      <c r="XAT1162" s="12"/>
      <c r="XAU1162" s="12"/>
      <c r="XAV1162" s="12"/>
      <c r="XAW1162" s="12"/>
      <c r="XAX1162" s="12"/>
      <c r="XAY1162" s="12"/>
      <c r="XAZ1162" s="12"/>
      <c r="XBA1162" s="12"/>
      <c r="XBB1162" s="12"/>
      <c r="XBC1162" s="12"/>
      <c r="XBD1162" s="12"/>
      <c r="XBE1162" s="12"/>
      <c r="XBF1162" s="12"/>
      <c r="XBG1162" s="12"/>
      <c r="XBH1162" s="12"/>
      <c r="XBI1162" s="12"/>
      <c r="XBJ1162" s="12"/>
      <c r="XBK1162" s="12"/>
      <c r="XBL1162" s="12"/>
      <c r="XBM1162" s="12"/>
      <c r="XBN1162" s="12"/>
      <c r="XBO1162" s="12"/>
      <c r="XBP1162" s="12"/>
      <c r="XBQ1162" s="12"/>
      <c r="XBR1162" s="12"/>
      <c r="XBS1162" s="12"/>
      <c r="XBT1162" s="12"/>
      <c r="XBU1162" s="12"/>
      <c r="XBV1162" s="12"/>
      <c r="XBW1162" s="12"/>
      <c r="XBX1162" s="12"/>
      <c r="XBY1162" s="12"/>
      <c r="XBZ1162" s="12"/>
      <c r="XCA1162" s="12"/>
      <c r="XCB1162" s="12"/>
      <c r="XCC1162" s="12"/>
      <c r="XCD1162" s="12"/>
      <c r="XCE1162" s="12"/>
      <c r="XCF1162" s="12"/>
      <c r="XCG1162" s="12"/>
      <c r="XCH1162" s="12"/>
      <c r="XCI1162" s="12"/>
      <c r="XCJ1162" s="12"/>
      <c r="XCK1162" s="12"/>
      <c r="XCL1162" s="12"/>
      <c r="XCM1162" s="12"/>
      <c r="XCN1162" s="12"/>
      <c r="XCO1162" s="12"/>
      <c r="XCP1162" s="12"/>
      <c r="XCQ1162" s="12"/>
      <c r="XCR1162" s="12"/>
      <c r="XCS1162" s="12"/>
      <c r="XCT1162" s="12"/>
      <c r="XCU1162" s="12"/>
      <c r="XCV1162" s="12"/>
      <c r="XCW1162" s="12"/>
      <c r="XCX1162" s="12"/>
      <c r="XCY1162" s="12"/>
      <c r="XCZ1162" s="12"/>
      <c r="XDA1162" s="12"/>
      <c r="XDB1162" s="12"/>
      <c r="XDC1162" s="12"/>
      <c r="XDD1162" s="12"/>
      <c r="XDE1162" s="12"/>
      <c r="XDF1162" s="12"/>
      <c r="XDG1162" s="12"/>
      <c r="XDH1162" s="12"/>
      <c r="XDI1162" s="12"/>
      <c r="XDJ1162" s="12"/>
      <c r="XDK1162" s="12"/>
      <c r="XDL1162" s="12"/>
      <c r="XDM1162" s="12"/>
      <c r="XDN1162" s="12"/>
      <c r="XDO1162" s="12"/>
      <c r="XDP1162" s="12"/>
      <c r="XDQ1162" s="12"/>
      <c r="XDR1162" s="12"/>
      <c r="XDS1162" s="12"/>
      <c r="XDT1162" s="12"/>
      <c r="XDU1162" s="12"/>
      <c r="XDV1162" s="12"/>
      <c r="XDW1162" s="12"/>
      <c r="XDX1162" s="12"/>
      <c r="XDY1162" s="12"/>
      <c r="XDZ1162" s="12"/>
      <c r="XEA1162" s="12"/>
      <c r="XEB1162" s="12"/>
      <c r="XEC1162" s="12"/>
      <c r="XED1162" s="12"/>
      <c r="XEE1162" s="12"/>
      <c r="XEF1162" s="12"/>
      <c r="XEG1162" s="12"/>
      <c r="XEH1162" s="12"/>
      <c r="XEI1162" s="12"/>
      <c r="XEJ1162" s="12"/>
      <c r="XEK1162" s="12"/>
      <c r="XEL1162" s="12"/>
      <c r="XEM1162" s="12"/>
      <c r="XEN1162" s="12"/>
      <c r="XEO1162" s="12"/>
      <c r="XEP1162" s="12"/>
    </row>
    <row r="1163" spans="1:16370" ht="15.75" x14ac:dyDescent="0.25">
      <c r="A1163" s="83" t="s">
        <v>25</v>
      </c>
      <c r="B1163" s="223" t="s">
        <v>74</v>
      </c>
      <c r="C1163" s="223" t="s">
        <v>74</v>
      </c>
      <c r="D1163" s="215" t="s">
        <v>749</v>
      </c>
      <c r="E1163" s="171" t="s">
        <v>26</v>
      </c>
      <c r="F1163" s="172">
        <f>F1164</f>
        <v>4882.6000000000004</v>
      </c>
    </row>
    <row r="1164" spans="1:16370" ht="15.75" x14ac:dyDescent="0.25">
      <c r="A1164" s="48" t="s">
        <v>152</v>
      </c>
      <c r="B1164" s="223" t="s">
        <v>74</v>
      </c>
      <c r="C1164" s="223" t="s">
        <v>74</v>
      </c>
      <c r="D1164" s="215" t="s">
        <v>749</v>
      </c>
      <c r="E1164" s="171" t="s">
        <v>159</v>
      </c>
      <c r="F1164" s="172">
        <f>0+3415+1467.6</f>
        <v>4882.6000000000004</v>
      </c>
    </row>
    <row r="1165" spans="1:16370" ht="31.5" x14ac:dyDescent="0.25">
      <c r="A1165" s="44" t="s">
        <v>507</v>
      </c>
      <c r="B1165" s="18" t="s">
        <v>74</v>
      </c>
      <c r="C1165" s="137" t="s">
        <v>74</v>
      </c>
      <c r="D1165" s="18" t="s">
        <v>373</v>
      </c>
      <c r="E1165" s="18"/>
      <c r="F1165" s="56">
        <f>F1166</f>
        <v>25</v>
      </c>
    </row>
    <row r="1166" spans="1:16370" ht="31.5" x14ac:dyDescent="0.25">
      <c r="A1166" s="108" t="s">
        <v>374</v>
      </c>
      <c r="B1166" s="18" t="s">
        <v>74</v>
      </c>
      <c r="C1166" s="18" t="s">
        <v>74</v>
      </c>
      <c r="D1166" s="19" t="s">
        <v>375</v>
      </c>
      <c r="E1166" s="19"/>
      <c r="F1166" s="20">
        <f>F1167</f>
        <v>25</v>
      </c>
    </row>
    <row r="1167" spans="1:16370" ht="31.5" x14ac:dyDescent="0.25">
      <c r="A1167" s="105" t="s">
        <v>376</v>
      </c>
      <c r="B1167" s="22" t="s">
        <v>74</v>
      </c>
      <c r="C1167" s="22" t="s">
        <v>74</v>
      </c>
      <c r="D1167" s="41" t="s">
        <v>377</v>
      </c>
      <c r="E1167" s="41"/>
      <c r="F1167" s="24">
        <f>F1168</f>
        <v>25</v>
      </c>
    </row>
    <row r="1168" spans="1:16370" ht="31.5" x14ac:dyDescent="0.25">
      <c r="A1168" s="220" t="s">
        <v>18</v>
      </c>
      <c r="B1168" s="223" t="s">
        <v>74</v>
      </c>
      <c r="C1168" s="223" t="s">
        <v>74</v>
      </c>
      <c r="D1168" s="215" t="s">
        <v>377</v>
      </c>
      <c r="E1168" s="215" t="s">
        <v>20</v>
      </c>
      <c r="F1168" s="27">
        <f>F1169</f>
        <v>25</v>
      </c>
    </row>
    <row r="1169" spans="1:6" ht="15.75" x14ac:dyDescent="0.25">
      <c r="A1169" s="220" t="s">
        <v>25</v>
      </c>
      <c r="B1169" s="123" t="s">
        <v>74</v>
      </c>
      <c r="C1169" s="123" t="s">
        <v>74</v>
      </c>
      <c r="D1169" s="215" t="s">
        <v>377</v>
      </c>
      <c r="E1169" s="215" t="s">
        <v>26</v>
      </c>
      <c r="F1169" s="27">
        <f>F1170</f>
        <v>25</v>
      </c>
    </row>
    <row r="1170" spans="1:6" ht="15.75" x14ac:dyDescent="0.25">
      <c r="A1170" s="83" t="s">
        <v>152</v>
      </c>
      <c r="B1170" s="123" t="s">
        <v>74</v>
      </c>
      <c r="C1170" s="123" t="s">
        <v>74</v>
      </c>
      <c r="D1170" s="215" t="s">
        <v>377</v>
      </c>
      <c r="E1170" s="215" t="s">
        <v>159</v>
      </c>
      <c r="F1170" s="27">
        <v>25</v>
      </c>
    </row>
    <row r="1171" spans="1:6" ht="15.75" x14ac:dyDescent="0.25">
      <c r="A1171" s="158" t="s">
        <v>108</v>
      </c>
      <c r="B1171" s="159" t="s">
        <v>74</v>
      </c>
      <c r="C1171" s="159" t="s">
        <v>83</v>
      </c>
      <c r="D1171" s="159" t="s">
        <v>101</v>
      </c>
      <c r="E1171" s="160"/>
      <c r="F1171" s="161">
        <f>F1172+F1240</f>
        <v>125994</v>
      </c>
    </row>
    <row r="1172" spans="1:6" ht="31.5" x14ac:dyDescent="0.25">
      <c r="A1172" s="40" t="s">
        <v>505</v>
      </c>
      <c r="B1172" s="41" t="s">
        <v>74</v>
      </c>
      <c r="C1172" s="41" t="s">
        <v>83</v>
      </c>
      <c r="D1172" s="41" t="s">
        <v>302</v>
      </c>
      <c r="E1172" s="41"/>
      <c r="F1172" s="24">
        <f>F1173+F1180+F1191+F1204</f>
        <v>125823</v>
      </c>
    </row>
    <row r="1173" spans="1:6" ht="15.75" x14ac:dyDescent="0.25">
      <c r="A1173" s="115" t="s">
        <v>6</v>
      </c>
      <c r="B1173" s="22" t="s">
        <v>74</v>
      </c>
      <c r="C1173" s="22" t="s">
        <v>83</v>
      </c>
      <c r="D1173" s="22" t="s">
        <v>301</v>
      </c>
      <c r="E1173" s="41"/>
      <c r="F1173" s="24">
        <f>F1174</f>
        <v>3339</v>
      </c>
    </row>
    <row r="1174" spans="1:6" ht="47.25" x14ac:dyDescent="0.25">
      <c r="A1174" s="53" t="s">
        <v>429</v>
      </c>
      <c r="B1174" s="121" t="s">
        <v>74</v>
      </c>
      <c r="C1174" s="121" t="s">
        <v>83</v>
      </c>
      <c r="D1174" s="23" t="s">
        <v>291</v>
      </c>
      <c r="E1174" s="147"/>
      <c r="F1174" s="148">
        <f>F1175</f>
        <v>3339</v>
      </c>
    </row>
    <row r="1175" spans="1:6" ht="63" x14ac:dyDescent="0.25">
      <c r="A1175" s="47" t="s">
        <v>430</v>
      </c>
      <c r="B1175" s="123" t="s">
        <v>74</v>
      </c>
      <c r="C1175" s="123" t="s">
        <v>83</v>
      </c>
      <c r="D1175" s="26" t="s">
        <v>386</v>
      </c>
      <c r="E1175" s="127"/>
      <c r="F1175" s="39">
        <f>F1176</f>
        <v>3339</v>
      </c>
    </row>
    <row r="1176" spans="1:6" ht="47.25" x14ac:dyDescent="0.25">
      <c r="A1176" s="212" t="s">
        <v>30</v>
      </c>
      <c r="B1176" s="223" t="s">
        <v>74</v>
      </c>
      <c r="C1176" s="223" t="s">
        <v>83</v>
      </c>
      <c r="D1176" s="26" t="s">
        <v>386</v>
      </c>
      <c r="E1176" s="215" t="s">
        <v>31</v>
      </c>
      <c r="F1176" s="128">
        <f>F1177</f>
        <v>3339</v>
      </c>
    </row>
    <row r="1177" spans="1:6" ht="15.75" x14ac:dyDescent="0.25">
      <c r="A1177" s="212" t="s">
        <v>33</v>
      </c>
      <c r="B1177" s="223" t="s">
        <v>74</v>
      </c>
      <c r="C1177" s="223" t="s">
        <v>83</v>
      </c>
      <c r="D1177" s="26" t="s">
        <v>386</v>
      </c>
      <c r="E1177" s="215" t="s">
        <v>32</v>
      </c>
      <c r="F1177" s="128">
        <f>F1178+F1179</f>
        <v>3339</v>
      </c>
    </row>
    <row r="1178" spans="1:6" ht="15.75" x14ac:dyDescent="0.25">
      <c r="A1178" s="212" t="s">
        <v>303</v>
      </c>
      <c r="B1178" s="223" t="s">
        <v>74</v>
      </c>
      <c r="C1178" s="223" t="s">
        <v>83</v>
      </c>
      <c r="D1178" s="26" t="s">
        <v>386</v>
      </c>
      <c r="E1178" s="215" t="s">
        <v>146</v>
      </c>
      <c r="F1178" s="128">
        <v>2565</v>
      </c>
    </row>
    <row r="1179" spans="1:6" ht="31.5" x14ac:dyDescent="0.25">
      <c r="A1179" s="211" t="s">
        <v>238</v>
      </c>
      <c r="B1179" s="223" t="s">
        <v>74</v>
      </c>
      <c r="C1179" s="223" t="s">
        <v>83</v>
      </c>
      <c r="D1179" s="26" t="s">
        <v>386</v>
      </c>
      <c r="E1179" s="215" t="s">
        <v>239</v>
      </c>
      <c r="F1179" s="128">
        <v>774</v>
      </c>
    </row>
    <row r="1180" spans="1:6" ht="15.75" x14ac:dyDescent="0.25">
      <c r="A1180" s="115" t="s">
        <v>7</v>
      </c>
      <c r="B1180" s="22" t="s">
        <v>74</v>
      </c>
      <c r="C1180" s="22" t="s">
        <v>83</v>
      </c>
      <c r="D1180" s="22" t="s">
        <v>396</v>
      </c>
      <c r="E1180" s="41"/>
      <c r="F1180" s="24">
        <f>F1181</f>
        <v>12619</v>
      </c>
    </row>
    <row r="1181" spans="1:6" ht="15.75" x14ac:dyDescent="0.25">
      <c r="A1181" s="44" t="s">
        <v>591</v>
      </c>
      <c r="B1181" s="22" t="s">
        <v>74</v>
      </c>
      <c r="C1181" s="22" t="s">
        <v>83</v>
      </c>
      <c r="D1181" s="23" t="s">
        <v>408</v>
      </c>
      <c r="E1181" s="54"/>
      <c r="F1181" s="56">
        <f>F1182</f>
        <v>12619</v>
      </c>
    </row>
    <row r="1182" spans="1:6" ht="15.75" x14ac:dyDescent="0.25">
      <c r="A1182" s="105" t="s">
        <v>172</v>
      </c>
      <c r="B1182" s="22" t="s">
        <v>74</v>
      </c>
      <c r="C1182" s="22" t="s">
        <v>83</v>
      </c>
      <c r="D1182" s="51" t="s">
        <v>409</v>
      </c>
      <c r="E1182" s="41"/>
      <c r="F1182" s="55">
        <f>F1183+F1187</f>
        <v>12619</v>
      </c>
    </row>
    <row r="1183" spans="1:6" ht="15.75" x14ac:dyDescent="0.25">
      <c r="A1183" s="61" t="s">
        <v>175</v>
      </c>
      <c r="B1183" s="223" t="s">
        <v>74</v>
      </c>
      <c r="C1183" s="223" t="s">
        <v>83</v>
      </c>
      <c r="D1183" s="26" t="s">
        <v>410</v>
      </c>
      <c r="E1183" s="215"/>
      <c r="F1183" s="103">
        <f>F1184</f>
        <v>200</v>
      </c>
    </row>
    <row r="1184" spans="1:6" ht="15.75" x14ac:dyDescent="0.25">
      <c r="A1184" s="48" t="s">
        <v>22</v>
      </c>
      <c r="B1184" s="223" t="s">
        <v>74</v>
      </c>
      <c r="C1184" s="223" t="s">
        <v>83</v>
      </c>
      <c r="D1184" s="136" t="s">
        <v>410</v>
      </c>
      <c r="E1184" s="34" t="s">
        <v>15</v>
      </c>
      <c r="F1184" s="128">
        <f>F1185</f>
        <v>200</v>
      </c>
    </row>
    <row r="1185" spans="1:6" ht="31.5" x14ac:dyDescent="0.25">
      <c r="A1185" s="48" t="s">
        <v>17</v>
      </c>
      <c r="B1185" s="223" t="s">
        <v>74</v>
      </c>
      <c r="C1185" s="223" t="s">
        <v>83</v>
      </c>
      <c r="D1185" s="136" t="s">
        <v>410</v>
      </c>
      <c r="E1185" s="34" t="s">
        <v>16</v>
      </c>
      <c r="F1185" s="128">
        <f>F1186</f>
        <v>200</v>
      </c>
    </row>
    <row r="1186" spans="1:6" ht="31.5" x14ac:dyDescent="0.25">
      <c r="A1186" s="220" t="s">
        <v>140</v>
      </c>
      <c r="B1186" s="223" t="s">
        <v>74</v>
      </c>
      <c r="C1186" s="223" t="s">
        <v>83</v>
      </c>
      <c r="D1186" s="136" t="s">
        <v>410</v>
      </c>
      <c r="E1186" s="215" t="s">
        <v>141</v>
      </c>
      <c r="F1186" s="128">
        <v>200</v>
      </c>
    </row>
    <row r="1187" spans="1:6" ht="31.5" x14ac:dyDescent="0.25">
      <c r="A1187" s="61" t="s">
        <v>495</v>
      </c>
      <c r="B1187" s="223" t="s">
        <v>74</v>
      </c>
      <c r="C1187" s="223" t="s">
        <v>83</v>
      </c>
      <c r="D1187" s="26" t="s">
        <v>494</v>
      </c>
      <c r="E1187" s="215"/>
      <c r="F1187" s="103">
        <f>F1188</f>
        <v>12419</v>
      </c>
    </row>
    <row r="1188" spans="1:6" ht="15.75" x14ac:dyDescent="0.25">
      <c r="A1188" s="48" t="s">
        <v>23</v>
      </c>
      <c r="B1188" s="223" t="s">
        <v>74</v>
      </c>
      <c r="C1188" s="223" t="s">
        <v>83</v>
      </c>
      <c r="D1188" s="136" t="s">
        <v>494</v>
      </c>
      <c r="E1188" s="215" t="s">
        <v>24</v>
      </c>
      <c r="F1188" s="128">
        <f>F1189</f>
        <v>12419</v>
      </c>
    </row>
    <row r="1189" spans="1:6" ht="31.5" x14ac:dyDescent="0.25">
      <c r="A1189" s="48" t="s">
        <v>133</v>
      </c>
      <c r="B1189" s="223" t="s">
        <v>74</v>
      </c>
      <c r="C1189" s="223" t="s">
        <v>83</v>
      </c>
      <c r="D1189" s="136" t="s">
        <v>494</v>
      </c>
      <c r="E1189" s="215" t="s">
        <v>132</v>
      </c>
      <c r="F1189" s="128">
        <f>F1190</f>
        <v>12419</v>
      </c>
    </row>
    <row r="1190" spans="1:6" ht="31.5" x14ac:dyDescent="0.25">
      <c r="A1190" s="173" t="s">
        <v>195</v>
      </c>
      <c r="B1190" s="223" t="s">
        <v>74</v>
      </c>
      <c r="C1190" s="223" t="s">
        <v>83</v>
      </c>
      <c r="D1190" s="136" t="s">
        <v>494</v>
      </c>
      <c r="E1190" s="215" t="s">
        <v>194</v>
      </c>
      <c r="F1190" s="128">
        <f>7426+4993</f>
        <v>12419</v>
      </c>
    </row>
    <row r="1191" spans="1:6" ht="31.5" x14ac:dyDescent="0.25">
      <c r="A1191" s="115" t="s">
        <v>163</v>
      </c>
      <c r="B1191" s="22" t="s">
        <v>74</v>
      </c>
      <c r="C1191" s="22" t="s">
        <v>83</v>
      </c>
      <c r="D1191" s="22" t="s">
        <v>411</v>
      </c>
      <c r="E1191" s="41"/>
      <c r="F1191" s="24">
        <f>F1192+F1198</f>
        <v>370</v>
      </c>
    </row>
    <row r="1192" spans="1:6" ht="47.25" x14ac:dyDescent="0.25">
      <c r="A1192" s="44" t="s">
        <v>412</v>
      </c>
      <c r="B1192" s="18" t="s">
        <v>74</v>
      </c>
      <c r="C1192" s="18" t="s">
        <v>83</v>
      </c>
      <c r="D1192" s="23" t="s">
        <v>413</v>
      </c>
      <c r="E1192" s="54"/>
      <c r="F1192" s="55">
        <f>F1193</f>
        <v>200</v>
      </c>
    </row>
    <row r="1193" spans="1:6" ht="15.75" x14ac:dyDescent="0.25">
      <c r="A1193" s="105" t="s">
        <v>179</v>
      </c>
      <c r="B1193" s="22" t="s">
        <v>74</v>
      </c>
      <c r="C1193" s="22" t="s">
        <v>83</v>
      </c>
      <c r="D1193" s="51" t="s">
        <v>415</v>
      </c>
      <c r="E1193" s="41"/>
      <c r="F1193" s="55">
        <f>F1194</f>
        <v>200</v>
      </c>
    </row>
    <row r="1194" spans="1:6" ht="15.75" x14ac:dyDescent="0.25">
      <c r="A1194" s="61" t="s">
        <v>180</v>
      </c>
      <c r="B1194" s="223" t="s">
        <v>74</v>
      </c>
      <c r="C1194" s="223" t="s">
        <v>83</v>
      </c>
      <c r="D1194" s="26" t="s">
        <v>416</v>
      </c>
      <c r="E1194" s="215"/>
      <c r="F1194" s="103">
        <f>F1195</f>
        <v>200</v>
      </c>
    </row>
    <row r="1195" spans="1:6" ht="15.75" x14ac:dyDescent="0.25">
      <c r="A1195" s="48" t="s">
        <v>22</v>
      </c>
      <c r="B1195" s="223" t="s">
        <v>74</v>
      </c>
      <c r="C1195" s="223" t="s">
        <v>83</v>
      </c>
      <c r="D1195" s="136" t="s">
        <v>416</v>
      </c>
      <c r="E1195" s="34" t="s">
        <v>15</v>
      </c>
      <c r="F1195" s="128">
        <f>F1196</f>
        <v>200</v>
      </c>
    </row>
    <row r="1196" spans="1:6" ht="31.5" x14ac:dyDescent="0.25">
      <c r="A1196" s="48" t="s">
        <v>17</v>
      </c>
      <c r="B1196" s="223" t="s">
        <v>74</v>
      </c>
      <c r="C1196" s="223" t="s">
        <v>83</v>
      </c>
      <c r="D1196" s="136" t="s">
        <v>416</v>
      </c>
      <c r="E1196" s="34" t="s">
        <v>16</v>
      </c>
      <c r="F1196" s="128">
        <f>F1197</f>
        <v>200</v>
      </c>
    </row>
    <row r="1197" spans="1:6" ht="31.5" x14ac:dyDescent="0.25">
      <c r="A1197" s="220" t="s">
        <v>140</v>
      </c>
      <c r="B1197" s="223" t="s">
        <v>74</v>
      </c>
      <c r="C1197" s="223" t="s">
        <v>83</v>
      </c>
      <c r="D1197" s="136" t="s">
        <v>416</v>
      </c>
      <c r="E1197" s="215" t="s">
        <v>141</v>
      </c>
      <c r="F1197" s="128">
        <v>200</v>
      </c>
    </row>
    <row r="1198" spans="1:6" ht="47.25" x14ac:dyDescent="0.25">
      <c r="A1198" s="44" t="s">
        <v>412</v>
      </c>
      <c r="B1198" s="18" t="s">
        <v>74</v>
      </c>
      <c r="C1198" s="18" t="s">
        <v>83</v>
      </c>
      <c r="D1198" s="23" t="s">
        <v>424</v>
      </c>
      <c r="E1198" s="54"/>
      <c r="F1198" s="56">
        <f>F1199</f>
        <v>170</v>
      </c>
    </row>
    <row r="1199" spans="1:6" ht="15.75" x14ac:dyDescent="0.25">
      <c r="A1199" s="105" t="s">
        <v>179</v>
      </c>
      <c r="B1199" s="22" t="s">
        <v>74</v>
      </c>
      <c r="C1199" s="22" t="s">
        <v>83</v>
      </c>
      <c r="D1199" s="51" t="s">
        <v>425</v>
      </c>
      <c r="E1199" s="41"/>
      <c r="F1199" s="55">
        <f>F1200</f>
        <v>170</v>
      </c>
    </row>
    <row r="1200" spans="1:6" ht="15.75" x14ac:dyDescent="0.25">
      <c r="A1200" s="61" t="s">
        <v>180</v>
      </c>
      <c r="B1200" s="223" t="s">
        <v>74</v>
      </c>
      <c r="C1200" s="223" t="s">
        <v>83</v>
      </c>
      <c r="D1200" s="26" t="s">
        <v>426</v>
      </c>
      <c r="E1200" s="215"/>
      <c r="F1200" s="103">
        <f>F1201</f>
        <v>170</v>
      </c>
    </row>
    <row r="1201" spans="1:6" ht="15.75" x14ac:dyDescent="0.25">
      <c r="A1201" s="48" t="s">
        <v>22</v>
      </c>
      <c r="B1201" s="223" t="s">
        <v>74</v>
      </c>
      <c r="C1201" s="223" t="s">
        <v>83</v>
      </c>
      <c r="D1201" s="136" t="s">
        <v>426</v>
      </c>
      <c r="E1201" s="34" t="s">
        <v>15</v>
      </c>
      <c r="F1201" s="128">
        <f>F1202</f>
        <v>170</v>
      </c>
    </row>
    <row r="1202" spans="1:6" ht="31.5" x14ac:dyDescent="0.25">
      <c r="A1202" s="48" t="s">
        <v>17</v>
      </c>
      <c r="B1202" s="223" t="s">
        <v>74</v>
      </c>
      <c r="C1202" s="223" t="s">
        <v>83</v>
      </c>
      <c r="D1202" s="136" t="s">
        <v>426</v>
      </c>
      <c r="E1202" s="34" t="s">
        <v>16</v>
      </c>
      <c r="F1202" s="128">
        <f>F1203</f>
        <v>170</v>
      </c>
    </row>
    <row r="1203" spans="1:6" ht="31.5" x14ac:dyDescent="0.25">
      <c r="A1203" s="220" t="s">
        <v>140</v>
      </c>
      <c r="B1203" s="223" t="s">
        <v>74</v>
      </c>
      <c r="C1203" s="223" t="s">
        <v>83</v>
      </c>
      <c r="D1203" s="136" t="s">
        <v>426</v>
      </c>
      <c r="E1203" s="215" t="s">
        <v>141</v>
      </c>
      <c r="F1203" s="128">
        <v>170</v>
      </c>
    </row>
    <row r="1204" spans="1:6" ht="15.75" x14ac:dyDescent="0.25">
      <c r="A1204" s="115" t="s">
        <v>182</v>
      </c>
      <c r="B1204" s="22" t="s">
        <v>74</v>
      </c>
      <c r="C1204" s="22" t="s">
        <v>83</v>
      </c>
      <c r="D1204" s="22" t="s">
        <v>391</v>
      </c>
      <c r="E1204" s="41"/>
      <c r="F1204" s="24">
        <f>F1206+F1220+F1225</f>
        <v>109495</v>
      </c>
    </row>
    <row r="1205" spans="1:6" ht="31.5" x14ac:dyDescent="0.25">
      <c r="A1205" s="108" t="s">
        <v>390</v>
      </c>
      <c r="B1205" s="18" t="s">
        <v>74</v>
      </c>
      <c r="C1205" s="18" t="s">
        <v>83</v>
      </c>
      <c r="D1205" s="23" t="s">
        <v>457</v>
      </c>
      <c r="E1205" s="215"/>
      <c r="F1205" s="56">
        <f>F1206+F1220+F1225</f>
        <v>109495</v>
      </c>
    </row>
    <row r="1206" spans="1:6" ht="15.75" x14ac:dyDescent="0.25">
      <c r="A1206" s="43" t="s">
        <v>732</v>
      </c>
      <c r="B1206" s="22" t="s">
        <v>74</v>
      </c>
      <c r="C1206" s="22" t="s">
        <v>83</v>
      </c>
      <c r="D1206" s="22" t="s">
        <v>431</v>
      </c>
      <c r="E1206" s="41"/>
      <c r="F1206" s="146">
        <f>F1207+F1212+F1216</f>
        <v>32471</v>
      </c>
    </row>
    <row r="1207" spans="1:6" ht="47.25" x14ac:dyDescent="0.25">
      <c r="A1207" s="220" t="s">
        <v>338</v>
      </c>
      <c r="B1207" s="223" t="s">
        <v>74</v>
      </c>
      <c r="C1207" s="223" t="s">
        <v>83</v>
      </c>
      <c r="D1207" s="223" t="s">
        <v>431</v>
      </c>
      <c r="E1207" s="215">
        <v>100</v>
      </c>
      <c r="F1207" s="128">
        <f>F1208</f>
        <v>29759</v>
      </c>
    </row>
    <row r="1208" spans="1:6" ht="15.75" x14ac:dyDescent="0.25">
      <c r="A1208" s="220" t="s">
        <v>8</v>
      </c>
      <c r="B1208" s="223" t="s">
        <v>74</v>
      </c>
      <c r="C1208" s="223" t="s">
        <v>83</v>
      </c>
      <c r="D1208" s="223" t="s">
        <v>431</v>
      </c>
      <c r="E1208" s="215">
        <v>120</v>
      </c>
      <c r="F1208" s="128">
        <f>SUM(F1209:F1211)</f>
        <v>29759</v>
      </c>
    </row>
    <row r="1209" spans="1:6" ht="15.75" x14ac:dyDescent="0.25">
      <c r="A1209" s="25" t="s">
        <v>432</v>
      </c>
      <c r="B1209" s="223" t="s">
        <v>74</v>
      </c>
      <c r="C1209" s="223" t="s">
        <v>83</v>
      </c>
      <c r="D1209" s="223" t="s">
        <v>431</v>
      </c>
      <c r="E1209" s="215" t="s">
        <v>137</v>
      </c>
      <c r="F1209" s="128">
        <f>16522+111+915</f>
        <v>17548</v>
      </c>
    </row>
    <row r="1210" spans="1:6" ht="31.5" x14ac:dyDescent="0.25">
      <c r="A1210" s="25" t="s">
        <v>138</v>
      </c>
      <c r="B1210" s="223" t="s">
        <v>74</v>
      </c>
      <c r="C1210" s="223" t="s">
        <v>83</v>
      </c>
      <c r="D1210" s="223" t="s">
        <v>431</v>
      </c>
      <c r="E1210" s="215" t="s">
        <v>139</v>
      </c>
      <c r="F1210" s="128">
        <f>5101+135</f>
        <v>5236</v>
      </c>
    </row>
    <row r="1211" spans="1:6" ht="47.25" x14ac:dyDescent="0.25">
      <c r="A1211" s="211" t="s">
        <v>225</v>
      </c>
      <c r="B1211" s="223" t="s">
        <v>74</v>
      </c>
      <c r="C1211" s="223" t="s">
        <v>83</v>
      </c>
      <c r="D1211" s="223" t="s">
        <v>431</v>
      </c>
      <c r="E1211" s="215" t="s">
        <v>226</v>
      </c>
      <c r="F1211" s="128">
        <f>6530+33+41+371</f>
        <v>6975</v>
      </c>
    </row>
    <row r="1212" spans="1:6" ht="15.75" x14ac:dyDescent="0.25">
      <c r="A1212" s="220" t="s">
        <v>22</v>
      </c>
      <c r="B1212" s="223" t="s">
        <v>74</v>
      </c>
      <c r="C1212" s="223" t="s">
        <v>83</v>
      </c>
      <c r="D1212" s="223" t="s">
        <v>431</v>
      </c>
      <c r="E1212" s="215">
        <v>200</v>
      </c>
      <c r="F1212" s="128">
        <f>F1213</f>
        <v>2657</v>
      </c>
    </row>
    <row r="1213" spans="1:6" ht="31.5" x14ac:dyDescent="0.25">
      <c r="A1213" s="220" t="s">
        <v>17</v>
      </c>
      <c r="B1213" s="223" t="s">
        <v>74</v>
      </c>
      <c r="C1213" s="223" t="s">
        <v>83</v>
      </c>
      <c r="D1213" s="223" t="s">
        <v>431</v>
      </c>
      <c r="E1213" s="215">
        <v>240</v>
      </c>
      <c r="F1213" s="128">
        <f>F1214+F1215</f>
        <v>2657</v>
      </c>
    </row>
    <row r="1214" spans="1:6" ht="31.5" x14ac:dyDescent="0.25">
      <c r="A1214" s="220" t="s">
        <v>569</v>
      </c>
      <c r="B1214" s="223" t="s">
        <v>74</v>
      </c>
      <c r="C1214" s="223" t="s">
        <v>83</v>
      </c>
      <c r="D1214" s="223" t="s">
        <v>431</v>
      </c>
      <c r="E1214" s="215" t="s">
        <v>570</v>
      </c>
      <c r="F1214" s="128">
        <v>667</v>
      </c>
    </row>
    <row r="1215" spans="1:6" ht="31.5" x14ac:dyDescent="0.25">
      <c r="A1215" s="220" t="s">
        <v>140</v>
      </c>
      <c r="B1215" s="223" t="s">
        <v>74</v>
      </c>
      <c r="C1215" s="223" t="s">
        <v>83</v>
      </c>
      <c r="D1215" s="223" t="s">
        <v>431</v>
      </c>
      <c r="E1215" s="215" t="s">
        <v>141</v>
      </c>
      <c r="F1215" s="128">
        <f>1911+129-50</f>
        <v>1990</v>
      </c>
    </row>
    <row r="1216" spans="1:6" ht="15.75" x14ac:dyDescent="0.25">
      <c r="A1216" s="220" t="s">
        <v>13</v>
      </c>
      <c r="B1216" s="223" t="s">
        <v>74</v>
      </c>
      <c r="C1216" s="223" t="s">
        <v>83</v>
      </c>
      <c r="D1216" s="223" t="s">
        <v>431</v>
      </c>
      <c r="E1216" s="215">
        <v>800</v>
      </c>
      <c r="F1216" s="128">
        <f>F1217</f>
        <v>55</v>
      </c>
    </row>
    <row r="1217" spans="1:6" ht="15.75" x14ac:dyDescent="0.25">
      <c r="A1217" s="220" t="s">
        <v>35</v>
      </c>
      <c r="B1217" s="223" t="s">
        <v>74</v>
      </c>
      <c r="C1217" s="223" t="s">
        <v>83</v>
      </c>
      <c r="D1217" s="223" t="s">
        <v>431</v>
      </c>
      <c r="E1217" s="215">
        <v>850</v>
      </c>
      <c r="F1217" s="128">
        <f>F1218+F1219</f>
        <v>55</v>
      </c>
    </row>
    <row r="1218" spans="1:6" ht="15.75" x14ac:dyDescent="0.25">
      <c r="A1218" s="220" t="s">
        <v>142</v>
      </c>
      <c r="B1218" s="223" t="s">
        <v>74</v>
      </c>
      <c r="C1218" s="223" t="s">
        <v>83</v>
      </c>
      <c r="D1218" s="223" t="s">
        <v>431</v>
      </c>
      <c r="E1218" s="215" t="s">
        <v>143</v>
      </c>
      <c r="F1218" s="128">
        <v>52</v>
      </c>
    </row>
    <row r="1219" spans="1:6" ht="15.75" x14ac:dyDescent="0.25">
      <c r="A1219" s="174" t="s">
        <v>148</v>
      </c>
      <c r="B1219" s="223" t="s">
        <v>74</v>
      </c>
      <c r="C1219" s="223" t="s">
        <v>83</v>
      </c>
      <c r="D1219" s="223" t="s">
        <v>431</v>
      </c>
      <c r="E1219" s="215" t="s">
        <v>149</v>
      </c>
      <c r="F1219" s="128">
        <f>0+3</f>
        <v>3</v>
      </c>
    </row>
    <row r="1220" spans="1:6" ht="15.75" x14ac:dyDescent="0.25">
      <c r="A1220" s="105" t="s">
        <v>183</v>
      </c>
      <c r="B1220" s="22" t="s">
        <v>74</v>
      </c>
      <c r="C1220" s="22" t="s">
        <v>83</v>
      </c>
      <c r="D1220" s="51" t="s">
        <v>392</v>
      </c>
      <c r="E1220" s="19"/>
      <c r="F1220" s="152">
        <f>F1221</f>
        <v>150</v>
      </c>
    </row>
    <row r="1221" spans="1:6" ht="15.75" x14ac:dyDescent="0.25">
      <c r="A1221" s="61" t="s">
        <v>154</v>
      </c>
      <c r="B1221" s="223" t="s">
        <v>74</v>
      </c>
      <c r="C1221" s="223" t="s">
        <v>83</v>
      </c>
      <c r="D1221" s="26" t="s">
        <v>393</v>
      </c>
      <c r="E1221" s="215"/>
      <c r="F1221" s="103">
        <f>F1222</f>
        <v>150</v>
      </c>
    </row>
    <row r="1222" spans="1:6" ht="15.75" x14ac:dyDescent="0.25">
      <c r="A1222" s="48" t="s">
        <v>22</v>
      </c>
      <c r="B1222" s="223" t="s">
        <v>74</v>
      </c>
      <c r="C1222" s="223" t="s">
        <v>83</v>
      </c>
      <c r="D1222" s="136" t="s">
        <v>393</v>
      </c>
      <c r="E1222" s="34" t="s">
        <v>15</v>
      </c>
      <c r="F1222" s="128">
        <f>F1223</f>
        <v>150</v>
      </c>
    </row>
    <row r="1223" spans="1:6" ht="31.5" x14ac:dyDescent="0.25">
      <c r="A1223" s="48" t="s">
        <v>17</v>
      </c>
      <c r="B1223" s="223" t="s">
        <v>74</v>
      </c>
      <c r="C1223" s="223" t="s">
        <v>83</v>
      </c>
      <c r="D1223" s="136" t="s">
        <v>393</v>
      </c>
      <c r="E1223" s="34" t="s">
        <v>16</v>
      </c>
      <c r="F1223" s="128">
        <f>F1224</f>
        <v>150</v>
      </c>
    </row>
    <row r="1224" spans="1:6" ht="31.5" x14ac:dyDescent="0.25">
      <c r="A1224" s="220" t="s">
        <v>569</v>
      </c>
      <c r="B1224" s="223" t="s">
        <v>74</v>
      </c>
      <c r="C1224" s="223" t="s">
        <v>83</v>
      </c>
      <c r="D1224" s="136" t="s">
        <v>393</v>
      </c>
      <c r="E1224" s="215" t="s">
        <v>570</v>
      </c>
      <c r="F1224" s="128">
        <v>150</v>
      </c>
    </row>
    <row r="1225" spans="1:6" ht="31.5" x14ac:dyDescent="0.25">
      <c r="A1225" s="43" t="s">
        <v>184</v>
      </c>
      <c r="B1225" s="22" t="s">
        <v>74</v>
      </c>
      <c r="C1225" s="22" t="s">
        <v>83</v>
      </c>
      <c r="D1225" s="22" t="s">
        <v>433</v>
      </c>
      <c r="E1225" s="41"/>
      <c r="F1225" s="146">
        <f>F1226+F1231+F1235</f>
        <v>76874</v>
      </c>
    </row>
    <row r="1226" spans="1:6" ht="47.25" x14ac:dyDescent="0.25">
      <c r="A1226" s="48" t="s">
        <v>30</v>
      </c>
      <c r="B1226" s="223" t="s">
        <v>74</v>
      </c>
      <c r="C1226" s="223" t="s">
        <v>83</v>
      </c>
      <c r="D1226" s="26" t="s">
        <v>433</v>
      </c>
      <c r="E1226" s="215" t="s">
        <v>31</v>
      </c>
      <c r="F1226" s="128">
        <f>F1227</f>
        <v>71683</v>
      </c>
    </row>
    <row r="1227" spans="1:6" ht="15.75" x14ac:dyDescent="0.25">
      <c r="A1227" s="48" t="s">
        <v>33</v>
      </c>
      <c r="B1227" s="223" t="s">
        <v>74</v>
      </c>
      <c r="C1227" s="223" t="s">
        <v>83</v>
      </c>
      <c r="D1227" s="26" t="s">
        <v>433</v>
      </c>
      <c r="E1227" s="215" t="s">
        <v>32</v>
      </c>
      <c r="F1227" s="128">
        <f>SUM(F1228:F1230)</f>
        <v>71683</v>
      </c>
    </row>
    <row r="1228" spans="1:6" ht="15.75" x14ac:dyDescent="0.25">
      <c r="A1228" s="211" t="s">
        <v>339</v>
      </c>
      <c r="B1228" s="223" t="s">
        <v>74</v>
      </c>
      <c r="C1228" s="223" t="s">
        <v>83</v>
      </c>
      <c r="D1228" s="26" t="s">
        <v>433</v>
      </c>
      <c r="E1228" s="215" t="s">
        <v>146</v>
      </c>
      <c r="F1228" s="128">
        <f>44042+1461+1090</f>
        <v>46593</v>
      </c>
    </row>
    <row r="1229" spans="1:6" ht="31.5" x14ac:dyDescent="0.25">
      <c r="A1229" s="211" t="s">
        <v>145</v>
      </c>
      <c r="B1229" s="223" t="s">
        <v>74</v>
      </c>
      <c r="C1229" s="223" t="s">
        <v>83</v>
      </c>
      <c r="D1229" s="26" t="s">
        <v>433</v>
      </c>
      <c r="E1229" s="215" t="s">
        <v>147</v>
      </c>
      <c r="F1229" s="128">
        <f>9643-1400</f>
        <v>8243</v>
      </c>
    </row>
    <row r="1230" spans="1:6" ht="31.5" x14ac:dyDescent="0.25">
      <c r="A1230" s="211" t="s">
        <v>238</v>
      </c>
      <c r="B1230" s="223" t="s">
        <v>74</v>
      </c>
      <c r="C1230" s="223" t="s">
        <v>83</v>
      </c>
      <c r="D1230" s="26" t="s">
        <v>433</v>
      </c>
      <c r="E1230" s="215" t="s">
        <v>239</v>
      </c>
      <c r="F1230" s="128">
        <f>16203+334+310</f>
        <v>16847</v>
      </c>
    </row>
    <row r="1231" spans="1:6" ht="15.75" x14ac:dyDescent="0.25">
      <c r="A1231" s="220" t="s">
        <v>22</v>
      </c>
      <c r="B1231" s="223" t="s">
        <v>74</v>
      </c>
      <c r="C1231" s="223" t="s">
        <v>83</v>
      </c>
      <c r="D1231" s="26" t="s">
        <v>433</v>
      </c>
      <c r="E1231" s="215">
        <v>200</v>
      </c>
      <c r="F1231" s="128">
        <f>F1232</f>
        <v>5064</v>
      </c>
    </row>
    <row r="1232" spans="1:6" ht="31.5" x14ac:dyDescent="0.25">
      <c r="A1232" s="220" t="s">
        <v>17</v>
      </c>
      <c r="B1232" s="223" t="s">
        <v>74</v>
      </c>
      <c r="C1232" s="223" t="s">
        <v>83</v>
      </c>
      <c r="D1232" s="26" t="s">
        <v>433</v>
      </c>
      <c r="E1232" s="215">
        <v>240</v>
      </c>
      <c r="F1232" s="128">
        <f>F1233+F1234</f>
        <v>5064</v>
      </c>
    </row>
    <row r="1233" spans="1:16370" ht="31.5" x14ac:dyDescent="0.25">
      <c r="A1233" s="220" t="s">
        <v>569</v>
      </c>
      <c r="B1233" s="223" t="s">
        <v>74</v>
      </c>
      <c r="C1233" s="223" t="s">
        <v>83</v>
      </c>
      <c r="D1233" s="26" t="s">
        <v>433</v>
      </c>
      <c r="E1233" s="215" t="s">
        <v>570</v>
      </c>
      <c r="F1233" s="128">
        <f>1346+170</f>
        <v>1516</v>
      </c>
    </row>
    <row r="1234" spans="1:16370" ht="31.5" x14ac:dyDescent="0.25">
      <c r="A1234" s="220" t="s">
        <v>140</v>
      </c>
      <c r="B1234" s="223" t="s">
        <v>74</v>
      </c>
      <c r="C1234" s="223" t="s">
        <v>83</v>
      </c>
      <c r="D1234" s="26" t="s">
        <v>433</v>
      </c>
      <c r="E1234" s="215" t="s">
        <v>141</v>
      </c>
      <c r="F1234" s="128">
        <f>3382+166</f>
        <v>3548</v>
      </c>
    </row>
    <row r="1235" spans="1:16370" ht="15.75" x14ac:dyDescent="0.25">
      <c r="A1235" s="220" t="s">
        <v>13</v>
      </c>
      <c r="B1235" s="223" t="s">
        <v>74</v>
      </c>
      <c r="C1235" s="223" t="s">
        <v>83</v>
      </c>
      <c r="D1235" s="26" t="s">
        <v>433</v>
      </c>
      <c r="E1235" s="215">
        <v>800</v>
      </c>
      <c r="F1235" s="128">
        <f>F1236</f>
        <v>127</v>
      </c>
    </row>
    <row r="1236" spans="1:16370" ht="15.75" x14ac:dyDescent="0.25">
      <c r="A1236" s="220" t="s">
        <v>35</v>
      </c>
      <c r="B1236" s="223" t="s">
        <v>74</v>
      </c>
      <c r="C1236" s="223" t="s">
        <v>83</v>
      </c>
      <c r="D1236" s="26" t="s">
        <v>433</v>
      </c>
      <c r="E1236" s="215">
        <v>850</v>
      </c>
      <c r="F1236" s="128">
        <f>F1237+F1238+F1239</f>
        <v>127</v>
      </c>
    </row>
    <row r="1237" spans="1:16370" ht="15.75" x14ac:dyDescent="0.25">
      <c r="A1237" s="220" t="s">
        <v>142</v>
      </c>
      <c r="B1237" s="223" t="s">
        <v>74</v>
      </c>
      <c r="C1237" s="223" t="s">
        <v>83</v>
      </c>
      <c r="D1237" s="26" t="s">
        <v>433</v>
      </c>
      <c r="E1237" s="34" t="s">
        <v>143</v>
      </c>
      <c r="F1237" s="128">
        <f>119-2</f>
        <v>117</v>
      </c>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c r="AT1237" s="12"/>
      <c r="AU1237" s="12"/>
      <c r="AV1237" s="12"/>
      <c r="AW1237" s="12"/>
      <c r="AX1237" s="12"/>
      <c r="AY1237" s="12"/>
      <c r="AZ1237" s="12"/>
      <c r="BA1237" s="12"/>
      <c r="BB1237" s="12"/>
      <c r="BC1237" s="12"/>
      <c r="BD1237" s="12"/>
      <c r="BE1237" s="12"/>
      <c r="BF1237" s="12"/>
      <c r="BG1237" s="12"/>
      <c r="BH1237" s="12"/>
      <c r="BI1237" s="12"/>
      <c r="BJ1237" s="12"/>
      <c r="BK1237" s="12"/>
      <c r="BL1237" s="12"/>
      <c r="BM1237" s="12"/>
      <c r="BN1237" s="12"/>
      <c r="BO1237" s="12"/>
      <c r="BP1237" s="12"/>
      <c r="BQ1237" s="12"/>
      <c r="BR1237" s="12"/>
      <c r="BS1237" s="12"/>
      <c r="BT1237" s="12"/>
      <c r="BU1237" s="12"/>
      <c r="BV1237" s="12"/>
      <c r="BW1237" s="12"/>
      <c r="BX1237" s="12"/>
      <c r="BY1237" s="12"/>
      <c r="BZ1237" s="12"/>
      <c r="CA1237" s="12"/>
      <c r="CB1237" s="12"/>
      <c r="CC1237" s="12"/>
      <c r="CD1237" s="12"/>
      <c r="CE1237" s="12"/>
      <c r="CF1237" s="12"/>
      <c r="CG1237" s="12"/>
      <c r="CH1237" s="12"/>
      <c r="CI1237" s="12"/>
      <c r="CJ1237" s="12"/>
      <c r="CK1237" s="12"/>
      <c r="CL1237" s="12"/>
      <c r="CM1237" s="12"/>
      <c r="CN1237" s="12"/>
      <c r="CO1237" s="12"/>
      <c r="CP1237" s="12"/>
      <c r="CQ1237" s="12"/>
      <c r="CR1237" s="12"/>
      <c r="CS1237" s="12"/>
      <c r="CT1237" s="12"/>
      <c r="CU1237" s="12"/>
      <c r="CV1237" s="12"/>
      <c r="CW1237" s="12"/>
      <c r="CX1237" s="12"/>
      <c r="CY1237" s="12"/>
      <c r="CZ1237" s="12"/>
      <c r="DA1237" s="12"/>
      <c r="DB1237" s="12"/>
      <c r="DC1237" s="12"/>
      <c r="DD1237" s="12"/>
      <c r="DE1237" s="12"/>
      <c r="DF1237" s="12"/>
      <c r="DG1237" s="12"/>
      <c r="DH1237" s="12"/>
      <c r="DI1237" s="12"/>
      <c r="DJ1237" s="12"/>
      <c r="DK1237" s="12"/>
      <c r="DL1237" s="12"/>
      <c r="DM1237" s="12"/>
      <c r="DN1237" s="12"/>
      <c r="DO1237" s="12"/>
      <c r="DP1237" s="12"/>
      <c r="DQ1237" s="12"/>
      <c r="DR1237" s="12"/>
      <c r="DS1237" s="12"/>
      <c r="DT1237" s="12"/>
      <c r="DU1237" s="12"/>
      <c r="DV1237" s="12"/>
      <c r="DW1237" s="12"/>
      <c r="DX1237" s="12"/>
      <c r="DY1237" s="12"/>
      <c r="DZ1237" s="12"/>
      <c r="EA1237" s="12"/>
      <c r="EB1237" s="12"/>
      <c r="EC1237" s="12"/>
      <c r="ED1237" s="12"/>
      <c r="EE1237" s="12"/>
      <c r="EF1237" s="12"/>
      <c r="EG1237" s="12"/>
      <c r="EH1237" s="12"/>
      <c r="EI1237" s="12"/>
      <c r="EJ1237" s="12"/>
      <c r="EK1237" s="12"/>
      <c r="EL1237" s="12"/>
      <c r="EM1237" s="12"/>
      <c r="EN1237" s="12"/>
      <c r="EO1237" s="12"/>
      <c r="EP1237" s="12"/>
      <c r="EQ1237" s="12"/>
      <c r="ER1237" s="12"/>
      <c r="ES1237" s="12"/>
      <c r="ET1237" s="12"/>
      <c r="EU1237" s="12"/>
      <c r="EV1237" s="12"/>
      <c r="EW1237" s="12"/>
      <c r="EX1237" s="12"/>
      <c r="EY1237" s="12"/>
      <c r="EZ1237" s="12"/>
      <c r="FA1237" s="12"/>
      <c r="FB1237" s="12"/>
      <c r="FC1237" s="12"/>
      <c r="FD1237" s="12"/>
      <c r="FE1237" s="12"/>
      <c r="FF1237" s="12"/>
      <c r="FG1237" s="12"/>
      <c r="FH1237" s="12"/>
      <c r="FI1237" s="12"/>
      <c r="FJ1237" s="12"/>
      <c r="FK1237" s="12"/>
      <c r="FL1237" s="12"/>
      <c r="FM1237" s="12"/>
      <c r="FN1237" s="12"/>
      <c r="FO1237" s="12"/>
      <c r="FP1237" s="12"/>
      <c r="FQ1237" s="12"/>
      <c r="FR1237" s="12"/>
      <c r="FS1237" s="12"/>
      <c r="FT1237" s="12"/>
      <c r="FU1237" s="12"/>
      <c r="FV1237" s="12"/>
      <c r="FW1237" s="12"/>
      <c r="FX1237" s="12"/>
      <c r="FY1237" s="12"/>
      <c r="FZ1237" s="12"/>
      <c r="GA1237" s="12"/>
      <c r="GB1237" s="12"/>
      <c r="GC1237" s="12"/>
      <c r="GD1237" s="12"/>
      <c r="GE1237" s="12"/>
      <c r="GF1237" s="12"/>
      <c r="GG1237" s="12"/>
      <c r="GH1237" s="12"/>
      <c r="GI1237" s="12"/>
      <c r="GJ1237" s="12"/>
      <c r="GK1237" s="12"/>
      <c r="GL1237" s="12"/>
      <c r="GM1237" s="12"/>
      <c r="GN1237" s="12"/>
      <c r="GO1237" s="12"/>
      <c r="GP1237" s="12"/>
      <c r="GQ1237" s="12"/>
      <c r="GR1237" s="12"/>
      <c r="GS1237" s="12"/>
      <c r="GT1237" s="12"/>
      <c r="GU1237" s="12"/>
      <c r="GV1237" s="12"/>
      <c r="GW1237" s="12"/>
      <c r="GX1237" s="12"/>
      <c r="GY1237" s="12"/>
      <c r="GZ1237" s="12"/>
      <c r="HA1237" s="12"/>
      <c r="HB1237" s="12"/>
      <c r="HC1237" s="12"/>
      <c r="HD1237" s="12"/>
      <c r="HE1237" s="12"/>
      <c r="HF1237" s="12"/>
      <c r="HG1237" s="12"/>
      <c r="HH1237" s="12"/>
      <c r="HI1237" s="12"/>
      <c r="HJ1237" s="12"/>
      <c r="HK1237" s="12"/>
      <c r="HL1237" s="12"/>
      <c r="HM1237" s="12"/>
      <c r="HN1237" s="12"/>
      <c r="HO1237" s="12"/>
      <c r="HP1237" s="12"/>
      <c r="HQ1237" s="12"/>
      <c r="HR1237" s="12"/>
      <c r="HS1237" s="12"/>
      <c r="HT1237" s="12"/>
      <c r="HU1237" s="12"/>
      <c r="HV1237" s="12"/>
      <c r="HW1237" s="12"/>
      <c r="HX1237" s="12"/>
      <c r="HY1237" s="12"/>
      <c r="HZ1237" s="12"/>
      <c r="IA1237" s="12"/>
      <c r="IB1237" s="12"/>
      <c r="IC1237" s="12"/>
      <c r="ID1237" s="12"/>
      <c r="IE1237" s="12"/>
      <c r="IF1237" s="12"/>
      <c r="IG1237" s="12"/>
      <c r="IH1237" s="12"/>
      <c r="II1237" s="12"/>
      <c r="IJ1237" s="12"/>
      <c r="IK1237" s="12"/>
      <c r="IL1237" s="12"/>
      <c r="IM1237" s="12"/>
      <c r="IN1237" s="12"/>
      <c r="IO1237" s="12"/>
      <c r="IP1237" s="12"/>
      <c r="IQ1237" s="12"/>
      <c r="IR1237" s="12"/>
      <c r="IS1237" s="12"/>
      <c r="IT1237" s="12"/>
      <c r="IU1237" s="12"/>
      <c r="IV1237" s="12"/>
      <c r="IW1237" s="12"/>
      <c r="IX1237" s="12"/>
      <c r="IY1237" s="12"/>
      <c r="IZ1237" s="12"/>
      <c r="JA1237" s="12"/>
      <c r="JB1237" s="12"/>
      <c r="JC1237" s="12"/>
      <c r="JD1237" s="12"/>
      <c r="JE1237" s="12"/>
      <c r="JF1237" s="12"/>
      <c r="JG1237" s="12"/>
      <c r="JH1237" s="12"/>
      <c r="JI1237" s="12"/>
      <c r="JJ1237" s="12"/>
      <c r="JK1237" s="12"/>
      <c r="JL1237" s="12"/>
      <c r="JM1237" s="12"/>
      <c r="JN1237" s="12"/>
      <c r="JO1237" s="12"/>
      <c r="JP1237" s="12"/>
      <c r="JQ1237" s="12"/>
      <c r="JR1237" s="12"/>
      <c r="JS1237" s="12"/>
      <c r="JT1237" s="12"/>
      <c r="JU1237" s="12"/>
      <c r="JV1237" s="12"/>
      <c r="JW1237" s="12"/>
      <c r="JX1237" s="12"/>
      <c r="JY1237" s="12"/>
      <c r="JZ1237" s="12"/>
      <c r="KA1237" s="12"/>
      <c r="KB1237" s="12"/>
      <c r="KC1237" s="12"/>
      <c r="KD1237" s="12"/>
      <c r="KE1237" s="12"/>
      <c r="KF1237" s="12"/>
      <c r="KG1237" s="12"/>
      <c r="KH1237" s="12"/>
      <c r="KI1237" s="12"/>
      <c r="KJ1237" s="12"/>
      <c r="KK1237" s="12"/>
      <c r="KL1237" s="12"/>
      <c r="KM1237" s="12"/>
      <c r="KN1237" s="12"/>
      <c r="KO1237" s="12"/>
      <c r="KP1237" s="12"/>
      <c r="KQ1237" s="12"/>
      <c r="KR1237" s="12"/>
      <c r="KS1237" s="12"/>
      <c r="KT1237" s="12"/>
      <c r="KU1237" s="12"/>
      <c r="KV1237" s="12"/>
      <c r="KW1237" s="12"/>
      <c r="KX1237" s="12"/>
      <c r="KY1237" s="12"/>
      <c r="KZ1237" s="12"/>
      <c r="LA1237" s="12"/>
      <c r="LB1237" s="12"/>
      <c r="LC1237" s="12"/>
      <c r="LD1237" s="12"/>
      <c r="LE1237" s="12"/>
      <c r="LF1237" s="12"/>
      <c r="LG1237" s="12"/>
      <c r="LH1237" s="12"/>
      <c r="LI1237" s="12"/>
      <c r="LJ1237" s="12"/>
      <c r="LK1237" s="12"/>
      <c r="LL1237" s="12"/>
      <c r="LM1237" s="12"/>
      <c r="LN1237" s="12"/>
      <c r="LO1237" s="12"/>
      <c r="LP1237" s="12"/>
      <c r="LQ1237" s="12"/>
      <c r="LR1237" s="12"/>
      <c r="LS1237" s="12"/>
      <c r="LT1237" s="12"/>
      <c r="LU1237" s="12"/>
      <c r="LV1237" s="12"/>
      <c r="LW1237" s="12"/>
      <c r="LX1237" s="12"/>
      <c r="LY1237" s="12"/>
      <c r="LZ1237" s="12"/>
      <c r="MA1237" s="12"/>
      <c r="MB1237" s="12"/>
      <c r="MC1237" s="12"/>
      <c r="MD1237" s="12"/>
      <c r="ME1237" s="12"/>
      <c r="MF1237" s="12"/>
      <c r="MG1237" s="12"/>
      <c r="MH1237" s="12"/>
      <c r="MI1237" s="12"/>
      <c r="MJ1237" s="12"/>
      <c r="MK1237" s="12"/>
      <c r="ML1237" s="12"/>
      <c r="MM1237" s="12"/>
      <c r="MN1237" s="12"/>
      <c r="MO1237" s="12"/>
      <c r="MP1237" s="12"/>
      <c r="MQ1237" s="12"/>
      <c r="MR1237" s="12"/>
      <c r="MS1237" s="12"/>
      <c r="MT1237" s="12"/>
      <c r="MU1237" s="12"/>
      <c r="MV1237" s="12"/>
      <c r="MW1237" s="12"/>
      <c r="MX1237" s="12"/>
      <c r="MY1237" s="12"/>
      <c r="MZ1237" s="12"/>
      <c r="NA1237" s="12"/>
      <c r="NB1237" s="12"/>
      <c r="NC1237" s="12"/>
      <c r="ND1237" s="12"/>
      <c r="NE1237" s="12"/>
      <c r="NF1237" s="12"/>
      <c r="NG1237" s="12"/>
      <c r="NH1237" s="12"/>
      <c r="NI1237" s="12"/>
      <c r="NJ1237" s="12"/>
      <c r="NK1237" s="12"/>
      <c r="NL1237" s="12"/>
      <c r="NM1237" s="12"/>
      <c r="NN1237" s="12"/>
      <c r="NO1237" s="12"/>
      <c r="NP1237" s="12"/>
      <c r="NQ1237" s="12"/>
      <c r="NR1237" s="12"/>
      <c r="NS1237" s="12"/>
      <c r="NT1237" s="12"/>
      <c r="NU1237" s="12"/>
      <c r="NV1237" s="12"/>
      <c r="NW1237" s="12"/>
      <c r="NX1237" s="12"/>
      <c r="NY1237" s="12"/>
      <c r="NZ1237" s="12"/>
      <c r="OA1237" s="12"/>
      <c r="OB1237" s="12"/>
      <c r="OC1237" s="12"/>
      <c r="OD1237" s="12"/>
      <c r="OE1237" s="12"/>
      <c r="OF1237" s="12"/>
      <c r="OG1237" s="12"/>
      <c r="OH1237" s="12"/>
      <c r="OI1237" s="12"/>
      <c r="OJ1237" s="12"/>
      <c r="OK1237" s="12"/>
      <c r="OL1237" s="12"/>
      <c r="OM1237" s="12"/>
      <c r="ON1237" s="12"/>
      <c r="OO1237" s="12"/>
      <c r="OP1237" s="12"/>
      <c r="OQ1237" s="12"/>
      <c r="OR1237" s="12"/>
      <c r="OS1237" s="12"/>
      <c r="OT1237" s="12"/>
      <c r="OU1237" s="12"/>
      <c r="OV1237" s="12"/>
      <c r="OW1237" s="12"/>
      <c r="OX1237" s="12"/>
      <c r="OY1237" s="12"/>
      <c r="OZ1237" s="12"/>
      <c r="PA1237" s="12"/>
      <c r="PB1237" s="12"/>
      <c r="PC1237" s="12"/>
      <c r="PD1237" s="12"/>
      <c r="PE1237" s="12"/>
      <c r="PF1237" s="12"/>
      <c r="PG1237" s="12"/>
      <c r="PH1237" s="12"/>
      <c r="PI1237" s="12"/>
      <c r="PJ1237" s="12"/>
      <c r="PK1237" s="12"/>
      <c r="PL1237" s="12"/>
      <c r="PM1237" s="12"/>
      <c r="PN1237" s="12"/>
      <c r="PO1237" s="12"/>
      <c r="PP1237" s="12"/>
      <c r="PQ1237" s="12"/>
      <c r="PR1237" s="12"/>
      <c r="PS1237" s="12"/>
      <c r="PT1237" s="12"/>
      <c r="PU1237" s="12"/>
      <c r="PV1237" s="12"/>
      <c r="PW1237" s="12"/>
      <c r="PX1237" s="12"/>
      <c r="PY1237" s="12"/>
      <c r="PZ1237" s="12"/>
      <c r="QA1237" s="12"/>
      <c r="QB1237" s="12"/>
      <c r="QC1237" s="12"/>
      <c r="QD1237" s="12"/>
      <c r="QE1237" s="12"/>
      <c r="QF1237" s="12"/>
      <c r="QG1237" s="12"/>
      <c r="QH1237" s="12"/>
      <c r="QI1237" s="12"/>
      <c r="QJ1237" s="12"/>
      <c r="QK1237" s="12"/>
      <c r="QL1237" s="12"/>
      <c r="QM1237" s="12"/>
      <c r="QN1237" s="12"/>
      <c r="QO1237" s="12"/>
      <c r="QP1237" s="12"/>
      <c r="QQ1237" s="12"/>
      <c r="QR1237" s="12"/>
      <c r="QS1237" s="12"/>
      <c r="QT1237" s="12"/>
      <c r="QU1237" s="12"/>
      <c r="QV1237" s="12"/>
      <c r="QW1237" s="12"/>
      <c r="QX1237" s="12"/>
      <c r="QY1237" s="12"/>
      <c r="QZ1237" s="12"/>
      <c r="RA1237" s="12"/>
      <c r="RB1237" s="12"/>
      <c r="RC1237" s="12"/>
      <c r="RD1237" s="12"/>
      <c r="RE1237" s="12"/>
      <c r="RF1237" s="12"/>
      <c r="RG1237" s="12"/>
      <c r="RH1237" s="12"/>
      <c r="RI1237" s="12"/>
      <c r="RJ1237" s="12"/>
      <c r="RK1237" s="12"/>
      <c r="RL1237" s="12"/>
      <c r="RM1237" s="12"/>
      <c r="RN1237" s="12"/>
      <c r="RO1237" s="12"/>
      <c r="RP1237" s="12"/>
      <c r="RQ1237" s="12"/>
      <c r="RR1237" s="12"/>
      <c r="RS1237" s="12"/>
      <c r="RT1237" s="12"/>
      <c r="RU1237" s="12"/>
      <c r="RV1237" s="12"/>
      <c r="RW1237" s="12"/>
      <c r="RX1237" s="12"/>
      <c r="RY1237" s="12"/>
      <c r="RZ1237" s="12"/>
      <c r="SA1237" s="12"/>
      <c r="SB1237" s="12"/>
      <c r="SC1237" s="12"/>
      <c r="SD1237" s="12"/>
      <c r="SE1237" s="12"/>
      <c r="SF1237" s="12"/>
      <c r="SG1237" s="12"/>
      <c r="SH1237" s="12"/>
      <c r="SI1237" s="12"/>
      <c r="SJ1237" s="12"/>
      <c r="SK1237" s="12"/>
      <c r="SL1237" s="12"/>
      <c r="SM1237" s="12"/>
      <c r="SN1237" s="12"/>
      <c r="SO1237" s="12"/>
      <c r="SP1237" s="12"/>
      <c r="SQ1237" s="12"/>
      <c r="SR1237" s="12"/>
      <c r="SS1237" s="12"/>
      <c r="ST1237" s="12"/>
      <c r="SU1237" s="12"/>
      <c r="SV1237" s="12"/>
      <c r="SW1237" s="12"/>
      <c r="SX1237" s="12"/>
      <c r="SY1237" s="12"/>
      <c r="SZ1237" s="12"/>
      <c r="TA1237" s="12"/>
      <c r="TB1237" s="12"/>
      <c r="TC1237" s="12"/>
      <c r="TD1237" s="12"/>
      <c r="TE1237" s="12"/>
      <c r="TF1237" s="12"/>
      <c r="TG1237" s="12"/>
      <c r="TH1237" s="12"/>
      <c r="TI1237" s="12"/>
      <c r="TJ1237" s="12"/>
      <c r="TK1237" s="12"/>
      <c r="TL1237" s="12"/>
      <c r="TM1237" s="12"/>
      <c r="TN1237" s="12"/>
      <c r="TO1237" s="12"/>
      <c r="TP1237" s="12"/>
      <c r="TQ1237" s="12"/>
      <c r="TR1237" s="12"/>
      <c r="TS1237" s="12"/>
      <c r="TT1237" s="12"/>
      <c r="TU1237" s="12"/>
      <c r="TV1237" s="12"/>
      <c r="TW1237" s="12"/>
      <c r="TX1237" s="12"/>
      <c r="TY1237" s="12"/>
      <c r="TZ1237" s="12"/>
      <c r="UA1237" s="12"/>
      <c r="UB1237" s="12"/>
      <c r="UC1237" s="12"/>
      <c r="UD1237" s="12"/>
      <c r="UE1237" s="12"/>
      <c r="UF1237" s="12"/>
      <c r="UG1237" s="12"/>
      <c r="UH1237" s="12"/>
      <c r="UI1237" s="12"/>
      <c r="UJ1237" s="12"/>
      <c r="UK1237" s="12"/>
      <c r="UL1237" s="12"/>
      <c r="UM1237" s="12"/>
      <c r="UN1237" s="12"/>
      <c r="UO1237" s="12"/>
      <c r="UP1237" s="12"/>
      <c r="UQ1237" s="12"/>
      <c r="UR1237" s="12"/>
      <c r="US1237" s="12"/>
      <c r="UT1237" s="12"/>
      <c r="UU1237" s="12"/>
      <c r="UV1237" s="12"/>
      <c r="UW1237" s="12"/>
      <c r="UX1237" s="12"/>
      <c r="UY1237" s="12"/>
      <c r="UZ1237" s="12"/>
      <c r="VA1237" s="12"/>
      <c r="VB1237" s="12"/>
      <c r="VC1237" s="12"/>
      <c r="VD1237" s="12"/>
      <c r="VE1237" s="12"/>
      <c r="VF1237" s="12"/>
      <c r="VG1237" s="12"/>
      <c r="VH1237" s="12"/>
      <c r="VI1237" s="12"/>
      <c r="VJ1237" s="12"/>
      <c r="VK1237" s="12"/>
      <c r="VL1237" s="12"/>
      <c r="VM1237" s="12"/>
      <c r="VN1237" s="12"/>
      <c r="VO1237" s="12"/>
      <c r="VP1237" s="12"/>
      <c r="VQ1237" s="12"/>
      <c r="VR1237" s="12"/>
      <c r="VS1237" s="12"/>
      <c r="VT1237" s="12"/>
      <c r="VU1237" s="12"/>
      <c r="VV1237" s="12"/>
      <c r="VW1237" s="12"/>
      <c r="VX1237" s="12"/>
      <c r="VY1237" s="12"/>
      <c r="VZ1237" s="12"/>
      <c r="WA1237" s="12"/>
      <c r="WB1237" s="12"/>
      <c r="WC1237" s="12"/>
      <c r="WD1237" s="12"/>
      <c r="WE1237" s="12"/>
      <c r="WF1237" s="12"/>
      <c r="WG1237" s="12"/>
      <c r="WH1237" s="12"/>
      <c r="WI1237" s="12"/>
      <c r="WJ1237" s="12"/>
      <c r="WK1237" s="12"/>
      <c r="WL1237" s="12"/>
      <c r="WM1237" s="12"/>
      <c r="WN1237" s="12"/>
      <c r="WO1237" s="12"/>
      <c r="WP1237" s="12"/>
      <c r="WQ1237" s="12"/>
      <c r="WR1237" s="12"/>
      <c r="WS1237" s="12"/>
      <c r="WT1237" s="12"/>
      <c r="WU1237" s="12"/>
      <c r="WV1237" s="12"/>
      <c r="WW1237" s="12"/>
      <c r="WX1237" s="12"/>
      <c r="WY1237" s="12"/>
      <c r="WZ1237" s="12"/>
      <c r="XA1237" s="12"/>
      <c r="XB1237" s="12"/>
      <c r="XC1237" s="12"/>
      <c r="XD1237" s="12"/>
      <c r="XE1237" s="12"/>
      <c r="XF1237" s="12"/>
      <c r="XG1237" s="12"/>
      <c r="XH1237" s="12"/>
      <c r="XI1237" s="12"/>
      <c r="XJ1237" s="12"/>
      <c r="XK1237" s="12"/>
      <c r="XL1237" s="12"/>
      <c r="XM1237" s="12"/>
      <c r="XN1237" s="12"/>
      <c r="XO1237" s="12"/>
      <c r="XP1237" s="12"/>
      <c r="XQ1237" s="12"/>
      <c r="XR1237" s="12"/>
      <c r="XS1237" s="12"/>
      <c r="XT1237" s="12"/>
      <c r="XU1237" s="12"/>
      <c r="XV1237" s="12"/>
      <c r="XW1237" s="12"/>
      <c r="XX1237" s="12"/>
      <c r="XY1237" s="12"/>
      <c r="XZ1237" s="12"/>
      <c r="YA1237" s="12"/>
      <c r="YB1237" s="12"/>
      <c r="YC1237" s="12"/>
      <c r="YD1237" s="12"/>
      <c r="YE1237" s="12"/>
      <c r="YF1237" s="12"/>
      <c r="YG1237" s="12"/>
      <c r="YH1237" s="12"/>
      <c r="YI1237" s="12"/>
      <c r="YJ1237" s="12"/>
      <c r="YK1237" s="12"/>
      <c r="YL1237" s="12"/>
      <c r="YM1237" s="12"/>
      <c r="YN1237" s="12"/>
      <c r="YO1237" s="12"/>
      <c r="YP1237" s="12"/>
      <c r="YQ1237" s="12"/>
      <c r="YR1237" s="12"/>
      <c r="YS1237" s="12"/>
      <c r="YT1237" s="12"/>
      <c r="YU1237" s="12"/>
      <c r="YV1237" s="12"/>
      <c r="YW1237" s="12"/>
      <c r="YX1237" s="12"/>
      <c r="YY1237" s="12"/>
      <c r="YZ1237" s="12"/>
      <c r="ZA1237" s="12"/>
      <c r="ZB1237" s="12"/>
      <c r="ZC1237" s="12"/>
      <c r="ZD1237" s="12"/>
      <c r="ZE1237" s="12"/>
      <c r="ZF1237" s="12"/>
      <c r="ZG1237" s="12"/>
      <c r="ZH1237" s="12"/>
      <c r="ZI1237" s="12"/>
      <c r="ZJ1237" s="12"/>
      <c r="ZK1237" s="12"/>
      <c r="ZL1237" s="12"/>
      <c r="ZM1237" s="12"/>
      <c r="ZN1237" s="12"/>
      <c r="ZO1237" s="12"/>
      <c r="ZP1237" s="12"/>
      <c r="ZQ1237" s="12"/>
      <c r="ZR1237" s="12"/>
      <c r="ZS1237" s="12"/>
      <c r="ZT1237" s="12"/>
      <c r="ZU1237" s="12"/>
      <c r="ZV1237" s="12"/>
      <c r="ZW1237" s="12"/>
      <c r="ZX1237" s="12"/>
      <c r="ZY1237" s="12"/>
      <c r="ZZ1237" s="12"/>
      <c r="AAA1237" s="12"/>
      <c r="AAB1237" s="12"/>
      <c r="AAC1237" s="12"/>
      <c r="AAD1237" s="12"/>
      <c r="AAE1237" s="12"/>
      <c r="AAF1237" s="12"/>
      <c r="AAG1237" s="12"/>
      <c r="AAH1237" s="12"/>
      <c r="AAI1237" s="12"/>
      <c r="AAJ1237" s="12"/>
      <c r="AAK1237" s="12"/>
      <c r="AAL1237" s="12"/>
      <c r="AAM1237" s="12"/>
      <c r="AAN1237" s="12"/>
      <c r="AAO1237" s="12"/>
      <c r="AAP1237" s="12"/>
      <c r="AAQ1237" s="12"/>
      <c r="AAR1237" s="12"/>
      <c r="AAS1237" s="12"/>
      <c r="AAT1237" s="12"/>
      <c r="AAU1237" s="12"/>
      <c r="AAV1237" s="12"/>
      <c r="AAW1237" s="12"/>
      <c r="AAX1237" s="12"/>
      <c r="AAY1237" s="12"/>
      <c r="AAZ1237" s="12"/>
      <c r="ABA1237" s="12"/>
      <c r="ABB1237" s="12"/>
      <c r="ABC1237" s="12"/>
      <c r="ABD1237" s="12"/>
      <c r="ABE1237" s="12"/>
      <c r="ABF1237" s="12"/>
      <c r="ABG1237" s="12"/>
      <c r="ABH1237" s="12"/>
      <c r="ABI1237" s="12"/>
      <c r="ABJ1237" s="12"/>
      <c r="ABK1237" s="12"/>
      <c r="ABL1237" s="12"/>
      <c r="ABM1237" s="12"/>
      <c r="ABN1237" s="12"/>
      <c r="ABO1237" s="12"/>
      <c r="ABP1237" s="12"/>
      <c r="ABQ1237" s="12"/>
      <c r="ABR1237" s="12"/>
      <c r="ABS1237" s="12"/>
      <c r="ABT1237" s="12"/>
      <c r="ABU1237" s="12"/>
      <c r="ABV1237" s="12"/>
      <c r="ABW1237" s="12"/>
      <c r="ABX1237" s="12"/>
      <c r="ABY1237" s="12"/>
      <c r="ABZ1237" s="12"/>
      <c r="ACA1237" s="12"/>
      <c r="ACB1237" s="12"/>
      <c r="ACC1237" s="12"/>
      <c r="ACD1237" s="12"/>
      <c r="ACE1237" s="12"/>
      <c r="ACF1237" s="12"/>
      <c r="ACG1237" s="12"/>
      <c r="ACH1237" s="12"/>
      <c r="ACI1237" s="12"/>
      <c r="ACJ1237" s="12"/>
      <c r="ACK1237" s="12"/>
      <c r="ACL1237" s="12"/>
      <c r="ACM1237" s="12"/>
      <c r="ACN1237" s="12"/>
      <c r="ACO1237" s="12"/>
      <c r="ACP1237" s="12"/>
      <c r="ACQ1237" s="12"/>
      <c r="ACR1237" s="12"/>
      <c r="ACS1237" s="12"/>
      <c r="ACT1237" s="12"/>
      <c r="ACU1237" s="12"/>
      <c r="ACV1237" s="12"/>
      <c r="ACW1237" s="12"/>
      <c r="ACX1237" s="12"/>
      <c r="ACY1237" s="12"/>
      <c r="ACZ1237" s="12"/>
      <c r="ADA1237" s="12"/>
      <c r="ADB1237" s="12"/>
      <c r="ADC1237" s="12"/>
      <c r="ADD1237" s="12"/>
      <c r="ADE1237" s="12"/>
      <c r="ADF1237" s="12"/>
      <c r="ADG1237" s="12"/>
      <c r="ADH1237" s="12"/>
      <c r="ADI1237" s="12"/>
      <c r="ADJ1237" s="12"/>
      <c r="ADK1237" s="12"/>
      <c r="ADL1237" s="12"/>
      <c r="ADM1237" s="12"/>
      <c r="ADN1237" s="12"/>
      <c r="ADO1237" s="12"/>
      <c r="ADP1237" s="12"/>
      <c r="ADQ1237" s="12"/>
      <c r="ADR1237" s="12"/>
      <c r="ADS1237" s="12"/>
      <c r="ADT1237" s="12"/>
      <c r="ADU1237" s="12"/>
      <c r="ADV1237" s="12"/>
      <c r="ADW1237" s="12"/>
      <c r="ADX1237" s="12"/>
      <c r="ADY1237" s="12"/>
      <c r="ADZ1237" s="12"/>
      <c r="AEA1237" s="12"/>
      <c r="AEB1237" s="12"/>
      <c r="AEC1237" s="12"/>
      <c r="AED1237" s="12"/>
      <c r="AEE1237" s="12"/>
      <c r="AEF1237" s="12"/>
      <c r="AEG1237" s="12"/>
      <c r="AEH1237" s="12"/>
      <c r="AEI1237" s="12"/>
      <c r="AEJ1237" s="12"/>
      <c r="AEK1237" s="12"/>
      <c r="AEL1237" s="12"/>
      <c r="AEM1237" s="12"/>
      <c r="AEN1237" s="12"/>
      <c r="AEO1237" s="12"/>
      <c r="AEP1237" s="12"/>
      <c r="AEQ1237" s="12"/>
      <c r="AER1237" s="12"/>
      <c r="AES1237" s="12"/>
      <c r="AET1237" s="12"/>
      <c r="AEU1237" s="12"/>
      <c r="AEV1237" s="12"/>
      <c r="AEW1237" s="12"/>
      <c r="AEX1237" s="12"/>
      <c r="AEY1237" s="12"/>
      <c r="AEZ1237" s="12"/>
      <c r="AFA1237" s="12"/>
      <c r="AFB1237" s="12"/>
      <c r="AFC1237" s="12"/>
      <c r="AFD1237" s="12"/>
      <c r="AFE1237" s="12"/>
      <c r="AFF1237" s="12"/>
      <c r="AFG1237" s="12"/>
      <c r="AFH1237" s="12"/>
      <c r="AFI1237" s="12"/>
      <c r="AFJ1237" s="12"/>
      <c r="AFK1237" s="12"/>
      <c r="AFL1237" s="12"/>
      <c r="AFM1237" s="12"/>
      <c r="AFN1237" s="12"/>
      <c r="AFO1237" s="12"/>
      <c r="AFP1237" s="12"/>
      <c r="AFQ1237" s="12"/>
      <c r="AFR1237" s="12"/>
      <c r="AFS1237" s="12"/>
      <c r="AFT1237" s="12"/>
      <c r="AFU1237" s="12"/>
      <c r="AFV1237" s="12"/>
      <c r="AFW1237" s="12"/>
      <c r="AFX1237" s="12"/>
      <c r="AFY1237" s="12"/>
      <c r="AFZ1237" s="12"/>
      <c r="AGA1237" s="12"/>
      <c r="AGB1237" s="12"/>
      <c r="AGC1237" s="12"/>
      <c r="AGD1237" s="12"/>
      <c r="AGE1237" s="12"/>
      <c r="AGF1237" s="12"/>
      <c r="AGG1237" s="12"/>
      <c r="AGH1237" s="12"/>
      <c r="AGI1237" s="12"/>
      <c r="AGJ1237" s="12"/>
      <c r="AGK1237" s="12"/>
      <c r="AGL1237" s="12"/>
      <c r="AGM1237" s="12"/>
      <c r="AGN1237" s="12"/>
      <c r="AGO1237" s="12"/>
      <c r="AGP1237" s="12"/>
      <c r="AGQ1237" s="12"/>
      <c r="AGR1237" s="12"/>
      <c r="AGS1237" s="12"/>
      <c r="AGT1237" s="12"/>
      <c r="AGU1237" s="12"/>
      <c r="AGV1237" s="12"/>
      <c r="AGW1237" s="12"/>
      <c r="AGX1237" s="12"/>
      <c r="AGY1237" s="12"/>
      <c r="AGZ1237" s="12"/>
      <c r="AHA1237" s="12"/>
      <c r="AHB1237" s="12"/>
      <c r="AHC1237" s="12"/>
      <c r="AHD1237" s="12"/>
      <c r="AHE1237" s="12"/>
      <c r="AHF1237" s="12"/>
      <c r="AHG1237" s="12"/>
      <c r="AHH1237" s="12"/>
      <c r="AHI1237" s="12"/>
      <c r="AHJ1237" s="12"/>
      <c r="AHK1237" s="12"/>
      <c r="AHL1237" s="12"/>
      <c r="AHM1237" s="12"/>
      <c r="AHN1237" s="12"/>
      <c r="AHO1237" s="12"/>
      <c r="AHP1237" s="12"/>
      <c r="AHQ1237" s="12"/>
      <c r="AHR1237" s="12"/>
      <c r="AHS1237" s="12"/>
      <c r="AHT1237" s="12"/>
      <c r="AHU1237" s="12"/>
      <c r="AHV1237" s="12"/>
      <c r="AHW1237" s="12"/>
      <c r="AHX1237" s="12"/>
      <c r="AHY1237" s="12"/>
      <c r="AHZ1237" s="12"/>
      <c r="AIA1237" s="12"/>
      <c r="AIB1237" s="12"/>
      <c r="AIC1237" s="12"/>
      <c r="AID1237" s="12"/>
      <c r="AIE1237" s="12"/>
      <c r="AIF1237" s="12"/>
      <c r="AIG1237" s="12"/>
      <c r="AIH1237" s="12"/>
      <c r="AII1237" s="12"/>
      <c r="AIJ1237" s="12"/>
      <c r="AIK1237" s="12"/>
      <c r="AIL1237" s="12"/>
      <c r="AIM1237" s="12"/>
      <c r="AIN1237" s="12"/>
      <c r="AIO1237" s="12"/>
      <c r="AIP1237" s="12"/>
      <c r="AIQ1237" s="12"/>
      <c r="AIR1237" s="12"/>
      <c r="AIS1237" s="12"/>
      <c r="AIT1237" s="12"/>
      <c r="AIU1237" s="12"/>
      <c r="AIV1237" s="12"/>
      <c r="AIW1237" s="12"/>
      <c r="AIX1237" s="12"/>
      <c r="AIY1237" s="12"/>
      <c r="AIZ1237" s="12"/>
      <c r="AJA1237" s="12"/>
      <c r="AJB1237" s="12"/>
      <c r="AJC1237" s="12"/>
      <c r="AJD1237" s="12"/>
      <c r="AJE1237" s="12"/>
      <c r="AJF1237" s="12"/>
      <c r="AJG1237" s="12"/>
      <c r="AJH1237" s="12"/>
      <c r="AJI1237" s="12"/>
      <c r="AJJ1237" s="12"/>
      <c r="AJK1237" s="12"/>
      <c r="AJL1237" s="12"/>
      <c r="AJM1237" s="12"/>
      <c r="AJN1237" s="12"/>
      <c r="AJO1237" s="12"/>
      <c r="AJP1237" s="12"/>
      <c r="AJQ1237" s="12"/>
      <c r="AJR1237" s="12"/>
      <c r="AJS1237" s="12"/>
      <c r="AJT1237" s="12"/>
      <c r="AJU1237" s="12"/>
      <c r="AJV1237" s="12"/>
      <c r="AJW1237" s="12"/>
      <c r="AJX1237" s="12"/>
      <c r="AJY1237" s="12"/>
      <c r="AJZ1237" s="12"/>
      <c r="AKA1237" s="12"/>
      <c r="AKB1237" s="12"/>
      <c r="AKC1237" s="12"/>
      <c r="AKD1237" s="12"/>
      <c r="AKE1237" s="12"/>
      <c r="AKF1237" s="12"/>
      <c r="AKG1237" s="12"/>
      <c r="AKH1237" s="12"/>
      <c r="AKI1237" s="12"/>
      <c r="AKJ1237" s="12"/>
      <c r="AKK1237" s="12"/>
      <c r="AKL1237" s="12"/>
      <c r="AKM1237" s="12"/>
      <c r="AKN1237" s="12"/>
      <c r="AKO1237" s="12"/>
      <c r="AKP1237" s="12"/>
      <c r="AKQ1237" s="12"/>
      <c r="AKR1237" s="12"/>
      <c r="AKS1237" s="12"/>
      <c r="AKT1237" s="12"/>
      <c r="AKU1237" s="12"/>
      <c r="AKV1237" s="12"/>
      <c r="AKW1237" s="12"/>
      <c r="AKX1237" s="12"/>
      <c r="AKY1237" s="12"/>
      <c r="AKZ1237" s="12"/>
      <c r="ALA1237" s="12"/>
      <c r="ALB1237" s="12"/>
      <c r="ALC1237" s="12"/>
      <c r="ALD1237" s="12"/>
      <c r="ALE1237" s="12"/>
      <c r="ALF1237" s="12"/>
      <c r="ALG1237" s="12"/>
      <c r="ALH1237" s="12"/>
      <c r="ALI1237" s="12"/>
      <c r="ALJ1237" s="12"/>
      <c r="ALK1237" s="12"/>
      <c r="ALL1237" s="12"/>
      <c r="ALM1237" s="12"/>
      <c r="ALN1237" s="12"/>
      <c r="ALO1237" s="12"/>
      <c r="ALP1237" s="12"/>
      <c r="ALQ1237" s="12"/>
      <c r="ALR1237" s="12"/>
      <c r="ALS1237" s="12"/>
      <c r="ALT1237" s="12"/>
      <c r="ALU1237" s="12"/>
      <c r="ALV1237" s="12"/>
      <c r="ALW1237" s="12"/>
      <c r="ALX1237" s="12"/>
      <c r="ALY1237" s="12"/>
      <c r="ALZ1237" s="12"/>
      <c r="AMA1237" s="12"/>
      <c r="AMB1237" s="12"/>
      <c r="AMC1237" s="12"/>
      <c r="AMD1237" s="12"/>
      <c r="AME1237" s="12"/>
      <c r="AMF1237" s="12"/>
      <c r="AMG1237" s="12"/>
      <c r="AMH1237" s="12"/>
      <c r="AMI1237" s="12"/>
      <c r="AMJ1237" s="12"/>
      <c r="AMK1237" s="12"/>
      <c r="AML1237" s="12"/>
      <c r="AMM1237" s="12"/>
      <c r="AMN1237" s="12"/>
      <c r="AMO1237" s="12"/>
      <c r="AMP1237" s="12"/>
      <c r="AMQ1237" s="12"/>
      <c r="AMR1237" s="12"/>
      <c r="AMS1237" s="12"/>
      <c r="AMT1237" s="12"/>
      <c r="AMU1237" s="12"/>
      <c r="AMV1237" s="12"/>
      <c r="AMW1237" s="12"/>
      <c r="AMX1237" s="12"/>
      <c r="AMY1237" s="12"/>
      <c r="AMZ1237" s="12"/>
      <c r="ANA1237" s="12"/>
      <c r="ANB1237" s="12"/>
      <c r="ANC1237" s="12"/>
      <c r="AND1237" s="12"/>
      <c r="ANE1237" s="12"/>
      <c r="ANF1237" s="12"/>
      <c r="ANG1237" s="12"/>
      <c r="ANH1237" s="12"/>
      <c r="ANI1237" s="12"/>
      <c r="ANJ1237" s="12"/>
      <c r="ANK1237" s="12"/>
      <c r="ANL1237" s="12"/>
      <c r="ANM1237" s="12"/>
      <c r="ANN1237" s="12"/>
      <c r="ANO1237" s="12"/>
      <c r="ANP1237" s="12"/>
      <c r="ANQ1237" s="12"/>
      <c r="ANR1237" s="12"/>
      <c r="ANS1237" s="12"/>
      <c r="ANT1237" s="12"/>
      <c r="ANU1237" s="12"/>
      <c r="ANV1237" s="12"/>
      <c r="ANW1237" s="12"/>
      <c r="ANX1237" s="12"/>
      <c r="ANY1237" s="12"/>
      <c r="ANZ1237" s="12"/>
      <c r="AOA1237" s="12"/>
      <c r="AOB1237" s="12"/>
      <c r="AOC1237" s="12"/>
      <c r="AOD1237" s="12"/>
      <c r="AOE1237" s="12"/>
      <c r="AOF1237" s="12"/>
      <c r="AOG1237" s="12"/>
      <c r="AOH1237" s="12"/>
      <c r="AOI1237" s="12"/>
      <c r="AOJ1237" s="12"/>
      <c r="AOK1237" s="12"/>
      <c r="AOL1237" s="12"/>
      <c r="AOM1237" s="12"/>
      <c r="AON1237" s="12"/>
      <c r="AOO1237" s="12"/>
      <c r="AOP1237" s="12"/>
      <c r="AOQ1237" s="12"/>
      <c r="AOR1237" s="12"/>
      <c r="AOS1237" s="12"/>
      <c r="AOT1237" s="12"/>
      <c r="AOU1237" s="12"/>
      <c r="AOV1237" s="12"/>
      <c r="AOW1237" s="12"/>
      <c r="AOX1237" s="12"/>
      <c r="AOY1237" s="12"/>
      <c r="AOZ1237" s="12"/>
      <c r="APA1237" s="12"/>
      <c r="APB1237" s="12"/>
      <c r="APC1237" s="12"/>
      <c r="APD1237" s="12"/>
      <c r="APE1237" s="12"/>
      <c r="APF1237" s="12"/>
      <c r="APG1237" s="12"/>
      <c r="APH1237" s="12"/>
      <c r="API1237" s="12"/>
      <c r="APJ1237" s="12"/>
      <c r="APK1237" s="12"/>
      <c r="APL1237" s="12"/>
      <c r="APM1237" s="12"/>
      <c r="APN1237" s="12"/>
      <c r="APO1237" s="12"/>
      <c r="APP1237" s="12"/>
      <c r="APQ1237" s="12"/>
      <c r="APR1237" s="12"/>
      <c r="APS1237" s="12"/>
      <c r="APT1237" s="12"/>
      <c r="APU1237" s="12"/>
      <c r="APV1237" s="12"/>
      <c r="APW1237" s="12"/>
      <c r="APX1237" s="12"/>
      <c r="APY1237" s="12"/>
      <c r="APZ1237" s="12"/>
      <c r="AQA1237" s="12"/>
      <c r="AQB1237" s="12"/>
      <c r="AQC1237" s="12"/>
      <c r="AQD1237" s="12"/>
      <c r="AQE1237" s="12"/>
      <c r="AQF1237" s="12"/>
      <c r="AQG1237" s="12"/>
      <c r="AQH1237" s="12"/>
      <c r="AQI1237" s="12"/>
      <c r="AQJ1237" s="12"/>
      <c r="AQK1237" s="12"/>
      <c r="AQL1237" s="12"/>
      <c r="AQM1237" s="12"/>
      <c r="AQN1237" s="12"/>
      <c r="AQO1237" s="12"/>
      <c r="AQP1237" s="12"/>
      <c r="AQQ1237" s="12"/>
      <c r="AQR1237" s="12"/>
      <c r="AQS1237" s="12"/>
      <c r="AQT1237" s="12"/>
      <c r="AQU1237" s="12"/>
      <c r="AQV1237" s="12"/>
      <c r="AQW1237" s="12"/>
      <c r="AQX1237" s="12"/>
      <c r="AQY1237" s="12"/>
      <c r="AQZ1237" s="12"/>
      <c r="ARA1237" s="12"/>
      <c r="ARB1237" s="12"/>
      <c r="ARC1237" s="12"/>
      <c r="ARD1237" s="12"/>
      <c r="ARE1237" s="12"/>
      <c r="ARF1237" s="12"/>
      <c r="ARG1237" s="12"/>
      <c r="ARH1237" s="12"/>
      <c r="ARI1237" s="12"/>
      <c r="ARJ1237" s="12"/>
      <c r="ARK1237" s="12"/>
      <c r="ARL1237" s="12"/>
      <c r="ARM1237" s="12"/>
      <c r="ARN1237" s="12"/>
      <c r="ARO1237" s="12"/>
      <c r="ARP1237" s="12"/>
      <c r="ARQ1237" s="12"/>
      <c r="ARR1237" s="12"/>
      <c r="ARS1237" s="12"/>
      <c r="ART1237" s="12"/>
      <c r="ARU1237" s="12"/>
      <c r="ARV1237" s="12"/>
      <c r="ARW1237" s="12"/>
      <c r="ARX1237" s="12"/>
      <c r="ARY1237" s="12"/>
      <c r="ARZ1237" s="12"/>
      <c r="ASA1237" s="12"/>
      <c r="ASB1237" s="12"/>
      <c r="ASC1237" s="12"/>
      <c r="ASD1237" s="12"/>
      <c r="ASE1237" s="12"/>
      <c r="ASF1237" s="12"/>
      <c r="ASG1237" s="12"/>
      <c r="ASH1237" s="12"/>
      <c r="ASI1237" s="12"/>
      <c r="ASJ1237" s="12"/>
      <c r="ASK1237" s="12"/>
      <c r="ASL1237" s="12"/>
      <c r="ASM1237" s="12"/>
      <c r="ASN1237" s="12"/>
      <c r="ASO1237" s="12"/>
      <c r="ASP1237" s="12"/>
      <c r="ASQ1237" s="12"/>
      <c r="ASR1237" s="12"/>
      <c r="ASS1237" s="12"/>
      <c r="AST1237" s="12"/>
      <c r="ASU1237" s="12"/>
      <c r="ASV1237" s="12"/>
      <c r="ASW1237" s="12"/>
      <c r="ASX1237" s="12"/>
      <c r="ASY1237" s="12"/>
      <c r="ASZ1237" s="12"/>
      <c r="ATA1237" s="12"/>
      <c r="ATB1237" s="12"/>
      <c r="ATC1237" s="12"/>
      <c r="ATD1237" s="12"/>
      <c r="ATE1237" s="12"/>
      <c r="ATF1237" s="12"/>
      <c r="ATG1237" s="12"/>
      <c r="ATH1237" s="12"/>
      <c r="ATI1237" s="12"/>
      <c r="ATJ1237" s="12"/>
      <c r="ATK1237" s="12"/>
      <c r="ATL1237" s="12"/>
      <c r="ATM1237" s="12"/>
      <c r="ATN1237" s="12"/>
      <c r="ATO1237" s="12"/>
      <c r="ATP1237" s="12"/>
      <c r="ATQ1237" s="12"/>
      <c r="ATR1237" s="12"/>
      <c r="ATS1237" s="12"/>
      <c r="ATT1237" s="12"/>
      <c r="ATU1237" s="12"/>
      <c r="ATV1237" s="12"/>
      <c r="ATW1237" s="12"/>
      <c r="ATX1237" s="12"/>
      <c r="ATY1237" s="12"/>
      <c r="ATZ1237" s="12"/>
      <c r="AUA1237" s="12"/>
      <c r="AUB1237" s="12"/>
      <c r="AUC1237" s="12"/>
      <c r="AUD1237" s="12"/>
      <c r="AUE1237" s="12"/>
      <c r="AUF1237" s="12"/>
      <c r="AUG1237" s="12"/>
      <c r="AUH1237" s="12"/>
      <c r="AUI1237" s="12"/>
      <c r="AUJ1237" s="12"/>
      <c r="AUK1237" s="12"/>
      <c r="AUL1237" s="12"/>
      <c r="AUM1237" s="12"/>
      <c r="AUN1237" s="12"/>
      <c r="AUO1237" s="12"/>
      <c r="AUP1237" s="12"/>
      <c r="AUQ1237" s="12"/>
      <c r="AUR1237" s="12"/>
      <c r="AUS1237" s="12"/>
      <c r="AUT1237" s="12"/>
      <c r="AUU1237" s="12"/>
      <c r="AUV1237" s="12"/>
      <c r="AUW1237" s="12"/>
      <c r="AUX1237" s="12"/>
      <c r="AUY1237" s="12"/>
      <c r="AUZ1237" s="12"/>
      <c r="AVA1237" s="12"/>
      <c r="AVB1237" s="12"/>
      <c r="AVC1237" s="12"/>
      <c r="AVD1237" s="12"/>
      <c r="AVE1237" s="12"/>
      <c r="AVF1237" s="12"/>
      <c r="AVG1237" s="12"/>
      <c r="AVH1237" s="12"/>
      <c r="AVI1237" s="12"/>
      <c r="AVJ1237" s="12"/>
      <c r="AVK1237" s="12"/>
      <c r="AVL1237" s="12"/>
      <c r="AVM1237" s="12"/>
      <c r="AVN1237" s="12"/>
      <c r="AVO1237" s="12"/>
      <c r="AVP1237" s="12"/>
      <c r="AVQ1237" s="12"/>
      <c r="AVR1237" s="12"/>
      <c r="AVS1237" s="12"/>
      <c r="AVT1237" s="12"/>
      <c r="AVU1237" s="12"/>
      <c r="AVV1237" s="12"/>
      <c r="AVW1237" s="12"/>
      <c r="AVX1237" s="12"/>
      <c r="AVY1237" s="12"/>
      <c r="AVZ1237" s="12"/>
      <c r="AWA1237" s="12"/>
      <c r="AWB1237" s="12"/>
      <c r="AWC1237" s="12"/>
      <c r="AWD1237" s="12"/>
      <c r="AWE1237" s="12"/>
      <c r="AWF1237" s="12"/>
      <c r="AWG1237" s="12"/>
      <c r="AWH1237" s="12"/>
      <c r="AWI1237" s="12"/>
      <c r="AWJ1237" s="12"/>
      <c r="AWK1237" s="12"/>
      <c r="AWL1237" s="12"/>
      <c r="AWM1237" s="12"/>
      <c r="AWN1237" s="12"/>
      <c r="AWO1237" s="12"/>
      <c r="AWP1237" s="12"/>
      <c r="AWQ1237" s="12"/>
      <c r="AWR1237" s="12"/>
      <c r="AWS1237" s="12"/>
      <c r="AWT1237" s="12"/>
      <c r="AWU1237" s="12"/>
      <c r="AWV1237" s="12"/>
      <c r="AWW1237" s="12"/>
      <c r="AWX1237" s="12"/>
      <c r="AWY1237" s="12"/>
      <c r="AWZ1237" s="12"/>
      <c r="AXA1237" s="12"/>
      <c r="AXB1237" s="12"/>
      <c r="AXC1237" s="12"/>
      <c r="AXD1237" s="12"/>
      <c r="AXE1237" s="12"/>
      <c r="AXF1237" s="12"/>
      <c r="AXG1237" s="12"/>
      <c r="AXH1237" s="12"/>
      <c r="AXI1237" s="12"/>
      <c r="AXJ1237" s="12"/>
      <c r="AXK1237" s="12"/>
      <c r="AXL1237" s="12"/>
      <c r="AXM1237" s="12"/>
      <c r="AXN1237" s="12"/>
      <c r="AXO1237" s="12"/>
      <c r="AXP1237" s="12"/>
      <c r="AXQ1237" s="12"/>
      <c r="AXR1237" s="12"/>
      <c r="AXS1237" s="12"/>
      <c r="AXT1237" s="12"/>
      <c r="AXU1237" s="12"/>
      <c r="AXV1237" s="12"/>
      <c r="AXW1237" s="12"/>
      <c r="AXX1237" s="12"/>
      <c r="AXY1237" s="12"/>
      <c r="AXZ1237" s="12"/>
      <c r="AYA1237" s="12"/>
      <c r="AYB1237" s="12"/>
      <c r="AYC1237" s="12"/>
      <c r="AYD1237" s="12"/>
      <c r="AYE1237" s="12"/>
      <c r="AYF1237" s="12"/>
      <c r="AYG1237" s="12"/>
      <c r="AYH1237" s="12"/>
      <c r="AYI1237" s="12"/>
      <c r="AYJ1237" s="12"/>
      <c r="AYK1237" s="12"/>
      <c r="AYL1237" s="12"/>
      <c r="AYM1237" s="12"/>
      <c r="AYN1237" s="12"/>
      <c r="AYO1237" s="12"/>
      <c r="AYP1237" s="12"/>
      <c r="AYQ1237" s="12"/>
      <c r="AYR1237" s="12"/>
      <c r="AYS1237" s="12"/>
      <c r="AYT1237" s="12"/>
      <c r="AYU1237" s="12"/>
      <c r="AYV1237" s="12"/>
      <c r="AYW1237" s="12"/>
      <c r="AYX1237" s="12"/>
      <c r="AYY1237" s="12"/>
      <c r="AYZ1237" s="12"/>
      <c r="AZA1237" s="12"/>
      <c r="AZB1237" s="12"/>
      <c r="AZC1237" s="12"/>
      <c r="AZD1237" s="12"/>
      <c r="AZE1237" s="12"/>
      <c r="AZF1237" s="12"/>
      <c r="AZG1237" s="12"/>
      <c r="AZH1237" s="12"/>
      <c r="AZI1237" s="12"/>
      <c r="AZJ1237" s="12"/>
      <c r="AZK1237" s="12"/>
      <c r="AZL1237" s="12"/>
      <c r="AZM1237" s="12"/>
      <c r="AZN1237" s="12"/>
      <c r="AZO1237" s="12"/>
      <c r="AZP1237" s="12"/>
      <c r="AZQ1237" s="12"/>
      <c r="AZR1237" s="12"/>
      <c r="AZS1237" s="12"/>
      <c r="AZT1237" s="12"/>
      <c r="AZU1237" s="12"/>
      <c r="AZV1237" s="12"/>
      <c r="AZW1237" s="12"/>
      <c r="AZX1237" s="12"/>
      <c r="AZY1237" s="12"/>
      <c r="AZZ1237" s="12"/>
      <c r="BAA1237" s="12"/>
      <c r="BAB1237" s="12"/>
      <c r="BAC1237" s="12"/>
      <c r="BAD1237" s="12"/>
      <c r="BAE1237" s="12"/>
      <c r="BAF1237" s="12"/>
      <c r="BAG1237" s="12"/>
      <c r="BAH1237" s="12"/>
      <c r="BAI1237" s="12"/>
      <c r="BAJ1237" s="12"/>
      <c r="BAK1237" s="12"/>
      <c r="BAL1237" s="12"/>
      <c r="BAM1237" s="12"/>
      <c r="BAN1237" s="12"/>
      <c r="BAO1237" s="12"/>
      <c r="BAP1237" s="12"/>
      <c r="BAQ1237" s="12"/>
      <c r="BAR1237" s="12"/>
      <c r="BAS1237" s="12"/>
      <c r="BAT1237" s="12"/>
      <c r="BAU1237" s="12"/>
      <c r="BAV1237" s="12"/>
      <c r="BAW1237" s="12"/>
      <c r="BAX1237" s="12"/>
      <c r="BAY1237" s="12"/>
      <c r="BAZ1237" s="12"/>
      <c r="BBA1237" s="12"/>
      <c r="BBB1237" s="12"/>
      <c r="BBC1237" s="12"/>
      <c r="BBD1237" s="12"/>
      <c r="BBE1237" s="12"/>
      <c r="BBF1237" s="12"/>
      <c r="BBG1237" s="12"/>
      <c r="BBH1237" s="12"/>
      <c r="BBI1237" s="12"/>
      <c r="BBJ1237" s="12"/>
      <c r="BBK1237" s="12"/>
      <c r="BBL1237" s="12"/>
      <c r="BBM1237" s="12"/>
      <c r="BBN1237" s="12"/>
      <c r="BBO1237" s="12"/>
      <c r="BBP1237" s="12"/>
      <c r="BBQ1237" s="12"/>
      <c r="BBR1237" s="12"/>
      <c r="BBS1237" s="12"/>
      <c r="BBT1237" s="12"/>
      <c r="BBU1237" s="12"/>
      <c r="BBV1237" s="12"/>
      <c r="BBW1237" s="12"/>
      <c r="BBX1237" s="12"/>
      <c r="BBY1237" s="12"/>
      <c r="BBZ1237" s="12"/>
      <c r="BCA1237" s="12"/>
      <c r="BCB1237" s="12"/>
      <c r="BCC1237" s="12"/>
      <c r="BCD1237" s="12"/>
      <c r="BCE1237" s="12"/>
      <c r="BCF1237" s="12"/>
      <c r="BCG1237" s="12"/>
      <c r="BCH1237" s="12"/>
      <c r="BCI1237" s="12"/>
      <c r="BCJ1237" s="12"/>
      <c r="BCK1237" s="12"/>
      <c r="BCL1237" s="12"/>
      <c r="BCM1237" s="12"/>
      <c r="BCN1237" s="12"/>
      <c r="BCO1237" s="12"/>
      <c r="BCP1237" s="12"/>
      <c r="BCQ1237" s="12"/>
      <c r="BCR1237" s="12"/>
      <c r="BCS1237" s="12"/>
      <c r="BCT1237" s="12"/>
      <c r="BCU1237" s="12"/>
      <c r="BCV1237" s="12"/>
      <c r="BCW1237" s="12"/>
      <c r="BCX1237" s="12"/>
      <c r="BCY1237" s="12"/>
      <c r="BCZ1237" s="12"/>
      <c r="BDA1237" s="12"/>
      <c r="BDB1237" s="12"/>
      <c r="BDC1237" s="12"/>
      <c r="BDD1237" s="12"/>
      <c r="BDE1237" s="12"/>
      <c r="BDF1237" s="12"/>
      <c r="BDG1237" s="12"/>
      <c r="BDH1237" s="12"/>
      <c r="BDI1237" s="12"/>
      <c r="BDJ1237" s="12"/>
      <c r="BDK1237" s="12"/>
      <c r="BDL1237" s="12"/>
      <c r="BDM1237" s="12"/>
      <c r="BDN1237" s="12"/>
      <c r="BDO1237" s="12"/>
      <c r="BDP1237" s="12"/>
      <c r="BDQ1237" s="12"/>
      <c r="BDR1237" s="12"/>
      <c r="BDS1237" s="12"/>
      <c r="BDT1237" s="12"/>
      <c r="BDU1237" s="12"/>
      <c r="BDV1237" s="12"/>
      <c r="BDW1237" s="12"/>
      <c r="BDX1237" s="12"/>
      <c r="BDY1237" s="12"/>
      <c r="BDZ1237" s="12"/>
      <c r="BEA1237" s="12"/>
      <c r="BEB1237" s="12"/>
      <c r="BEC1237" s="12"/>
      <c r="BED1237" s="12"/>
      <c r="BEE1237" s="12"/>
      <c r="BEF1237" s="12"/>
      <c r="BEG1237" s="12"/>
      <c r="BEH1237" s="12"/>
      <c r="BEI1237" s="12"/>
      <c r="BEJ1237" s="12"/>
      <c r="BEK1237" s="12"/>
      <c r="BEL1237" s="12"/>
      <c r="BEM1237" s="12"/>
      <c r="BEN1237" s="12"/>
      <c r="BEO1237" s="12"/>
      <c r="BEP1237" s="12"/>
      <c r="BEQ1237" s="12"/>
      <c r="BER1237" s="12"/>
      <c r="BES1237" s="12"/>
      <c r="BET1237" s="12"/>
      <c r="BEU1237" s="12"/>
      <c r="BEV1237" s="12"/>
      <c r="BEW1237" s="12"/>
      <c r="BEX1237" s="12"/>
      <c r="BEY1237" s="12"/>
      <c r="BEZ1237" s="12"/>
      <c r="BFA1237" s="12"/>
      <c r="BFB1237" s="12"/>
      <c r="BFC1237" s="12"/>
      <c r="BFD1237" s="12"/>
      <c r="BFE1237" s="12"/>
      <c r="BFF1237" s="12"/>
      <c r="BFG1237" s="12"/>
      <c r="BFH1237" s="12"/>
      <c r="BFI1237" s="12"/>
      <c r="BFJ1237" s="12"/>
      <c r="BFK1237" s="12"/>
      <c r="BFL1237" s="12"/>
      <c r="BFM1237" s="12"/>
      <c r="BFN1237" s="12"/>
      <c r="BFO1237" s="12"/>
      <c r="BFP1237" s="12"/>
      <c r="BFQ1237" s="12"/>
      <c r="BFR1237" s="12"/>
      <c r="BFS1237" s="12"/>
      <c r="BFT1237" s="12"/>
      <c r="BFU1237" s="12"/>
      <c r="BFV1237" s="12"/>
      <c r="BFW1237" s="12"/>
      <c r="BFX1237" s="12"/>
      <c r="BFY1237" s="12"/>
      <c r="BFZ1237" s="12"/>
      <c r="BGA1237" s="12"/>
      <c r="BGB1237" s="12"/>
      <c r="BGC1237" s="12"/>
      <c r="BGD1237" s="12"/>
      <c r="BGE1237" s="12"/>
      <c r="BGF1237" s="12"/>
      <c r="BGG1237" s="12"/>
      <c r="BGH1237" s="12"/>
      <c r="BGI1237" s="12"/>
      <c r="BGJ1237" s="12"/>
      <c r="BGK1237" s="12"/>
      <c r="BGL1237" s="12"/>
      <c r="BGM1237" s="12"/>
      <c r="BGN1237" s="12"/>
      <c r="BGO1237" s="12"/>
      <c r="BGP1237" s="12"/>
      <c r="BGQ1237" s="12"/>
      <c r="BGR1237" s="12"/>
      <c r="BGS1237" s="12"/>
      <c r="BGT1237" s="12"/>
      <c r="BGU1237" s="12"/>
      <c r="BGV1237" s="12"/>
      <c r="BGW1237" s="12"/>
      <c r="BGX1237" s="12"/>
      <c r="BGY1237" s="12"/>
      <c r="BGZ1237" s="12"/>
      <c r="BHA1237" s="12"/>
      <c r="BHB1237" s="12"/>
      <c r="BHC1237" s="12"/>
      <c r="BHD1237" s="12"/>
      <c r="BHE1237" s="12"/>
      <c r="BHF1237" s="12"/>
      <c r="BHG1237" s="12"/>
      <c r="BHH1237" s="12"/>
      <c r="BHI1237" s="12"/>
      <c r="BHJ1237" s="12"/>
      <c r="BHK1237" s="12"/>
      <c r="BHL1237" s="12"/>
      <c r="BHM1237" s="12"/>
      <c r="BHN1237" s="12"/>
      <c r="BHO1237" s="12"/>
      <c r="BHP1237" s="12"/>
      <c r="BHQ1237" s="12"/>
      <c r="BHR1237" s="12"/>
      <c r="BHS1237" s="12"/>
      <c r="BHT1237" s="12"/>
      <c r="BHU1237" s="12"/>
      <c r="BHV1237" s="12"/>
      <c r="BHW1237" s="12"/>
      <c r="BHX1237" s="12"/>
      <c r="BHY1237" s="12"/>
      <c r="BHZ1237" s="12"/>
      <c r="BIA1237" s="12"/>
      <c r="BIB1237" s="12"/>
      <c r="BIC1237" s="12"/>
      <c r="BID1237" s="12"/>
      <c r="BIE1237" s="12"/>
      <c r="BIF1237" s="12"/>
      <c r="BIG1237" s="12"/>
      <c r="BIH1237" s="12"/>
      <c r="BII1237" s="12"/>
      <c r="BIJ1237" s="12"/>
      <c r="BIK1237" s="12"/>
      <c r="BIL1237" s="12"/>
      <c r="BIM1237" s="12"/>
      <c r="BIN1237" s="12"/>
      <c r="BIO1237" s="12"/>
      <c r="BIP1237" s="12"/>
      <c r="BIQ1237" s="12"/>
      <c r="BIR1237" s="12"/>
      <c r="BIS1237" s="12"/>
      <c r="BIT1237" s="12"/>
      <c r="BIU1237" s="12"/>
      <c r="BIV1237" s="12"/>
      <c r="BIW1237" s="12"/>
      <c r="BIX1237" s="12"/>
      <c r="BIY1237" s="12"/>
      <c r="BIZ1237" s="12"/>
      <c r="BJA1237" s="12"/>
      <c r="BJB1237" s="12"/>
      <c r="BJC1237" s="12"/>
      <c r="BJD1237" s="12"/>
      <c r="BJE1237" s="12"/>
      <c r="BJF1237" s="12"/>
      <c r="BJG1237" s="12"/>
      <c r="BJH1237" s="12"/>
      <c r="BJI1237" s="12"/>
      <c r="BJJ1237" s="12"/>
      <c r="BJK1237" s="12"/>
      <c r="BJL1237" s="12"/>
      <c r="BJM1237" s="12"/>
      <c r="BJN1237" s="12"/>
      <c r="BJO1237" s="12"/>
      <c r="BJP1237" s="12"/>
      <c r="BJQ1237" s="12"/>
      <c r="BJR1237" s="12"/>
      <c r="BJS1237" s="12"/>
      <c r="BJT1237" s="12"/>
      <c r="BJU1237" s="12"/>
      <c r="BJV1237" s="12"/>
      <c r="BJW1237" s="12"/>
      <c r="BJX1237" s="12"/>
      <c r="BJY1237" s="12"/>
      <c r="BJZ1237" s="12"/>
      <c r="BKA1237" s="12"/>
      <c r="BKB1237" s="12"/>
      <c r="BKC1237" s="12"/>
      <c r="BKD1237" s="12"/>
      <c r="BKE1237" s="12"/>
      <c r="BKF1237" s="12"/>
      <c r="BKG1237" s="12"/>
      <c r="BKH1237" s="12"/>
      <c r="BKI1237" s="12"/>
      <c r="BKJ1237" s="12"/>
      <c r="BKK1237" s="12"/>
      <c r="BKL1237" s="12"/>
      <c r="BKM1237" s="12"/>
      <c r="BKN1237" s="12"/>
      <c r="BKO1237" s="12"/>
      <c r="BKP1237" s="12"/>
      <c r="BKQ1237" s="12"/>
      <c r="BKR1237" s="12"/>
      <c r="BKS1237" s="12"/>
      <c r="BKT1237" s="12"/>
      <c r="BKU1237" s="12"/>
      <c r="BKV1237" s="12"/>
      <c r="BKW1237" s="12"/>
      <c r="BKX1237" s="12"/>
      <c r="BKY1237" s="12"/>
      <c r="BKZ1237" s="12"/>
      <c r="BLA1237" s="12"/>
      <c r="BLB1237" s="12"/>
      <c r="BLC1237" s="12"/>
      <c r="BLD1237" s="12"/>
      <c r="BLE1237" s="12"/>
      <c r="BLF1237" s="12"/>
      <c r="BLG1237" s="12"/>
      <c r="BLH1237" s="12"/>
      <c r="BLI1237" s="12"/>
      <c r="BLJ1237" s="12"/>
      <c r="BLK1237" s="12"/>
      <c r="BLL1237" s="12"/>
      <c r="BLM1237" s="12"/>
      <c r="BLN1237" s="12"/>
      <c r="BLO1237" s="12"/>
      <c r="BLP1237" s="12"/>
      <c r="BLQ1237" s="12"/>
      <c r="BLR1237" s="12"/>
      <c r="BLS1237" s="12"/>
      <c r="BLT1237" s="12"/>
      <c r="BLU1237" s="12"/>
      <c r="BLV1237" s="12"/>
      <c r="BLW1237" s="12"/>
      <c r="BLX1237" s="12"/>
      <c r="BLY1237" s="12"/>
      <c r="BLZ1237" s="12"/>
      <c r="BMA1237" s="12"/>
      <c r="BMB1237" s="12"/>
      <c r="BMC1237" s="12"/>
      <c r="BMD1237" s="12"/>
      <c r="BME1237" s="12"/>
      <c r="BMF1237" s="12"/>
      <c r="BMG1237" s="12"/>
      <c r="BMH1237" s="12"/>
      <c r="BMI1237" s="12"/>
      <c r="BMJ1237" s="12"/>
      <c r="BMK1237" s="12"/>
      <c r="BML1237" s="12"/>
      <c r="BMM1237" s="12"/>
      <c r="BMN1237" s="12"/>
      <c r="BMO1237" s="12"/>
      <c r="BMP1237" s="12"/>
      <c r="BMQ1237" s="12"/>
      <c r="BMR1237" s="12"/>
      <c r="BMS1237" s="12"/>
      <c r="BMT1237" s="12"/>
      <c r="BMU1237" s="12"/>
      <c r="BMV1237" s="12"/>
      <c r="BMW1237" s="12"/>
      <c r="BMX1237" s="12"/>
      <c r="BMY1237" s="12"/>
      <c r="BMZ1237" s="12"/>
      <c r="BNA1237" s="12"/>
      <c r="BNB1237" s="12"/>
      <c r="BNC1237" s="12"/>
      <c r="BND1237" s="12"/>
      <c r="BNE1237" s="12"/>
      <c r="BNF1237" s="12"/>
      <c r="BNG1237" s="12"/>
      <c r="BNH1237" s="12"/>
      <c r="BNI1237" s="12"/>
      <c r="BNJ1237" s="12"/>
      <c r="BNK1237" s="12"/>
      <c r="BNL1237" s="12"/>
      <c r="BNM1237" s="12"/>
      <c r="BNN1237" s="12"/>
      <c r="BNO1237" s="12"/>
      <c r="BNP1237" s="12"/>
      <c r="BNQ1237" s="12"/>
      <c r="BNR1237" s="12"/>
      <c r="BNS1237" s="12"/>
      <c r="BNT1237" s="12"/>
      <c r="BNU1237" s="12"/>
      <c r="BNV1237" s="12"/>
      <c r="BNW1237" s="12"/>
      <c r="BNX1237" s="12"/>
      <c r="BNY1237" s="12"/>
      <c r="BNZ1237" s="12"/>
      <c r="BOA1237" s="12"/>
      <c r="BOB1237" s="12"/>
      <c r="BOC1237" s="12"/>
      <c r="BOD1237" s="12"/>
      <c r="BOE1237" s="12"/>
      <c r="BOF1237" s="12"/>
      <c r="BOG1237" s="12"/>
      <c r="BOH1237" s="12"/>
      <c r="BOI1237" s="12"/>
      <c r="BOJ1237" s="12"/>
      <c r="BOK1237" s="12"/>
      <c r="BOL1237" s="12"/>
      <c r="BOM1237" s="12"/>
      <c r="BON1237" s="12"/>
      <c r="BOO1237" s="12"/>
      <c r="BOP1237" s="12"/>
      <c r="BOQ1237" s="12"/>
      <c r="BOR1237" s="12"/>
      <c r="BOS1237" s="12"/>
      <c r="BOT1237" s="12"/>
      <c r="BOU1237" s="12"/>
      <c r="BOV1237" s="12"/>
      <c r="BOW1237" s="12"/>
      <c r="BOX1237" s="12"/>
      <c r="BOY1237" s="12"/>
      <c r="BOZ1237" s="12"/>
      <c r="BPA1237" s="12"/>
      <c r="BPB1237" s="12"/>
      <c r="BPC1237" s="12"/>
      <c r="BPD1237" s="12"/>
      <c r="BPE1237" s="12"/>
      <c r="BPF1237" s="12"/>
      <c r="BPG1237" s="12"/>
      <c r="BPH1237" s="12"/>
      <c r="BPI1237" s="12"/>
      <c r="BPJ1237" s="12"/>
      <c r="BPK1237" s="12"/>
      <c r="BPL1237" s="12"/>
      <c r="BPM1237" s="12"/>
      <c r="BPN1237" s="12"/>
      <c r="BPO1237" s="12"/>
      <c r="BPP1237" s="12"/>
      <c r="BPQ1237" s="12"/>
      <c r="BPR1237" s="12"/>
      <c r="BPS1237" s="12"/>
      <c r="BPT1237" s="12"/>
      <c r="BPU1237" s="12"/>
      <c r="BPV1237" s="12"/>
      <c r="BPW1237" s="12"/>
      <c r="BPX1237" s="12"/>
      <c r="BPY1237" s="12"/>
      <c r="BPZ1237" s="12"/>
      <c r="BQA1237" s="12"/>
      <c r="BQB1237" s="12"/>
      <c r="BQC1237" s="12"/>
      <c r="BQD1237" s="12"/>
      <c r="BQE1237" s="12"/>
      <c r="BQF1237" s="12"/>
      <c r="BQG1237" s="12"/>
      <c r="BQH1237" s="12"/>
      <c r="BQI1237" s="12"/>
      <c r="BQJ1237" s="12"/>
      <c r="BQK1237" s="12"/>
      <c r="BQL1237" s="12"/>
      <c r="BQM1237" s="12"/>
      <c r="BQN1237" s="12"/>
      <c r="BQO1237" s="12"/>
      <c r="BQP1237" s="12"/>
      <c r="BQQ1237" s="12"/>
      <c r="BQR1237" s="12"/>
      <c r="BQS1237" s="12"/>
      <c r="BQT1237" s="12"/>
      <c r="BQU1237" s="12"/>
      <c r="BQV1237" s="12"/>
      <c r="BQW1237" s="12"/>
      <c r="BQX1237" s="12"/>
      <c r="BQY1237" s="12"/>
      <c r="BQZ1237" s="12"/>
      <c r="BRA1237" s="12"/>
      <c r="BRB1237" s="12"/>
      <c r="BRC1237" s="12"/>
      <c r="BRD1237" s="12"/>
      <c r="BRE1237" s="12"/>
      <c r="BRF1237" s="12"/>
      <c r="BRG1237" s="12"/>
      <c r="BRH1237" s="12"/>
      <c r="BRI1237" s="12"/>
      <c r="BRJ1237" s="12"/>
      <c r="BRK1237" s="12"/>
      <c r="BRL1237" s="12"/>
      <c r="BRM1237" s="12"/>
      <c r="BRN1237" s="12"/>
      <c r="BRO1237" s="12"/>
      <c r="BRP1237" s="12"/>
      <c r="BRQ1237" s="12"/>
      <c r="BRR1237" s="12"/>
      <c r="BRS1237" s="12"/>
      <c r="BRT1237" s="12"/>
      <c r="BRU1237" s="12"/>
      <c r="BRV1237" s="12"/>
      <c r="BRW1237" s="12"/>
      <c r="BRX1237" s="12"/>
      <c r="BRY1237" s="12"/>
      <c r="BRZ1237" s="12"/>
      <c r="BSA1237" s="12"/>
      <c r="BSB1237" s="12"/>
      <c r="BSC1237" s="12"/>
      <c r="BSD1237" s="12"/>
      <c r="BSE1237" s="12"/>
      <c r="BSF1237" s="12"/>
      <c r="BSG1237" s="12"/>
      <c r="BSH1237" s="12"/>
      <c r="BSI1237" s="12"/>
      <c r="BSJ1237" s="12"/>
      <c r="BSK1237" s="12"/>
      <c r="BSL1237" s="12"/>
      <c r="BSM1237" s="12"/>
      <c r="BSN1237" s="12"/>
      <c r="BSO1237" s="12"/>
      <c r="BSP1237" s="12"/>
      <c r="BSQ1237" s="12"/>
      <c r="BSR1237" s="12"/>
      <c r="BSS1237" s="12"/>
      <c r="BST1237" s="12"/>
      <c r="BSU1237" s="12"/>
      <c r="BSV1237" s="12"/>
      <c r="BSW1237" s="12"/>
      <c r="BSX1237" s="12"/>
      <c r="BSY1237" s="12"/>
      <c r="BSZ1237" s="12"/>
      <c r="BTA1237" s="12"/>
      <c r="BTB1237" s="12"/>
      <c r="BTC1237" s="12"/>
      <c r="BTD1237" s="12"/>
      <c r="BTE1237" s="12"/>
      <c r="BTF1237" s="12"/>
      <c r="BTG1237" s="12"/>
      <c r="BTH1237" s="12"/>
      <c r="BTI1237" s="12"/>
      <c r="BTJ1237" s="12"/>
      <c r="BTK1237" s="12"/>
      <c r="BTL1237" s="12"/>
      <c r="BTM1237" s="12"/>
      <c r="BTN1237" s="12"/>
      <c r="BTO1237" s="12"/>
      <c r="BTP1237" s="12"/>
      <c r="BTQ1237" s="12"/>
      <c r="BTR1237" s="12"/>
      <c r="BTS1237" s="12"/>
      <c r="BTT1237" s="12"/>
      <c r="BTU1237" s="12"/>
      <c r="BTV1237" s="12"/>
      <c r="BTW1237" s="12"/>
      <c r="BTX1237" s="12"/>
      <c r="BTY1237" s="12"/>
      <c r="BTZ1237" s="12"/>
      <c r="BUA1237" s="12"/>
      <c r="BUB1237" s="12"/>
      <c r="BUC1237" s="12"/>
      <c r="BUD1237" s="12"/>
      <c r="BUE1237" s="12"/>
      <c r="BUF1237" s="12"/>
      <c r="BUG1237" s="12"/>
      <c r="BUH1237" s="12"/>
      <c r="BUI1237" s="12"/>
      <c r="BUJ1237" s="12"/>
      <c r="BUK1237" s="12"/>
      <c r="BUL1237" s="12"/>
      <c r="BUM1237" s="12"/>
      <c r="BUN1237" s="12"/>
      <c r="BUO1237" s="12"/>
      <c r="BUP1237" s="12"/>
      <c r="BUQ1237" s="12"/>
      <c r="BUR1237" s="12"/>
      <c r="BUS1237" s="12"/>
      <c r="BUT1237" s="12"/>
      <c r="BUU1237" s="12"/>
      <c r="BUV1237" s="12"/>
      <c r="BUW1237" s="12"/>
      <c r="BUX1237" s="12"/>
      <c r="BUY1237" s="12"/>
      <c r="BUZ1237" s="12"/>
      <c r="BVA1237" s="12"/>
      <c r="BVB1237" s="12"/>
      <c r="BVC1237" s="12"/>
      <c r="BVD1237" s="12"/>
      <c r="BVE1237" s="12"/>
      <c r="BVF1237" s="12"/>
      <c r="BVG1237" s="12"/>
      <c r="BVH1237" s="12"/>
      <c r="BVI1237" s="12"/>
      <c r="BVJ1237" s="12"/>
      <c r="BVK1237" s="12"/>
      <c r="BVL1237" s="12"/>
      <c r="BVM1237" s="12"/>
      <c r="BVN1237" s="12"/>
      <c r="BVO1237" s="12"/>
      <c r="BVP1237" s="12"/>
      <c r="BVQ1237" s="12"/>
      <c r="BVR1237" s="12"/>
      <c r="BVS1237" s="12"/>
      <c r="BVT1237" s="12"/>
      <c r="BVU1237" s="12"/>
      <c r="BVV1237" s="12"/>
      <c r="BVW1237" s="12"/>
      <c r="BVX1237" s="12"/>
      <c r="BVY1237" s="12"/>
      <c r="BVZ1237" s="12"/>
      <c r="BWA1237" s="12"/>
      <c r="BWB1237" s="12"/>
      <c r="BWC1237" s="12"/>
      <c r="BWD1237" s="12"/>
      <c r="BWE1237" s="12"/>
      <c r="BWF1237" s="12"/>
      <c r="BWG1237" s="12"/>
      <c r="BWH1237" s="12"/>
      <c r="BWI1237" s="12"/>
      <c r="BWJ1237" s="12"/>
      <c r="BWK1237" s="12"/>
      <c r="BWL1237" s="12"/>
      <c r="BWM1237" s="12"/>
      <c r="BWN1237" s="12"/>
      <c r="BWO1237" s="12"/>
      <c r="BWP1237" s="12"/>
      <c r="BWQ1237" s="12"/>
      <c r="BWR1237" s="12"/>
      <c r="BWS1237" s="12"/>
      <c r="BWT1237" s="12"/>
      <c r="BWU1237" s="12"/>
      <c r="BWV1237" s="12"/>
      <c r="BWW1237" s="12"/>
      <c r="BWX1237" s="12"/>
      <c r="BWY1237" s="12"/>
      <c r="BWZ1237" s="12"/>
      <c r="BXA1237" s="12"/>
      <c r="BXB1237" s="12"/>
      <c r="BXC1237" s="12"/>
      <c r="BXD1237" s="12"/>
      <c r="BXE1237" s="12"/>
      <c r="BXF1237" s="12"/>
      <c r="BXG1237" s="12"/>
      <c r="BXH1237" s="12"/>
      <c r="BXI1237" s="12"/>
      <c r="BXJ1237" s="12"/>
      <c r="BXK1237" s="12"/>
      <c r="BXL1237" s="12"/>
      <c r="BXM1237" s="12"/>
      <c r="BXN1237" s="12"/>
      <c r="BXO1237" s="12"/>
      <c r="BXP1237" s="12"/>
      <c r="BXQ1237" s="12"/>
      <c r="BXR1237" s="12"/>
      <c r="BXS1237" s="12"/>
      <c r="BXT1237" s="12"/>
      <c r="BXU1237" s="12"/>
      <c r="BXV1237" s="12"/>
      <c r="BXW1237" s="12"/>
      <c r="BXX1237" s="12"/>
      <c r="BXY1237" s="12"/>
      <c r="BXZ1237" s="12"/>
      <c r="BYA1237" s="12"/>
      <c r="BYB1237" s="12"/>
      <c r="BYC1237" s="12"/>
      <c r="BYD1237" s="12"/>
      <c r="BYE1237" s="12"/>
      <c r="BYF1237" s="12"/>
      <c r="BYG1237" s="12"/>
      <c r="BYH1237" s="12"/>
      <c r="BYI1237" s="12"/>
      <c r="BYJ1237" s="12"/>
      <c r="BYK1237" s="12"/>
      <c r="BYL1237" s="12"/>
      <c r="BYM1237" s="12"/>
      <c r="BYN1237" s="12"/>
      <c r="BYO1237" s="12"/>
      <c r="BYP1237" s="12"/>
      <c r="BYQ1237" s="12"/>
      <c r="BYR1237" s="12"/>
      <c r="BYS1237" s="12"/>
      <c r="BYT1237" s="12"/>
      <c r="BYU1237" s="12"/>
      <c r="BYV1237" s="12"/>
      <c r="BYW1237" s="12"/>
      <c r="BYX1237" s="12"/>
      <c r="BYY1237" s="12"/>
      <c r="BYZ1237" s="12"/>
      <c r="BZA1237" s="12"/>
      <c r="BZB1237" s="12"/>
      <c r="BZC1237" s="12"/>
      <c r="BZD1237" s="12"/>
      <c r="BZE1237" s="12"/>
      <c r="BZF1237" s="12"/>
      <c r="BZG1237" s="12"/>
      <c r="BZH1237" s="12"/>
      <c r="BZI1237" s="12"/>
      <c r="BZJ1237" s="12"/>
      <c r="BZK1237" s="12"/>
      <c r="BZL1237" s="12"/>
      <c r="BZM1237" s="12"/>
      <c r="BZN1237" s="12"/>
      <c r="BZO1237" s="12"/>
      <c r="BZP1237" s="12"/>
      <c r="BZQ1237" s="12"/>
      <c r="BZR1237" s="12"/>
      <c r="BZS1237" s="12"/>
      <c r="BZT1237" s="12"/>
      <c r="BZU1237" s="12"/>
      <c r="BZV1237" s="12"/>
      <c r="BZW1237" s="12"/>
      <c r="BZX1237" s="12"/>
      <c r="BZY1237" s="12"/>
      <c r="BZZ1237" s="12"/>
      <c r="CAA1237" s="12"/>
      <c r="CAB1237" s="12"/>
      <c r="CAC1237" s="12"/>
      <c r="CAD1237" s="12"/>
      <c r="CAE1237" s="12"/>
      <c r="CAF1237" s="12"/>
      <c r="CAG1237" s="12"/>
      <c r="CAH1237" s="12"/>
      <c r="CAI1237" s="12"/>
      <c r="CAJ1237" s="12"/>
      <c r="CAK1237" s="12"/>
      <c r="CAL1237" s="12"/>
      <c r="CAM1237" s="12"/>
      <c r="CAN1237" s="12"/>
      <c r="CAO1237" s="12"/>
      <c r="CAP1237" s="12"/>
      <c r="CAQ1237" s="12"/>
      <c r="CAR1237" s="12"/>
      <c r="CAS1237" s="12"/>
      <c r="CAT1237" s="12"/>
      <c r="CAU1237" s="12"/>
      <c r="CAV1237" s="12"/>
      <c r="CAW1237" s="12"/>
      <c r="CAX1237" s="12"/>
      <c r="CAY1237" s="12"/>
      <c r="CAZ1237" s="12"/>
      <c r="CBA1237" s="12"/>
      <c r="CBB1237" s="12"/>
      <c r="CBC1237" s="12"/>
      <c r="CBD1237" s="12"/>
      <c r="CBE1237" s="12"/>
      <c r="CBF1237" s="12"/>
      <c r="CBG1237" s="12"/>
      <c r="CBH1237" s="12"/>
      <c r="CBI1237" s="12"/>
      <c r="CBJ1237" s="12"/>
      <c r="CBK1237" s="12"/>
      <c r="CBL1237" s="12"/>
      <c r="CBM1237" s="12"/>
      <c r="CBN1237" s="12"/>
      <c r="CBO1237" s="12"/>
      <c r="CBP1237" s="12"/>
      <c r="CBQ1237" s="12"/>
      <c r="CBR1237" s="12"/>
      <c r="CBS1237" s="12"/>
      <c r="CBT1237" s="12"/>
      <c r="CBU1237" s="12"/>
      <c r="CBV1237" s="12"/>
      <c r="CBW1237" s="12"/>
      <c r="CBX1237" s="12"/>
      <c r="CBY1237" s="12"/>
      <c r="CBZ1237" s="12"/>
      <c r="CCA1237" s="12"/>
      <c r="CCB1237" s="12"/>
      <c r="CCC1237" s="12"/>
      <c r="CCD1237" s="12"/>
      <c r="CCE1237" s="12"/>
      <c r="CCF1237" s="12"/>
      <c r="CCG1237" s="12"/>
      <c r="CCH1237" s="12"/>
      <c r="CCI1237" s="12"/>
      <c r="CCJ1237" s="12"/>
      <c r="CCK1237" s="12"/>
      <c r="CCL1237" s="12"/>
      <c r="CCM1237" s="12"/>
      <c r="CCN1237" s="12"/>
      <c r="CCO1237" s="12"/>
      <c r="CCP1237" s="12"/>
      <c r="CCQ1237" s="12"/>
      <c r="CCR1237" s="12"/>
      <c r="CCS1237" s="12"/>
      <c r="CCT1237" s="12"/>
      <c r="CCU1237" s="12"/>
      <c r="CCV1237" s="12"/>
      <c r="CCW1237" s="12"/>
      <c r="CCX1237" s="12"/>
      <c r="CCY1237" s="12"/>
      <c r="CCZ1237" s="12"/>
      <c r="CDA1237" s="12"/>
      <c r="CDB1237" s="12"/>
      <c r="CDC1237" s="12"/>
      <c r="CDD1237" s="12"/>
      <c r="CDE1237" s="12"/>
      <c r="CDF1237" s="12"/>
      <c r="CDG1237" s="12"/>
      <c r="CDH1237" s="12"/>
      <c r="CDI1237" s="12"/>
      <c r="CDJ1237" s="12"/>
      <c r="CDK1237" s="12"/>
      <c r="CDL1237" s="12"/>
      <c r="CDM1237" s="12"/>
      <c r="CDN1237" s="12"/>
      <c r="CDO1237" s="12"/>
      <c r="CDP1237" s="12"/>
      <c r="CDQ1237" s="12"/>
      <c r="CDR1237" s="12"/>
      <c r="CDS1237" s="12"/>
      <c r="CDT1237" s="12"/>
      <c r="CDU1237" s="12"/>
      <c r="CDV1237" s="12"/>
      <c r="CDW1237" s="12"/>
      <c r="CDX1237" s="12"/>
      <c r="CDY1237" s="12"/>
      <c r="CDZ1237" s="12"/>
      <c r="CEA1237" s="12"/>
      <c r="CEB1237" s="12"/>
      <c r="CEC1237" s="12"/>
      <c r="CED1237" s="12"/>
      <c r="CEE1237" s="12"/>
      <c r="CEF1237" s="12"/>
      <c r="CEG1237" s="12"/>
      <c r="CEH1237" s="12"/>
      <c r="CEI1237" s="12"/>
      <c r="CEJ1237" s="12"/>
      <c r="CEK1237" s="12"/>
      <c r="CEL1237" s="12"/>
      <c r="CEM1237" s="12"/>
      <c r="CEN1237" s="12"/>
      <c r="CEO1237" s="12"/>
      <c r="CEP1237" s="12"/>
      <c r="CEQ1237" s="12"/>
      <c r="CER1237" s="12"/>
      <c r="CES1237" s="12"/>
      <c r="CET1237" s="12"/>
      <c r="CEU1237" s="12"/>
      <c r="CEV1237" s="12"/>
      <c r="CEW1237" s="12"/>
      <c r="CEX1237" s="12"/>
      <c r="CEY1237" s="12"/>
      <c r="CEZ1237" s="12"/>
      <c r="CFA1237" s="12"/>
      <c r="CFB1237" s="12"/>
      <c r="CFC1237" s="12"/>
      <c r="CFD1237" s="12"/>
      <c r="CFE1237" s="12"/>
      <c r="CFF1237" s="12"/>
      <c r="CFG1237" s="12"/>
      <c r="CFH1237" s="12"/>
      <c r="CFI1237" s="12"/>
      <c r="CFJ1237" s="12"/>
      <c r="CFK1237" s="12"/>
      <c r="CFL1237" s="12"/>
      <c r="CFM1237" s="12"/>
      <c r="CFN1237" s="12"/>
      <c r="CFO1237" s="12"/>
      <c r="CFP1237" s="12"/>
      <c r="CFQ1237" s="12"/>
      <c r="CFR1237" s="12"/>
      <c r="CFS1237" s="12"/>
      <c r="CFT1237" s="12"/>
      <c r="CFU1237" s="12"/>
      <c r="CFV1237" s="12"/>
      <c r="CFW1237" s="12"/>
      <c r="CFX1237" s="12"/>
      <c r="CFY1237" s="12"/>
      <c r="CFZ1237" s="12"/>
      <c r="CGA1237" s="12"/>
      <c r="CGB1237" s="12"/>
      <c r="CGC1237" s="12"/>
      <c r="CGD1237" s="12"/>
      <c r="CGE1237" s="12"/>
      <c r="CGF1237" s="12"/>
      <c r="CGG1237" s="12"/>
      <c r="CGH1237" s="12"/>
      <c r="CGI1237" s="12"/>
      <c r="CGJ1237" s="12"/>
      <c r="CGK1237" s="12"/>
      <c r="CGL1237" s="12"/>
      <c r="CGM1237" s="12"/>
      <c r="CGN1237" s="12"/>
      <c r="CGO1237" s="12"/>
      <c r="CGP1237" s="12"/>
      <c r="CGQ1237" s="12"/>
      <c r="CGR1237" s="12"/>
      <c r="CGS1237" s="12"/>
      <c r="CGT1237" s="12"/>
      <c r="CGU1237" s="12"/>
      <c r="CGV1237" s="12"/>
      <c r="CGW1237" s="12"/>
      <c r="CGX1237" s="12"/>
      <c r="CGY1237" s="12"/>
      <c r="CGZ1237" s="12"/>
      <c r="CHA1237" s="12"/>
      <c r="CHB1237" s="12"/>
      <c r="CHC1237" s="12"/>
      <c r="CHD1237" s="12"/>
      <c r="CHE1237" s="12"/>
      <c r="CHF1237" s="12"/>
      <c r="CHG1237" s="12"/>
      <c r="CHH1237" s="12"/>
      <c r="CHI1237" s="12"/>
      <c r="CHJ1237" s="12"/>
      <c r="CHK1237" s="12"/>
      <c r="CHL1237" s="12"/>
      <c r="CHM1237" s="12"/>
      <c r="CHN1237" s="12"/>
      <c r="CHO1237" s="12"/>
      <c r="CHP1237" s="12"/>
      <c r="CHQ1237" s="12"/>
      <c r="CHR1237" s="12"/>
      <c r="CHS1237" s="12"/>
      <c r="CHT1237" s="12"/>
      <c r="CHU1237" s="12"/>
      <c r="CHV1237" s="12"/>
      <c r="CHW1237" s="12"/>
      <c r="CHX1237" s="12"/>
      <c r="CHY1237" s="12"/>
      <c r="CHZ1237" s="12"/>
      <c r="CIA1237" s="12"/>
      <c r="CIB1237" s="12"/>
      <c r="CIC1237" s="12"/>
      <c r="CID1237" s="12"/>
      <c r="CIE1237" s="12"/>
      <c r="CIF1237" s="12"/>
      <c r="CIG1237" s="12"/>
      <c r="CIH1237" s="12"/>
      <c r="CII1237" s="12"/>
      <c r="CIJ1237" s="12"/>
      <c r="CIK1237" s="12"/>
      <c r="CIL1237" s="12"/>
      <c r="CIM1237" s="12"/>
      <c r="CIN1237" s="12"/>
      <c r="CIO1237" s="12"/>
      <c r="CIP1237" s="12"/>
      <c r="CIQ1237" s="12"/>
      <c r="CIR1237" s="12"/>
      <c r="CIS1237" s="12"/>
      <c r="CIT1237" s="12"/>
      <c r="CIU1237" s="12"/>
      <c r="CIV1237" s="12"/>
      <c r="CIW1237" s="12"/>
      <c r="CIX1237" s="12"/>
      <c r="CIY1237" s="12"/>
      <c r="CIZ1237" s="12"/>
      <c r="CJA1237" s="12"/>
      <c r="CJB1237" s="12"/>
      <c r="CJC1237" s="12"/>
      <c r="CJD1237" s="12"/>
      <c r="CJE1237" s="12"/>
      <c r="CJF1237" s="12"/>
      <c r="CJG1237" s="12"/>
      <c r="CJH1237" s="12"/>
      <c r="CJI1237" s="12"/>
      <c r="CJJ1237" s="12"/>
      <c r="CJK1237" s="12"/>
      <c r="CJL1237" s="12"/>
      <c r="CJM1237" s="12"/>
      <c r="CJN1237" s="12"/>
      <c r="CJO1237" s="12"/>
      <c r="CJP1237" s="12"/>
      <c r="CJQ1237" s="12"/>
      <c r="CJR1237" s="12"/>
      <c r="CJS1237" s="12"/>
      <c r="CJT1237" s="12"/>
      <c r="CJU1237" s="12"/>
      <c r="CJV1237" s="12"/>
      <c r="CJW1237" s="12"/>
      <c r="CJX1237" s="12"/>
      <c r="CJY1237" s="12"/>
      <c r="CJZ1237" s="12"/>
      <c r="CKA1237" s="12"/>
      <c r="CKB1237" s="12"/>
      <c r="CKC1237" s="12"/>
      <c r="CKD1237" s="12"/>
      <c r="CKE1237" s="12"/>
      <c r="CKF1237" s="12"/>
      <c r="CKG1237" s="12"/>
      <c r="CKH1237" s="12"/>
      <c r="CKI1237" s="12"/>
      <c r="CKJ1237" s="12"/>
      <c r="CKK1237" s="12"/>
      <c r="CKL1237" s="12"/>
      <c r="CKM1237" s="12"/>
      <c r="CKN1237" s="12"/>
      <c r="CKO1237" s="12"/>
      <c r="CKP1237" s="12"/>
      <c r="CKQ1237" s="12"/>
      <c r="CKR1237" s="12"/>
      <c r="CKS1237" s="12"/>
      <c r="CKT1237" s="12"/>
      <c r="CKU1237" s="12"/>
      <c r="CKV1237" s="12"/>
      <c r="CKW1237" s="12"/>
      <c r="CKX1237" s="12"/>
      <c r="CKY1237" s="12"/>
      <c r="CKZ1237" s="12"/>
      <c r="CLA1237" s="12"/>
      <c r="CLB1237" s="12"/>
      <c r="CLC1237" s="12"/>
      <c r="CLD1237" s="12"/>
      <c r="CLE1237" s="12"/>
      <c r="CLF1237" s="12"/>
      <c r="CLG1237" s="12"/>
      <c r="CLH1237" s="12"/>
      <c r="CLI1237" s="12"/>
      <c r="CLJ1237" s="12"/>
      <c r="CLK1237" s="12"/>
      <c r="CLL1237" s="12"/>
      <c r="CLM1237" s="12"/>
      <c r="CLN1237" s="12"/>
      <c r="CLO1237" s="12"/>
      <c r="CLP1237" s="12"/>
      <c r="CLQ1237" s="12"/>
      <c r="CLR1237" s="12"/>
      <c r="CLS1237" s="12"/>
      <c r="CLT1237" s="12"/>
      <c r="CLU1237" s="12"/>
      <c r="CLV1237" s="12"/>
      <c r="CLW1237" s="12"/>
      <c r="CLX1237" s="12"/>
      <c r="CLY1237" s="12"/>
      <c r="CLZ1237" s="12"/>
      <c r="CMA1237" s="12"/>
      <c r="CMB1237" s="12"/>
      <c r="CMC1237" s="12"/>
      <c r="CMD1237" s="12"/>
      <c r="CME1237" s="12"/>
      <c r="CMF1237" s="12"/>
      <c r="CMG1237" s="12"/>
      <c r="CMH1237" s="12"/>
      <c r="CMI1237" s="12"/>
      <c r="CMJ1237" s="12"/>
      <c r="CMK1237" s="12"/>
      <c r="CML1237" s="12"/>
      <c r="CMM1237" s="12"/>
      <c r="CMN1237" s="12"/>
      <c r="CMO1237" s="12"/>
      <c r="CMP1237" s="12"/>
      <c r="CMQ1237" s="12"/>
      <c r="CMR1237" s="12"/>
      <c r="CMS1237" s="12"/>
      <c r="CMT1237" s="12"/>
      <c r="CMU1237" s="12"/>
      <c r="CMV1237" s="12"/>
      <c r="CMW1237" s="12"/>
      <c r="CMX1237" s="12"/>
      <c r="CMY1237" s="12"/>
      <c r="CMZ1237" s="12"/>
      <c r="CNA1237" s="12"/>
      <c r="CNB1237" s="12"/>
      <c r="CNC1237" s="12"/>
      <c r="CND1237" s="12"/>
      <c r="CNE1237" s="12"/>
      <c r="CNF1237" s="12"/>
      <c r="CNG1237" s="12"/>
      <c r="CNH1237" s="12"/>
      <c r="CNI1237" s="12"/>
      <c r="CNJ1237" s="12"/>
      <c r="CNK1237" s="12"/>
      <c r="CNL1237" s="12"/>
      <c r="CNM1237" s="12"/>
      <c r="CNN1237" s="12"/>
      <c r="CNO1237" s="12"/>
      <c r="CNP1237" s="12"/>
      <c r="CNQ1237" s="12"/>
      <c r="CNR1237" s="12"/>
      <c r="CNS1237" s="12"/>
      <c r="CNT1237" s="12"/>
      <c r="CNU1237" s="12"/>
      <c r="CNV1237" s="12"/>
      <c r="CNW1237" s="12"/>
      <c r="CNX1237" s="12"/>
      <c r="CNY1237" s="12"/>
      <c r="CNZ1237" s="12"/>
      <c r="COA1237" s="12"/>
      <c r="COB1237" s="12"/>
      <c r="COC1237" s="12"/>
      <c r="COD1237" s="12"/>
      <c r="COE1237" s="12"/>
      <c r="COF1237" s="12"/>
      <c r="COG1237" s="12"/>
      <c r="COH1237" s="12"/>
      <c r="COI1237" s="12"/>
      <c r="COJ1237" s="12"/>
      <c r="COK1237" s="12"/>
      <c r="COL1237" s="12"/>
      <c r="COM1237" s="12"/>
      <c r="CON1237" s="12"/>
      <c r="COO1237" s="12"/>
      <c r="COP1237" s="12"/>
      <c r="COQ1237" s="12"/>
      <c r="COR1237" s="12"/>
      <c r="COS1237" s="12"/>
      <c r="COT1237" s="12"/>
      <c r="COU1237" s="12"/>
      <c r="COV1237" s="12"/>
      <c r="COW1237" s="12"/>
      <c r="COX1237" s="12"/>
      <c r="COY1237" s="12"/>
      <c r="COZ1237" s="12"/>
      <c r="CPA1237" s="12"/>
      <c r="CPB1237" s="12"/>
      <c r="CPC1237" s="12"/>
      <c r="CPD1237" s="12"/>
      <c r="CPE1237" s="12"/>
      <c r="CPF1237" s="12"/>
      <c r="CPG1237" s="12"/>
      <c r="CPH1237" s="12"/>
      <c r="CPI1237" s="12"/>
      <c r="CPJ1237" s="12"/>
      <c r="CPK1237" s="12"/>
      <c r="CPL1237" s="12"/>
      <c r="CPM1237" s="12"/>
      <c r="CPN1237" s="12"/>
      <c r="CPO1237" s="12"/>
      <c r="CPP1237" s="12"/>
      <c r="CPQ1237" s="12"/>
      <c r="CPR1237" s="12"/>
      <c r="CPS1237" s="12"/>
      <c r="CPT1237" s="12"/>
      <c r="CPU1237" s="12"/>
      <c r="CPV1237" s="12"/>
      <c r="CPW1237" s="12"/>
      <c r="CPX1237" s="12"/>
      <c r="CPY1237" s="12"/>
      <c r="CPZ1237" s="12"/>
      <c r="CQA1237" s="12"/>
      <c r="CQB1237" s="12"/>
      <c r="CQC1237" s="12"/>
      <c r="CQD1237" s="12"/>
      <c r="CQE1237" s="12"/>
      <c r="CQF1237" s="12"/>
      <c r="CQG1237" s="12"/>
      <c r="CQH1237" s="12"/>
      <c r="CQI1237" s="12"/>
      <c r="CQJ1237" s="12"/>
      <c r="CQK1237" s="12"/>
      <c r="CQL1237" s="12"/>
      <c r="CQM1237" s="12"/>
      <c r="CQN1237" s="12"/>
      <c r="CQO1237" s="12"/>
      <c r="CQP1237" s="12"/>
      <c r="CQQ1237" s="12"/>
      <c r="CQR1237" s="12"/>
      <c r="CQS1237" s="12"/>
      <c r="CQT1237" s="12"/>
      <c r="CQU1237" s="12"/>
      <c r="CQV1237" s="12"/>
      <c r="CQW1237" s="12"/>
      <c r="CQX1237" s="12"/>
      <c r="CQY1237" s="12"/>
      <c r="CQZ1237" s="12"/>
      <c r="CRA1237" s="12"/>
      <c r="CRB1237" s="12"/>
      <c r="CRC1237" s="12"/>
      <c r="CRD1237" s="12"/>
      <c r="CRE1237" s="12"/>
      <c r="CRF1237" s="12"/>
      <c r="CRG1237" s="12"/>
      <c r="CRH1237" s="12"/>
      <c r="CRI1237" s="12"/>
      <c r="CRJ1237" s="12"/>
      <c r="CRK1237" s="12"/>
      <c r="CRL1237" s="12"/>
      <c r="CRM1237" s="12"/>
      <c r="CRN1237" s="12"/>
      <c r="CRO1237" s="12"/>
      <c r="CRP1237" s="12"/>
      <c r="CRQ1237" s="12"/>
      <c r="CRR1237" s="12"/>
      <c r="CRS1237" s="12"/>
      <c r="CRT1237" s="12"/>
      <c r="CRU1237" s="12"/>
      <c r="CRV1237" s="12"/>
      <c r="CRW1237" s="12"/>
      <c r="CRX1237" s="12"/>
      <c r="CRY1237" s="12"/>
      <c r="CRZ1237" s="12"/>
      <c r="CSA1237" s="12"/>
      <c r="CSB1237" s="12"/>
      <c r="CSC1237" s="12"/>
      <c r="CSD1237" s="12"/>
      <c r="CSE1237" s="12"/>
      <c r="CSF1237" s="12"/>
      <c r="CSG1237" s="12"/>
      <c r="CSH1237" s="12"/>
      <c r="CSI1237" s="12"/>
      <c r="CSJ1237" s="12"/>
      <c r="CSK1237" s="12"/>
      <c r="CSL1237" s="12"/>
      <c r="CSM1237" s="12"/>
      <c r="CSN1237" s="12"/>
      <c r="CSO1237" s="12"/>
      <c r="CSP1237" s="12"/>
      <c r="CSQ1237" s="12"/>
      <c r="CSR1237" s="12"/>
      <c r="CSS1237" s="12"/>
      <c r="CST1237" s="12"/>
      <c r="CSU1237" s="12"/>
      <c r="CSV1237" s="12"/>
      <c r="CSW1237" s="12"/>
      <c r="CSX1237" s="12"/>
      <c r="CSY1237" s="12"/>
      <c r="CSZ1237" s="12"/>
      <c r="CTA1237" s="12"/>
      <c r="CTB1237" s="12"/>
      <c r="CTC1237" s="12"/>
      <c r="CTD1237" s="12"/>
      <c r="CTE1237" s="12"/>
      <c r="CTF1237" s="12"/>
      <c r="CTG1237" s="12"/>
      <c r="CTH1237" s="12"/>
      <c r="CTI1237" s="12"/>
      <c r="CTJ1237" s="12"/>
      <c r="CTK1237" s="12"/>
      <c r="CTL1237" s="12"/>
      <c r="CTM1237" s="12"/>
      <c r="CTN1237" s="12"/>
      <c r="CTO1237" s="12"/>
      <c r="CTP1237" s="12"/>
      <c r="CTQ1237" s="12"/>
      <c r="CTR1237" s="12"/>
      <c r="CTS1237" s="12"/>
      <c r="CTT1237" s="12"/>
      <c r="CTU1237" s="12"/>
      <c r="CTV1237" s="12"/>
      <c r="CTW1237" s="12"/>
      <c r="CTX1237" s="12"/>
      <c r="CTY1237" s="12"/>
      <c r="CTZ1237" s="12"/>
      <c r="CUA1237" s="12"/>
      <c r="CUB1237" s="12"/>
      <c r="CUC1237" s="12"/>
      <c r="CUD1237" s="12"/>
      <c r="CUE1237" s="12"/>
      <c r="CUF1237" s="12"/>
      <c r="CUG1237" s="12"/>
      <c r="CUH1237" s="12"/>
      <c r="CUI1237" s="12"/>
      <c r="CUJ1237" s="12"/>
      <c r="CUK1237" s="12"/>
      <c r="CUL1237" s="12"/>
      <c r="CUM1237" s="12"/>
      <c r="CUN1237" s="12"/>
      <c r="CUO1237" s="12"/>
      <c r="CUP1237" s="12"/>
      <c r="CUQ1237" s="12"/>
      <c r="CUR1237" s="12"/>
      <c r="CUS1237" s="12"/>
      <c r="CUT1237" s="12"/>
      <c r="CUU1237" s="12"/>
      <c r="CUV1237" s="12"/>
      <c r="CUW1237" s="12"/>
      <c r="CUX1237" s="12"/>
      <c r="CUY1237" s="12"/>
      <c r="CUZ1237" s="12"/>
      <c r="CVA1237" s="12"/>
      <c r="CVB1237" s="12"/>
      <c r="CVC1237" s="12"/>
      <c r="CVD1237" s="12"/>
      <c r="CVE1237" s="12"/>
      <c r="CVF1237" s="12"/>
      <c r="CVG1237" s="12"/>
      <c r="CVH1237" s="12"/>
      <c r="CVI1237" s="12"/>
      <c r="CVJ1237" s="12"/>
      <c r="CVK1237" s="12"/>
      <c r="CVL1237" s="12"/>
      <c r="CVM1237" s="12"/>
      <c r="CVN1237" s="12"/>
      <c r="CVO1237" s="12"/>
      <c r="CVP1237" s="12"/>
      <c r="CVQ1237" s="12"/>
      <c r="CVR1237" s="12"/>
      <c r="CVS1237" s="12"/>
      <c r="CVT1237" s="12"/>
      <c r="CVU1237" s="12"/>
      <c r="CVV1237" s="12"/>
      <c r="CVW1237" s="12"/>
      <c r="CVX1237" s="12"/>
      <c r="CVY1237" s="12"/>
      <c r="CVZ1237" s="12"/>
      <c r="CWA1237" s="12"/>
      <c r="CWB1237" s="12"/>
      <c r="CWC1237" s="12"/>
      <c r="CWD1237" s="12"/>
      <c r="CWE1237" s="12"/>
      <c r="CWF1237" s="12"/>
      <c r="CWG1237" s="12"/>
      <c r="CWH1237" s="12"/>
      <c r="CWI1237" s="12"/>
      <c r="CWJ1237" s="12"/>
      <c r="CWK1237" s="12"/>
      <c r="CWL1237" s="12"/>
      <c r="CWM1237" s="12"/>
      <c r="CWN1237" s="12"/>
      <c r="CWO1237" s="12"/>
      <c r="CWP1237" s="12"/>
      <c r="CWQ1237" s="12"/>
      <c r="CWR1237" s="12"/>
      <c r="CWS1237" s="12"/>
      <c r="CWT1237" s="12"/>
      <c r="CWU1237" s="12"/>
      <c r="CWV1237" s="12"/>
      <c r="CWW1237" s="12"/>
      <c r="CWX1237" s="12"/>
      <c r="CWY1237" s="12"/>
      <c r="CWZ1237" s="12"/>
      <c r="CXA1237" s="12"/>
      <c r="CXB1237" s="12"/>
      <c r="CXC1237" s="12"/>
      <c r="CXD1237" s="12"/>
      <c r="CXE1237" s="12"/>
      <c r="CXF1237" s="12"/>
      <c r="CXG1237" s="12"/>
      <c r="CXH1237" s="12"/>
      <c r="CXI1237" s="12"/>
      <c r="CXJ1237" s="12"/>
      <c r="CXK1237" s="12"/>
      <c r="CXL1237" s="12"/>
      <c r="CXM1237" s="12"/>
      <c r="CXN1237" s="12"/>
      <c r="CXO1237" s="12"/>
      <c r="CXP1237" s="12"/>
      <c r="CXQ1237" s="12"/>
      <c r="CXR1237" s="12"/>
      <c r="CXS1237" s="12"/>
      <c r="CXT1237" s="12"/>
      <c r="CXU1237" s="12"/>
      <c r="CXV1237" s="12"/>
      <c r="CXW1237" s="12"/>
      <c r="CXX1237" s="12"/>
      <c r="CXY1237" s="12"/>
      <c r="CXZ1237" s="12"/>
      <c r="CYA1237" s="12"/>
      <c r="CYB1237" s="12"/>
      <c r="CYC1237" s="12"/>
      <c r="CYD1237" s="12"/>
      <c r="CYE1237" s="12"/>
      <c r="CYF1237" s="12"/>
      <c r="CYG1237" s="12"/>
      <c r="CYH1237" s="12"/>
      <c r="CYI1237" s="12"/>
      <c r="CYJ1237" s="12"/>
      <c r="CYK1237" s="12"/>
      <c r="CYL1237" s="12"/>
      <c r="CYM1237" s="12"/>
      <c r="CYN1237" s="12"/>
      <c r="CYO1237" s="12"/>
      <c r="CYP1237" s="12"/>
      <c r="CYQ1237" s="12"/>
      <c r="CYR1237" s="12"/>
      <c r="CYS1237" s="12"/>
      <c r="CYT1237" s="12"/>
      <c r="CYU1237" s="12"/>
      <c r="CYV1237" s="12"/>
      <c r="CYW1237" s="12"/>
      <c r="CYX1237" s="12"/>
      <c r="CYY1237" s="12"/>
      <c r="CYZ1237" s="12"/>
      <c r="CZA1237" s="12"/>
      <c r="CZB1237" s="12"/>
      <c r="CZC1237" s="12"/>
      <c r="CZD1237" s="12"/>
      <c r="CZE1237" s="12"/>
      <c r="CZF1237" s="12"/>
      <c r="CZG1237" s="12"/>
      <c r="CZH1237" s="12"/>
      <c r="CZI1237" s="12"/>
      <c r="CZJ1237" s="12"/>
      <c r="CZK1237" s="12"/>
      <c r="CZL1237" s="12"/>
      <c r="CZM1237" s="12"/>
      <c r="CZN1237" s="12"/>
      <c r="CZO1237" s="12"/>
      <c r="CZP1237" s="12"/>
      <c r="CZQ1237" s="12"/>
      <c r="CZR1237" s="12"/>
      <c r="CZS1237" s="12"/>
      <c r="CZT1237" s="12"/>
      <c r="CZU1237" s="12"/>
      <c r="CZV1237" s="12"/>
      <c r="CZW1237" s="12"/>
      <c r="CZX1237" s="12"/>
      <c r="CZY1237" s="12"/>
      <c r="CZZ1237" s="12"/>
      <c r="DAA1237" s="12"/>
      <c r="DAB1237" s="12"/>
      <c r="DAC1237" s="12"/>
      <c r="DAD1237" s="12"/>
      <c r="DAE1237" s="12"/>
      <c r="DAF1237" s="12"/>
      <c r="DAG1237" s="12"/>
      <c r="DAH1237" s="12"/>
      <c r="DAI1237" s="12"/>
      <c r="DAJ1237" s="12"/>
      <c r="DAK1237" s="12"/>
      <c r="DAL1237" s="12"/>
      <c r="DAM1237" s="12"/>
      <c r="DAN1237" s="12"/>
      <c r="DAO1237" s="12"/>
      <c r="DAP1237" s="12"/>
      <c r="DAQ1237" s="12"/>
      <c r="DAR1237" s="12"/>
      <c r="DAS1237" s="12"/>
      <c r="DAT1237" s="12"/>
      <c r="DAU1237" s="12"/>
      <c r="DAV1237" s="12"/>
      <c r="DAW1237" s="12"/>
      <c r="DAX1237" s="12"/>
      <c r="DAY1237" s="12"/>
      <c r="DAZ1237" s="12"/>
      <c r="DBA1237" s="12"/>
      <c r="DBB1237" s="12"/>
      <c r="DBC1237" s="12"/>
      <c r="DBD1237" s="12"/>
      <c r="DBE1237" s="12"/>
      <c r="DBF1237" s="12"/>
      <c r="DBG1237" s="12"/>
      <c r="DBH1237" s="12"/>
      <c r="DBI1237" s="12"/>
      <c r="DBJ1237" s="12"/>
      <c r="DBK1237" s="12"/>
      <c r="DBL1237" s="12"/>
      <c r="DBM1237" s="12"/>
      <c r="DBN1237" s="12"/>
      <c r="DBO1237" s="12"/>
      <c r="DBP1237" s="12"/>
      <c r="DBQ1237" s="12"/>
      <c r="DBR1237" s="12"/>
      <c r="DBS1237" s="12"/>
      <c r="DBT1237" s="12"/>
      <c r="DBU1237" s="12"/>
      <c r="DBV1237" s="12"/>
      <c r="DBW1237" s="12"/>
      <c r="DBX1237" s="12"/>
      <c r="DBY1237" s="12"/>
      <c r="DBZ1237" s="12"/>
      <c r="DCA1237" s="12"/>
      <c r="DCB1237" s="12"/>
      <c r="DCC1237" s="12"/>
      <c r="DCD1237" s="12"/>
      <c r="DCE1237" s="12"/>
      <c r="DCF1237" s="12"/>
      <c r="DCG1237" s="12"/>
      <c r="DCH1237" s="12"/>
      <c r="DCI1237" s="12"/>
      <c r="DCJ1237" s="12"/>
      <c r="DCK1237" s="12"/>
      <c r="DCL1237" s="12"/>
      <c r="DCM1237" s="12"/>
      <c r="DCN1237" s="12"/>
      <c r="DCO1237" s="12"/>
      <c r="DCP1237" s="12"/>
      <c r="DCQ1237" s="12"/>
      <c r="DCR1237" s="12"/>
      <c r="DCS1237" s="12"/>
      <c r="DCT1237" s="12"/>
      <c r="DCU1237" s="12"/>
      <c r="DCV1237" s="12"/>
      <c r="DCW1237" s="12"/>
      <c r="DCX1237" s="12"/>
      <c r="DCY1237" s="12"/>
      <c r="DCZ1237" s="12"/>
      <c r="DDA1237" s="12"/>
      <c r="DDB1237" s="12"/>
      <c r="DDC1237" s="12"/>
      <c r="DDD1237" s="12"/>
      <c r="DDE1237" s="12"/>
      <c r="DDF1237" s="12"/>
      <c r="DDG1237" s="12"/>
      <c r="DDH1237" s="12"/>
      <c r="DDI1237" s="12"/>
      <c r="DDJ1237" s="12"/>
      <c r="DDK1237" s="12"/>
      <c r="DDL1237" s="12"/>
      <c r="DDM1237" s="12"/>
      <c r="DDN1237" s="12"/>
      <c r="DDO1237" s="12"/>
      <c r="DDP1237" s="12"/>
      <c r="DDQ1237" s="12"/>
      <c r="DDR1237" s="12"/>
      <c r="DDS1237" s="12"/>
      <c r="DDT1237" s="12"/>
      <c r="DDU1237" s="12"/>
      <c r="DDV1237" s="12"/>
      <c r="DDW1237" s="12"/>
      <c r="DDX1237" s="12"/>
      <c r="DDY1237" s="12"/>
      <c r="DDZ1237" s="12"/>
      <c r="DEA1237" s="12"/>
      <c r="DEB1237" s="12"/>
      <c r="DEC1237" s="12"/>
      <c r="DED1237" s="12"/>
      <c r="DEE1237" s="12"/>
      <c r="DEF1237" s="12"/>
      <c r="DEG1237" s="12"/>
      <c r="DEH1237" s="12"/>
      <c r="DEI1237" s="12"/>
      <c r="DEJ1237" s="12"/>
      <c r="DEK1237" s="12"/>
      <c r="DEL1237" s="12"/>
      <c r="DEM1237" s="12"/>
      <c r="DEN1237" s="12"/>
      <c r="DEO1237" s="12"/>
      <c r="DEP1237" s="12"/>
      <c r="DEQ1237" s="12"/>
      <c r="DER1237" s="12"/>
      <c r="DES1237" s="12"/>
      <c r="DET1237" s="12"/>
      <c r="DEU1237" s="12"/>
      <c r="DEV1237" s="12"/>
      <c r="DEW1237" s="12"/>
      <c r="DEX1237" s="12"/>
      <c r="DEY1237" s="12"/>
      <c r="DEZ1237" s="12"/>
      <c r="DFA1237" s="12"/>
      <c r="DFB1237" s="12"/>
      <c r="DFC1237" s="12"/>
      <c r="DFD1237" s="12"/>
      <c r="DFE1237" s="12"/>
      <c r="DFF1237" s="12"/>
      <c r="DFG1237" s="12"/>
      <c r="DFH1237" s="12"/>
      <c r="DFI1237" s="12"/>
      <c r="DFJ1237" s="12"/>
      <c r="DFK1237" s="12"/>
      <c r="DFL1237" s="12"/>
      <c r="DFM1237" s="12"/>
      <c r="DFN1237" s="12"/>
      <c r="DFO1237" s="12"/>
      <c r="DFP1237" s="12"/>
      <c r="DFQ1237" s="12"/>
      <c r="DFR1237" s="12"/>
      <c r="DFS1237" s="12"/>
      <c r="DFT1237" s="12"/>
      <c r="DFU1237" s="12"/>
      <c r="DFV1237" s="12"/>
      <c r="DFW1237" s="12"/>
      <c r="DFX1237" s="12"/>
      <c r="DFY1237" s="12"/>
      <c r="DFZ1237" s="12"/>
      <c r="DGA1237" s="12"/>
      <c r="DGB1237" s="12"/>
      <c r="DGC1237" s="12"/>
      <c r="DGD1237" s="12"/>
      <c r="DGE1237" s="12"/>
      <c r="DGF1237" s="12"/>
      <c r="DGG1237" s="12"/>
      <c r="DGH1237" s="12"/>
      <c r="DGI1237" s="12"/>
      <c r="DGJ1237" s="12"/>
      <c r="DGK1237" s="12"/>
      <c r="DGL1237" s="12"/>
      <c r="DGM1237" s="12"/>
      <c r="DGN1237" s="12"/>
      <c r="DGO1237" s="12"/>
      <c r="DGP1237" s="12"/>
      <c r="DGQ1237" s="12"/>
      <c r="DGR1237" s="12"/>
      <c r="DGS1237" s="12"/>
      <c r="DGT1237" s="12"/>
      <c r="DGU1237" s="12"/>
      <c r="DGV1237" s="12"/>
      <c r="DGW1237" s="12"/>
      <c r="DGX1237" s="12"/>
      <c r="DGY1237" s="12"/>
      <c r="DGZ1237" s="12"/>
      <c r="DHA1237" s="12"/>
      <c r="DHB1237" s="12"/>
      <c r="DHC1237" s="12"/>
      <c r="DHD1237" s="12"/>
      <c r="DHE1237" s="12"/>
      <c r="DHF1237" s="12"/>
      <c r="DHG1237" s="12"/>
      <c r="DHH1237" s="12"/>
      <c r="DHI1237" s="12"/>
      <c r="DHJ1237" s="12"/>
      <c r="DHK1237" s="12"/>
      <c r="DHL1237" s="12"/>
      <c r="DHM1237" s="12"/>
      <c r="DHN1237" s="12"/>
      <c r="DHO1237" s="12"/>
      <c r="DHP1237" s="12"/>
      <c r="DHQ1237" s="12"/>
      <c r="DHR1237" s="12"/>
      <c r="DHS1237" s="12"/>
      <c r="DHT1237" s="12"/>
      <c r="DHU1237" s="12"/>
      <c r="DHV1237" s="12"/>
      <c r="DHW1237" s="12"/>
      <c r="DHX1237" s="12"/>
      <c r="DHY1237" s="12"/>
      <c r="DHZ1237" s="12"/>
      <c r="DIA1237" s="12"/>
      <c r="DIB1237" s="12"/>
      <c r="DIC1237" s="12"/>
      <c r="DID1237" s="12"/>
      <c r="DIE1237" s="12"/>
      <c r="DIF1237" s="12"/>
      <c r="DIG1237" s="12"/>
      <c r="DIH1237" s="12"/>
      <c r="DII1237" s="12"/>
      <c r="DIJ1237" s="12"/>
      <c r="DIK1237" s="12"/>
      <c r="DIL1237" s="12"/>
      <c r="DIM1237" s="12"/>
      <c r="DIN1237" s="12"/>
      <c r="DIO1237" s="12"/>
      <c r="DIP1237" s="12"/>
      <c r="DIQ1237" s="12"/>
      <c r="DIR1237" s="12"/>
      <c r="DIS1237" s="12"/>
      <c r="DIT1237" s="12"/>
      <c r="DIU1237" s="12"/>
      <c r="DIV1237" s="12"/>
      <c r="DIW1237" s="12"/>
      <c r="DIX1237" s="12"/>
      <c r="DIY1237" s="12"/>
      <c r="DIZ1237" s="12"/>
      <c r="DJA1237" s="12"/>
      <c r="DJB1237" s="12"/>
      <c r="DJC1237" s="12"/>
      <c r="DJD1237" s="12"/>
      <c r="DJE1237" s="12"/>
      <c r="DJF1237" s="12"/>
      <c r="DJG1237" s="12"/>
      <c r="DJH1237" s="12"/>
      <c r="DJI1237" s="12"/>
      <c r="DJJ1237" s="12"/>
      <c r="DJK1237" s="12"/>
      <c r="DJL1237" s="12"/>
      <c r="DJM1237" s="12"/>
      <c r="DJN1237" s="12"/>
      <c r="DJO1237" s="12"/>
      <c r="DJP1237" s="12"/>
      <c r="DJQ1237" s="12"/>
      <c r="DJR1237" s="12"/>
      <c r="DJS1237" s="12"/>
      <c r="DJT1237" s="12"/>
      <c r="DJU1237" s="12"/>
      <c r="DJV1237" s="12"/>
      <c r="DJW1237" s="12"/>
      <c r="DJX1237" s="12"/>
      <c r="DJY1237" s="12"/>
      <c r="DJZ1237" s="12"/>
      <c r="DKA1237" s="12"/>
      <c r="DKB1237" s="12"/>
      <c r="DKC1237" s="12"/>
      <c r="DKD1237" s="12"/>
      <c r="DKE1237" s="12"/>
      <c r="DKF1237" s="12"/>
      <c r="DKG1237" s="12"/>
      <c r="DKH1237" s="12"/>
      <c r="DKI1237" s="12"/>
      <c r="DKJ1237" s="12"/>
      <c r="DKK1237" s="12"/>
      <c r="DKL1237" s="12"/>
      <c r="DKM1237" s="12"/>
      <c r="DKN1237" s="12"/>
      <c r="DKO1237" s="12"/>
      <c r="DKP1237" s="12"/>
      <c r="DKQ1237" s="12"/>
      <c r="DKR1237" s="12"/>
      <c r="DKS1237" s="12"/>
      <c r="DKT1237" s="12"/>
      <c r="DKU1237" s="12"/>
      <c r="DKV1237" s="12"/>
      <c r="DKW1237" s="12"/>
      <c r="DKX1237" s="12"/>
      <c r="DKY1237" s="12"/>
      <c r="DKZ1237" s="12"/>
      <c r="DLA1237" s="12"/>
      <c r="DLB1237" s="12"/>
      <c r="DLC1237" s="12"/>
      <c r="DLD1237" s="12"/>
      <c r="DLE1237" s="12"/>
      <c r="DLF1237" s="12"/>
      <c r="DLG1237" s="12"/>
      <c r="DLH1237" s="12"/>
      <c r="DLI1237" s="12"/>
      <c r="DLJ1237" s="12"/>
      <c r="DLK1237" s="12"/>
      <c r="DLL1237" s="12"/>
      <c r="DLM1237" s="12"/>
      <c r="DLN1237" s="12"/>
      <c r="DLO1237" s="12"/>
      <c r="DLP1237" s="12"/>
      <c r="DLQ1237" s="12"/>
      <c r="DLR1237" s="12"/>
      <c r="DLS1237" s="12"/>
      <c r="DLT1237" s="12"/>
      <c r="DLU1237" s="12"/>
      <c r="DLV1237" s="12"/>
      <c r="DLW1237" s="12"/>
      <c r="DLX1237" s="12"/>
      <c r="DLY1237" s="12"/>
      <c r="DLZ1237" s="12"/>
      <c r="DMA1237" s="12"/>
      <c r="DMB1237" s="12"/>
      <c r="DMC1237" s="12"/>
      <c r="DMD1237" s="12"/>
      <c r="DME1237" s="12"/>
      <c r="DMF1237" s="12"/>
      <c r="DMG1237" s="12"/>
      <c r="DMH1237" s="12"/>
      <c r="DMI1237" s="12"/>
      <c r="DMJ1237" s="12"/>
      <c r="DMK1237" s="12"/>
      <c r="DML1237" s="12"/>
      <c r="DMM1237" s="12"/>
      <c r="DMN1237" s="12"/>
      <c r="DMO1237" s="12"/>
      <c r="DMP1237" s="12"/>
      <c r="DMQ1237" s="12"/>
      <c r="DMR1237" s="12"/>
      <c r="DMS1237" s="12"/>
      <c r="DMT1237" s="12"/>
      <c r="DMU1237" s="12"/>
      <c r="DMV1237" s="12"/>
      <c r="DMW1237" s="12"/>
      <c r="DMX1237" s="12"/>
      <c r="DMY1237" s="12"/>
      <c r="DMZ1237" s="12"/>
      <c r="DNA1237" s="12"/>
      <c r="DNB1237" s="12"/>
      <c r="DNC1237" s="12"/>
      <c r="DND1237" s="12"/>
      <c r="DNE1237" s="12"/>
      <c r="DNF1237" s="12"/>
      <c r="DNG1237" s="12"/>
      <c r="DNH1237" s="12"/>
      <c r="DNI1237" s="12"/>
      <c r="DNJ1237" s="12"/>
      <c r="DNK1237" s="12"/>
      <c r="DNL1237" s="12"/>
      <c r="DNM1237" s="12"/>
      <c r="DNN1237" s="12"/>
      <c r="DNO1237" s="12"/>
      <c r="DNP1237" s="12"/>
      <c r="DNQ1237" s="12"/>
      <c r="DNR1237" s="12"/>
      <c r="DNS1237" s="12"/>
      <c r="DNT1237" s="12"/>
      <c r="DNU1237" s="12"/>
      <c r="DNV1237" s="12"/>
      <c r="DNW1237" s="12"/>
      <c r="DNX1237" s="12"/>
      <c r="DNY1237" s="12"/>
      <c r="DNZ1237" s="12"/>
      <c r="DOA1237" s="12"/>
      <c r="DOB1237" s="12"/>
      <c r="DOC1237" s="12"/>
      <c r="DOD1237" s="12"/>
      <c r="DOE1237" s="12"/>
      <c r="DOF1237" s="12"/>
      <c r="DOG1237" s="12"/>
      <c r="DOH1237" s="12"/>
      <c r="DOI1237" s="12"/>
      <c r="DOJ1237" s="12"/>
      <c r="DOK1237" s="12"/>
      <c r="DOL1237" s="12"/>
      <c r="DOM1237" s="12"/>
      <c r="DON1237" s="12"/>
      <c r="DOO1237" s="12"/>
      <c r="DOP1237" s="12"/>
      <c r="DOQ1237" s="12"/>
      <c r="DOR1237" s="12"/>
      <c r="DOS1237" s="12"/>
      <c r="DOT1237" s="12"/>
      <c r="DOU1237" s="12"/>
      <c r="DOV1237" s="12"/>
      <c r="DOW1237" s="12"/>
      <c r="DOX1237" s="12"/>
      <c r="DOY1237" s="12"/>
      <c r="DOZ1237" s="12"/>
      <c r="DPA1237" s="12"/>
      <c r="DPB1237" s="12"/>
      <c r="DPC1237" s="12"/>
      <c r="DPD1237" s="12"/>
      <c r="DPE1237" s="12"/>
      <c r="DPF1237" s="12"/>
      <c r="DPG1237" s="12"/>
      <c r="DPH1237" s="12"/>
      <c r="DPI1237" s="12"/>
      <c r="DPJ1237" s="12"/>
      <c r="DPK1237" s="12"/>
      <c r="DPL1237" s="12"/>
      <c r="DPM1237" s="12"/>
      <c r="DPN1237" s="12"/>
      <c r="DPO1237" s="12"/>
      <c r="DPP1237" s="12"/>
      <c r="DPQ1237" s="12"/>
      <c r="DPR1237" s="12"/>
      <c r="DPS1237" s="12"/>
      <c r="DPT1237" s="12"/>
      <c r="DPU1237" s="12"/>
      <c r="DPV1237" s="12"/>
      <c r="DPW1237" s="12"/>
      <c r="DPX1237" s="12"/>
      <c r="DPY1237" s="12"/>
      <c r="DPZ1237" s="12"/>
      <c r="DQA1237" s="12"/>
      <c r="DQB1237" s="12"/>
      <c r="DQC1237" s="12"/>
      <c r="DQD1237" s="12"/>
      <c r="DQE1237" s="12"/>
      <c r="DQF1237" s="12"/>
      <c r="DQG1237" s="12"/>
      <c r="DQH1237" s="12"/>
      <c r="DQI1237" s="12"/>
      <c r="DQJ1237" s="12"/>
      <c r="DQK1237" s="12"/>
      <c r="DQL1237" s="12"/>
      <c r="DQM1237" s="12"/>
      <c r="DQN1237" s="12"/>
      <c r="DQO1237" s="12"/>
      <c r="DQP1237" s="12"/>
      <c r="DQQ1237" s="12"/>
      <c r="DQR1237" s="12"/>
      <c r="DQS1237" s="12"/>
      <c r="DQT1237" s="12"/>
      <c r="DQU1237" s="12"/>
      <c r="DQV1237" s="12"/>
      <c r="DQW1237" s="12"/>
      <c r="DQX1237" s="12"/>
      <c r="DQY1237" s="12"/>
      <c r="DQZ1237" s="12"/>
      <c r="DRA1237" s="12"/>
      <c r="DRB1237" s="12"/>
      <c r="DRC1237" s="12"/>
      <c r="DRD1237" s="12"/>
      <c r="DRE1237" s="12"/>
      <c r="DRF1237" s="12"/>
      <c r="DRG1237" s="12"/>
      <c r="DRH1237" s="12"/>
      <c r="DRI1237" s="12"/>
      <c r="DRJ1237" s="12"/>
      <c r="DRK1237" s="12"/>
      <c r="DRL1237" s="12"/>
      <c r="DRM1237" s="12"/>
      <c r="DRN1237" s="12"/>
      <c r="DRO1237" s="12"/>
      <c r="DRP1237" s="12"/>
      <c r="DRQ1237" s="12"/>
      <c r="DRR1237" s="12"/>
      <c r="DRS1237" s="12"/>
      <c r="DRT1237" s="12"/>
      <c r="DRU1237" s="12"/>
      <c r="DRV1237" s="12"/>
      <c r="DRW1237" s="12"/>
      <c r="DRX1237" s="12"/>
      <c r="DRY1237" s="12"/>
      <c r="DRZ1237" s="12"/>
      <c r="DSA1237" s="12"/>
      <c r="DSB1237" s="12"/>
      <c r="DSC1237" s="12"/>
      <c r="DSD1237" s="12"/>
      <c r="DSE1237" s="12"/>
      <c r="DSF1237" s="12"/>
      <c r="DSG1237" s="12"/>
      <c r="DSH1237" s="12"/>
      <c r="DSI1237" s="12"/>
      <c r="DSJ1237" s="12"/>
      <c r="DSK1237" s="12"/>
      <c r="DSL1237" s="12"/>
      <c r="DSM1237" s="12"/>
      <c r="DSN1237" s="12"/>
      <c r="DSO1237" s="12"/>
      <c r="DSP1237" s="12"/>
      <c r="DSQ1237" s="12"/>
      <c r="DSR1237" s="12"/>
      <c r="DSS1237" s="12"/>
      <c r="DST1237" s="12"/>
      <c r="DSU1237" s="12"/>
      <c r="DSV1237" s="12"/>
      <c r="DSW1237" s="12"/>
      <c r="DSX1237" s="12"/>
      <c r="DSY1237" s="12"/>
      <c r="DSZ1237" s="12"/>
      <c r="DTA1237" s="12"/>
      <c r="DTB1237" s="12"/>
      <c r="DTC1237" s="12"/>
      <c r="DTD1237" s="12"/>
      <c r="DTE1237" s="12"/>
      <c r="DTF1237" s="12"/>
      <c r="DTG1237" s="12"/>
      <c r="DTH1237" s="12"/>
      <c r="DTI1237" s="12"/>
      <c r="DTJ1237" s="12"/>
      <c r="DTK1237" s="12"/>
      <c r="DTL1237" s="12"/>
      <c r="DTM1237" s="12"/>
      <c r="DTN1237" s="12"/>
      <c r="DTO1237" s="12"/>
      <c r="DTP1237" s="12"/>
      <c r="DTQ1237" s="12"/>
      <c r="DTR1237" s="12"/>
      <c r="DTS1237" s="12"/>
      <c r="DTT1237" s="12"/>
      <c r="DTU1237" s="12"/>
      <c r="DTV1237" s="12"/>
      <c r="DTW1237" s="12"/>
      <c r="DTX1237" s="12"/>
      <c r="DTY1237" s="12"/>
      <c r="DTZ1237" s="12"/>
      <c r="DUA1237" s="12"/>
      <c r="DUB1237" s="12"/>
      <c r="DUC1237" s="12"/>
      <c r="DUD1237" s="12"/>
      <c r="DUE1237" s="12"/>
      <c r="DUF1237" s="12"/>
      <c r="DUG1237" s="12"/>
      <c r="DUH1237" s="12"/>
      <c r="DUI1237" s="12"/>
      <c r="DUJ1237" s="12"/>
      <c r="DUK1237" s="12"/>
      <c r="DUL1237" s="12"/>
      <c r="DUM1237" s="12"/>
      <c r="DUN1237" s="12"/>
      <c r="DUO1237" s="12"/>
      <c r="DUP1237" s="12"/>
      <c r="DUQ1237" s="12"/>
      <c r="DUR1237" s="12"/>
      <c r="DUS1237" s="12"/>
      <c r="DUT1237" s="12"/>
      <c r="DUU1237" s="12"/>
      <c r="DUV1237" s="12"/>
      <c r="DUW1237" s="12"/>
      <c r="DUX1237" s="12"/>
      <c r="DUY1237" s="12"/>
      <c r="DUZ1237" s="12"/>
      <c r="DVA1237" s="12"/>
      <c r="DVB1237" s="12"/>
      <c r="DVC1237" s="12"/>
      <c r="DVD1237" s="12"/>
      <c r="DVE1237" s="12"/>
      <c r="DVF1237" s="12"/>
      <c r="DVG1237" s="12"/>
      <c r="DVH1237" s="12"/>
      <c r="DVI1237" s="12"/>
      <c r="DVJ1237" s="12"/>
      <c r="DVK1237" s="12"/>
      <c r="DVL1237" s="12"/>
      <c r="DVM1237" s="12"/>
      <c r="DVN1237" s="12"/>
      <c r="DVO1237" s="12"/>
      <c r="DVP1237" s="12"/>
      <c r="DVQ1237" s="12"/>
      <c r="DVR1237" s="12"/>
      <c r="DVS1237" s="12"/>
      <c r="DVT1237" s="12"/>
      <c r="DVU1237" s="12"/>
      <c r="DVV1237" s="12"/>
      <c r="DVW1237" s="12"/>
      <c r="DVX1237" s="12"/>
      <c r="DVY1237" s="12"/>
      <c r="DVZ1237" s="12"/>
      <c r="DWA1237" s="12"/>
      <c r="DWB1237" s="12"/>
      <c r="DWC1237" s="12"/>
      <c r="DWD1237" s="12"/>
      <c r="DWE1237" s="12"/>
      <c r="DWF1237" s="12"/>
      <c r="DWG1237" s="12"/>
      <c r="DWH1237" s="12"/>
      <c r="DWI1237" s="12"/>
      <c r="DWJ1237" s="12"/>
      <c r="DWK1237" s="12"/>
      <c r="DWL1237" s="12"/>
      <c r="DWM1237" s="12"/>
      <c r="DWN1237" s="12"/>
      <c r="DWO1237" s="12"/>
      <c r="DWP1237" s="12"/>
      <c r="DWQ1237" s="12"/>
      <c r="DWR1237" s="12"/>
      <c r="DWS1237" s="12"/>
      <c r="DWT1237" s="12"/>
      <c r="DWU1237" s="12"/>
      <c r="DWV1237" s="12"/>
      <c r="DWW1237" s="12"/>
      <c r="DWX1237" s="12"/>
      <c r="DWY1237" s="12"/>
      <c r="DWZ1237" s="12"/>
      <c r="DXA1237" s="12"/>
      <c r="DXB1237" s="12"/>
      <c r="DXC1237" s="12"/>
      <c r="DXD1237" s="12"/>
      <c r="DXE1237" s="12"/>
      <c r="DXF1237" s="12"/>
      <c r="DXG1237" s="12"/>
      <c r="DXH1237" s="12"/>
      <c r="DXI1237" s="12"/>
      <c r="DXJ1237" s="12"/>
      <c r="DXK1237" s="12"/>
      <c r="DXL1237" s="12"/>
      <c r="DXM1237" s="12"/>
      <c r="DXN1237" s="12"/>
      <c r="DXO1237" s="12"/>
      <c r="DXP1237" s="12"/>
      <c r="DXQ1237" s="12"/>
      <c r="DXR1237" s="12"/>
      <c r="DXS1237" s="12"/>
      <c r="DXT1237" s="12"/>
      <c r="DXU1237" s="12"/>
      <c r="DXV1237" s="12"/>
      <c r="DXW1237" s="12"/>
      <c r="DXX1237" s="12"/>
      <c r="DXY1237" s="12"/>
      <c r="DXZ1237" s="12"/>
      <c r="DYA1237" s="12"/>
      <c r="DYB1237" s="12"/>
      <c r="DYC1237" s="12"/>
      <c r="DYD1237" s="12"/>
      <c r="DYE1237" s="12"/>
      <c r="DYF1237" s="12"/>
      <c r="DYG1237" s="12"/>
      <c r="DYH1237" s="12"/>
      <c r="DYI1237" s="12"/>
      <c r="DYJ1237" s="12"/>
      <c r="DYK1237" s="12"/>
      <c r="DYL1237" s="12"/>
      <c r="DYM1237" s="12"/>
      <c r="DYN1237" s="12"/>
      <c r="DYO1237" s="12"/>
      <c r="DYP1237" s="12"/>
      <c r="DYQ1237" s="12"/>
      <c r="DYR1237" s="12"/>
      <c r="DYS1237" s="12"/>
      <c r="DYT1237" s="12"/>
      <c r="DYU1237" s="12"/>
      <c r="DYV1237" s="12"/>
      <c r="DYW1237" s="12"/>
      <c r="DYX1237" s="12"/>
      <c r="DYY1237" s="12"/>
      <c r="DYZ1237" s="12"/>
      <c r="DZA1237" s="12"/>
      <c r="DZB1237" s="12"/>
      <c r="DZC1237" s="12"/>
      <c r="DZD1237" s="12"/>
      <c r="DZE1237" s="12"/>
      <c r="DZF1237" s="12"/>
      <c r="DZG1237" s="12"/>
      <c r="DZH1237" s="12"/>
      <c r="DZI1237" s="12"/>
      <c r="DZJ1237" s="12"/>
      <c r="DZK1237" s="12"/>
      <c r="DZL1237" s="12"/>
      <c r="DZM1237" s="12"/>
      <c r="DZN1237" s="12"/>
      <c r="DZO1237" s="12"/>
      <c r="DZP1237" s="12"/>
      <c r="DZQ1237" s="12"/>
      <c r="DZR1237" s="12"/>
      <c r="DZS1237" s="12"/>
      <c r="DZT1237" s="12"/>
      <c r="DZU1237" s="12"/>
      <c r="DZV1237" s="12"/>
      <c r="DZW1237" s="12"/>
      <c r="DZX1237" s="12"/>
      <c r="DZY1237" s="12"/>
      <c r="DZZ1237" s="12"/>
      <c r="EAA1237" s="12"/>
      <c r="EAB1237" s="12"/>
      <c r="EAC1237" s="12"/>
      <c r="EAD1237" s="12"/>
      <c r="EAE1237" s="12"/>
      <c r="EAF1237" s="12"/>
      <c r="EAG1237" s="12"/>
      <c r="EAH1237" s="12"/>
      <c r="EAI1237" s="12"/>
      <c r="EAJ1237" s="12"/>
      <c r="EAK1237" s="12"/>
      <c r="EAL1237" s="12"/>
      <c r="EAM1237" s="12"/>
      <c r="EAN1237" s="12"/>
      <c r="EAO1237" s="12"/>
      <c r="EAP1237" s="12"/>
      <c r="EAQ1237" s="12"/>
      <c r="EAR1237" s="12"/>
      <c r="EAS1237" s="12"/>
      <c r="EAT1237" s="12"/>
      <c r="EAU1237" s="12"/>
      <c r="EAV1237" s="12"/>
      <c r="EAW1237" s="12"/>
      <c r="EAX1237" s="12"/>
      <c r="EAY1237" s="12"/>
      <c r="EAZ1237" s="12"/>
      <c r="EBA1237" s="12"/>
      <c r="EBB1237" s="12"/>
      <c r="EBC1237" s="12"/>
      <c r="EBD1237" s="12"/>
      <c r="EBE1237" s="12"/>
      <c r="EBF1237" s="12"/>
      <c r="EBG1237" s="12"/>
      <c r="EBH1237" s="12"/>
      <c r="EBI1237" s="12"/>
      <c r="EBJ1237" s="12"/>
      <c r="EBK1237" s="12"/>
      <c r="EBL1237" s="12"/>
      <c r="EBM1237" s="12"/>
      <c r="EBN1237" s="12"/>
      <c r="EBO1237" s="12"/>
      <c r="EBP1237" s="12"/>
      <c r="EBQ1237" s="12"/>
      <c r="EBR1237" s="12"/>
      <c r="EBS1237" s="12"/>
      <c r="EBT1237" s="12"/>
      <c r="EBU1237" s="12"/>
      <c r="EBV1237" s="12"/>
      <c r="EBW1237" s="12"/>
      <c r="EBX1237" s="12"/>
      <c r="EBY1237" s="12"/>
      <c r="EBZ1237" s="12"/>
      <c r="ECA1237" s="12"/>
      <c r="ECB1237" s="12"/>
      <c r="ECC1237" s="12"/>
      <c r="ECD1237" s="12"/>
      <c r="ECE1237" s="12"/>
      <c r="ECF1237" s="12"/>
      <c r="ECG1237" s="12"/>
      <c r="ECH1237" s="12"/>
      <c r="ECI1237" s="12"/>
      <c r="ECJ1237" s="12"/>
      <c r="ECK1237" s="12"/>
      <c r="ECL1237" s="12"/>
      <c r="ECM1237" s="12"/>
      <c r="ECN1237" s="12"/>
      <c r="ECO1237" s="12"/>
      <c r="ECP1237" s="12"/>
      <c r="ECQ1237" s="12"/>
      <c r="ECR1237" s="12"/>
      <c r="ECS1237" s="12"/>
      <c r="ECT1237" s="12"/>
      <c r="ECU1237" s="12"/>
      <c r="ECV1237" s="12"/>
      <c r="ECW1237" s="12"/>
      <c r="ECX1237" s="12"/>
      <c r="ECY1237" s="12"/>
      <c r="ECZ1237" s="12"/>
      <c r="EDA1237" s="12"/>
      <c r="EDB1237" s="12"/>
      <c r="EDC1237" s="12"/>
      <c r="EDD1237" s="12"/>
      <c r="EDE1237" s="12"/>
      <c r="EDF1237" s="12"/>
      <c r="EDG1237" s="12"/>
      <c r="EDH1237" s="12"/>
      <c r="EDI1237" s="12"/>
      <c r="EDJ1237" s="12"/>
      <c r="EDK1237" s="12"/>
      <c r="EDL1237" s="12"/>
      <c r="EDM1237" s="12"/>
      <c r="EDN1237" s="12"/>
      <c r="EDO1237" s="12"/>
      <c r="EDP1237" s="12"/>
      <c r="EDQ1237" s="12"/>
      <c r="EDR1237" s="12"/>
      <c r="EDS1237" s="12"/>
      <c r="EDT1237" s="12"/>
      <c r="EDU1237" s="12"/>
      <c r="EDV1237" s="12"/>
      <c r="EDW1237" s="12"/>
      <c r="EDX1237" s="12"/>
      <c r="EDY1237" s="12"/>
      <c r="EDZ1237" s="12"/>
      <c r="EEA1237" s="12"/>
      <c r="EEB1237" s="12"/>
      <c r="EEC1237" s="12"/>
      <c r="EED1237" s="12"/>
      <c r="EEE1237" s="12"/>
      <c r="EEF1237" s="12"/>
      <c r="EEG1237" s="12"/>
      <c r="EEH1237" s="12"/>
      <c r="EEI1237" s="12"/>
      <c r="EEJ1237" s="12"/>
      <c r="EEK1237" s="12"/>
      <c r="EEL1237" s="12"/>
      <c r="EEM1237" s="12"/>
      <c r="EEN1237" s="12"/>
      <c r="EEO1237" s="12"/>
      <c r="EEP1237" s="12"/>
      <c r="EEQ1237" s="12"/>
      <c r="EER1237" s="12"/>
      <c r="EES1237" s="12"/>
      <c r="EET1237" s="12"/>
      <c r="EEU1237" s="12"/>
      <c r="EEV1237" s="12"/>
      <c r="EEW1237" s="12"/>
      <c r="EEX1237" s="12"/>
      <c r="EEY1237" s="12"/>
      <c r="EEZ1237" s="12"/>
      <c r="EFA1237" s="12"/>
      <c r="EFB1237" s="12"/>
      <c r="EFC1237" s="12"/>
      <c r="EFD1237" s="12"/>
      <c r="EFE1237" s="12"/>
      <c r="EFF1237" s="12"/>
      <c r="EFG1237" s="12"/>
      <c r="EFH1237" s="12"/>
      <c r="EFI1237" s="12"/>
      <c r="EFJ1237" s="12"/>
      <c r="EFK1237" s="12"/>
      <c r="EFL1237" s="12"/>
      <c r="EFM1237" s="12"/>
      <c r="EFN1237" s="12"/>
      <c r="EFO1237" s="12"/>
      <c r="EFP1237" s="12"/>
      <c r="EFQ1237" s="12"/>
      <c r="EFR1237" s="12"/>
      <c r="EFS1237" s="12"/>
      <c r="EFT1237" s="12"/>
      <c r="EFU1237" s="12"/>
      <c r="EFV1237" s="12"/>
      <c r="EFW1237" s="12"/>
      <c r="EFX1237" s="12"/>
      <c r="EFY1237" s="12"/>
      <c r="EFZ1237" s="12"/>
      <c r="EGA1237" s="12"/>
      <c r="EGB1237" s="12"/>
      <c r="EGC1237" s="12"/>
      <c r="EGD1237" s="12"/>
      <c r="EGE1237" s="12"/>
      <c r="EGF1237" s="12"/>
      <c r="EGG1237" s="12"/>
      <c r="EGH1237" s="12"/>
      <c r="EGI1237" s="12"/>
      <c r="EGJ1237" s="12"/>
      <c r="EGK1237" s="12"/>
      <c r="EGL1237" s="12"/>
      <c r="EGM1237" s="12"/>
      <c r="EGN1237" s="12"/>
      <c r="EGO1237" s="12"/>
      <c r="EGP1237" s="12"/>
      <c r="EGQ1237" s="12"/>
      <c r="EGR1237" s="12"/>
      <c r="EGS1237" s="12"/>
      <c r="EGT1237" s="12"/>
      <c r="EGU1237" s="12"/>
      <c r="EGV1237" s="12"/>
      <c r="EGW1237" s="12"/>
      <c r="EGX1237" s="12"/>
      <c r="EGY1237" s="12"/>
      <c r="EGZ1237" s="12"/>
      <c r="EHA1237" s="12"/>
      <c r="EHB1237" s="12"/>
      <c r="EHC1237" s="12"/>
      <c r="EHD1237" s="12"/>
      <c r="EHE1237" s="12"/>
      <c r="EHF1237" s="12"/>
      <c r="EHG1237" s="12"/>
      <c r="EHH1237" s="12"/>
      <c r="EHI1237" s="12"/>
      <c r="EHJ1237" s="12"/>
      <c r="EHK1237" s="12"/>
      <c r="EHL1237" s="12"/>
      <c r="EHM1237" s="12"/>
      <c r="EHN1237" s="12"/>
      <c r="EHO1237" s="12"/>
      <c r="EHP1237" s="12"/>
      <c r="EHQ1237" s="12"/>
      <c r="EHR1237" s="12"/>
      <c r="EHS1237" s="12"/>
      <c r="EHT1237" s="12"/>
      <c r="EHU1237" s="12"/>
      <c r="EHV1237" s="12"/>
      <c r="EHW1237" s="12"/>
      <c r="EHX1237" s="12"/>
      <c r="EHY1237" s="12"/>
      <c r="EHZ1237" s="12"/>
      <c r="EIA1237" s="12"/>
      <c r="EIB1237" s="12"/>
      <c r="EIC1237" s="12"/>
      <c r="EID1237" s="12"/>
      <c r="EIE1237" s="12"/>
      <c r="EIF1237" s="12"/>
      <c r="EIG1237" s="12"/>
      <c r="EIH1237" s="12"/>
      <c r="EII1237" s="12"/>
      <c r="EIJ1237" s="12"/>
      <c r="EIK1237" s="12"/>
      <c r="EIL1237" s="12"/>
      <c r="EIM1237" s="12"/>
      <c r="EIN1237" s="12"/>
      <c r="EIO1237" s="12"/>
      <c r="EIP1237" s="12"/>
      <c r="EIQ1237" s="12"/>
      <c r="EIR1237" s="12"/>
      <c r="EIS1237" s="12"/>
      <c r="EIT1237" s="12"/>
      <c r="EIU1237" s="12"/>
      <c r="EIV1237" s="12"/>
      <c r="EIW1237" s="12"/>
      <c r="EIX1237" s="12"/>
      <c r="EIY1237" s="12"/>
      <c r="EIZ1237" s="12"/>
      <c r="EJA1237" s="12"/>
      <c r="EJB1237" s="12"/>
      <c r="EJC1237" s="12"/>
      <c r="EJD1237" s="12"/>
      <c r="EJE1237" s="12"/>
      <c r="EJF1237" s="12"/>
      <c r="EJG1237" s="12"/>
      <c r="EJH1237" s="12"/>
      <c r="EJI1237" s="12"/>
      <c r="EJJ1237" s="12"/>
      <c r="EJK1237" s="12"/>
      <c r="EJL1237" s="12"/>
      <c r="EJM1237" s="12"/>
      <c r="EJN1237" s="12"/>
      <c r="EJO1237" s="12"/>
      <c r="EJP1237" s="12"/>
      <c r="EJQ1237" s="12"/>
      <c r="EJR1237" s="12"/>
      <c r="EJS1237" s="12"/>
      <c r="EJT1237" s="12"/>
      <c r="EJU1237" s="12"/>
      <c r="EJV1237" s="12"/>
      <c r="EJW1237" s="12"/>
      <c r="EJX1237" s="12"/>
      <c r="EJY1237" s="12"/>
      <c r="EJZ1237" s="12"/>
      <c r="EKA1237" s="12"/>
      <c r="EKB1237" s="12"/>
      <c r="EKC1237" s="12"/>
      <c r="EKD1237" s="12"/>
      <c r="EKE1237" s="12"/>
      <c r="EKF1237" s="12"/>
      <c r="EKG1237" s="12"/>
      <c r="EKH1237" s="12"/>
      <c r="EKI1237" s="12"/>
      <c r="EKJ1237" s="12"/>
      <c r="EKK1237" s="12"/>
      <c r="EKL1237" s="12"/>
      <c r="EKM1237" s="12"/>
      <c r="EKN1237" s="12"/>
      <c r="EKO1237" s="12"/>
      <c r="EKP1237" s="12"/>
      <c r="EKQ1237" s="12"/>
      <c r="EKR1237" s="12"/>
      <c r="EKS1237" s="12"/>
      <c r="EKT1237" s="12"/>
      <c r="EKU1237" s="12"/>
      <c r="EKV1237" s="12"/>
      <c r="EKW1237" s="12"/>
      <c r="EKX1237" s="12"/>
      <c r="EKY1237" s="12"/>
      <c r="EKZ1237" s="12"/>
      <c r="ELA1237" s="12"/>
      <c r="ELB1237" s="12"/>
      <c r="ELC1237" s="12"/>
      <c r="ELD1237" s="12"/>
      <c r="ELE1237" s="12"/>
      <c r="ELF1237" s="12"/>
      <c r="ELG1237" s="12"/>
      <c r="ELH1237" s="12"/>
      <c r="ELI1237" s="12"/>
      <c r="ELJ1237" s="12"/>
      <c r="ELK1237" s="12"/>
      <c r="ELL1237" s="12"/>
      <c r="ELM1237" s="12"/>
      <c r="ELN1237" s="12"/>
      <c r="ELO1237" s="12"/>
      <c r="ELP1237" s="12"/>
      <c r="ELQ1237" s="12"/>
      <c r="ELR1237" s="12"/>
      <c r="ELS1237" s="12"/>
      <c r="ELT1237" s="12"/>
      <c r="ELU1237" s="12"/>
      <c r="ELV1237" s="12"/>
      <c r="ELW1237" s="12"/>
      <c r="ELX1237" s="12"/>
      <c r="ELY1237" s="12"/>
      <c r="ELZ1237" s="12"/>
      <c r="EMA1237" s="12"/>
      <c r="EMB1237" s="12"/>
      <c r="EMC1237" s="12"/>
      <c r="EMD1237" s="12"/>
      <c r="EME1237" s="12"/>
      <c r="EMF1237" s="12"/>
      <c r="EMG1237" s="12"/>
      <c r="EMH1237" s="12"/>
      <c r="EMI1237" s="12"/>
      <c r="EMJ1237" s="12"/>
      <c r="EMK1237" s="12"/>
      <c r="EML1237" s="12"/>
      <c r="EMM1237" s="12"/>
      <c r="EMN1237" s="12"/>
      <c r="EMO1237" s="12"/>
      <c r="EMP1237" s="12"/>
      <c r="EMQ1237" s="12"/>
      <c r="EMR1237" s="12"/>
      <c r="EMS1237" s="12"/>
      <c r="EMT1237" s="12"/>
      <c r="EMU1237" s="12"/>
      <c r="EMV1237" s="12"/>
      <c r="EMW1237" s="12"/>
      <c r="EMX1237" s="12"/>
      <c r="EMY1237" s="12"/>
      <c r="EMZ1237" s="12"/>
      <c r="ENA1237" s="12"/>
      <c r="ENB1237" s="12"/>
      <c r="ENC1237" s="12"/>
      <c r="END1237" s="12"/>
      <c r="ENE1237" s="12"/>
      <c r="ENF1237" s="12"/>
      <c r="ENG1237" s="12"/>
      <c r="ENH1237" s="12"/>
      <c r="ENI1237" s="12"/>
      <c r="ENJ1237" s="12"/>
      <c r="ENK1237" s="12"/>
      <c r="ENL1237" s="12"/>
      <c r="ENM1237" s="12"/>
      <c r="ENN1237" s="12"/>
      <c r="ENO1237" s="12"/>
      <c r="ENP1237" s="12"/>
      <c r="ENQ1237" s="12"/>
      <c r="ENR1237" s="12"/>
      <c r="ENS1237" s="12"/>
      <c r="ENT1237" s="12"/>
      <c r="ENU1237" s="12"/>
      <c r="ENV1237" s="12"/>
      <c r="ENW1237" s="12"/>
      <c r="ENX1237" s="12"/>
      <c r="ENY1237" s="12"/>
      <c r="ENZ1237" s="12"/>
      <c r="EOA1237" s="12"/>
      <c r="EOB1237" s="12"/>
      <c r="EOC1237" s="12"/>
      <c r="EOD1237" s="12"/>
      <c r="EOE1237" s="12"/>
      <c r="EOF1237" s="12"/>
      <c r="EOG1237" s="12"/>
      <c r="EOH1237" s="12"/>
      <c r="EOI1237" s="12"/>
      <c r="EOJ1237" s="12"/>
      <c r="EOK1237" s="12"/>
      <c r="EOL1237" s="12"/>
      <c r="EOM1237" s="12"/>
      <c r="EON1237" s="12"/>
      <c r="EOO1237" s="12"/>
      <c r="EOP1237" s="12"/>
      <c r="EOQ1237" s="12"/>
      <c r="EOR1237" s="12"/>
      <c r="EOS1237" s="12"/>
      <c r="EOT1237" s="12"/>
      <c r="EOU1237" s="12"/>
      <c r="EOV1237" s="12"/>
      <c r="EOW1237" s="12"/>
      <c r="EOX1237" s="12"/>
      <c r="EOY1237" s="12"/>
      <c r="EOZ1237" s="12"/>
      <c r="EPA1237" s="12"/>
      <c r="EPB1237" s="12"/>
      <c r="EPC1237" s="12"/>
      <c r="EPD1237" s="12"/>
      <c r="EPE1237" s="12"/>
      <c r="EPF1237" s="12"/>
      <c r="EPG1237" s="12"/>
      <c r="EPH1237" s="12"/>
      <c r="EPI1237" s="12"/>
      <c r="EPJ1237" s="12"/>
      <c r="EPK1237" s="12"/>
      <c r="EPL1237" s="12"/>
      <c r="EPM1237" s="12"/>
      <c r="EPN1237" s="12"/>
      <c r="EPO1237" s="12"/>
      <c r="EPP1237" s="12"/>
      <c r="EPQ1237" s="12"/>
      <c r="EPR1237" s="12"/>
      <c r="EPS1237" s="12"/>
      <c r="EPT1237" s="12"/>
      <c r="EPU1237" s="12"/>
      <c r="EPV1237" s="12"/>
      <c r="EPW1237" s="12"/>
      <c r="EPX1237" s="12"/>
      <c r="EPY1237" s="12"/>
      <c r="EPZ1237" s="12"/>
      <c r="EQA1237" s="12"/>
      <c r="EQB1237" s="12"/>
      <c r="EQC1237" s="12"/>
      <c r="EQD1237" s="12"/>
      <c r="EQE1237" s="12"/>
      <c r="EQF1237" s="12"/>
      <c r="EQG1237" s="12"/>
      <c r="EQH1237" s="12"/>
      <c r="EQI1237" s="12"/>
      <c r="EQJ1237" s="12"/>
      <c r="EQK1237" s="12"/>
      <c r="EQL1237" s="12"/>
      <c r="EQM1237" s="12"/>
      <c r="EQN1237" s="12"/>
      <c r="EQO1237" s="12"/>
      <c r="EQP1237" s="12"/>
      <c r="EQQ1237" s="12"/>
      <c r="EQR1237" s="12"/>
      <c r="EQS1237" s="12"/>
      <c r="EQT1237" s="12"/>
      <c r="EQU1237" s="12"/>
      <c r="EQV1237" s="12"/>
      <c r="EQW1237" s="12"/>
      <c r="EQX1237" s="12"/>
      <c r="EQY1237" s="12"/>
      <c r="EQZ1237" s="12"/>
      <c r="ERA1237" s="12"/>
      <c r="ERB1237" s="12"/>
      <c r="ERC1237" s="12"/>
      <c r="ERD1237" s="12"/>
      <c r="ERE1237" s="12"/>
      <c r="ERF1237" s="12"/>
      <c r="ERG1237" s="12"/>
      <c r="ERH1237" s="12"/>
      <c r="ERI1237" s="12"/>
      <c r="ERJ1237" s="12"/>
      <c r="ERK1237" s="12"/>
      <c r="ERL1237" s="12"/>
      <c r="ERM1237" s="12"/>
      <c r="ERN1237" s="12"/>
      <c r="ERO1237" s="12"/>
      <c r="ERP1237" s="12"/>
      <c r="ERQ1237" s="12"/>
      <c r="ERR1237" s="12"/>
      <c r="ERS1237" s="12"/>
      <c r="ERT1237" s="12"/>
      <c r="ERU1237" s="12"/>
      <c r="ERV1237" s="12"/>
      <c r="ERW1237" s="12"/>
      <c r="ERX1237" s="12"/>
      <c r="ERY1237" s="12"/>
      <c r="ERZ1237" s="12"/>
      <c r="ESA1237" s="12"/>
      <c r="ESB1237" s="12"/>
      <c r="ESC1237" s="12"/>
      <c r="ESD1237" s="12"/>
      <c r="ESE1237" s="12"/>
      <c r="ESF1237" s="12"/>
      <c r="ESG1237" s="12"/>
      <c r="ESH1237" s="12"/>
      <c r="ESI1237" s="12"/>
      <c r="ESJ1237" s="12"/>
      <c r="ESK1237" s="12"/>
      <c r="ESL1237" s="12"/>
      <c r="ESM1237" s="12"/>
      <c r="ESN1237" s="12"/>
      <c r="ESO1237" s="12"/>
      <c r="ESP1237" s="12"/>
      <c r="ESQ1237" s="12"/>
      <c r="ESR1237" s="12"/>
      <c r="ESS1237" s="12"/>
      <c r="EST1237" s="12"/>
      <c r="ESU1237" s="12"/>
      <c r="ESV1237" s="12"/>
      <c r="ESW1237" s="12"/>
      <c r="ESX1237" s="12"/>
      <c r="ESY1237" s="12"/>
      <c r="ESZ1237" s="12"/>
      <c r="ETA1237" s="12"/>
      <c r="ETB1237" s="12"/>
      <c r="ETC1237" s="12"/>
      <c r="ETD1237" s="12"/>
      <c r="ETE1237" s="12"/>
      <c r="ETF1237" s="12"/>
      <c r="ETG1237" s="12"/>
      <c r="ETH1237" s="12"/>
      <c r="ETI1237" s="12"/>
      <c r="ETJ1237" s="12"/>
      <c r="ETK1237" s="12"/>
      <c r="ETL1237" s="12"/>
      <c r="ETM1237" s="12"/>
      <c r="ETN1237" s="12"/>
      <c r="ETO1237" s="12"/>
      <c r="ETP1237" s="12"/>
      <c r="ETQ1237" s="12"/>
      <c r="ETR1237" s="12"/>
      <c r="ETS1237" s="12"/>
      <c r="ETT1237" s="12"/>
      <c r="ETU1237" s="12"/>
      <c r="ETV1237" s="12"/>
      <c r="ETW1237" s="12"/>
      <c r="ETX1237" s="12"/>
      <c r="ETY1237" s="12"/>
      <c r="ETZ1237" s="12"/>
      <c r="EUA1237" s="12"/>
      <c r="EUB1237" s="12"/>
      <c r="EUC1237" s="12"/>
      <c r="EUD1237" s="12"/>
      <c r="EUE1237" s="12"/>
      <c r="EUF1237" s="12"/>
      <c r="EUG1237" s="12"/>
      <c r="EUH1237" s="12"/>
      <c r="EUI1237" s="12"/>
      <c r="EUJ1237" s="12"/>
      <c r="EUK1237" s="12"/>
      <c r="EUL1237" s="12"/>
      <c r="EUM1237" s="12"/>
      <c r="EUN1237" s="12"/>
      <c r="EUO1237" s="12"/>
      <c r="EUP1237" s="12"/>
      <c r="EUQ1237" s="12"/>
      <c r="EUR1237" s="12"/>
      <c r="EUS1237" s="12"/>
      <c r="EUT1237" s="12"/>
      <c r="EUU1237" s="12"/>
      <c r="EUV1237" s="12"/>
      <c r="EUW1237" s="12"/>
      <c r="EUX1237" s="12"/>
      <c r="EUY1237" s="12"/>
      <c r="EUZ1237" s="12"/>
      <c r="EVA1237" s="12"/>
      <c r="EVB1237" s="12"/>
      <c r="EVC1237" s="12"/>
      <c r="EVD1237" s="12"/>
      <c r="EVE1237" s="12"/>
      <c r="EVF1237" s="12"/>
      <c r="EVG1237" s="12"/>
      <c r="EVH1237" s="12"/>
      <c r="EVI1237" s="12"/>
      <c r="EVJ1237" s="12"/>
      <c r="EVK1237" s="12"/>
      <c r="EVL1237" s="12"/>
      <c r="EVM1237" s="12"/>
      <c r="EVN1237" s="12"/>
      <c r="EVO1237" s="12"/>
      <c r="EVP1237" s="12"/>
      <c r="EVQ1237" s="12"/>
      <c r="EVR1237" s="12"/>
      <c r="EVS1237" s="12"/>
      <c r="EVT1237" s="12"/>
      <c r="EVU1237" s="12"/>
      <c r="EVV1237" s="12"/>
      <c r="EVW1237" s="12"/>
      <c r="EVX1237" s="12"/>
      <c r="EVY1237" s="12"/>
      <c r="EVZ1237" s="12"/>
      <c r="EWA1237" s="12"/>
      <c r="EWB1237" s="12"/>
      <c r="EWC1237" s="12"/>
      <c r="EWD1237" s="12"/>
      <c r="EWE1237" s="12"/>
      <c r="EWF1237" s="12"/>
      <c r="EWG1237" s="12"/>
      <c r="EWH1237" s="12"/>
      <c r="EWI1237" s="12"/>
      <c r="EWJ1237" s="12"/>
      <c r="EWK1237" s="12"/>
      <c r="EWL1237" s="12"/>
      <c r="EWM1237" s="12"/>
      <c r="EWN1237" s="12"/>
      <c r="EWO1237" s="12"/>
      <c r="EWP1237" s="12"/>
      <c r="EWQ1237" s="12"/>
      <c r="EWR1237" s="12"/>
      <c r="EWS1237" s="12"/>
      <c r="EWT1237" s="12"/>
      <c r="EWU1237" s="12"/>
      <c r="EWV1237" s="12"/>
      <c r="EWW1237" s="12"/>
      <c r="EWX1237" s="12"/>
      <c r="EWY1237" s="12"/>
      <c r="EWZ1237" s="12"/>
      <c r="EXA1237" s="12"/>
      <c r="EXB1237" s="12"/>
      <c r="EXC1237" s="12"/>
      <c r="EXD1237" s="12"/>
      <c r="EXE1237" s="12"/>
      <c r="EXF1237" s="12"/>
      <c r="EXG1237" s="12"/>
      <c r="EXH1237" s="12"/>
      <c r="EXI1237" s="12"/>
      <c r="EXJ1237" s="12"/>
      <c r="EXK1237" s="12"/>
      <c r="EXL1237" s="12"/>
      <c r="EXM1237" s="12"/>
      <c r="EXN1237" s="12"/>
      <c r="EXO1237" s="12"/>
      <c r="EXP1237" s="12"/>
      <c r="EXQ1237" s="12"/>
      <c r="EXR1237" s="12"/>
      <c r="EXS1237" s="12"/>
      <c r="EXT1237" s="12"/>
      <c r="EXU1237" s="12"/>
      <c r="EXV1237" s="12"/>
      <c r="EXW1237" s="12"/>
      <c r="EXX1237" s="12"/>
      <c r="EXY1237" s="12"/>
      <c r="EXZ1237" s="12"/>
      <c r="EYA1237" s="12"/>
      <c r="EYB1237" s="12"/>
      <c r="EYC1237" s="12"/>
      <c r="EYD1237" s="12"/>
      <c r="EYE1237" s="12"/>
      <c r="EYF1237" s="12"/>
      <c r="EYG1237" s="12"/>
      <c r="EYH1237" s="12"/>
      <c r="EYI1237" s="12"/>
      <c r="EYJ1237" s="12"/>
      <c r="EYK1237" s="12"/>
      <c r="EYL1237" s="12"/>
      <c r="EYM1237" s="12"/>
      <c r="EYN1237" s="12"/>
      <c r="EYO1237" s="12"/>
      <c r="EYP1237" s="12"/>
      <c r="EYQ1237" s="12"/>
      <c r="EYR1237" s="12"/>
      <c r="EYS1237" s="12"/>
      <c r="EYT1237" s="12"/>
      <c r="EYU1237" s="12"/>
      <c r="EYV1237" s="12"/>
      <c r="EYW1237" s="12"/>
      <c r="EYX1237" s="12"/>
      <c r="EYY1237" s="12"/>
      <c r="EYZ1237" s="12"/>
      <c r="EZA1237" s="12"/>
      <c r="EZB1237" s="12"/>
      <c r="EZC1237" s="12"/>
      <c r="EZD1237" s="12"/>
      <c r="EZE1237" s="12"/>
      <c r="EZF1237" s="12"/>
      <c r="EZG1237" s="12"/>
      <c r="EZH1237" s="12"/>
      <c r="EZI1237" s="12"/>
      <c r="EZJ1237" s="12"/>
      <c r="EZK1237" s="12"/>
      <c r="EZL1237" s="12"/>
      <c r="EZM1237" s="12"/>
      <c r="EZN1237" s="12"/>
      <c r="EZO1237" s="12"/>
      <c r="EZP1237" s="12"/>
      <c r="EZQ1237" s="12"/>
      <c r="EZR1237" s="12"/>
      <c r="EZS1237" s="12"/>
      <c r="EZT1237" s="12"/>
      <c r="EZU1237" s="12"/>
      <c r="EZV1237" s="12"/>
      <c r="EZW1237" s="12"/>
      <c r="EZX1237" s="12"/>
      <c r="EZY1237" s="12"/>
      <c r="EZZ1237" s="12"/>
      <c r="FAA1237" s="12"/>
      <c r="FAB1237" s="12"/>
      <c r="FAC1237" s="12"/>
      <c r="FAD1237" s="12"/>
      <c r="FAE1237" s="12"/>
      <c r="FAF1237" s="12"/>
      <c r="FAG1237" s="12"/>
      <c r="FAH1237" s="12"/>
      <c r="FAI1237" s="12"/>
      <c r="FAJ1237" s="12"/>
      <c r="FAK1237" s="12"/>
      <c r="FAL1237" s="12"/>
      <c r="FAM1237" s="12"/>
      <c r="FAN1237" s="12"/>
      <c r="FAO1237" s="12"/>
      <c r="FAP1237" s="12"/>
      <c r="FAQ1237" s="12"/>
      <c r="FAR1237" s="12"/>
      <c r="FAS1237" s="12"/>
      <c r="FAT1237" s="12"/>
      <c r="FAU1237" s="12"/>
      <c r="FAV1237" s="12"/>
      <c r="FAW1237" s="12"/>
      <c r="FAX1237" s="12"/>
      <c r="FAY1237" s="12"/>
      <c r="FAZ1237" s="12"/>
      <c r="FBA1237" s="12"/>
      <c r="FBB1237" s="12"/>
      <c r="FBC1237" s="12"/>
      <c r="FBD1237" s="12"/>
      <c r="FBE1237" s="12"/>
      <c r="FBF1237" s="12"/>
      <c r="FBG1237" s="12"/>
      <c r="FBH1237" s="12"/>
      <c r="FBI1237" s="12"/>
      <c r="FBJ1237" s="12"/>
      <c r="FBK1237" s="12"/>
      <c r="FBL1237" s="12"/>
      <c r="FBM1237" s="12"/>
      <c r="FBN1237" s="12"/>
      <c r="FBO1237" s="12"/>
      <c r="FBP1237" s="12"/>
      <c r="FBQ1237" s="12"/>
      <c r="FBR1237" s="12"/>
      <c r="FBS1237" s="12"/>
      <c r="FBT1237" s="12"/>
      <c r="FBU1237" s="12"/>
      <c r="FBV1237" s="12"/>
      <c r="FBW1237" s="12"/>
      <c r="FBX1237" s="12"/>
      <c r="FBY1237" s="12"/>
      <c r="FBZ1237" s="12"/>
      <c r="FCA1237" s="12"/>
      <c r="FCB1237" s="12"/>
      <c r="FCC1237" s="12"/>
      <c r="FCD1237" s="12"/>
      <c r="FCE1237" s="12"/>
      <c r="FCF1237" s="12"/>
      <c r="FCG1237" s="12"/>
      <c r="FCH1237" s="12"/>
      <c r="FCI1237" s="12"/>
      <c r="FCJ1237" s="12"/>
      <c r="FCK1237" s="12"/>
      <c r="FCL1237" s="12"/>
      <c r="FCM1237" s="12"/>
      <c r="FCN1237" s="12"/>
      <c r="FCO1237" s="12"/>
      <c r="FCP1237" s="12"/>
      <c r="FCQ1237" s="12"/>
      <c r="FCR1237" s="12"/>
      <c r="FCS1237" s="12"/>
      <c r="FCT1237" s="12"/>
      <c r="FCU1237" s="12"/>
      <c r="FCV1237" s="12"/>
      <c r="FCW1237" s="12"/>
      <c r="FCX1237" s="12"/>
      <c r="FCY1237" s="12"/>
      <c r="FCZ1237" s="12"/>
      <c r="FDA1237" s="12"/>
      <c r="FDB1237" s="12"/>
      <c r="FDC1237" s="12"/>
      <c r="FDD1237" s="12"/>
      <c r="FDE1237" s="12"/>
      <c r="FDF1237" s="12"/>
      <c r="FDG1237" s="12"/>
      <c r="FDH1237" s="12"/>
      <c r="FDI1237" s="12"/>
      <c r="FDJ1237" s="12"/>
      <c r="FDK1237" s="12"/>
      <c r="FDL1237" s="12"/>
      <c r="FDM1237" s="12"/>
      <c r="FDN1237" s="12"/>
      <c r="FDO1237" s="12"/>
      <c r="FDP1237" s="12"/>
      <c r="FDQ1237" s="12"/>
      <c r="FDR1237" s="12"/>
      <c r="FDS1237" s="12"/>
      <c r="FDT1237" s="12"/>
      <c r="FDU1237" s="12"/>
      <c r="FDV1237" s="12"/>
      <c r="FDW1237" s="12"/>
      <c r="FDX1237" s="12"/>
      <c r="FDY1237" s="12"/>
      <c r="FDZ1237" s="12"/>
      <c r="FEA1237" s="12"/>
      <c r="FEB1237" s="12"/>
      <c r="FEC1237" s="12"/>
      <c r="FED1237" s="12"/>
      <c r="FEE1237" s="12"/>
      <c r="FEF1237" s="12"/>
      <c r="FEG1237" s="12"/>
      <c r="FEH1237" s="12"/>
      <c r="FEI1237" s="12"/>
      <c r="FEJ1237" s="12"/>
      <c r="FEK1237" s="12"/>
      <c r="FEL1237" s="12"/>
      <c r="FEM1237" s="12"/>
      <c r="FEN1237" s="12"/>
      <c r="FEO1237" s="12"/>
      <c r="FEP1237" s="12"/>
      <c r="FEQ1237" s="12"/>
      <c r="FER1237" s="12"/>
      <c r="FES1237" s="12"/>
      <c r="FET1237" s="12"/>
      <c r="FEU1237" s="12"/>
      <c r="FEV1237" s="12"/>
      <c r="FEW1237" s="12"/>
      <c r="FEX1237" s="12"/>
      <c r="FEY1237" s="12"/>
      <c r="FEZ1237" s="12"/>
      <c r="FFA1237" s="12"/>
      <c r="FFB1237" s="12"/>
      <c r="FFC1237" s="12"/>
      <c r="FFD1237" s="12"/>
      <c r="FFE1237" s="12"/>
      <c r="FFF1237" s="12"/>
      <c r="FFG1237" s="12"/>
      <c r="FFH1237" s="12"/>
      <c r="FFI1237" s="12"/>
      <c r="FFJ1237" s="12"/>
      <c r="FFK1237" s="12"/>
      <c r="FFL1237" s="12"/>
      <c r="FFM1237" s="12"/>
      <c r="FFN1237" s="12"/>
      <c r="FFO1237" s="12"/>
      <c r="FFP1237" s="12"/>
      <c r="FFQ1237" s="12"/>
      <c r="FFR1237" s="12"/>
      <c r="FFS1237" s="12"/>
      <c r="FFT1237" s="12"/>
      <c r="FFU1237" s="12"/>
      <c r="FFV1237" s="12"/>
      <c r="FFW1237" s="12"/>
      <c r="FFX1237" s="12"/>
      <c r="FFY1237" s="12"/>
      <c r="FFZ1237" s="12"/>
      <c r="FGA1237" s="12"/>
      <c r="FGB1237" s="12"/>
      <c r="FGC1237" s="12"/>
      <c r="FGD1237" s="12"/>
      <c r="FGE1237" s="12"/>
      <c r="FGF1237" s="12"/>
      <c r="FGG1237" s="12"/>
      <c r="FGH1237" s="12"/>
      <c r="FGI1237" s="12"/>
      <c r="FGJ1237" s="12"/>
      <c r="FGK1237" s="12"/>
      <c r="FGL1237" s="12"/>
      <c r="FGM1237" s="12"/>
      <c r="FGN1237" s="12"/>
      <c r="FGO1237" s="12"/>
      <c r="FGP1237" s="12"/>
      <c r="FGQ1237" s="12"/>
      <c r="FGR1237" s="12"/>
      <c r="FGS1237" s="12"/>
      <c r="FGT1237" s="12"/>
      <c r="FGU1237" s="12"/>
      <c r="FGV1237" s="12"/>
      <c r="FGW1237" s="12"/>
      <c r="FGX1237" s="12"/>
      <c r="FGY1237" s="12"/>
      <c r="FGZ1237" s="12"/>
      <c r="FHA1237" s="12"/>
      <c r="FHB1237" s="12"/>
      <c r="FHC1237" s="12"/>
      <c r="FHD1237" s="12"/>
      <c r="FHE1237" s="12"/>
      <c r="FHF1237" s="12"/>
      <c r="FHG1237" s="12"/>
      <c r="FHH1237" s="12"/>
      <c r="FHI1237" s="12"/>
      <c r="FHJ1237" s="12"/>
      <c r="FHK1237" s="12"/>
      <c r="FHL1237" s="12"/>
      <c r="FHM1237" s="12"/>
      <c r="FHN1237" s="12"/>
      <c r="FHO1237" s="12"/>
      <c r="FHP1237" s="12"/>
      <c r="FHQ1237" s="12"/>
      <c r="FHR1237" s="12"/>
      <c r="FHS1237" s="12"/>
      <c r="FHT1237" s="12"/>
      <c r="FHU1237" s="12"/>
      <c r="FHV1237" s="12"/>
      <c r="FHW1237" s="12"/>
      <c r="FHX1237" s="12"/>
      <c r="FHY1237" s="12"/>
      <c r="FHZ1237" s="12"/>
      <c r="FIA1237" s="12"/>
      <c r="FIB1237" s="12"/>
      <c r="FIC1237" s="12"/>
      <c r="FID1237" s="12"/>
      <c r="FIE1237" s="12"/>
      <c r="FIF1237" s="12"/>
      <c r="FIG1237" s="12"/>
      <c r="FIH1237" s="12"/>
      <c r="FII1237" s="12"/>
      <c r="FIJ1237" s="12"/>
      <c r="FIK1237" s="12"/>
      <c r="FIL1237" s="12"/>
      <c r="FIM1237" s="12"/>
      <c r="FIN1237" s="12"/>
      <c r="FIO1237" s="12"/>
      <c r="FIP1237" s="12"/>
      <c r="FIQ1237" s="12"/>
      <c r="FIR1237" s="12"/>
      <c r="FIS1237" s="12"/>
      <c r="FIT1237" s="12"/>
      <c r="FIU1237" s="12"/>
      <c r="FIV1237" s="12"/>
      <c r="FIW1237" s="12"/>
      <c r="FIX1237" s="12"/>
      <c r="FIY1237" s="12"/>
      <c r="FIZ1237" s="12"/>
      <c r="FJA1237" s="12"/>
      <c r="FJB1237" s="12"/>
      <c r="FJC1237" s="12"/>
      <c r="FJD1237" s="12"/>
      <c r="FJE1237" s="12"/>
      <c r="FJF1237" s="12"/>
      <c r="FJG1237" s="12"/>
      <c r="FJH1237" s="12"/>
      <c r="FJI1237" s="12"/>
      <c r="FJJ1237" s="12"/>
      <c r="FJK1237" s="12"/>
      <c r="FJL1237" s="12"/>
      <c r="FJM1237" s="12"/>
      <c r="FJN1237" s="12"/>
      <c r="FJO1237" s="12"/>
      <c r="FJP1237" s="12"/>
      <c r="FJQ1237" s="12"/>
      <c r="FJR1237" s="12"/>
      <c r="FJS1237" s="12"/>
      <c r="FJT1237" s="12"/>
      <c r="FJU1237" s="12"/>
      <c r="FJV1237" s="12"/>
      <c r="FJW1237" s="12"/>
      <c r="FJX1237" s="12"/>
      <c r="FJY1237" s="12"/>
      <c r="FJZ1237" s="12"/>
      <c r="FKA1237" s="12"/>
      <c r="FKB1237" s="12"/>
      <c r="FKC1237" s="12"/>
      <c r="FKD1237" s="12"/>
      <c r="FKE1237" s="12"/>
      <c r="FKF1237" s="12"/>
      <c r="FKG1237" s="12"/>
      <c r="FKH1237" s="12"/>
      <c r="FKI1237" s="12"/>
      <c r="FKJ1237" s="12"/>
      <c r="FKK1237" s="12"/>
      <c r="FKL1237" s="12"/>
      <c r="FKM1237" s="12"/>
      <c r="FKN1237" s="12"/>
      <c r="FKO1237" s="12"/>
      <c r="FKP1237" s="12"/>
      <c r="FKQ1237" s="12"/>
      <c r="FKR1237" s="12"/>
      <c r="FKS1237" s="12"/>
      <c r="FKT1237" s="12"/>
      <c r="FKU1237" s="12"/>
      <c r="FKV1237" s="12"/>
      <c r="FKW1237" s="12"/>
      <c r="FKX1237" s="12"/>
      <c r="FKY1237" s="12"/>
      <c r="FKZ1237" s="12"/>
      <c r="FLA1237" s="12"/>
      <c r="FLB1237" s="12"/>
      <c r="FLC1237" s="12"/>
      <c r="FLD1237" s="12"/>
      <c r="FLE1237" s="12"/>
      <c r="FLF1237" s="12"/>
      <c r="FLG1237" s="12"/>
      <c r="FLH1237" s="12"/>
      <c r="FLI1237" s="12"/>
      <c r="FLJ1237" s="12"/>
      <c r="FLK1237" s="12"/>
      <c r="FLL1237" s="12"/>
      <c r="FLM1237" s="12"/>
      <c r="FLN1237" s="12"/>
      <c r="FLO1237" s="12"/>
      <c r="FLP1237" s="12"/>
      <c r="FLQ1237" s="12"/>
      <c r="FLR1237" s="12"/>
      <c r="FLS1237" s="12"/>
      <c r="FLT1237" s="12"/>
      <c r="FLU1237" s="12"/>
      <c r="FLV1237" s="12"/>
      <c r="FLW1237" s="12"/>
      <c r="FLX1237" s="12"/>
      <c r="FLY1237" s="12"/>
      <c r="FLZ1237" s="12"/>
      <c r="FMA1237" s="12"/>
      <c r="FMB1237" s="12"/>
      <c r="FMC1237" s="12"/>
      <c r="FMD1237" s="12"/>
      <c r="FME1237" s="12"/>
      <c r="FMF1237" s="12"/>
      <c r="FMG1237" s="12"/>
      <c r="FMH1237" s="12"/>
      <c r="FMI1237" s="12"/>
      <c r="FMJ1237" s="12"/>
      <c r="FMK1237" s="12"/>
      <c r="FML1237" s="12"/>
      <c r="FMM1237" s="12"/>
      <c r="FMN1237" s="12"/>
      <c r="FMO1237" s="12"/>
      <c r="FMP1237" s="12"/>
      <c r="FMQ1237" s="12"/>
      <c r="FMR1237" s="12"/>
      <c r="FMS1237" s="12"/>
      <c r="FMT1237" s="12"/>
      <c r="FMU1237" s="12"/>
      <c r="FMV1237" s="12"/>
      <c r="FMW1237" s="12"/>
      <c r="FMX1237" s="12"/>
      <c r="FMY1237" s="12"/>
      <c r="FMZ1237" s="12"/>
      <c r="FNA1237" s="12"/>
      <c r="FNB1237" s="12"/>
      <c r="FNC1237" s="12"/>
      <c r="FND1237" s="12"/>
      <c r="FNE1237" s="12"/>
      <c r="FNF1237" s="12"/>
      <c r="FNG1237" s="12"/>
      <c r="FNH1237" s="12"/>
      <c r="FNI1237" s="12"/>
      <c r="FNJ1237" s="12"/>
      <c r="FNK1237" s="12"/>
      <c r="FNL1237" s="12"/>
      <c r="FNM1237" s="12"/>
      <c r="FNN1237" s="12"/>
      <c r="FNO1237" s="12"/>
      <c r="FNP1237" s="12"/>
      <c r="FNQ1237" s="12"/>
      <c r="FNR1237" s="12"/>
      <c r="FNS1237" s="12"/>
      <c r="FNT1237" s="12"/>
      <c r="FNU1237" s="12"/>
      <c r="FNV1237" s="12"/>
      <c r="FNW1237" s="12"/>
      <c r="FNX1237" s="12"/>
      <c r="FNY1237" s="12"/>
      <c r="FNZ1237" s="12"/>
      <c r="FOA1237" s="12"/>
      <c r="FOB1237" s="12"/>
      <c r="FOC1237" s="12"/>
      <c r="FOD1237" s="12"/>
      <c r="FOE1237" s="12"/>
      <c r="FOF1237" s="12"/>
      <c r="FOG1237" s="12"/>
      <c r="FOH1237" s="12"/>
      <c r="FOI1237" s="12"/>
      <c r="FOJ1237" s="12"/>
      <c r="FOK1237" s="12"/>
      <c r="FOL1237" s="12"/>
      <c r="FOM1237" s="12"/>
      <c r="FON1237" s="12"/>
      <c r="FOO1237" s="12"/>
      <c r="FOP1237" s="12"/>
      <c r="FOQ1237" s="12"/>
      <c r="FOR1237" s="12"/>
      <c r="FOS1237" s="12"/>
      <c r="FOT1237" s="12"/>
      <c r="FOU1237" s="12"/>
      <c r="FOV1237" s="12"/>
      <c r="FOW1237" s="12"/>
      <c r="FOX1237" s="12"/>
      <c r="FOY1237" s="12"/>
      <c r="FOZ1237" s="12"/>
      <c r="FPA1237" s="12"/>
      <c r="FPB1237" s="12"/>
      <c r="FPC1237" s="12"/>
      <c r="FPD1237" s="12"/>
      <c r="FPE1237" s="12"/>
      <c r="FPF1237" s="12"/>
      <c r="FPG1237" s="12"/>
      <c r="FPH1237" s="12"/>
      <c r="FPI1237" s="12"/>
      <c r="FPJ1237" s="12"/>
      <c r="FPK1237" s="12"/>
      <c r="FPL1237" s="12"/>
      <c r="FPM1237" s="12"/>
      <c r="FPN1237" s="12"/>
      <c r="FPO1237" s="12"/>
      <c r="FPP1237" s="12"/>
      <c r="FPQ1237" s="12"/>
      <c r="FPR1237" s="12"/>
      <c r="FPS1237" s="12"/>
      <c r="FPT1237" s="12"/>
      <c r="FPU1237" s="12"/>
      <c r="FPV1237" s="12"/>
      <c r="FPW1237" s="12"/>
      <c r="FPX1237" s="12"/>
      <c r="FPY1237" s="12"/>
      <c r="FPZ1237" s="12"/>
      <c r="FQA1237" s="12"/>
      <c r="FQB1237" s="12"/>
      <c r="FQC1237" s="12"/>
      <c r="FQD1237" s="12"/>
      <c r="FQE1237" s="12"/>
      <c r="FQF1237" s="12"/>
      <c r="FQG1237" s="12"/>
      <c r="FQH1237" s="12"/>
      <c r="FQI1237" s="12"/>
      <c r="FQJ1237" s="12"/>
      <c r="FQK1237" s="12"/>
      <c r="FQL1237" s="12"/>
      <c r="FQM1237" s="12"/>
      <c r="FQN1237" s="12"/>
      <c r="FQO1237" s="12"/>
      <c r="FQP1237" s="12"/>
      <c r="FQQ1237" s="12"/>
      <c r="FQR1237" s="12"/>
      <c r="FQS1237" s="12"/>
      <c r="FQT1237" s="12"/>
      <c r="FQU1237" s="12"/>
      <c r="FQV1237" s="12"/>
      <c r="FQW1237" s="12"/>
      <c r="FQX1237" s="12"/>
      <c r="FQY1237" s="12"/>
      <c r="FQZ1237" s="12"/>
      <c r="FRA1237" s="12"/>
      <c r="FRB1237" s="12"/>
      <c r="FRC1237" s="12"/>
      <c r="FRD1237" s="12"/>
      <c r="FRE1237" s="12"/>
      <c r="FRF1237" s="12"/>
      <c r="FRG1237" s="12"/>
      <c r="FRH1237" s="12"/>
      <c r="FRI1237" s="12"/>
      <c r="FRJ1237" s="12"/>
      <c r="FRK1237" s="12"/>
      <c r="FRL1237" s="12"/>
      <c r="FRM1237" s="12"/>
      <c r="FRN1237" s="12"/>
      <c r="FRO1237" s="12"/>
      <c r="FRP1237" s="12"/>
      <c r="FRQ1237" s="12"/>
      <c r="FRR1237" s="12"/>
      <c r="FRS1237" s="12"/>
      <c r="FRT1237" s="12"/>
      <c r="FRU1237" s="12"/>
      <c r="FRV1237" s="12"/>
      <c r="FRW1237" s="12"/>
      <c r="FRX1237" s="12"/>
      <c r="FRY1237" s="12"/>
      <c r="FRZ1237" s="12"/>
      <c r="FSA1237" s="12"/>
      <c r="FSB1237" s="12"/>
      <c r="FSC1237" s="12"/>
      <c r="FSD1237" s="12"/>
      <c r="FSE1237" s="12"/>
      <c r="FSF1237" s="12"/>
      <c r="FSG1237" s="12"/>
      <c r="FSH1237" s="12"/>
      <c r="FSI1237" s="12"/>
      <c r="FSJ1237" s="12"/>
      <c r="FSK1237" s="12"/>
      <c r="FSL1237" s="12"/>
      <c r="FSM1237" s="12"/>
      <c r="FSN1237" s="12"/>
      <c r="FSO1237" s="12"/>
      <c r="FSP1237" s="12"/>
      <c r="FSQ1237" s="12"/>
      <c r="FSR1237" s="12"/>
      <c r="FSS1237" s="12"/>
      <c r="FST1237" s="12"/>
      <c r="FSU1237" s="12"/>
      <c r="FSV1237" s="12"/>
      <c r="FSW1237" s="12"/>
      <c r="FSX1237" s="12"/>
      <c r="FSY1237" s="12"/>
      <c r="FSZ1237" s="12"/>
      <c r="FTA1237" s="12"/>
      <c r="FTB1237" s="12"/>
      <c r="FTC1237" s="12"/>
      <c r="FTD1237" s="12"/>
      <c r="FTE1237" s="12"/>
      <c r="FTF1237" s="12"/>
      <c r="FTG1237" s="12"/>
      <c r="FTH1237" s="12"/>
      <c r="FTI1237" s="12"/>
      <c r="FTJ1237" s="12"/>
      <c r="FTK1237" s="12"/>
      <c r="FTL1237" s="12"/>
      <c r="FTM1237" s="12"/>
      <c r="FTN1237" s="12"/>
      <c r="FTO1237" s="12"/>
      <c r="FTP1237" s="12"/>
      <c r="FTQ1237" s="12"/>
      <c r="FTR1237" s="12"/>
      <c r="FTS1237" s="12"/>
      <c r="FTT1237" s="12"/>
      <c r="FTU1237" s="12"/>
      <c r="FTV1237" s="12"/>
      <c r="FTW1237" s="12"/>
      <c r="FTX1237" s="12"/>
      <c r="FTY1237" s="12"/>
      <c r="FTZ1237" s="12"/>
      <c r="FUA1237" s="12"/>
      <c r="FUB1237" s="12"/>
      <c r="FUC1237" s="12"/>
      <c r="FUD1237" s="12"/>
      <c r="FUE1237" s="12"/>
      <c r="FUF1237" s="12"/>
      <c r="FUG1237" s="12"/>
      <c r="FUH1237" s="12"/>
      <c r="FUI1237" s="12"/>
      <c r="FUJ1237" s="12"/>
      <c r="FUK1237" s="12"/>
      <c r="FUL1237" s="12"/>
      <c r="FUM1237" s="12"/>
      <c r="FUN1237" s="12"/>
      <c r="FUO1237" s="12"/>
      <c r="FUP1237" s="12"/>
      <c r="FUQ1237" s="12"/>
      <c r="FUR1237" s="12"/>
      <c r="FUS1237" s="12"/>
      <c r="FUT1237" s="12"/>
      <c r="FUU1237" s="12"/>
      <c r="FUV1237" s="12"/>
      <c r="FUW1237" s="12"/>
      <c r="FUX1237" s="12"/>
      <c r="FUY1237" s="12"/>
      <c r="FUZ1237" s="12"/>
      <c r="FVA1237" s="12"/>
      <c r="FVB1237" s="12"/>
      <c r="FVC1237" s="12"/>
      <c r="FVD1237" s="12"/>
      <c r="FVE1237" s="12"/>
      <c r="FVF1237" s="12"/>
      <c r="FVG1237" s="12"/>
      <c r="FVH1237" s="12"/>
      <c r="FVI1237" s="12"/>
      <c r="FVJ1237" s="12"/>
      <c r="FVK1237" s="12"/>
      <c r="FVL1237" s="12"/>
      <c r="FVM1237" s="12"/>
      <c r="FVN1237" s="12"/>
      <c r="FVO1237" s="12"/>
      <c r="FVP1237" s="12"/>
      <c r="FVQ1237" s="12"/>
      <c r="FVR1237" s="12"/>
      <c r="FVS1237" s="12"/>
      <c r="FVT1237" s="12"/>
      <c r="FVU1237" s="12"/>
      <c r="FVV1237" s="12"/>
      <c r="FVW1237" s="12"/>
      <c r="FVX1237" s="12"/>
      <c r="FVY1237" s="12"/>
      <c r="FVZ1237" s="12"/>
      <c r="FWA1237" s="12"/>
      <c r="FWB1237" s="12"/>
      <c r="FWC1237" s="12"/>
      <c r="FWD1237" s="12"/>
      <c r="FWE1237" s="12"/>
      <c r="FWF1237" s="12"/>
      <c r="FWG1237" s="12"/>
      <c r="FWH1237" s="12"/>
      <c r="FWI1237" s="12"/>
      <c r="FWJ1237" s="12"/>
      <c r="FWK1237" s="12"/>
      <c r="FWL1237" s="12"/>
      <c r="FWM1237" s="12"/>
      <c r="FWN1237" s="12"/>
      <c r="FWO1237" s="12"/>
      <c r="FWP1237" s="12"/>
      <c r="FWQ1237" s="12"/>
      <c r="FWR1237" s="12"/>
      <c r="FWS1237" s="12"/>
      <c r="FWT1237" s="12"/>
      <c r="FWU1237" s="12"/>
      <c r="FWV1237" s="12"/>
      <c r="FWW1237" s="12"/>
      <c r="FWX1237" s="12"/>
      <c r="FWY1237" s="12"/>
      <c r="FWZ1237" s="12"/>
      <c r="FXA1237" s="12"/>
      <c r="FXB1237" s="12"/>
      <c r="FXC1237" s="12"/>
      <c r="FXD1237" s="12"/>
      <c r="FXE1237" s="12"/>
      <c r="FXF1237" s="12"/>
      <c r="FXG1237" s="12"/>
      <c r="FXH1237" s="12"/>
      <c r="FXI1237" s="12"/>
      <c r="FXJ1237" s="12"/>
      <c r="FXK1237" s="12"/>
      <c r="FXL1237" s="12"/>
      <c r="FXM1237" s="12"/>
      <c r="FXN1237" s="12"/>
      <c r="FXO1237" s="12"/>
      <c r="FXP1237" s="12"/>
      <c r="FXQ1237" s="12"/>
      <c r="FXR1237" s="12"/>
      <c r="FXS1237" s="12"/>
      <c r="FXT1237" s="12"/>
      <c r="FXU1237" s="12"/>
      <c r="FXV1237" s="12"/>
      <c r="FXW1237" s="12"/>
      <c r="FXX1237" s="12"/>
      <c r="FXY1237" s="12"/>
      <c r="FXZ1237" s="12"/>
      <c r="FYA1237" s="12"/>
      <c r="FYB1237" s="12"/>
      <c r="FYC1237" s="12"/>
      <c r="FYD1237" s="12"/>
      <c r="FYE1237" s="12"/>
      <c r="FYF1237" s="12"/>
      <c r="FYG1237" s="12"/>
      <c r="FYH1237" s="12"/>
      <c r="FYI1237" s="12"/>
      <c r="FYJ1237" s="12"/>
      <c r="FYK1237" s="12"/>
      <c r="FYL1237" s="12"/>
      <c r="FYM1237" s="12"/>
      <c r="FYN1237" s="12"/>
      <c r="FYO1237" s="12"/>
      <c r="FYP1237" s="12"/>
      <c r="FYQ1237" s="12"/>
      <c r="FYR1237" s="12"/>
      <c r="FYS1237" s="12"/>
      <c r="FYT1237" s="12"/>
      <c r="FYU1237" s="12"/>
      <c r="FYV1237" s="12"/>
      <c r="FYW1237" s="12"/>
      <c r="FYX1237" s="12"/>
      <c r="FYY1237" s="12"/>
      <c r="FYZ1237" s="12"/>
      <c r="FZA1237" s="12"/>
      <c r="FZB1237" s="12"/>
      <c r="FZC1237" s="12"/>
      <c r="FZD1237" s="12"/>
      <c r="FZE1237" s="12"/>
      <c r="FZF1237" s="12"/>
      <c r="FZG1237" s="12"/>
      <c r="FZH1237" s="12"/>
      <c r="FZI1237" s="12"/>
      <c r="FZJ1237" s="12"/>
      <c r="FZK1237" s="12"/>
      <c r="FZL1237" s="12"/>
      <c r="FZM1237" s="12"/>
      <c r="FZN1237" s="12"/>
      <c r="FZO1237" s="12"/>
      <c r="FZP1237" s="12"/>
      <c r="FZQ1237" s="12"/>
      <c r="FZR1237" s="12"/>
      <c r="FZS1237" s="12"/>
      <c r="FZT1237" s="12"/>
      <c r="FZU1237" s="12"/>
      <c r="FZV1237" s="12"/>
      <c r="FZW1237" s="12"/>
      <c r="FZX1237" s="12"/>
      <c r="FZY1237" s="12"/>
      <c r="FZZ1237" s="12"/>
      <c r="GAA1237" s="12"/>
      <c r="GAB1237" s="12"/>
      <c r="GAC1237" s="12"/>
      <c r="GAD1237" s="12"/>
      <c r="GAE1237" s="12"/>
      <c r="GAF1237" s="12"/>
      <c r="GAG1237" s="12"/>
      <c r="GAH1237" s="12"/>
      <c r="GAI1237" s="12"/>
      <c r="GAJ1237" s="12"/>
      <c r="GAK1237" s="12"/>
      <c r="GAL1237" s="12"/>
      <c r="GAM1237" s="12"/>
      <c r="GAN1237" s="12"/>
      <c r="GAO1237" s="12"/>
      <c r="GAP1237" s="12"/>
      <c r="GAQ1237" s="12"/>
      <c r="GAR1237" s="12"/>
      <c r="GAS1237" s="12"/>
      <c r="GAT1237" s="12"/>
      <c r="GAU1237" s="12"/>
      <c r="GAV1237" s="12"/>
      <c r="GAW1237" s="12"/>
      <c r="GAX1237" s="12"/>
      <c r="GAY1237" s="12"/>
      <c r="GAZ1237" s="12"/>
      <c r="GBA1237" s="12"/>
      <c r="GBB1237" s="12"/>
      <c r="GBC1237" s="12"/>
      <c r="GBD1237" s="12"/>
      <c r="GBE1237" s="12"/>
      <c r="GBF1237" s="12"/>
      <c r="GBG1237" s="12"/>
      <c r="GBH1237" s="12"/>
      <c r="GBI1237" s="12"/>
      <c r="GBJ1237" s="12"/>
      <c r="GBK1237" s="12"/>
      <c r="GBL1237" s="12"/>
      <c r="GBM1237" s="12"/>
      <c r="GBN1237" s="12"/>
      <c r="GBO1237" s="12"/>
      <c r="GBP1237" s="12"/>
      <c r="GBQ1237" s="12"/>
      <c r="GBR1237" s="12"/>
      <c r="GBS1237" s="12"/>
      <c r="GBT1237" s="12"/>
      <c r="GBU1237" s="12"/>
      <c r="GBV1237" s="12"/>
      <c r="GBW1237" s="12"/>
      <c r="GBX1237" s="12"/>
      <c r="GBY1237" s="12"/>
      <c r="GBZ1237" s="12"/>
      <c r="GCA1237" s="12"/>
      <c r="GCB1237" s="12"/>
      <c r="GCC1237" s="12"/>
      <c r="GCD1237" s="12"/>
      <c r="GCE1237" s="12"/>
      <c r="GCF1237" s="12"/>
      <c r="GCG1237" s="12"/>
      <c r="GCH1237" s="12"/>
      <c r="GCI1237" s="12"/>
      <c r="GCJ1237" s="12"/>
      <c r="GCK1237" s="12"/>
      <c r="GCL1237" s="12"/>
      <c r="GCM1237" s="12"/>
      <c r="GCN1237" s="12"/>
      <c r="GCO1237" s="12"/>
      <c r="GCP1237" s="12"/>
      <c r="GCQ1237" s="12"/>
      <c r="GCR1237" s="12"/>
      <c r="GCS1237" s="12"/>
      <c r="GCT1237" s="12"/>
      <c r="GCU1237" s="12"/>
      <c r="GCV1237" s="12"/>
      <c r="GCW1237" s="12"/>
      <c r="GCX1237" s="12"/>
      <c r="GCY1237" s="12"/>
      <c r="GCZ1237" s="12"/>
      <c r="GDA1237" s="12"/>
      <c r="GDB1237" s="12"/>
      <c r="GDC1237" s="12"/>
      <c r="GDD1237" s="12"/>
      <c r="GDE1237" s="12"/>
      <c r="GDF1237" s="12"/>
      <c r="GDG1237" s="12"/>
      <c r="GDH1237" s="12"/>
      <c r="GDI1237" s="12"/>
      <c r="GDJ1237" s="12"/>
      <c r="GDK1237" s="12"/>
      <c r="GDL1237" s="12"/>
      <c r="GDM1237" s="12"/>
      <c r="GDN1237" s="12"/>
      <c r="GDO1237" s="12"/>
      <c r="GDP1237" s="12"/>
      <c r="GDQ1237" s="12"/>
      <c r="GDR1237" s="12"/>
      <c r="GDS1237" s="12"/>
      <c r="GDT1237" s="12"/>
      <c r="GDU1237" s="12"/>
      <c r="GDV1237" s="12"/>
      <c r="GDW1237" s="12"/>
      <c r="GDX1237" s="12"/>
      <c r="GDY1237" s="12"/>
      <c r="GDZ1237" s="12"/>
      <c r="GEA1237" s="12"/>
      <c r="GEB1237" s="12"/>
      <c r="GEC1237" s="12"/>
      <c r="GED1237" s="12"/>
      <c r="GEE1237" s="12"/>
      <c r="GEF1237" s="12"/>
      <c r="GEG1237" s="12"/>
      <c r="GEH1237" s="12"/>
      <c r="GEI1237" s="12"/>
      <c r="GEJ1237" s="12"/>
      <c r="GEK1237" s="12"/>
      <c r="GEL1237" s="12"/>
      <c r="GEM1237" s="12"/>
      <c r="GEN1237" s="12"/>
      <c r="GEO1237" s="12"/>
      <c r="GEP1237" s="12"/>
      <c r="GEQ1237" s="12"/>
      <c r="GER1237" s="12"/>
      <c r="GES1237" s="12"/>
      <c r="GET1237" s="12"/>
      <c r="GEU1237" s="12"/>
      <c r="GEV1237" s="12"/>
      <c r="GEW1237" s="12"/>
      <c r="GEX1237" s="12"/>
      <c r="GEY1237" s="12"/>
      <c r="GEZ1237" s="12"/>
      <c r="GFA1237" s="12"/>
      <c r="GFB1237" s="12"/>
      <c r="GFC1237" s="12"/>
      <c r="GFD1237" s="12"/>
      <c r="GFE1237" s="12"/>
      <c r="GFF1237" s="12"/>
      <c r="GFG1237" s="12"/>
      <c r="GFH1237" s="12"/>
      <c r="GFI1237" s="12"/>
      <c r="GFJ1237" s="12"/>
      <c r="GFK1237" s="12"/>
      <c r="GFL1237" s="12"/>
      <c r="GFM1237" s="12"/>
      <c r="GFN1237" s="12"/>
      <c r="GFO1237" s="12"/>
      <c r="GFP1237" s="12"/>
      <c r="GFQ1237" s="12"/>
      <c r="GFR1237" s="12"/>
      <c r="GFS1237" s="12"/>
      <c r="GFT1237" s="12"/>
      <c r="GFU1237" s="12"/>
      <c r="GFV1237" s="12"/>
      <c r="GFW1237" s="12"/>
      <c r="GFX1237" s="12"/>
      <c r="GFY1237" s="12"/>
      <c r="GFZ1237" s="12"/>
      <c r="GGA1237" s="12"/>
      <c r="GGB1237" s="12"/>
      <c r="GGC1237" s="12"/>
      <c r="GGD1237" s="12"/>
      <c r="GGE1237" s="12"/>
      <c r="GGF1237" s="12"/>
      <c r="GGG1237" s="12"/>
      <c r="GGH1237" s="12"/>
      <c r="GGI1237" s="12"/>
      <c r="GGJ1237" s="12"/>
      <c r="GGK1237" s="12"/>
      <c r="GGL1237" s="12"/>
      <c r="GGM1237" s="12"/>
      <c r="GGN1237" s="12"/>
      <c r="GGO1237" s="12"/>
      <c r="GGP1237" s="12"/>
      <c r="GGQ1237" s="12"/>
      <c r="GGR1237" s="12"/>
      <c r="GGS1237" s="12"/>
      <c r="GGT1237" s="12"/>
      <c r="GGU1237" s="12"/>
      <c r="GGV1237" s="12"/>
      <c r="GGW1237" s="12"/>
      <c r="GGX1237" s="12"/>
      <c r="GGY1237" s="12"/>
      <c r="GGZ1237" s="12"/>
      <c r="GHA1237" s="12"/>
      <c r="GHB1237" s="12"/>
      <c r="GHC1237" s="12"/>
      <c r="GHD1237" s="12"/>
      <c r="GHE1237" s="12"/>
      <c r="GHF1237" s="12"/>
      <c r="GHG1237" s="12"/>
      <c r="GHH1237" s="12"/>
      <c r="GHI1237" s="12"/>
      <c r="GHJ1237" s="12"/>
      <c r="GHK1237" s="12"/>
      <c r="GHL1237" s="12"/>
      <c r="GHM1237" s="12"/>
      <c r="GHN1237" s="12"/>
      <c r="GHO1237" s="12"/>
      <c r="GHP1237" s="12"/>
      <c r="GHQ1237" s="12"/>
      <c r="GHR1237" s="12"/>
      <c r="GHS1237" s="12"/>
      <c r="GHT1237" s="12"/>
      <c r="GHU1237" s="12"/>
      <c r="GHV1237" s="12"/>
      <c r="GHW1237" s="12"/>
      <c r="GHX1237" s="12"/>
      <c r="GHY1237" s="12"/>
      <c r="GHZ1237" s="12"/>
      <c r="GIA1237" s="12"/>
      <c r="GIB1237" s="12"/>
      <c r="GIC1237" s="12"/>
      <c r="GID1237" s="12"/>
      <c r="GIE1237" s="12"/>
      <c r="GIF1237" s="12"/>
      <c r="GIG1237" s="12"/>
      <c r="GIH1237" s="12"/>
      <c r="GII1237" s="12"/>
      <c r="GIJ1237" s="12"/>
      <c r="GIK1237" s="12"/>
      <c r="GIL1237" s="12"/>
      <c r="GIM1237" s="12"/>
      <c r="GIN1237" s="12"/>
      <c r="GIO1237" s="12"/>
      <c r="GIP1237" s="12"/>
      <c r="GIQ1237" s="12"/>
      <c r="GIR1237" s="12"/>
      <c r="GIS1237" s="12"/>
      <c r="GIT1237" s="12"/>
      <c r="GIU1237" s="12"/>
      <c r="GIV1237" s="12"/>
      <c r="GIW1237" s="12"/>
      <c r="GIX1237" s="12"/>
      <c r="GIY1237" s="12"/>
      <c r="GIZ1237" s="12"/>
      <c r="GJA1237" s="12"/>
      <c r="GJB1237" s="12"/>
      <c r="GJC1237" s="12"/>
      <c r="GJD1237" s="12"/>
      <c r="GJE1237" s="12"/>
      <c r="GJF1237" s="12"/>
      <c r="GJG1237" s="12"/>
      <c r="GJH1237" s="12"/>
      <c r="GJI1237" s="12"/>
      <c r="GJJ1237" s="12"/>
      <c r="GJK1237" s="12"/>
      <c r="GJL1237" s="12"/>
      <c r="GJM1237" s="12"/>
      <c r="GJN1237" s="12"/>
      <c r="GJO1237" s="12"/>
      <c r="GJP1237" s="12"/>
      <c r="GJQ1237" s="12"/>
      <c r="GJR1237" s="12"/>
      <c r="GJS1237" s="12"/>
      <c r="GJT1237" s="12"/>
      <c r="GJU1237" s="12"/>
      <c r="GJV1237" s="12"/>
      <c r="GJW1237" s="12"/>
      <c r="GJX1237" s="12"/>
      <c r="GJY1237" s="12"/>
      <c r="GJZ1237" s="12"/>
      <c r="GKA1237" s="12"/>
      <c r="GKB1237" s="12"/>
      <c r="GKC1237" s="12"/>
      <c r="GKD1237" s="12"/>
      <c r="GKE1237" s="12"/>
      <c r="GKF1237" s="12"/>
      <c r="GKG1237" s="12"/>
      <c r="GKH1237" s="12"/>
      <c r="GKI1237" s="12"/>
      <c r="GKJ1237" s="12"/>
      <c r="GKK1237" s="12"/>
      <c r="GKL1237" s="12"/>
      <c r="GKM1237" s="12"/>
      <c r="GKN1237" s="12"/>
      <c r="GKO1237" s="12"/>
      <c r="GKP1237" s="12"/>
      <c r="GKQ1237" s="12"/>
      <c r="GKR1237" s="12"/>
      <c r="GKS1237" s="12"/>
      <c r="GKT1237" s="12"/>
      <c r="GKU1237" s="12"/>
      <c r="GKV1237" s="12"/>
      <c r="GKW1237" s="12"/>
      <c r="GKX1237" s="12"/>
      <c r="GKY1237" s="12"/>
      <c r="GKZ1237" s="12"/>
      <c r="GLA1237" s="12"/>
      <c r="GLB1237" s="12"/>
      <c r="GLC1237" s="12"/>
      <c r="GLD1237" s="12"/>
      <c r="GLE1237" s="12"/>
      <c r="GLF1237" s="12"/>
      <c r="GLG1237" s="12"/>
      <c r="GLH1237" s="12"/>
      <c r="GLI1237" s="12"/>
      <c r="GLJ1237" s="12"/>
      <c r="GLK1237" s="12"/>
      <c r="GLL1237" s="12"/>
      <c r="GLM1237" s="12"/>
      <c r="GLN1237" s="12"/>
      <c r="GLO1237" s="12"/>
      <c r="GLP1237" s="12"/>
      <c r="GLQ1237" s="12"/>
      <c r="GLR1237" s="12"/>
      <c r="GLS1237" s="12"/>
      <c r="GLT1237" s="12"/>
      <c r="GLU1237" s="12"/>
      <c r="GLV1237" s="12"/>
      <c r="GLW1237" s="12"/>
      <c r="GLX1237" s="12"/>
      <c r="GLY1237" s="12"/>
      <c r="GLZ1237" s="12"/>
      <c r="GMA1237" s="12"/>
      <c r="GMB1237" s="12"/>
      <c r="GMC1237" s="12"/>
      <c r="GMD1237" s="12"/>
      <c r="GME1237" s="12"/>
      <c r="GMF1237" s="12"/>
      <c r="GMG1237" s="12"/>
      <c r="GMH1237" s="12"/>
      <c r="GMI1237" s="12"/>
      <c r="GMJ1237" s="12"/>
      <c r="GMK1237" s="12"/>
      <c r="GML1237" s="12"/>
      <c r="GMM1237" s="12"/>
      <c r="GMN1237" s="12"/>
      <c r="GMO1237" s="12"/>
      <c r="GMP1237" s="12"/>
      <c r="GMQ1237" s="12"/>
      <c r="GMR1237" s="12"/>
      <c r="GMS1237" s="12"/>
      <c r="GMT1237" s="12"/>
      <c r="GMU1237" s="12"/>
      <c r="GMV1237" s="12"/>
      <c r="GMW1237" s="12"/>
      <c r="GMX1237" s="12"/>
      <c r="GMY1237" s="12"/>
      <c r="GMZ1237" s="12"/>
      <c r="GNA1237" s="12"/>
      <c r="GNB1237" s="12"/>
      <c r="GNC1237" s="12"/>
      <c r="GND1237" s="12"/>
      <c r="GNE1237" s="12"/>
      <c r="GNF1237" s="12"/>
      <c r="GNG1237" s="12"/>
      <c r="GNH1237" s="12"/>
      <c r="GNI1237" s="12"/>
      <c r="GNJ1237" s="12"/>
      <c r="GNK1237" s="12"/>
      <c r="GNL1237" s="12"/>
      <c r="GNM1237" s="12"/>
      <c r="GNN1237" s="12"/>
      <c r="GNO1237" s="12"/>
      <c r="GNP1237" s="12"/>
      <c r="GNQ1237" s="12"/>
      <c r="GNR1237" s="12"/>
      <c r="GNS1237" s="12"/>
      <c r="GNT1237" s="12"/>
      <c r="GNU1237" s="12"/>
      <c r="GNV1237" s="12"/>
      <c r="GNW1237" s="12"/>
      <c r="GNX1237" s="12"/>
      <c r="GNY1237" s="12"/>
      <c r="GNZ1237" s="12"/>
      <c r="GOA1237" s="12"/>
      <c r="GOB1237" s="12"/>
      <c r="GOC1237" s="12"/>
      <c r="GOD1237" s="12"/>
      <c r="GOE1237" s="12"/>
      <c r="GOF1237" s="12"/>
      <c r="GOG1237" s="12"/>
      <c r="GOH1237" s="12"/>
      <c r="GOI1237" s="12"/>
      <c r="GOJ1237" s="12"/>
      <c r="GOK1237" s="12"/>
      <c r="GOL1237" s="12"/>
      <c r="GOM1237" s="12"/>
      <c r="GON1237" s="12"/>
      <c r="GOO1237" s="12"/>
      <c r="GOP1237" s="12"/>
      <c r="GOQ1237" s="12"/>
      <c r="GOR1237" s="12"/>
      <c r="GOS1237" s="12"/>
      <c r="GOT1237" s="12"/>
      <c r="GOU1237" s="12"/>
      <c r="GOV1237" s="12"/>
      <c r="GOW1237" s="12"/>
      <c r="GOX1237" s="12"/>
      <c r="GOY1237" s="12"/>
      <c r="GOZ1237" s="12"/>
      <c r="GPA1237" s="12"/>
      <c r="GPB1237" s="12"/>
      <c r="GPC1237" s="12"/>
      <c r="GPD1237" s="12"/>
      <c r="GPE1237" s="12"/>
      <c r="GPF1237" s="12"/>
      <c r="GPG1237" s="12"/>
      <c r="GPH1237" s="12"/>
      <c r="GPI1237" s="12"/>
      <c r="GPJ1237" s="12"/>
      <c r="GPK1237" s="12"/>
      <c r="GPL1237" s="12"/>
      <c r="GPM1237" s="12"/>
      <c r="GPN1237" s="12"/>
      <c r="GPO1237" s="12"/>
      <c r="GPP1237" s="12"/>
      <c r="GPQ1237" s="12"/>
      <c r="GPR1237" s="12"/>
      <c r="GPS1237" s="12"/>
      <c r="GPT1237" s="12"/>
      <c r="GPU1237" s="12"/>
      <c r="GPV1237" s="12"/>
      <c r="GPW1237" s="12"/>
      <c r="GPX1237" s="12"/>
      <c r="GPY1237" s="12"/>
      <c r="GPZ1237" s="12"/>
      <c r="GQA1237" s="12"/>
      <c r="GQB1237" s="12"/>
      <c r="GQC1237" s="12"/>
      <c r="GQD1237" s="12"/>
      <c r="GQE1237" s="12"/>
      <c r="GQF1237" s="12"/>
      <c r="GQG1237" s="12"/>
      <c r="GQH1237" s="12"/>
      <c r="GQI1237" s="12"/>
      <c r="GQJ1237" s="12"/>
      <c r="GQK1237" s="12"/>
      <c r="GQL1237" s="12"/>
      <c r="GQM1237" s="12"/>
      <c r="GQN1237" s="12"/>
      <c r="GQO1237" s="12"/>
      <c r="GQP1237" s="12"/>
      <c r="GQQ1237" s="12"/>
      <c r="GQR1237" s="12"/>
      <c r="GQS1237" s="12"/>
      <c r="GQT1237" s="12"/>
      <c r="GQU1237" s="12"/>
      <c r="GQV1237" s="12"/>
      <c r="GQW1237" s="12"/>
      <c r="GQX1237" s="12"/>
      <c r="GQY1237" s="12"/>
      <c r="GQZ1237" s="12"/>
      <c r="GRA1237" s="12"/>
      <c r="GRB1237" s="12"/>
      <c r="GRC1237" s="12"/>
      <c r="GRD1237" s="12"/>
      <c r="GRE1237" s="12"/>
      <c r="GRF1237" s="12"/>
      <c r="GRG1237" s="12"/>
      <c r="GRH1237" s="12"/>
      <c r="GRI1237" s="12"/>
      <c r="GRJ1237" s="12"/>
      <c r="GRK1237" s="12"/>
      <c r="GRL1237" s="12"/>
      <c r="GRM1237" s="12"/>
      <c r="GRN1237" s="12"/>
      <c r="GRO1237" s="12"/>
      <c r="GRP1237" s="12"/>
      <c r="GRQ1237" s="12"/>
      <c r="GRR1237" s="12"/>
      <c r="GRS1237" s="12"/>
      <c r="GRT1237" s="12"/>
      <c r="GRU1237" s="12"/>
      <c r="GRV1237" s="12"/>
      <c r="GRW1237" s="12"/>
      <c r="GRX1237" s="12"/>
      <c r="GRY1237" s="12"/>
      <c r="GRZ1237" s="12"/>
      <c r="GSA1237" s="12"/>
      <c r="GSB1237" s="12"/>
      <c r="GSC1237" s="12"/>
      <c r="GSD1237" s="12"/>
      <c r="GSE1237" s="12"/>
      <c r="GSF1237" s="12"/>
      <c r="GSG1237" s="12"/>
      <c r="GSH1237" s="12"/>
      <c r="GSI1237" s="12"/>
      <c r="GSJ1237" s="12"/>
      <c r="GSK1237" s="12"/>
      <c r="GSL1237" s="12"/>
      <c r="GSM1237" s="12"/>
      <c r="GSN1237" s="12"/>
      <c r="GSO1237" s="12"/>
      <c r="GSP1237" s="12"/>
      <c r="GSQ1237" s="12"/>
      <c r="GSR1237" s="12"/>
      <c r="GSS1237" s="12"/>
      <c r="GST1237" s="12"/>
      <c r="GSU1237" s="12"/>
      <c r="GSV1237" s="12"/>
      <c r="GSW1237" s="12"/>
      <c r="GSX1237" s="12"/>
      <c r="GSY1237" s="12"/>
      <c r="GSZ1237" s="12"/>
      <c r="GTA1237" s="12"/>
      <c r="GTB1237" s="12"/>
      <c r="GTC1237" s="12"/>
      <c r="GTD1237" s="12"/>
      <c r="GTE1237" s="12"/>
      <c r="GTF1237" s="12"/>
      <c r="GTG1237" s="12"/>
      <c r="GTH1237" s="12"/>
      <c r="GTI1237" s="12"/>
      <c r="GTJ1237" s="12"/>
      <c r="GTK1237" s="12"/>
      <c r="GTL1237" s="12"/>
      <c r="GTM1237" s="12"/>
      <c r="GTN1237" s="12"/>
      <c r="GTO1237" s="12"/>
      <c r="GTP1237" s="12"/>
      <c r="GTQ1237" s="12"/>
      <c r="GTR1237" s="12"/>
      <c r="GTS1237" s="12"/>
      <c r="GTT1237" s="12"/>
      <c r="GTU1237" s="12"/>
      <c r="GTV1237" s="12"/>
      <c r="GTW1237" s="12"/>
      <c r="GTX1237" s="12"/>
      <c r="GTY1237" s="12"/>
      <c r="GTZ1237" s="12"/>
      <c r="GUA1237" s="12"/>
      <c r="GUB1237" s="12"/>
      <c r="GUC1237" s="12"/>
      <c r="GUD1237" s="12"/>
      <c r="GUE1237" s="12"/>
      <c r="GUF1237" s="12"/>
      <c r="GUG1237" s="12"/>
      <c r="GUH1237" s="12"/>
      <c r="GUI1237" s="12"/>
      <c r="GUJ1237" s="12"/>
      <c r="GUK1237" s="12"/>
      <c r="GUL1237" s="12"/>
      <c r="GUM1237" s="12"/>
      <c r="GUN1237" s="12"/>
      <c r="GUO1237" s="12"/>
      <c r="GUP1237" s="12"/>
      <c r="GUQ1237" s="12"/>
      <c r="GUR1237" s="12"/>
      <c r="GUS1237" s="12"/>
      <c r="GUT1237" s="12"/>
      <c r="GUU1237" s="12"/>
      <c r="GUV1237" s="12"/>
      <c r="GUW1237" s="12"/>
      <c r="GUX1237" s="12"/>
      <c r="GUY1237" s="12"/>
      <c r="GUZ1237" s="12"/>
      <c r="GVA1237" s="12"/>
      <c r="GVB1237" s="12"/>
      <c r="GVC1237" s="12"/>
      <c r="GVD1237" s="12"/>
      <c r="GVE1237" s="12"/>
      <c r="GVF1237" s="12"/>
      <c r="GVG1237" s="12"/>
      <c r="GVH1237" s="12"/>
      <c r="GVI1237" s="12"/>
      <c r="GVJ1237" s="12"/>
      <c r="GVK1237" s="12"/>
      <c r="GVL1237" s="12"/>
      <c r="GVM1237" s="12"/>
      <c r="GVN1237" s="12"/>
      <c r="GVO1237" s="12"/>
      <c r="GVP1237" s="12"/>
      <c r="GVQ1237" s="12"/>
      <c r="GVR1237" s="12"/>
      <c r="GVS1237" s="12"/>
      <c r="GVT1237" s="12"/>
      <c r="GVU1237" s="12"/>
      <c r="GVV1237" s="12"/>
      <c r="GVW1237" s="12"/>
      <c r="GVX1237" s="12"/>
      <c r="GVY1237" s="12"/>
      <c r="GVZ1237" s="12"/>
      <c r="GWA1237" s="12"/>
      <c r="GWB1237" s="12"/>
      <c r="GWC1237" s="12"/>
      <c r="GWD1237" s="12"/>
      <c r="GWE1237" s="12"/>
      <c r="GWF1237" s="12"/>
      <c r="GWG1237" s="12"/>
      <c r="GWH1237" s="12"/>
      <c r="GWI1237" s="12"/>
      <c r="GWJ1237" s="12"/>
      <c r="GWK1237" s="12"/>
      <c r="GWL1237" s="12"/>
      <c r="GWM1237" s="12"/>
      <c r="GWN1237" s="12"/>
      <c r="GWO1237" s="12"/>
      <c r="GWP1237" s="12"/>
      <c r="GWQ1237" s="12"/>
      <c r="GWR1237" s="12"/>
      <c r="GWS1237" s="12"/>
      <c r="GWT1237" s="12"/>
      <c r="GWU1237" s="12"/>
      <c r="GWV1237" s="12"/>
      <c r="GWW1237" s="12"/>
      <c r="GWX1237" s="12"/>
      <c r="GWY1237" s="12"/>
      <c r="GWZ1237" s="12"/>
      <c r="GXA1237" s="12"/>
      <c r="GXB1237" s="12"/>
      <c r="GXC1237" s="12"/>
      <c r="GXD1237" s="12"/>
      <c r="GXE1237" s="12"/>
      <c r="GXF1237" s="12"/>
      <c r="GXG1237" s="12"/>
      <c r="GXH1237" s="12"/>
      <c r="GXI1237" s="12"/>
      <c r="GXJ1237" s="12"/>
      <c r="GXK1237" s="12"/>
      <c r="GXL1237" s="12"/>
      <c r="GXM1237" s="12"/>
      <c r="GXN1237" s="12"/>
      <c r="GXO1237" s="12"/>
      <c r="GXP1237" s="12"/>
      <c r="GXQ1237" s="12"/>
      <c r="GXR1237" s="12"/>
      <c r="GXS1237" s="12"/>
      <c r="GXT1237" s="12"/>
      <c r="GXU1237" s="12"/>
      <c r="GXV1237" s="12"/>
      <c r="GXW1237" s="12"/>
      <c r="GXX1237" s="12"/>
      <c r="GXY1237" s="12"/>
      <c r="GXZ1237" s="12"/>
      <c r="GYA1237" s="12"/>
      <c r="GYB1237" s="12"/>
      <c r="GYC1237" s="12"/>
      <c r="GYD1237" s="12"/>
      <c r="GYE1237" s="12"/>
      <c r="GYF1237" s="12"/>
      <c r="GYG1237" s="12"/>
      <c r="GYH1237" s="12"/>
      <c r="GYI1237" s="12"/>
      <c r="GYJ1237" s="12"/>
      <c r="GYK1237" s="12"/>
      <c r="GYL1237" s="12"/>
      <c r="GYM1237" s="12"/>
      <c r="GYN1237" s="12"/>
      <c r="GYO1237" s="12"/>
      <c r="GYP1237" s="12"/>
      <c r="GYQ1237" s="12"/>
      <c r="GYR1237" s="12"/>
      <c r="GYS1237" s="12"/>
      <c r="GYT1237" s="12"/>
      <c r="GYU1237" s="12"/>
      <c r="GYV1237" s="12"/>
      <c r="GYW1237" s="12"/>
      <c r="GYX1237" s="12"/>
      <c r="GYY1237" s="12"/>
      <c r="GYZ1237" s="12"/>
      <c r="GZA1237" s="12"/>
      <c r="GZB1237" s="12"/>
      <c r="GZC1237" s="12"/>
      <c r="GZD1237" s="12"/>
      <c r="GZE1237" s="12"/>
      <c r="GZF1237" s="12"/>
      <c r="GZG1237" s="12"/>
      <c r="GZH1237" s="12"/>
      <c r="GZI1237" s="12"/>
      <c r="GZJ1237" s="12"/>
      <c r="GZK1237" s="12"/>
      <c r="GZL1237" s="12"/>
      <c r="GZM1237" s="12"/>
      <c r="GZN1237" s="12"/>
      <c r="GZO1237" s="12"/>
      <c r="GZP1237" s="12"/>
      <c r="GZQ1237" s="12"/>
      <c r="GZR1237" s="12"/>
      <c r="GZS1237" s="12"/>
      <c r="GZT1237" s="12"/>
      <c r="GZU1237" s="12"/>
      <c r="GZV1237" s="12"/>
      <c r="GZW1237" s="12"/>
      <c r="GZX1237" s="12"/>
      <c r="GZY1237" s="12"/>
      <c r="GZZ1237" s="12"/>
      <c r="HAA1237" s="12"/>
      <c r="HAB1237" s="12"/>
      <c r="HAC1237" s="12"/>
      <c r="HAD1237" s="12"/>
      <c r="HAE1237" s="12"/>
      <c r="HAF1237" s="12"/>
      <c r="HAG1237" s="12"/>
      <c r="HAH1237" s="12"/>
      <c r="HAI1237" s="12"/>
      <c r="HAJ1237" s="12"/>
      <c r="HAK1237" s="12"/>
      <c r="HAL1237" s="12"/>
      <c r="HAM1237" s="12"/>
      <c r="HAN1237" s="12"/>
      <c r="HAO1237" s="12"/>
      <c r="HAP1237" s="12"/>
      <c r="HAQ1237" s="12"/>
      <c r="HAR1237" s="12"/>
      <c r="HAS1237" s="12"/>
      <c r="HAT1237" s="12"/>
      <c r="HAU1237" s="12"/>
      <c r="HAV1237" s="12"/>
      <c r="HAW1237" s="12"/>
      <c r="HAX1237" s="12"/>
      <c r="HAY1237" s="12"/>
      <c r="HAZ1237" s="12"/>
      <c r="HBA1237" s="12"/>
      <c r="HBB1237" s="12"/>
      <c r="HBC1237" s="12"/>
      <c r="HBD1237" s="12"/>
      <c r="HBE1237" s="12"/>
      <c r="HBF1237" s="12"/>
      <c r="HBG1237" s="12"/>
      <c r="HBH1237" s="12"/>
      <c r="HBI1237" s="12"/>
      <c r="HBJ1237" s="12"/>
      <c r="HBK1237" s="12"/>
      <c r="HBL1237" s="12"/>
      <c r="HBM1237" s="12"/>
      <c r="HBN1237" s="12"/>
      <c r="HBO1237" s="12"/>
      <c r="HBP1237" s="12"/>
      <c r="HBQ1237" s="12"/>
      <c r="HBR1237" s="12"/>
      <c r="HBS1237" s="12"/>
      <c r="HBT1237" s="12"/>
      <c r="HBU1237" s="12"/>
      <c r="HBV1237" s="12"/>
      <c r="HBW1237" s="12"/>
      <c r="HBX1237" s="12"/>
      <c r="HBY1237" s="12"/>
      <c r="HBZ1237" s="12"/>
      <c r="HCA1237" s="12"/>
      <c r="HCB1237" s="12"/>
      <c r="HCC1237" s="12"/>
      <c r="HCD1237" s="12"/>
      <c r="HCE1237" s="12"/>
      <c r="HCF1237" s="12"/>
      <c r="HCG1237" s="12"/>
      <c r="HCH1237" s="12"/>
      <c r="HCI1237" s="12"/>
      <c r="HCJ1237" s="12"/>
      <c r="HCK1237" s="12"/>
      <c r="HCL1237" s="12"/>
      <c r="HCM1237" s="12"/>
      <c r="HCN1237" s="12"/>
      <c r="HCO1237" s="12"/>
      <c r="HCP1237" s="12"/>
      <c r="HCQ1237" s="12"/>
      <c r="HCR1237" s="12"/>
      <c r="HCS1237" s="12"/>
      <c r="HCT1237" s="12"/>
      <c r="HCU1237" s="12"/>
      <c r="HCV1237" s="12"/>
      <c r="HCW1237" s="12"/>
      <c r="HCX1237" s="12"/>
      <c r="HCY1237" s="12"/>
      <c r="HCZ1237" s="12"/>
      <c r="HDA1237" s="12"/>
      <c r="HDB1237" s="12"/>
      <c r="HDC1237" s="12"/>
      <c r="HDD1237" s="12"/>
      <c r="HDE1237" s="12"/>
      <c r="HDF1237" s="12"/>
      <c r="HDG1237" s="12"/>
      <c r="HDH1237" s="12"/>
      <c r="HDI1237" s="12"/>
      <c r="HDJ1237" s="12"/>
      <c r="HDK1237" s="12"/>
      <c r="HDL1237" s="12"/>
      <c r="HDM1237" s="12"/>
      <c r="HDN1237" s="12"/>
      <c r="HDO1237" s="12"/>
      <c r="HDP1237" s="12"/>
      <c r="HDQ1237" s="12"/>
      <c r="HDR1237" s="12"/>
      <c r="HDS1237" s="12"/>
      <c r="HDT1237" s="12"/>
      <c r="HDU1237" s="12"/>
      <c r="HDV1237" s="12"/>
      <c r="HDW1237" s="12"/>
      <c r="HDX1237" s="12"/>
      <c r="HDY1237" s="12"/>
      <c r="HDZ1237" s="12"/>
      <c r="HEA1237" s="12"/>
      <c r="HEB1237" s="12"/>
      <c r="HEC1237" s="12"/>
      <c r="HED1237" s="12"/>
      <c r="HEE1237" s="12"/>
      <c r="HEF1237" s="12"/>
      <c r="HEG1237" s="12"/>
      <c r="HEH1237" s="12"/>
      <c r="HEI1237" s="12"/>
      <c r="HEJ1237" s="12"/>
      <c r="HEK1237" s="12"/>
      <c r="HEL1237" s="12"/>
      <c r="HEM1237" s="12"/>
      <c r="HEN1237" s="12"/>
      <c r="HEO1237" s="12"/>
      <c r="HEP1237" s="12"/>
      <c r="HEQ1237" s="12"/>
      <c r="HER1237" s="12"/>
      <c r="HES1237" s="12"/>
      <c r="HET1237" s="12"/>
      <c r="HEU1237" s="12"/>
      <c r="HEV1237" s="12"/>
      <c r="HEW1237" s="12"/>
      <c r="HEX1237" s="12"/>
      <c r="HEY1237" s="12"/>
      <c r="HEZ1237" s="12"/>
      <c r="HFA1237" s="12"/>
      <c r="HFB1237" s="12"/>
      <c r="HFC1237" s="12"/>
      <c r="HFD1237" s="12"/>
      <c r="HFE1237" s="12"/>
      <c r="HFF1237" s="12"/>
      <c r="HFG1237" s="12"/>
      <c r="HFH1237" s="12"/>
      <c r="HFI1237" s="12"/>
      <c r="HFJ1237" s="12"/>
      <c r="HFK1237" s="12"/>
      <c r="HFL1237" s="12"/>
      <c r="HFM1237" s="12"/>
      <c r="HFN1237" s="12"/>
      <c r="HFO1237" s="12"/>
      <c r="HFP1237" s="12"/>
      <c r="HFQ1237" s="12"/>
      <c r="HFR1237" s="12"/>
      <c r="HFS1237" s="12"/>
      <c r="HFT1237" s="12"/>
      <c r="HFU1237" s="12"/>
      <c r="HFV1237" s="12"/>
      <c r="HFW1237" s="12"/>
      <c r="HFX1237" s="12"/>
      <c r="HFY1237" s="12"/>
      <c r="HFZ1237" s="12"/>
      <c r="HGA1237" s="12"/>
      <c r="HGB1237" s="12"/>
      <c r="HGC1237" s="12"/>
      <c r="HGD1237" s="12"/>
      <c r="HGE1237" s="12"/>
      <c r="HGF1237" s="12"/>
      <c r="HGG1237" s="12"/>
      <c r="HGH1237" s="12"/>
      <c r="HGI1237" s="12"/>
      <c r="HGJ1237" s="12"/>
      <c r="HGK1237" s="12"/>
      <c r="HGL1237" s="12"/>
      <c r="HGM1237" s="12"/>
      <c r="HGN1237" s="12"/>
      <c r="HGO1237" s="12"/>
      <c r="HGP1237" s="12"/>
      <c r="HGQ1237" s="12"/>
      <c r="HGR1237" s="12"/>
      <c r="HGS1237" s="12"/>
      <c r="HGT1237" s="12"/>
      <c r="HGU1237" s="12"/>
      <c r="HGV1237" s="12"/>
      <c r="HGW1237" s="12"/>
      <c r="HGX1237" s="12"/>
      <c r="HGY1237" s="12"/>
      <c r="HGZ1237" s="12"/>
      <c r="HHA1237" s="12"/>
      <c r="HHB1237" s="12"/>
      <c r="HHC1237" s="12"/>
      <c r="HHD1237" s="12"/>
      <c r="HHE1237" s="12"/>
      <c r="HHF1237" s="12"/>
      <c r="HHG1237" s="12"/>
      <c r="HHH1237" s="12"/>
      <c r="HHI1237" s="12"/>
      <c r="HHJ1237" s="12"/>
      <c r="HHK1237" s="12"/>
      <c r="HHL1237" s="12"/>
      <c r="HHM1237" s="12"/>
      <c r="HHN1237" s="12"/>
      <c r="HHO1237" s="12"/>
      <c r="HHP1237" s="12"/>
      <c r="HHQ1237" s="12"/>
      <c r="HHR1237" s="12"/>
      <c r="HHS1237" s="12"/>
      <c r="HHT1237" s="12"/>
      <c r="HHU1237" s="12"/>
      <c r="HHV1237" s="12"/>
      <c r="HHW1237" s="12"/>
      <c r="HHX1237" s="12"/>
      <c r="HHY1237" s="12"/>
      <c r="HHZ1237" s="12"/>
      <c r="HIA1237" s="12"/>
      <c r="HIB1237" s="12"/>
      <c r="HIC1237" s="12"/>
      <c r="HID1237" s="12"/>
      <c r="HIE1237" s="12"/>
      <c r="HIF1237" s="12"/>
      <c r="HIG1237" s="12"/>
      <c r="HIH1237" s="12"/>
      <c r="HII1237" s="12"/>
      <c r="HIJ1237" s="12"/>
      <c r="HIK1237" s="12"/>
      <c r="HIL1237" s="12"/>
      <c r="HIM1237" s="12"/>
      <c r="HIN1237" s="12"/>
      <c r="HIO1237" s="12"/>
      <c r="HIP1237" s="12"/>
      <c r="HIQ1237" s="12"/>
      <c r="HIR1237" s="12"/>
      <c r="HIS1237" s="12"/>
      <c r="HIT1237" s="12"/>
      <c r="HIU1237" s="12"/>
      <c r="HIV1237" s="12"/>
      <c r="HIW1237" s="12"/>
      <c r="HIX1237" s="12"/>
      <c r="HIY1237" s="12"/>
      <c r="HIZ1237" s="12"/>
      <c r="HJA1237" s="12"/>
      <c r="HJB1237" s="12"/>
      <c r="HJC1237" s="12"/>
      <c r="HJD1237" s="12"/>
      <c r="HJE1237" s="12"/>
      <c r="HJF1237" s="12"/>
      <c r="HJG1237" s="12"/>
      <c r="HJH1237" s="12"/>
      <c r="HJI1237" s="12"/>
      <c r="HJJ1237" s="12"/>
      <c r="HJK1237" s="12"/>
      <c r="HJL1237" s="12"/>
      <c r="HJM1237" s="12"/>
      <c r="HJN1237" s="12"/>
      <c r="HJO1237" s="12"/>
      <c r="HJP1237" s="12"/>
      <c r="HJQ1237" s="12"/>
      <c r="HJR1237" s="12"/>
      <c r="HJS1237" s="12"/>
      <c r="HJT1237" s="12"/>
      <c r="HJU1237" s="12"/>
      <c r="HJV1237" s="12"/>
      <c r="HJW1237" s="12"/>
      <c r="HJX1237" s="12"/>
      <c r="HJY1237" s="12"/>
      <c r="HJZ1237" s="12"/>
      <c r="HKA1237" s="12"/>
      <c r="HKB1237" s="12"/>
      <c r="HKC1237" s="12"/>
      <c r="HKD1237" s="12"/>
      <c r="HKE1237" s="12"/>
      <c r="HKF1237" s="12"/>
      <c r="HKG1237" s="12"/>
      <c r="HKH1237" s="12"/>
      <c r="HKI1237" s="12"/>
      <c r="HKJ1237" s="12"/>
      <c r="HKK1237" s="12"/>
      <c r="HKL1237" s="12"/>
      <c r="HKM1237" s="12"/>
      <c r="HKN1237" s="12"/>
      <c r="HKO1237" s="12"/>
      <c r="HKP1237" s="12"/>
      <c r="HKQ1237" s="12"/>
      <c r="HKR1237" s="12"/>
      <c r="HKS1237" s="12"/>
      <c r="HKT1237" s="12"/>
      <c r="HKU1237" s="12"/>
      <c r="HKV1237" s="12"/>
      <c r="HKW1237" s="12"/>
      <c r="HKX1237" s="12"/>
      <c r="HKY1237" s="12"/>
      <c r="HKZ1237" s="12"/>
      <c r="HLA1237" s="12"/>
      <c r="HLB1237" s="12"/>
      <c r="HLC1237" s="12"/>
      <c r="HLD1237" s="12"/>
      <c r="HLE1237" s="12"/>
      <c r="HLF1237" s="12"/>
      <c r="HLG1237" s="12"/>
      <c r="HLH1237" s="12"/>
      <c r="HLI1237" s="12"/>
      <c r="HLJ1237" s="12"/>
      <c r="HLK1237" s="12"/>
      <c r="HLL1237" s="12"/>
      <c r="HLM1237" s="12"/>
      <c r="HLN1237" s="12"/>
      <c r="HLO1237" s="12"/>
      <c r="HLP1237" s="12"/>
      <c r="HLQ1237" s="12"/>
      <c r="HLR1237" s="12"/>
      <c r="HLS1237" s="12"/>
      <c r="HLT1237" s="12"/>
      <c r="HLU1237" s="12"/>
      <c r="HLV1237" s="12"/>
      <c r="HLW1237" s="12"/>
      <c r="HLX1237" s="12"/>
      <c r="HLY1237" s="12"/>
      <c r="HLZ1237" s="12"/>
      <c r="HMA1237" s="12"/>
      <c r="HMB1237" s="12"/>
      <c r="HMC1237" s="12"/>
      <c r="HMD1237" s="12"/>
      <c r="HME1237" s="12"/>
      <c r="HMF1237" s="12"/>
      <c r="HMG1237" s="12"/>
      <c r="HMH1237" s="12"/>
      <c r="HMI1237" s="12"/>
      <c r="HMJ1237" s="12"/>
      <c r="HMK1237" s="12"/>
      <c r="HML1237" s="12"/>
      <c r="HMM1237" s="12"/>
      <c r="HMN1237" s="12"/>
      <c r="HMO1237" s="12"/>
      <c r="HMP1237" s="12"/>
      <c r="HMQ1237" s="12"/>
      <c r="HMR1237" s="12"/>
      <c r="HMS1237" s="12"/>
      <c r="HMT1237" s="12"/>
      <c r="HMU1237" s="12"/>
      <c r="HMV1237" s="12"/>
      <c r="HMW1237" s="12"/>
      <c r="HMX1237" s="12"/>
      <c r="HMY1237" s="12"/>
      <c r="HMZ1237" s="12"/>
      <c r="HNA1237" s="12"/>
      <c r="HNB1237" s="12"/>
      <c r="HNC1237" s="12"/>
      <c r="HND1237" s="12"/>
      <c r="HNE1237" s="12"/>
      <c r="HNF1237" s="12"/>
      <c r="HNG1237" s="12"/>
      <c r="HNH1237" s="12"/>
      <c r="HNI1237" s="12"/>
      <c r="HNJ1237" s="12"/>
      <c r="HNK1237" s="12"/>
      <c r="HNL1237" s="12"/>
      <c r="HNM1237" s="12"/>
      <c r="HNN1237" s="12"/>
      <c r="HNO1237" s="12"/>
      <c r="HNP1237" s="12"/>
      <c r="HNQ1237" s="12"/>
      <c r="HNR1237" s="12"/>
      <c r="HNS1237" s="12"/>
      <c r="HNT1237" s="12"/>
      <c r="HNU1237" s="12"/>
      <c r="HNV1237" s="12"/>
      <c r="HNW1237" s="12"/>
      <c r="HNX1237" s="12"/>
      <c r="HNY1237" s="12"/>
      <c r="HNZ1237" s="12"/>
      <c r="HOA1237" s="12"/>
      <c r="HOB1237" s="12"/>
      <c r="HOC1237" s="12"/>
      <c r="HOD1237" s="12"/>
      <c r="HOE1237" s="12"/>
      <c r="HOF1237" s="12"/>
      <c r="HOG1237" s="12"/>
      <c r="HOH1237" s="12"/>
      <c r="HOI1237" s="12"/>
      <c r="HOJ1237" s="12"/>
      <c r="HOK1237" s="12"/>
      <c r="HOL1237" s="12"/>
      <c r="HOM1237" s="12"/>
      <c r="HON1237" s="12"/>
      <c r="HOO1237" s="12"/>
      <c r="HOP1237" s="12"/>
      <c r="HOQ1237" s="12"/>
      <c r="HOR1237" s="12"/>
      <c r="HOS1237" s="12"/>
      <c r="HOT1237" s="12"/>
      <c r="HOU1237" s="12"/>
      <c r="HOV1237" s="12"/>
      <c r="HOW1237" s="12"/>
      <c r="HOX1237" s="12"/>
      <c r="HOY1237" s="12"/>
      <c r="HOZ1237" s="12"/>
      <c r="HPA1237" s="12"/>
      <c r="HPB1237" s="12"/>
      <c r="HPC1237" s="12"/>
      <c r="HPD1237" s="12"/>
      <c r="HPE1237" s="12"/>
      <c r="HPF1237" s="12"/>
      <c r="HPG1237" s="12"/>
      <c r="HPH1237" s="12"/>
      <c r="HPI1237" s="12"/>
      <c r="HPJ1237" s="12"/>
      <c r="HPK1237" s="12"/>
      <c r="HPL1237" s="12"/>
      <c r="HPM1237" s="12"/>
      <c r="HPN1237" s="12"/>
      <c r="HPO1237" s="12"/>
      <c r="HPP1237" s="12"/>
      <c r="HPQ1237" s="12"/>
      <c r="HPR1237" s="12"/>
      <c r="HPS1237" s="12"/>
      <c r="HPT1237" s="12"/>
      <c r="HPU1237" s="12"/>
      <c r="HPV1237" s="12"/>
      <c r="HPW1237" s="12"/>
      <c r="HPX1237" s="12"/>
      <c r="HPY1237" s="12"/>
      <c r="HPZ1237" s="12"/>
      <c r="HQA1237" s="12"/>
      <c r="HQB1237" s="12"/>
      <c r="HQC1237" s="12"/>
      <c r="HQD1237" s="12"/>
      <c r="HQE1237" s="12"/>
      <c r="HQF1237" s="12"/>
      <c r="HQG1237" s="12"/>
      <c r="HQH1237" s="12"/>
      <c r="HQI1237" s="12"/>
      <c r="HQJ1237" s="12"/>
      <c r="HQK1237" s="12"/>
      <c r="HQL1237" s="12"/>
      <c r="HQM1237" s="12"/>
      <c r="HQN1237" s="12"/>
      <c r="HQO1237" s="12"/>
      <c r="HQP1237" s="12"/>
      <c r="HQQ1237" s="12"/>
      <c r="HQR1237" s="12"/>
      <c r="HQS1237" s="12"/>
      <c r="HQT1237" s="12"/>
      <c r="HQU1237" s="12"/>
      <c r="HQV1237" s="12"/>
      <c r="HQW1237" s="12"/>
      <c r="HQX1237" s="12"/>
      <c r="HQY1237" s="12"/>
      <c r="HQZ1237" s="12"/>
      <c r="HRA1237" s="12"/>
      <c r="HRB1237" s="12"/>
      <c r="HRC1237" s="12"/>
      <c r="HRD1237" s="12"/>
      <c r="HRE1237" s="12"/>
      <c r="HRF1237" s="12"/>
      <c r="HRG1237" s="12"/>
      <c r="HRH1237" s="12"/>
      <c r="HRI1237" s="12"/>
      <c r="HRJ1237" s="12"/>
      <c r="HRK1237" s="12"/>
      <c r="HRL1237" s="12"/>
      <c r="HRM1237" s="12"/>
      <c r="HRN1237" s="12"/>
      <c r="HRO1237" s="12"/>
      <c r="HRP1237" s="12"/>
      <c r="HRQ1237" s="12"/>
      <c r="HRR1237" s="12"/>
      <c r="HRS1237" s="12"/>
      <c r="HRT1237" s="12"/>
      <c r="HRU1237" s="12"/>
      <c r="HRV1237" s="12"/>
      <c r="HRW1237" s="12"/>
      <c r="HRX1237" s="12"/>
      <c r="HRY1237" s="12"/>
      <c r="HRZ1237" s="12"/>
      <c r="HSA1237" s="12"/>
      <c r="HSB1237" s="12"/>
      <c r="HSC1237" s="12"/>
      <c r="HSD1237" s="12"/>
      <c r="HSE1237" s="12"/>
      <c r="HSF1237" s="12"/>
      <c r="HSG1237" s="12"/>
      <c r="HSH1237" s="12"/>
      <c r="HSI1237" s="12"/>
      <c r="HSJ1237" s="12"/>
      <c r="HSK1237" s="12"/>
      <c r="HSL1237" s="12"/>
      <c r="HSM1237" s="12"/>
      <c r="HSN1237" s="12"/>
      <c r="HSO1237" s="12"/>
      <c r="HSP1237" s="12"/>
      <c r="HSQ1237" s="12"/>
      <c r="HSR1237" s="12"/>
      <c r="HSS1237" s="12"/>
      <c r="HST1237" s="12"/>
      <c r="HSU1237" s="12"/>
      <c r="HSV1237" s="12"/>
      <c r="HSW1237" s="12"/>
      <c r="HSX1237" s="12"/>
      <c r="HSY1237" s="12"/>
      <c r="HSZ1237" s="12"/>
      <c r="HTA1237" s="12"/>
      <c r="HTB1237" s="12"/>
      <c r="HTC1237" s="12"/>
      <c r="HTD1237" s="12"/>
      <c r="HTE1237" s="12"/>
      <c r="HTF1237" s="12"/>
      <c r="HTG1237" s="12"/>
      <c r="HTH1237" s="12"/>
      <c r="HTI1237" s="12"/>
      <c r="HTJ1237" s="12"/>
      <c r="HTK1237" s="12"/>
      <c r="HTL1237" s="12"/>
      <c r="HTM1237" s="12"/>
      <c r="HTN1237" s="12"/>
      <c r="HTO1237" s="12"/>
      <c r="HTP1237" s="12"/>
      <c r="HTQ1237" s="12"/>
      <c r="HTR1237" s="12"/>
      <c r="HTS1237" s="12"/>
      <c r="HTT1237" s="12"/>
      <c r="HTU1237" s="12"/>
      <c r="HTV1237" s="12"/>
      <c r="HTW1237" s="12"/>
      <c r="HTX1237" s="12"/>
      <c r="HTY1237" s="12"/>
      <c r="HTZ1237" s="12"/>
      <c r="HUA1237" s="12"/>
      <c r="HUB1237" s="12"/>
      <c r="HUC1237" s="12"/>
      <c r="HUD1237" s="12"/>
      <c r="HUE1237" s="12"/>
      <c r="HUF1237" s="12"/>
      <c r="HUG1237" s="12"/>
      <c r="HUH1237" s="12"/>
      <c r="HUI1237" s="12"/>
      <c r="HUJ1237" s="12"/>
      <c r="HUK1237" s="12"/>
      <c r="HUL1237" s="12"/>
      <c r="HUM1237" s="12"/>
      <c r="HUN1237" s="12"/>
      <c r="HUO1237" s="12"/>
      <c r="HUP1237" s="12"/>
      <c r="HUQ1237" s="12"/>
      <c r="HUR1237" s="12"/>
      <c r="HUS1237" s="12"/>
      <c r="HUT1237" s="12"/>
      <c r="HUU1237" s="12"/>
      <c r="HUV1237" s="12"/>
      <c r="HUW1237" s="12"/>
      <c r="HUX1237" s="12"/>
      <c r="HUY1237" s="12"/>
      <c r="HUZ1237" s="12"/>
      <c r="HVA1237" s="12"/>
      <c r="HVB1237" s="12"/>
      <c r="HVC1237" s="12"/>
      <c r="HVD1237" s="12"/>
      <c r="HVE1237" s="12"/>
      <c r="HVF1237" s="12"/>
      <c r="HVG1237" s="12"/>
      <c r="HVH1237" s="12"/>
      <c r="HVI1237" s="12"/>
      <c r="HVJ1237" s="12"/>
      <c r="HVK1237" s="12"/>
      <c r="HVL1237" s="12"/>
      <c r="HVM1237" s="12"/>
      <c r="HVN1237" s="12"/>
      <c r="HVO1237" s="12"/>
      <c r="HVP1237" s="12"/>
      <c r="HVQ1237" s="12"/>
      <c r="HVR1237" s="12"/>
      <c r="HVS1237" s="12"/>
      <c r="HVT1237" s="12"/>
      <c r="HVU1237" s="12"/>
      <c r="HVV1237" s="12"/>
      <c r="HVW1237" s="12"/>
      <c r="HVX1237" s="12"/>
      <c r="HVY1237" s="12"/>
      <c r="HVZ1237" s="12"/>
      <c r="HWA1237" s="12"/>
      <c r="HWB1237" s="12"/>
      <c r="HWC1237" s="12"/>
      <c r="HWD1237" s="12"/>
      <c r="HWE1237" s="12"/>
      <c r="HWF1237" s="12"/>
      <c r="HWG1237" s="12"/>
      <c r="HWH1237" s="12"/>
      <c r="HWI1237" s="12"/>
      <c r="HWJ1237" s="12"/>
      <c r="HWK1237" s="12"/>
      <c r="HWL1237" s="12"/>
      <c r="HWM1237" s="12"/>
      <c r="HWN1237" s="12"/>
      <c r="HWO1237" s="12"/>
      <c r="HWP1237" s="12"/>
      <c r="HWQ1237" s="12"/>
      <c r="HWR1237" s="12"/>
      <c r="HWS1237" s="12"/>
      <c r="HWT1237" s="12"/>
      <c r="HWU1237" s="12"/>
      <c r="HWV1237" s="12"/>
      <c r="HWW1237" s="12"/>
      <c r="HWX1237" s="12"/>
      <c r="HWY1237" s="12"/>
      <c r="HWZ1237" s="12"/>
      <c r="HXA1237" s="12"/>
      <c r="HXB1237" s="12"/>
      <c r="HXC1237" s="12"/>
      <c r="HXD1237" s="12"/>
      <c r="HXE1237" s="12"/>
      <c r="HXF1237" s="12"/>
      <c r="HXG1237" s="12"/>
      <c r="HXH1237" s="12"/>
      <c r="HXI1237" s="12"/>
      <c r="HXJ1237" s="12"/>
      <c r="HXK1237" s="12"/>
      <c r="HXL1237" s="12"/>
      <c r="HXM1237" s="12"/>
      <c r="HXN1237" s="12"/>
      <c r="HXO1237" s="12"/>
      <c r="HXP1237" s="12"/>
      <c r="HXQ1237" s="12"/>
      <c r="HXR1237" s="12"/>
      <c r="HXS1237" s="12"/>
      <c r="HXT1237" s="12"/>
      <c r="HXU1237" s="12"/>
      <c r="HXV1237" s="12"/>
      <c r="HXW1237" s="12"/>
      <c r="HXX1237" s="12"/>
      <c r="HXY1237" s="12"/>
      <c r="HXZ1237" s="12"/>
      <c r="HYA1237" s="12"/>
      <c r="HYB1237" s="12"/>
      <c r="HYC1237" s="12"/>
      <c r="HYD1237" s="12"/>
      <c r="HYE1237" s="12"/>
      <c r="HYF1237" s="12"/>
      <c r="HYG1237" s="12"/>
      <c r="HYH1237" s="12"/>
      <c r="HYI1237" s="12"/>
      <c r="HYJ1237" s="12"/>
      <c r="HYK1237" s="12"/>
      <c r="HYL1237" s="12"/>
      <c r="HYM1237" s="12"/>
      <c r="HYN1237" s="12"/>
      <c r="HYO1237" s="12"/>
      <c r="HYP1237" s="12"/>
      <c r="HYQ1237" s="12"/>
      <c r="HYR1237" s="12"/>
      <c r="HYS1237" s="12"/>
      <c r="HYT1237" s="12"/>
      <c r="HYU1237" s="12"/>
      <c r="HYV1237" s="12"/>
      <c r="HYW1237" s="12"/>
      <c r="HYX1237" s="12"/>
      <c r="HYY1237" s="12"/>
      <c r="HYZ1237" s="12"/>
      <c r="HZA1237" s="12"/>
      <c r="HZB1237" s="12"/>
      <c r="HZC1237" s="12"/>
      <c r="HZD1237" s="12"/>
      <c r="HZE1237" s="12"/>
      <c r="HZF1237" s="12"/>
      <c r="HZG1237" s="12"/>
      <c r="HZH1237" s="12"/>
      <c r="HZI1237" s="12"/>
      <c r="HZJ1237" s="12"/>
      <c r="HZK1237" s="12"/>
      <c r="HZL1237" s="12"/>
      <c r="HZM1237" s="12"/>
      <c r="HZN1237" s="12"/>
      <c r="HZO1237" s="12"/>
      <c r="HZP1237" s="12"/>
      <c r="HZQ1237" s="12"/>
      <c r="HZR1237" s="12"/>
      <c r="HZS1237" s="12"/>
      <c r="HZT1237" s="12"/>
      <c r="HZU1237" s="12"/>
      <c r="HZV1237" s="12"/>
      <c r="HZW1237" s="12"/>
      <c r="HZX1237" s="12"/>
      <c r="HZY1237" s="12"/>
      <c r="HZZ1237" s="12"/>
      <c r="IAA1237" s="12"/>
      <c r="IAB1237" s="12"/>
      <c r="IAC1237" s="12"/>
      <c r="IAD1237" s="12"/>
      <c r="IAE1237" s="12"/>
      <c r="IAF1237" s="12"/>
      <c r="IAG1237" s="12"/>
      <c r="IAH1237" s="12"/>
      <c r="IAI1237" s="12"/>
      <c r="IAJ1237" s="12"/>
      <c r="IAK1237" s="12"/>
      <c r="IAL1237" s="12"/>
      <c r="IAM1237" s="12"/>
      <c r="IAN1237" s="12"/>
      <c r="IAO1237" s="12"/>
      <c r="IAP1237" s="12"/>
      <c r="IAQ1237" s="12"/>
      <c r="IAR1237" s="12"/>
      <c r="IAS1237" s="12"/>
      <c r="IAT1237" s="12"/>
      <c r="IAU1237" s="12"/>
      <c r="IAV1237" s="12"/>
      <c r="IAW1237" s="12"/>
      <c r="IAX1237" s="12"/>
      <c r="IAY1237" s="12"/>
      <c r="IAZ1237" s="12"/>
      <c r="IBA1237" s="12"/>
      <c r="IBB1237" s="12"/>
      <c r="IBC1237" s="12"/>
      <c r="IBD1237" s="12"/>
      <c r="IBE1237" s="12"/>
      <c r="IBF1237" s="12"/>
      <c r="IBG1237" s="12"/>
      <c r="IBH1237" s="12"/>
      <c r="IBI1237" s="12"/>
      <c r="IBJ1237" s="12"/>
      <c r="IBK1237" s="12"/>
      <c r="IBL1237" s="12"/>
      <c r="IBM1237" s="12"/>
      <c r="IBN1237" s="12"/>
      <c r="IBO1237" s="12"/>
      <c r="IBP1237" s="12"/>
      <c r="IBQ1237" s="12"/>
      <c r="IBR1237" s="12"/>
      <c r="IBS1237" s="12"/>
      <c r="IBT1237" s="12"/>
      <c r="IBU1237" s="12"/>
      <c r="IBV1237" s="12"/>
      <c r="IBW1237" s="12"/>
      <c r="IBX1237" s="12"/>
      <c r="IBY1237" s="12"/>
      <c r="IBZ1237" s="12"/>
      <c r="ICA1237" s="12"/>
      <c r="ICB1237" s="12"/>
      <c r="ICC1237" s="12"/>
      <c r="ICD1237" s="12"/>
      <c r="ICE1237" s="12"/>
      <c r="ICF1237" s="12"/>
      <c r="ICG1237" s="12"/>
      <c r="ICH1237" s="12"/>
      <c r="ICI1237" s="12"/>
      <c r="ICJ1237" s="12"/>
      <c r="ICK1237" s="12"/>
      <c r="ICL1237" s="12"/>
      <c r="ICM1237" s="12"/>
      <c r="ICN1237" s="12"/>
      <c r="ICO1237" s="12"/>
      <c r="ICP1237" s="12"/>
      <c r="ICQ1237" s="12"/>
      <c r="ICR1237" s="12"/>
      <c r="ICS1237" s="12"/>
      <c r="ICT1237" s="12"/>
      <c r="ICU1237" s="12"/>
      <c r="ICV1237" s="12"/>
      <c r="ICW1237" s="12"/>
      <c r="ICX1237" s="12"/>
      <c r="ICY1237" s="12"/>
      <c r="ICZ1237" s="12"/>
      <c r="IDA1237" s="12"/>
      <c r="IDB1237" s="12"/>
      <c r="IDC1237" s="12"/>
      <c r="IDD1237" s="12"/>
      <c r="IDE1237" s="12"/>
      <c r="IDF1237" s="12"/>
      <c r="IDG1237" s="12"/>
      <c r="IDH1237" s="12"/>
      <c r="IDI1237" s="12"/>
      <c r="IDJ1237" s="12"/>
      <c r="IDK1237" s="12"/>
      <c r="IDL1237" s="12"/>
      <c r="IDM1237" s="12"/>
      <c r="IDN1237" s="12"/>
      <c r="IDO1237" s="12"/>
      <c r="IDP1237" s="12"/>
      <c r="IDQ1237" s="12"/>
      <c r="IDR1237" s="12"/>
      <c r="IDS1237" s="12"/>
      <c r="IDT1237" s="12"/>
      <c r="IDU1237" s="12"/>
      <c r="IDV1237" s="12"/>
      <c r="IDW1237" s="12"/>
      <c r="IDX1237" s="12"/>
      <c r="IDY1237" s="12"/>
      <c r="IDZ1237" s="12"/>
      <c r="IEA1237" s="12"/>
      <c r="IEB1237" s="12"/>
      <c r="IEC1237" s="12"/>
      <c r="IED1237" s="12"/>
      <c r="IEE1237" s="12"/>
      <c r="IEF1237" s="12"/>
      <c r="IEG1237" s="12"/>
      <c r="IEH1237" s="12"/>
      <c r="IEI1237" s="12"/>
      <c r="IEJ1237" s="12"/>
      <c r="IEK1237" s="12"/>
      <c r="IEL1237" s="12"/>
      <c r="IEM1237" s="12"/>
      <c r="IEN1237" s="12"/>
      <c r="IEO1237" s="12"/>
      <c r="IEP1237" s="12"/>
      <c r="IEQ1237" s="12"/>
      <c r="IER1237" s="12"/>
      <c r="IES1237" s="12"/>
      <c r="IET1237" s="12"/>
      <c r="IEU1237" s="12"/>
      <c r="IEV1237" s="12"/>
      <c r="IEW1237" s="12"/>
      <c r="IEX1237" s="12"/>
      <c r="IEY1237" s="12"/>
      <c r="IEZ1237" s="12"/>
      <c r="IFA1237" s="12"/>
      <c r="IFB1237" s="12"/>
      <c r="IFC1237" s="12"/>
      <c r="IFD1237" s="12"/>
      <c r="IFE1237" s="12"/>
      <c r="IFF1237" s="12"/>
      <c r="IFG1237" s="12"/>
      <c r="IFH1237" s="12"/>
      <c r="IFI1237" s="12"/>
      <c r="IFJ1237" s="12"/>
      <c r="IFK1237" s="12"/>
      <c r="IFL1237" s="12"/>
      <c r="IFM1237" s="12"/>
      <c r="IFN1237" s="12"/>
      <c r="IFO1237" s="12"/>
      <c r="IFP1237" s="12"/>
      <c r="IFQ1237" s="12"/>
      <c r="IFR1237" s="12"/>
      <c r="IFS1237" s="12"/>
      <c r="IFT1237" s="12"/>
      <c r="IFU1237" s="12"/>
      <c r="IFV1237" s="12"/>
      <c r="IFW1237" s="12"/>
      <c r="IFX1237" s="12"/>
      <c r="IFY1237" s="12"/>
      <c r="IFZ1237" s="12"/>
      <c r="IGA1237" s="12"/>
      <c r="IGB1237" s="12"/>
      <c r="IGC1237" s="12"/>
      <c r="IGD1237" s="12"/>
      <c r="IGE1237" s="12"/>
      <c r="IGF1237" s="12"/>
      <c r="IGG1237" s="12"/>
      <c r="IGH1237" s="12"/>
      <c r="IGI1237" s="12"/>
      <c r="IGJ1237" s="12"/>
      <c r="IGK1237" s="12"/>
      <c r="IGL1237" s="12"/>
      <c r="IGM1237" s="12"/>
      <c r="IGN1237" s="12"/>
      <c r="IGO1237" s="12"/>
      <c r="IGP1237" s="12"/>
      <c r="IGQ1237" s="12"/>
      <c r="IGR1237" s="12"/>
      <c r="IGS1237" s="12"/>
      <c r="IGT1237" s="12"/>
      <c r="IGU1237" s="12"/>
      <c r="IGV1237" s="12"/>
      <c r="IGW1237" s="12"/>
      <c r="IGX1237" s="12"/>
      <c r="IGY1237" s="12"/>
      <c r="IGZ1237" s="12"/>
      <c r="IHA1237" s="12"/>
      <c r="IHB1237" s="12"/>
      <c r="IHC1237" s="12"/>
      <c r="IHD1237" s="12"/>
      <c r="IHE1237" s="12"/>
      <c r="IHF1237" s="12"/>
      <c r="IHG1237" s="12"/>
      <c r="IHH1237" s="12"/>
      <c r="IHI1237" s="12"/>
      <c r="IHJ1237" s="12"/>
      <c r="IHK1237" s="12"/>
      <c r="IHL1237" s="12"/>
      <c r="IHM1237" s="12"/>
      <c r="IHN1237" s="12"/>
      <c r="IHO1237" s="12"/>
      <c r="IHP1237" s="12"/>
      <c r="IHQ1237" s="12"/>
      <c r="IHR1237" s="12"/>
      <c r="IHS1237" s="12"/>
      <c r="IHT1237" s="12"/>
      <c r="IHU1237" s="12"/>
      <c r="IHV1237" s="12"/>
      <c r="IHW1237" s="12"/>
      <c r="IHX1237" s="12"/>
      <c r="IHY1237" s="12"/>
      <c r="IHZ1237" s="12"/>
      <c r="IIA1237" s="12"/>
      <c r="IIB1237" s="12"/>
      <c r="IIC1237" s="12"/>
      <c r="IID1237" s="12"/>
      <c r="IIE1237" s="12"/>
      <c r="IIF1237" s="12"/>
      <c r="IIG1237" s="12"/>
      <c r="IIH1237" s="12"/>
      <c r="III1237" s="12"/>
      <c r="IIJ1237" s="12"/>
      <c r="IIK1237" s="12"/>
      <c r="IIL1237" s="12"/>
      <c r="IIM1237" s="12"/>
      <c r="IIN1237" s="12"/>
      <c r="IIO1237" s="12"/>
      <c r="IIP1237" s="12"/>
      <c r="IIQ1237" s="12"/>
      <c r="IIR1237" s="12"/>
      <c r="IIS1237" s="12"/>
      <c r="IIT1237" s="12"/>
      <c r="IIU1237" s="12"/>
      <c r="IIV1237" s="12"/>
      <c r="IIW1237" s="12"/>
      <c r="IIX1237" s="12"/>
      <c r="IIY1237" s="12"/>
      <c r="IIZ1237" s="12"/>
      <c r="IJA1237" s="12"/>
      <c r="IJB1237" s="12"/>
      <c r="IJC1237" s="12"/>
      <c r="IJD1237" s="12"/>
      <c r="IJE1237" s="12"/>
      <c r="IJF1237" s="12"/>
      <c r="IJG1237" s="12"/>
      <c r="IJH1237" s="12"/>
      <c r="IJI1237" s="12"/>
      <c r="IJJ1237" s="12"/>
      <c r="IJK1237" s="12"/>
      <c r="IJL1237" s="12"/>
      <c r="IJM1237" s="12"/>
      <c r="IJN1237" s="12"/>
      <c r="IJO1237" s="12"/>
      <c r="IJP1237" s="12"/>
      <c r="IJQ1237" s="12"/>
      <c r="IJR1237" s="12"/>
      <c r="IJS1237" s="12"/>
      <c r="IJT1237" s="12"/>
      <c r="IJU1237" s="12"/>
      <c r="IJV1237" s="12"/>
      <c r="IJW1237" s="12"/>
      <c r="IJX1237" s="12"/>
      <c r="IJY1237" s="12"/>
      <c r="IJZ1237" s="12"/>
      <c r="IKA1237" s="12"/>
      <c r="IKB1237" s="12"/>
      <c r="IKC1237" s="12"/>
      <c r="IKD1237" s="12"/>
      <c r="IKE1237" s="12"/>
      <c r="IKF1237" s="12"/>
      <c r="IKG1237" s="12"/>
      <c r="IKH1237" s="12"/>
      <c r="IKI1237" s="12"/>
      <c r="IKJ1237" s="12"/>
      <c r="IKK1237" s="12"/>
      <c r="IKL1237" s="12"/>
      <c r="IKM1237" s="12"/>
      <c r="IKN1237" s="12"/>
      <c r="IKO1237" s="12"/>
      <c r="IKP1237" s="12"/>
      <c r="IKQ1237" s="12"/>
      <c r="IKR1237" s="12"/>
      <c r="IKS1237" s="12"/>
      <c r="IKT1237" s="12"/>
      <c r="IKU1237" s="12"/>
      <c r="IKV1237" s="12"/>
      <c r="IKW1237" s="12"/>
      <c r="IKX1237" s="12"/>
      <c r="IKY1237" s="12"/>
      <c r="IKZ1237" s="12"/>
      <c r="ILA1237" s="12"/>
      <c r="ILB1237" s="12"/>
      <c r="ILC1237" s="12"/>
      <c r="ILD1237" s="12"/>
      <c r="ILE1237" s="12"/>
      <c r="ILF1237" s="12"/>
      <c r="ILG1237" s="12"/>
      <c r="ILH1237" s="12"/>
      <c r="ILI1237" s="12"/>
      <c r="ILJ1237" s="12"/>
      <c r="ILK1237" s="12"/>
      <c r="ILL1237" s="12"/>
      <c r="ILM1237" s="12"/>
      <c r="ILN1237" s="12"/>
      <c r="ILO1237" s="12"/>
      <c r="ILP1237" s="12"/>
      <c r="ILQ1237" s="12"/>
      <c r="ILR1237" s="12"/>
      <c r="ILS1237" s="12"/>
      <c r="ILT1237" s="12"/>
      <c r="ILU1237" s="12"/>
      <c r="ILV1237" s="12"/>
      <c r="ILW1237" s="12"/>
      <c r="ILX1237" s="12"/>
      <c r="ILY1237" s="12"/>
      <c r="ILZ1237" s="12"/>
      <c r="IMA1237" s="12"/>
      <c r="IMB1237" s="12"/>
      <c r="IMC1237" s="12"/>
      <c r="IMD1237" s="12"/>
      <c r="IME1237" s="12"/>
      <c r="IMF1237" s="12"/>
      <c r="IMG1237" s="12"/>
      <c r="IMH1237" s="12"/>
      <c r="IMI1237" s="12"/>
      <c r="IMJ1237" s="12"/>
      <c r="IMK1237" s="12"/>
      <c r="IML1237" s="12"/>
      <c r="IMM1237" s="12"/>
      <c r="IMN1237" s="12"/>
      <c r="IMO1237" s="12"/>
      <c r="IMP1237" s="12"/>
      <c r="IMQ1237" s="12"/>
      <c r="IMR1237" s="12"/>
      <c r="IMS1237" s="12"/>
      <c r="IMT1237" s="12"/>
      <c r="IMU1237" s="12"/>
      <c r="IMV1237" s="12"/>
      <c r="IMW1237" s="12"/>
      <c r="IMX1237" s="12"/>
      <c r="IMY1237" s="12"/>
      <c r="IMZ1237" s="12"/>
      <c r="INA1237" s="12"/>
      <c r="INB1237" s="12"/>
      <c r="INC1237" s="12"/>
      <c r="IND1237" s="12"/>
      <c r="INE1237" s="12"/>
      <c r="INF1237" s="12"/>
      <c r="ING1237" s="12"/>
      <c r="INH1237" s="12"/>
      <c r="INI1237" s="12"/>
      <c r="INJ1237" s="12"/>
      <c r="INK1237" s="12"/>
      <c r="INL1237" s="12"/>
      <c r="INM1237" s="12"/>
      <c r="INN1237" s="12"/>
      <c r="INO1237" s="12"/>
      <c r="INP1237" s="12"/>
      <c r="INQ1237" s="12"/>
      <c r="INR1237" s="12"/>
      <c r="INS1237" s="12"/>
      <c r="INT1237" s="12"/>
      <c r="INU1237" s="12"/>
      <c r="INV1237" s="12"/>
      <c r="INW1237" s="12"/>
      <c r="INX1237" s="12"/>
      <c r="INY1237" s="12"/>
      <c r="INZ1237" s="12"/>
      <c r="IOA1237" s="12"/>
      <c r="IOB1237" s="12"/>
      <c r="IOC1237" s="12"/>
      <c r="IOD1237" s="12"/>
      <c r="IOE1237" s="12"/>
      <c r="IOF1237" s="12"/>
      <c r="IOG1237" s="12"/>
      <c r="IOH1237" s="12"/>
      <c r="IOI1237" s="12"/>
      <c r="IOJ1237" s="12"/>
      <c r="IOK1237" s="12"/>
      <c r="IOL1237" s="12"/>
      <c r="IOM1237" s="12"/>
      <c r="ION1237" s="12"/>
      <c r="IOO1237" s="12"/>
      <c r="IOP1237" s="12"/>
      <c r="IOQ1237" s="12"/>
      <c r="IOR1237" s="12"/>
      <c r="IOS1237" s="12"/>
      <c r="IOT1237" s="12"/>
      <c r="IOU1237" s="12"/>
      <c r="IOV1237" s="12"/>
      <c r="IOW1237" s="12"/>
      <c r="IOX1237" s="12"/>
      <c r="IOY1237" s="12"/>
      <c r="IOZ1237" s="12"/>
      <c r="IPA1237" s="12"/>
      <c r="IPB1237" s="12"/>
      <c r="IPC1237" s="12"/>
      <c r="IPD1237" s="12"/>
      <c r="IPE1237" s="12"/>
      <c r="IPF1237" s="12"/>
      <c r="IPG1237" s="12"/>
      <c r="IPH1237" s="12"/>
      <c r="IPI1237" s="12"/>
      <c r="IPJ1237" s="12"/>
      <c r="IPK1237" s="12"/>
      <c r="IPL1237" s="12"/>
      <c r="IPM1237" s="12"/>
      <c r="IPN1237" s="12"/>
      <c r="IPO1237" s="12"/>
      <c r="IPP1237" s="12"/>
      <c r="IPQ1237" s="12"/>
      <c r="IPR1237" s="12"/>
      <c r="IPS1237" s="12"/>
      <c r="IPT1237" s="12"/>
      <c r="IPU1237" s="12"/>
      <c r="IPV1237" s="12"/>
      <c r="IPW1237" s="12"/>
      <c r="IPX1237" s="12"/>
      <c r="IPY1237" s="12"/>
      <c r="IPZ1237" s="12"/>
      <c r="IQA1237" s="12"/>
      <c r="IQB1237" s="12"/>
      <c r="IQC1237" s="12"/>
      <c r="IQD1237" s="12"/>
      <c r="IQE1237" s="12"/>
      <c r="IQF1237" s="12"/>
      <c r="IQG1237" s="12"/>
      <c r="IQH1237" s="12"/>
      <c r="IQI1237" s="12"/>
      <c r="IQJ1237" s="12"/>
      <c r="IQK1237" s="12"/>
      <c r="IQL1237" s="12"/>
      <c r="IQM1237" s="12"/>
      <c r="IQN1237" s="12"/>
      <c r="IQO1237" s="12"/>
      <c r="IQP1237" s="12"/>
      <c r="IQQ1237" s="12"/>
      <c r="IQR1237" s="12"/>
      <c r="IQS1237" s="12"/>
      <c r="IQT1237" s="12"/>
      <c r="IQU1237" s="12"/>
      <c r="IQV1237" s="12"/>
      <c r="IQW1237" s="12"/>
      <c r="IQX1237" s="12"/>
      <c r="IQY1237" s="12"/>
      <c r="IQZ1237" s="12"/>
      <c r="IRA1237" s="12"/>
      <c r="IRB1237" s="12"/>
      <c r="IRC1237" s="12"/>
      <c r="IRD1237" s="12"/>
      <c r="IRE1237" s="12"/>
      <c r="IRF1237" s="12"/>
      <c r="IRG1237" s="12"/>
      <c r="IRH1237" s="12"/>
      <c r="IRI1237" s="12"/>
      <c r="IRJ1237" s="12"/>
      <c r="IRK1237" s="12"/>
      <c r="IRL1237" s="12"/>
      <c r="IRM1237" s="12"/>
      <c r="IRN1237" s="12"/>
      <c r="IRO1237" s="12"/>
      <c r="IRP1237" s="12"/>
      <c r="IRQ1237" s="12"/>
      <c r="IRR1237" s="12"/>
      <c r="IRS1237" s="12"/>
      <c r="IRT1237" s="12"/>
      <c r="IRU1237" s="12"/>
      <c r="IRV1237" s="12"/>
      <c r="IRW1237" s="12"/>
      <c r="IRX1237" s="12"/>
      <c r="IRY1237" s="12"/>
      <c r="IRZ1237" s="12"/>
      <c r="ISA1237" s="12"/>
      <c r="ISB1237" s="12"/>
      <c r="ISC1237" s="12"/>
      <c r="ISD1237" s="12"/>
      <c r="ISE1237" s="12"/>
      <c r="ISF1237" s="12"/>
      <c r="ISG1237" s="12"/>
      <c r="ISH1237" s="12"/>
      <c r="ISI1237" s="12"/>
      <c r="ISJ1237" s="12"/>
      <c r="ISK1237" s="12"/>
      <c r="ISL1237" s="12"/>
      <c r="ISM1237" s="12"/>
      <c r="ISN1237" s="12"/>
      <c r="ISO1237" s="12"/>
      <c r="ISP1237" s="12"/>
      <c r="ISQ1237" s="12"/>
      <c r="ISR1237" s="12"/>
      <c r="ISS1237" s="12"/>
      <c r="IST1237" s="12"/>
      <c r="ISU1237" s="12"/>
      <c r="ISV1237" s="12"/>
      <c r="ISW1237" s="12"/>
      <c r="ISX1237" s="12"/>
      <c r="ISY1237" s="12"/>
      <c r="ISZ1237" s="12"/>
      <c r="ITA1237" s="12"/>
      <c r="ITB1237" s="12"/>
      <c r="ITC1237" s="12"/>
      <c r="ITD1237" s="12"/>
      <c r="ITE1237" s="12"/>
      <c r="ITF1237" s="12"/>
      <c r="ITG1237" s="12"/>
      <c r="ITH1237" s="12"/>
      <c r="ITI1237" s="12"/>
      <c r="ITJ1237" s="12"/>
      <c r="ITK1237" s="12"/>
      <c r="ITL1237" s="12"/>
      <c r="ITM1237" s="12"/>
      <c r="ITN1237" s="12"/>
      <c r="ITO1237" s="12"/>
      <c r="ITP1237" s="12"/>
      <c r="ITQ1237" s="12"/>
      <c r="ITR1237" s="12"/>
      <c r="ITS1237" s="12"/>
      <c r="ITT1237" s="12"/>
      <c r="ITU1237" s="12"/>
      <c r="ITV1237" s="12"/>
      <c r="ITW1237" s="12"/>
      <c r="ITX1237" s="12"/>
      <c r="ITY1237" s="12"/>
      <c r="ITZ1237" s="12"/>
      <c r="IUA1237" s="12"/>
      <c r="IUB1237" s="12"/>
      <c r="IUC1237" s="12"/>
      <c r="IUD1237" s="12"/>
      <c r="IUE1237" s="12"/>
      <c r="IUF1237" s="12"/>
      <c r="IUG1237" s="12"/>
      <c r="IUH1237" s="12"/>
      <c r="IUI1237" s="12"/>
      <c r="IUJ1237" s="12"/>
      <c r="IUK1237" s="12"/>
      <c r="IUL1237" s="12"/>
      <c r="IUM1237" s="12"/>
      <c r="IUN1237" s="12"/>
      <c r="IUO1237" s="12"/>
      <c r="IUP1237" s="12"/>
      <c r="IUQ1237" s="12"/>
      <c r="IUR1237" s="12"/>
      <c r="IUS1237" s="12"/>
      <c r="IUT1237" s="12"/>
      <c r="IUU1237" s="12"/>
      <c r="IUV1237" s="12"/>
      <c r="IUW1237" s="12"/>
      <c r="IUX1237" s="12"/>
      <c r="IUY1237" s="12"/>
      <c r="IUZ1237" s="12"/>
      <c r="IVA1237" s="12"/>
      <c r="IVB1237" s="12"/>
      <c r="IVC1237" s="12"/>
      <c r="IVD1237" s="12"/>
      <c r="IVE1237" s="12"/>
      <c r="IVF1237" s="12"/>
      <c r="IVG1237" s="12"/>
      <c r="IVH1237" s="12"/>
      <c r="IVI1237" s="12"/>
      <c r="IVJ1237" s="12"/>
      <c r="IVK1237" s="12"/>
      <c r="IVL1237" s="12"/>
      <c r="IVM1237" s="12"/>
      <c r="IVN1237" s="12"/>
      <c r="IVO1237" s="12"/>
      <c r="IVP1237" s="12"/>
      <c r="IVQ1237" s="12"/>
      <c r="IVR1237" s="12"/>
      <c r="IVS1237" s="12"/>
      <c r="IVT1237" s="12"/>
      <c r="IVU1237" s="12"/>
      <c r="IVV1237" s="12"/>
      <c r="IVW1237" s="12"/>
      <c r="IVX1237" s="12"/>
      <c r="IVY1237" s="12"/>
      <c r="IVZ1237" s="12"/>
      <c r="IWA1237" s="12"/>
      <c r="IWB1237" s="12"/>
      <c r="IWC1237" s="12"/>
      <c r="IWD1237" s="12"/>
      <c r="IWE1237" s="12"/>
      <c r="IWF1237" s="12"/>
      <c r="IWG1237" s="12"/>
      <c r="IWH1237" s="12"/>
      <c r="IWI1237" s="12"/>
      <c r="IWJ1237" s="12"/>
      <c r="IWK1237" s="12"/>
      <c r="IWL1237" s="12"/>
      <c r="IWM1237" s="12"/>
      <c r="IWN1237" s="12"/>
      <c r="IWO1237" s="12"/>
      <c r="IWP1237" s="12"/>
      <c r="IWQ1237" s="12"/>
      <c r="IWR1237" s="12"/>
      <c r="IWS1237" s="12"/>
      <c r="IWT1237" s="12"/>
      <c r="IWU1237" s="12"/>
      <c r="IWV1237" s="12"/>
      <c r="IWW1237" s="12"/>
      <c r="IWX1237" s="12"/>
      <c r="IWY1237" s="12"/>
      <c r="IWZ1237" s="12"/>
      <c r="IXA1237" s="12"/>
      <c r="IXB1237" s="12"/>
      <c r="IXC1237" s="12"/>
      <c r="IXD1237" s="12"/>
      <c r="IXE1237" s="12"/>
      <c r="IXF1237" s="12"/>
      <c r="IXG1237" s="12"/>
      <c r="IXH1237" s="12"/>
      <c r="IXI1237" s="12"/>
      <c r="IXJ1237" s="12"/>
      <c r="IXK1237" s="12"/>
      <c r="IXL1237" s="12"/>
      <c r="IXM1237" s="12"/>
      <c r="IXN1237" s="12"/>
      <c r="IXO1237" s="12"/>
      <c r="IXP1237" s="12"/>
      <c r="IXQ1237" s="12"/>
      <c r="IXR1237" s="12"/>
      <c r="IXS1237" s="12"/>
      <c r="IXT1237" s="12"/>
      <c r="IXU1237" s="12"/>
      <c r="IXV1237" s="12"/>
      <c r="IXW1237" s="12"/>
      <c r="IXX1237" s="12"/>
      <c r="IXY1237" s="12"/>
      <c r="IXZ1237" s="12"/>
      <c r="IYA1237" s="12"/>
      <c r="IYB1237" s="12"/>
      <c r="IYC1237" s="12"/>
      <c r="IYD1237" s="12"/>
      <c r="IYE1237" s="12"/>
      <c r="IYF1237" s="12"/>
      <c r="IYG1237" s="12"/>
      <c r="IYH1237" s="12"/>
      <c r="IYI1237" s="12"/>
      <c r="IYJ1237" s="12"/>
      <c r="IYK1237" s="12"/>
      <c r="IYL1237" s="12"/>
      <c r="IYM1237" s="12"/>
      <c r="IYN1237" s="12"/>
      <c r="IYO1237" s="12"/>
      <c r="IYP1237" s="12"/>
      <c r="IYQ1237" s="12"/>
      <c r="IYR1237" s="12"/>
      <c r="IYS1237" s="12"/>
      <c r="IYT1237" s="12"/>
      <c r="IYU1237" s="12"/>
      <c r="IYV1237" s="12"/>
      <c r="IYW1237" s="12"/>
      <c r="IYX1237" s="12"/>
      <c r="IYY1237" s="12"/>
      <c r="IYZ1237" s="12"/>
      <c r="IZA1237" s="12"/>
      <c r="IZB1237" s="12"/>
      <c r="IZC1237" s="12"/>
      <c r="IZD1237" s="12"/>
      <c r="IZE1237" s="12"/>
      <c r="IZF1237" s="12"/>
      <c r="IZG1237" s="12"/>
      <c r="IZH1237" s="12"/>
      <c r="IZI1237" s="12"/>
      <c r="IZJ1237" s="12"/>
      <c r="IZK1237" s="12"/>
      <c r="IZL1237" s="12"/>
      <c r="IZM1237" s="12"/>
      <c r="IZN1237" s="12"/>
      <c r="IZO1237" s="12"/>
      <c r="IZP1237" s="12"/>
      <c r="IZQ1237" s="12"/>
      <c r="IZR1237" s="12"/>
      <c r="IZS1237" s="12"/>
      <c r="IZT1237" s="12"/>
      <c r="IZU1237" s="12"/>
      <c r="IZV1237" s="12"/>
      <c r="IZW1237" s="12"/>
      <c r="IZX1237" s="12"/>
      <c r="IZY1237" s="12"/>
      <c r="IZZ1237" s="12"/>
      <c r="JAA1237" s="12"/>
      <c r="JAB1237" s="12"/>
      <c r="JAC1237" s="12"/>
      <c r="JAD1237" s="12"/>
      <c r="JAE1237" s="12"/>
      <c r="JAF1237" s="12"/>
      <c r="JAG1237" s="12"/>
      <c r="JAH1237" s="12"/>
      <c r="JAI1237" s="12"/>
      <c r="JAJ1237" s="12"/>
      <c r="JAK1237" s="12"/>
      <c r="JAL1237" s="12"/>
      <c r="JAM1237" s="12"/>
      <c r="JAN1237" s="12"/>
      <c r="JAO1237" s="12"/>
      <c r="JAP1237" s="12"/>
      <c r="JAQ1237" s="12"/>
      <c r="JAR1237" s="12"/>
      <c r="JAS1237" s="12"/>
      <c r="JAT1237" s="12"/>
      <c r="JAU1237" s="12"/>
      <c r="JAV1237" s="12"/>
      <c r="JAW1237" s="12"/>
      <c r="JAX1237" s="12"/>
      <c r="JAY1237" s="12"/>
      <c r="JAZ1237" s="12"/>
      <c r="JBA1237" s="12"/>
      <c r="JBB1237" s="12"/>
      <c r="JBC1237" s="12"/>
      <c r="JBD1237" s="12"/>
      <c r="JBE1237" s="12"/>
      <c r="JBF1237" s="12"/>
      <c r="JBG1237" s="12"/>
      <c r="JBH1237" s="12"/>
      <c r="JBI1237" s="12"/>
      <c r="JBJ1237" s="12"/>
      <c r="JBK1237" s="12"/>
      <c r="JBL1237" s="12"/>
      <c r="JBM1237" s="12"/>
      <c r="JBN1237" s="12"/>
      <c r="JBO1237" s="12"/>
      <c r="JBP1237" s="12"/>
      <c r="JBQ1237" s="12"/>
      <c r="JBR1237" s="12"/>
      <c r="JBS1237" s="12"/>
      <c r="JBT1237" s="12"/>
      <c r="JBU1237" s="12"/>
      <c r="JBV1237" s="12"/>
      <c r="JBW1237" s="12"/>
      <c r="JBX1237" s="12"/>
      <c r="JBY1237" s="12"/>
      <c r="JBZ1237" s="12"/>
      <c r="JCA1237" s="12"/>
      <c r="JCB1237" s="12"/>
      <c r="JCC1237" s="12"/>
      <c r="JCD1237" s="12"/>
      <c r="JCE1237" s="12"/>
      <c r="JCF1237" s="12"/>
      <c r="JCG1237" s="12"/>
      <c r="JCH1237" s="12"/>
      <c r="JCI1237" s="12"/>
      <c r="JCJ1237" s="12"/>
      <c r="JCK1237" s="12"/>
      <c r="JCL1237" s="12"/>
      <c r="JCM1237" s="12"/>
      <c r="JCN1237" s="12"/>
      <c r="JCO1237" s="12"/>
      <c r="JCP1237" s="12"/>
      <c r="JCQ1237" s="12"/>
      <c r="JCR1237" s="12"/>
      <c r="JCS1237" s="12"/>
      <c r="JCT1237" s="12"/>
      <c r="JCU1237" s="12"/>
      <c r="JCV1237" s="12"/>
      <c r="JCW1237" s="12"/>
      <c r="JCX1237" s="12"/>
      <c r="JCY1237" s="12"/>
      <c r="JCZ1237" s="12"/>
      <c r="JDA1237" s="12"/>
      <c r="JDB1237" s="12"/>
      <c r="JDC1237" s="12"/>
      <c r="JDD1237" s="12"/>
      <c r="JDE1237" s="12"/>
      <c r="JDF1237" s="12"/>
      <c r="JDG1237" s="12"/>
      <c r="JDH1237" s="12"/>
      <c r="JDI1237" s="12"/>
      <c r="JDJ1237" s="12"/>
      <c r="JDK1237" s="12"/>
      <c r="JDL1237" s="12"/>
      <c r="JDM1237" s="12"/>
      <c r="JDN1237" s="12"/>
      <c r="JDO1237" s="12"/>
      <c r="JDP1237" s="12"/>
      <c r="JDQ1237" s="12"/>
      <c r="JDR1237" s="12"/>
      <c r="JDS1237" s="12"/>
      <c r="JDT1237" s="12"/>
      <c r="JDU1237" s="12"/>
      <c r="JDV1237" s="12"/>
      <c r="JDW1237" s="12"/>
      <c r="JDX1237" s="12"/>
      <c r="JDY1237" s="12"/>
      <c r="JDZ1237" s="12"/>
      <c r="JEA1237" s="12"/>
      <c r="JEB1237" s="12"/>
      <c r="JEC1237" s="12"/>
      <c r="JED1237" s="12"/>
      <c r="JEE1237" s="12"/>
      <c r="JEF1237" s="12"/>
      <c r="JEG1237" s="12"/>
      <c r="JEH1237" s="12"/>
      <c r="JEI1237" s="12"/>
      <c r="JEJ1237" s="12"/>
      <c r="JEK1237" s="12"/>
      <c r="JEL1237" s="12"/>
      <c r="JEM1237" s="12"/>
      <c r="JEN1237" s="12"/>
      <c r="JEO1237" s="12"/>
      <c r="JEP1237" s="12"/>
      <c r="JEQ1237" s="12"/>
      <c r="JER1237" s="12"/>
      <c r="JES1237" s="12"/>
      <c r="JET1237" s="12"/>
      <c r="JEU1237" s="12"/>
      <c r="JEV1237" s="12"/>
      <c r="JEW1237" s="12"/>
      <c r="JEX1237" s="12"/>
      <c r="JEY1237" s="12"/>
      <c r="JEZ1237" s="12"/>
      <c r="JFA1237" s="12"/>
      <c r="JFB1237" s="12"/>
      <c r="JFC1237" s="12"/>
      <c r="JFD1237" s="12"/>
      <c r="JFE1237" s="12"/>
      <c r="JFF1237" s="12"/>
      <c r="JFG1237" s="12"/>
      <c r="JFH1237" s="12"/>
      <c r="JFI1237" s="12"/>
      <c r="JFJ1237" s="12"/>
      <c r="JFK1237" s="12"/>
      <c r="JFL1237" s="12"/>
      <c r="JFM1237" s="12"/>
      <c r="JFN1237" s="12"/>
      <c r="JFO1237" s="12"/>
      <c r="JFP1237" s="12"/>
      <c r="JFQ1237" s="12"/>
      <c r="JFR1237" s="12"/>
      <c r="JFS1237" s="12"/>
      <c r="JFT1237" s="12"/>
      <c r="JFU1237" s="12"/>
      <c r="JFV1237" s="12"/>
      <c r="JFW1237" s="12"/>
      <c r="JFX1237" s="12"/>
      <c r="JFY1237" s="12"/>
      <c r="JFZ1237" s="12"/>
      <c r="JGA1237" s="12"/>
      <c r="JGB1237" s="12"/>
      <c r="JGC1237" s="12"/>
      <c r="JGD1237" s="12"/>
      <c r="JGE1237" s="12"/>
      <c r="JGF1237" s="12"/>
      <c r="JGG1237" s="12"/>
      <c r="JGH1237" s="12"/>
      <c r="JGI1237" s="12"/>
      <c r="JGJ1237" s="12"/>
      <c r="JGK1237" s="12"/>
      <c r="JGL1237" s="12"/>
      <c r="JGM1237" s="12"/>
      <c r="JGN1237" s="12"/>
      <c r="JGO1237" s="12"/>
      <c r="JGP1237" s="12"/>
      <c r="JGQ1237" s="12"/>
      <c r="JGR1237" s="12"/>
      <c r="JGS1237" s="12"/>
      <c r="JGT1237" s="12"/>
      <c r="JGU1237" s="12"/>
      <c r="JGV1237" s="12"/>
      <c r="JGW1237" s="12"/>
      <c r="JGX1237" s="12"/>
      <c r="JGY1237" s="12"/>
      <c r="JGZ1237" s="12"/>
      <c r="JHA1237" s="12"/>
      <c r="JHB1237" s="12"/>
      <c r="JHC1237" s="12"/>
      <c r="JHD1237" s="12"/>
      <c r="JHE1237" s="12"/>
      <c r="JHF1237" s="12"/>
      <c r="JHG1237" s="12"/>
      <c r="JHH1237" s="12"/>
      <c r="JHI1237" s="12"/>
      <c r="JHJ1237" s="12"/>
      <c r="JHK1237" s="12"/>
      <c r="JHL1237" s="12"/>
      <c r="JHM1237" s="12"/>
      <c r="JHN1237" s="12"/>
      <c r="JHO1237" s="12"/>
      <c r="JHP1237" s="12"/>
      <c r="JHQ1237" s="12"/>
      <c r="JHR1237" s="12"/>
      <c r="JHS1237" s="12"/>
      <c r="JHT1237" s="12"/>
      <c r="JHU1237" s="12"/>
      <c r="JHV1237" s="12"/>
      <c r="JHW1237" s="12"/>
      <c r="JHX1237" s="12"/>
      <c r="JHY1237" s="12"/>
      <c r="JHZ1237" s="12"/>
      <c r="JIA1237" s="12"/>
      <c r="JIB1237" s="12"/>
      <c r="JIC1237" s="12"/>
      <c r="JID1237" s="12"/>
      <c r="JIE1237" s="12"/>
      <c r="JIF1237" s="12"/>
      <c r="JIG1237" s="12"/>
      <c r="JIH1237" s="12"/>
      <c r="JII1237" s="12"/>
      <c r="JIJ1237" s="12"/>
      <c r="JIK1237" s="12"/>
      <c r="JIL1237" s="12"/>
      <c r="JIM1237" s="12"/>
      <c r="JIN1237" s="12"/>
      <c r="JIO1237" s="12"/>
      <c r="JIP1237" s="12"/>
      <c r="JIQ1237" s="12"/>
      <c r="JIR1237" s="12"/>
      <c r="JIS1237" s="12"/>
      <c r="JIT1237" s="12"/>
      <c r="JIU1237" s="12"/>
      <c r="JIV1237" s="12"/>
      <c r="JIW1237" s="12"/>
      <c r="JIX1237" s="12"/>
      <c r="JIY1237" s="12"/>
      <c r="JIZ1237" s="12"/>
      <c r="JJA1237" s="12"/>
      <c r="JJB1237" s="12"/>
      <c r="JJC1237" s="12"/>
      <c r="JJD1237" s="12"/>
      <c r="JJE1237" s="12"/>
      <c r="JJF1237" s="12"/>
      <c r="JJG1237" s="12"/>
      <c r="JJH1237" s="12"/>
      <c r="JJI1237" s="12"/>
      <c r="JJJ1237" s="12"/>
      <c r="JJK1237" s="12"/>
      <c r="JJL1237" s="12"/>
      <c r="JJM1237" s="12"/>
      <c r="JJN1237" s="12"/>
      <c r="JJO1237" s="12"/>
      <c r="JJP1237" s="12"/>
      <c r="JJQ1237" s="12"/>
      <c r="JJR1237" s="12"/>
      <c r="JJS1237" s="12"/>
      <c r="JJT1237" s="12"/>
      <c r="JJU1237" s="12"/>
      <c r="JJV1237" s="12"/>
      <c r="JJW1237" s="12"/>
      <c r="JJX1237" s="12"/>
      <c r="JJY1237" s="12"/>
      <c r="JJZ1237" s="12"/>
      <c r="JKA1237" s="12"/>
      <c r="JKB1237" s="12"/>
      <c r="JKC1237" s="12"/>
      <c r="JKD1237" s="12"/>
      <c r="JKE1237" s="12"/>
      <c r="JKF1237" s="12"/>
      <c r="JKG1237" s="12"/>
      <c r="JKH1237" s="12"/>
      <c r="JKI1237" s="12"/>
      <c r="JKJ1237" s="12"/>
      <c r="JKK1237" s="12"/>
      <c r="JKL1237" s="12"/>
      <c r="JKM1237" s="12"/>
      <c r="JKN1237" s="12"/>
      <c r="JKO1237" s="12"/>
      <c r="JKP1237" s="12"/>
      <c r="JKQ1237" s="12"/>
      <c r="JKR1237" s="12"/>
      <c r="JKS1237" s="12"/>
      <c r="JKT1237" s="12"/>
      <c r="JKU1237" s="12"/>
      <c r="JKV1237" s="12"/>
      <c r="JKW1237" s="12"/>
      <c r="JKX1237" s="12"/>
      <c r="JKY1237" s="12"/>
      <c r="JKZ1237" s="12"/>
      <c r="JLA1237" s="12"/>
      <c r="JLB1237" s="12"/>
      <c r="JLC1237" s="12"/>
      <c r="JLD1237" s="12"/>
      <c r="JLE1237" s="12"/>
      <c r="JLF1237" s="12"/>
      <c r="JLG1237" s="12"/>
      <c r="JLH1237" s="12"/>
      <c r="JLI1237" s="12"/>
      <c r="JLJ1237" s="12"/>
      <c r="JLK1237" s="12"/>
      <c r="JLL1237" s="12"/>
      <c r="JLM1237" s="12"/>
      <c r="JLN1237" s="12"/>
      <c r="JLO1237" s="12"/>
      <c r="JLP1237" s="12"/>
      <c r="JLQ1237" s="12"/>
      <c r="JLR1237" s="12"/>
      <c r="JLS1237" s="12"/>
      <c r="JLT1237" s="12"/>
      <c r="JLU1237" s="12"/>
      <c r="JLV1237" s="12"/>
      <c r="JLW1237" s="12"/>
      <c r="JLX1237" s="12"/>
      <c r="JLY1237" s="12"/>
      <c r="JLZ1237" s="12"/>
      <c r="JMA1237" s="12"/>
      <c r="JMB1237" s="12"/>
      <c r="JMC1237" s="12"/>
      <c r="JMD1237" s="12"/>
      <c r="JME1237" s="12"/>
      <c r="JMF1237" s="12"/>
      <c r="JMG1237" s="12"/>
      <c r="JMH1237" s="12"/>
      <c r="JMI1237" s="12"/>
      <c r="JMJ1237" s="12"/>
      <c r="JMK1237" s="12"/>
      <c r="JML1237" s="12"/>
      <c r="JMM1237" s="12"/>
      <c r="JMN1237" s="12"/>
      <c r="JMO1237" s="12"/>
      <c r="JMP1237" s="12"/>
      <c r="JMQ1237" s="12"/>
      <c r="JMR1237" s="12"/>
      <c r="JMS1237" s="12"/>
      <c r="JMT1237" s="12"/>
      <c r="JMU1237" s="12"/>
      <c r="JMV1237" s="12"/>
      <c r="JMW1237" s="12"/>
      <c r="JMX1237" s="12"/>
      <c r="JMY1237" s="12"/>
      <c r="JMZ1237" s="12"/>
      <c r="JNA1237" s="12"/>
      <c r="JNB1237" s="12"/>
      <c r="JNC1237" s="12"/>
      <c r="JND1237" s="12"/>
      <c r="JNE1237" s="12"/>
      <c r="JNF1237" s="12"/>
      <c r="JNG1237" s="12"/>
      <c r="JNH1237" s="12"/>
      <c r="JNI1237" s="12"/>
      <c r="JNJ1237" s="12"/>
      <c r="JNK1237" s="12"/>
      <c r="JNL1237" s="12"/>
      <c r="JNM1237" s="12"/>
      <c r="JNN1237" s="12"/>
      <c r="JNO1237" s="12"/>
      <c r="JNP1237" s="12"/>
      <c r="JNQ1237" s="12"/>
      <c r="JNR1237" s="12"/>
      <c r="JNS1237" s="12"/>
      <c r="JNT1237" s="12"/>
      <c r="JNU1237" s="12"/>
      <c r="JNV1237" s="12"/>
      <c r="JNW1237" s="12"/>
      <c r="JNX1237" s="12"/>
      <c r="JNY1237" s="12"/>
      <c r="JNZ1237" s="12"/>
      <c r="JOA1237" s="12"/>
      <c r="JOB1237" s="12"/>
      <c r="JOC1237" s="12"/>
      <c r="JOD1237" s="12"/>
      <c r="JOE1237" s="12"/>
      <c r="JOF1237" s="12"/>
      <c r="JOG1237" s="12"/>
      <c r="JOH1237" s="12"/>
      <c r="JOI1237" s="12"/>
      <c r="JOJ1237" s="12"/>
      <c r="JOK1237" s="12"/>
      <c r="JOL1237" s="12"/>
      <c r="JOM1237" s="12"/>
      <c r="JON1237" s="12"/>
      <c r="JOO1237" s="12"/>
      <c r="JOP1237" s="12"/>
      <c r="JOQ1237" s="12"/>
      <c r="JOR1237" s="12"/>
      <c r="JOS1237" s="12"/>
      <c r="JOT1237" s="12"/>
      <c r="JOU1237" s="12"/>
      <c r="JOV1237" s="12"/>
      <c r="JOW1237" s="12"/>
      <c r="JOX1237" s="12"/>
      <c r="JOY1237" s="12"/>
      <c r="JOZ1237" s="12"/>
      <c r="JPA1237" s="12"/>
      <c r="JPB1237" s="12"/>
      <c r="JPC1237" s="12"/>
      <c r="JPD1237" s="12"/>
      <c r="JPE1237" s="12"/>
      <c r="JPF1237" s="12"/>
      <c r="JPG1237" s="12"/>
      <c r="JPH1237" s="12"/>
      <c r="JPI1237" s="12"/>
      <c r="JPJ1237" s="12"/>
      <c r="JPK1237" s="12"/>
      <c r="JPL1237" s="12"/>
      <c r="JPM1237" s="12"/>
      <c r="JPN1237" s="12"/>
      <c r="JPO1237" s="12"/>
      <c r="JPP1237" s="12"/>
      <c r="JPQ1237" s="12"/>
      <c r="JPR1237" s="12"/>
      <c r="JPS1237" s="12"/>
      <c r="JPT1237" s="12"/>
      <c r="JPU1237" s="12"/>
      <c r="JPV1237" s="12"/>
      <c r="JPW1237" s="12"/>
      <c r="JPX1237" s="12"/>
      <c r="JPY1237" s="12"/>
      <c r="JPZ1237" s="12"/>
      <c r="JQA1237" s="12"/>
      <c r="JQB1237" s="12"/>
      <c r="JQC1237" s="12"/>
      <c r="JQD1237" s="12"/>
      <c r="JQE1237" s="12"/>
      <c r="JQF1237" s="12"/>
      <c r="JQG1237" s="12"/>
      <c r="JQH1237" s="12"/>
      <c r="JQI1237" s="12"/>
      <c r="JQJ1237" s="12"/>
      <c r="JQK1237" s="12"/>
      <c r="JQL1237" s="12"/>
      <c r="JQM1237" s="12"/>
      <c r="JQN1237" s="12"/>
      <c r="JQO1237" s="12"/>
      <c r="JQP1237" s="12"/>
      <c r="JQQ1237" s="12"/>
      <c r="JQR1237" s="12"/>
      <c r="JQS1237" s="12"/>
      <c r="JQT1237" s="12"/>
      <c r="JQU1237" s="12"/>
      <c r="JQV1237" s="12"/>
      <c r="JQW1237" s="12"/>
      <c r="JQX1237" s="12"/>
      <c r="JQY1237" s="12"/>
      <c r="JQZ1237" s="12"/>
      <c r="JRA1237" s="12"/>
      <c r="JRB1237" s="12"/>
      <c r="JRC1237" s="12"/>
      <c r="JRD1237" s="12"/>
      <c r="JRE1237" s="12"/>
      <c r="JRF1237" s="12"/>
      <c r="JRG1237" s="12"/>
      <c r="JRH1237" s="12"/>
      <c r="JRI1237" s="12"/>
      <c r="JRJ1237" s="12"/>
      <c r="JRK1237" s="12"/>
      <c r="JRL1237" s="12"/>
      <c r="JRM1237" s="12"/>
      <c r="JRN1237" s="12"/>
      <c r="JRO1237" s="12"/>
      <c r="JRP1237" s="12"/>
      <c r="JRQ1237" s="12"/>
      <c r="JRR1237" s="12"/>
      <c r="JRS1237" s="12"/>
      <c r="JRT1237" s="12"/>
      <c r="JRU1237" s="12"/>
      <c r="JRV1237" s="12"/>
      <c r="JRW1237" s="12"/>
      <c r="JRX1237" s="12"/>
      <c r="JRY1237" s="12"/>
      <c r="JRZ1237" s="12"/>
      <c r="JSA1237" s="12"/>
      <c r="JSB1237" s="12"/>
      <c r="JSC1237" s="12"/>
      <c r="JSD1237" s="12"/>
      <c r="JSE1237" s="12"/>
      <c r="JSF1237" s="12"/>
      <c r="JSG1237" s="12"/>
      <c r="JSH1237" s="12"/>
      <c r="JSI1237" s="12"/>
      <c r="JSJ1237" s="12"/>
      <c r="JSK1237" s="12"/>
      <c r="JSL1237" s="12"/>
      <c r="JSM1237" s="12"/>
      <c r="JSN1237" s="12"/>
      <c r="JSO1237" s="12"/>
      <c r="JSP1237" s="12"/>
      <c r="JSQ1237" s="12"/>
      <c r="JSR1237" s="12"/>
      <c r="JSS1237" s="12"/>
      <c r="JST1237" s="12"/>
      <c r="JSU1237" s="12"/>
      <c r="JSV1237" s="12"/>
      <c r="JSW1237" s="12"/>
      <c r="JSX1237" s="12"/>
      <c r="JSY1237" s="12"/>
      <c r="JSZ1237" s="12"/>
      <c r="JTA1237" s="12"/>
      <c r="JTB1237" s="12"/>
      <c r="JTC1237" s="12"/>
      <c r="JTD1237" s="12"/>
      <c r="JTE1237" s="12"/>
      <c r="JTF1237" s="12"/>
      <c r="JTG1237" s="12"/>
      <c r="JTH1237" s="12"/>
      <c r="JTI1237" s="12"/>
      <c r="JTJ1237" s="12"/>
      <c r="JTK1237" s="12"/>
      <c r="JTL1237" s="12"/>
      <c r="JTM1237" s="12"/>
      <c r="JTN1237" s="12"/>
      <c r="JTO1237" s="12"/>
      <c r="JTP1237" s="12"/>
      <c r="JTQ1237" s="12"/>
      <c r="JTR1237" s="12"/>
      <c r="JTS1237" s="12"/>
      <c r="JTT1237" s="12"/>
      <c r="JTU1237" s="12"/>
      <c r="JTV1237" s="12"/>
      <c r="JTW1237" s="12"/>
      <c r="JTX1237" s="12"/>
      <c r="JTY1237" s="12"/>
      <c r="JTZ1237" s="12"/>
      <c r="JUA1237" s="12"/>
      <c r="JUB1237" s="12"/>
      <c r="JUC1237" s="12"/>
      <c r="JUD1237" s="12"/>
      <c r="JUE1237" s="12"/>
      <c r="JUF1237" s="12"/>
      <c r="JUG1237" s="12"/>
      <c r="JUH1237" s="12"/>
      <c r="JUI1237" s="12"/>
      <c r="JUJ1237" s="12"/>
      <c r="JUK1237" s="12"/>
      <c r="JUL1237" s="12"/>
      <c r="JUM1237" s="12"/>
      <c r="JUN1237" s="12"/>
      <c r="JUO1237" s="12"/>
      <c r="JUP1237" s="12"/>
      <c r="JUQ1237" s="12"/>
      <c r="JUR1237" s="12"/>
      <c r="JUS1237" s="12"/>
      <c r="JUT1237" s="12"/>
      <c r="JUU1237" s="12"/>
      <c r="JUV1237" s="12"/>
      <c r="JUW1237" s="12"/>
      <c r="JUX1237" s="12"/>
      <c r="JUY1237" s="12"/>
      <c r="JUZ1237" s="12"/>
      <c r="JVA1237" s="12"/>
      <c r="JVB1237" s="12"/>
      <c r="JVC1237" s="12"/>
      <c r="JVD1237" s="12"/>
      <c r="JVE1237" s="12"/>
      <c r="JVF1237" s="12"/>
      <c r="JVG1237" s="12"/>
      <c r="JVH1237" s="12"/>
      <c r="JVI1237" s="12"/>
      <c r="JVJ1237" s="12"/>
      <c r="JVK1237" s="12"/>
      <c r="JVL1237" s="12"/>
      <c r="JVM1237" s="12"/>
      <c r="JVN1237" s="12"/>
      <c r="JVO1237" s="12"/>
      <c r="JVP1237" s="12"/>
      <c r="JVQ1237" s="12"/>
      <c r="JVR1237" s="12"/>
      <c r="JVS1237" s="12"/>
      <c r="JVT1237" s="12"/>
      <c r="JVU1237" s="12"/>
      <c r="JVV1237" s="12"/>
      <c r="JVW1237" s="12"/>
      <c r="JVX1237" s="12"/>
      <c r="JVY1237" s="12"/>
      <c r="JVZ1237" s="12"/>
      <c r="JWA1237" s="12"/>
      <c r="JWB1237" s="12"/>
      <c r="JWC1237" s="12"/>
      <c r="JWD1237" s="12"/>
      <c r="JWE1237" s="12"/>
      <c r="JWF1237" s="12"/>
      <c r="JWG1237" s="12"/>
      <c r="JWH1237" s="12"/>
      <c r="JWI1237" s="12"/>
      <c r="JWJ1237" s="12"/>
      <c r="JWK1237" s="12"/>
      <c r="JWL1237" s="12"/>
      <c r="JWM1237" s="12"/>
      <c r="JWN1237" s="12"/>
      <c r="JWO1237" s="12"/>
      <c r="JWP1237" s="12"/>
      <c r="JWQ1237" s="12"/>
      <c r="JWR1237" s="12"/>
      <c r="JWS1237" s="12"/>
      <c r="JWT1237" s="12"/>
      <c r="JWU1237" s="12"/>
      <c r="JWV1237" s="12"/>
      <c r="JWW1237" s="12"/>
      <c r="JWX1237" s="12"/>
      <c r="JWY1237" s="12"/>
      <c r="JWZ1237" s="12"/>
      <c r="JXA1237" s="12"/>
      <c r="JXB1237" s="12"/>
      <c r="JXC1237" s="12"/>
      <c r="JXD1237" s="12"/>
      <c r="JXE1237" s="12"/>
      <c r="JXF1237" s="12"/>
      <c r="JXG1237" s="12"/>
      <c r="JXH1237" s="12"/>
      <c r="JXI1237" s="12"/>
      <c r="JXJ1237" s="12"/>
      <c r="JXK1237" s="12"/>
      <c r="JXL1237" s="12"/>
      <c r="JXM1237" s="12"/>
      <c r="JXN1237" s="12"/>
      <c r="JXO1237" s="12"/>
      <c r="JXP1237" s="12"/>
      <c r="JXQ1237" s="12"/>
      <c r="JXR1237" s="12"/>
      <c r="JXS1237" s="12"/>
      <c r="JXT1237" s="12"/>
      <c r="JXU1237" s="12"/>
      <c r="JXV1237" s="12"/>
      <c r="JXW1237" s="12"/>
      <c r="JXX1237" s="12"/>
      <c r="JXY1237" s="12"/>
      <c r="JXZ1237" s="12"/>
      <c r="JYA1237" s="12"/>
      <c r="JYB1237" s="12"/>
      <c r="JYC1237" s="12"/>
      <c r="JYD1237" s="12"/>
      <c r="JYE1237" s="12"/>
      <c r="JYF1237" s="12"/>
      <c r="JYG1237" s="12"/>
      <c r="JYH1237" s="12"/>
      <c r="JYI1237" s="12"/>
      <c r="JYJ1237" s="12"/>
      <c r="JYK1237" s="12"/>
      <c r="JYL1237" s="12"/>
      <c r="JYM1237" s="12"/>
      <c r="JYN1237" s="12"/>
      <c r="JYO1237" s="12"/>
      <c r="JYP1237" s="12"/>
      <c r="JYQ1237" s="12"/>
      <c r="JYR1237" s="12"/>
      <c r="JYS1237" s="12"/>
      <c r="JYT1237" s="12"/>
      <c r="JYU1237" s="12"/>
      <c r="JYV1237" s="12"/>
      <c r="JYW1237" s="12"/>
      <c r="JYX1237" s="12"/>
      <c r="JYY1237" s="12"/>
      <c r="JYZ1237" s="12"/>
      <c r="JZA1237" s="12"/>
      <c r="JZB1237" s="12"/>
      <c r="JZC1237" s="12"/>
      <c r="JZD1237" s="12"/>
      <c r="JZE1237" s="12"/>
      <c r="JZF1237" s="12"/>
      <c r="JZG1237" s="12"/>
      <c r="JZH1237" s="12"/>
      <c r="JZI1237" s="12"/>
      <c r="JZJ1237" s="12"/>
      <c r="JZK1237" s="12"/>
      <c r="JZL1237" s="12"/>
      <c r="JZM1237" s="12"/>
      <c r="JZN1237" s="12"/>
      <c r="JZO1237" s="12"/>
      <c r="JZP1237" s="12"/>
      <c r="JZQ1237" s="12"/>
      <c r="JZR1237" s="12"/>
      <c r="JZS1237" s="12"/>
      <c r="JZT1237" s="12"/>
      <c r="JZU1237" s="12"/>
      <c r="JZV1237" s="12"/>
      <c r="JZW1237" s="12"/>
      <c r="JZX1237" s="12"/>
      <c r="JZY1237" s="12"/>
      <c r="JZZ1237" s="12"/>
      <c r="KAA1237" s="12"/>
      <c r="KAB1237" s="12"/>
      <c r="KAC1237" s="12"/>
      <c r="KAD1237" s="12"/>
      <c r="KAE1237" s="12"/>
      <c r="KAF1237" s="12"/>
      <c r="KAG1237" s="12"/>
      <c r="KAH1237" s="12"/>
      <c r="KAI1237" s="12"/>
      <c r="KAJ1237" s="12"/>
      <c r="KAK1237" s="12"/>
      <c r="KAL1237" s="12"/>
      <c r="KAM1237" s="12"/>
      <c r="KAN1237" s="12"/>
      <c r="KAO1237" s="12"/>
      <c r="KAP1237" s="12"/>
      <c r="KAQ1237" s="12"/>
      <c r="KAR1237" s="12"/>
      <c r="KAS1237" s="12"/>
      <c r="KAT1237" s="12"/>
      <c r="KAU1237" s="12"/>
      <c r="KAV1237" s="12"/>
      <c r="KAW1237" s="12"/>
      <c r="KAX1237" s="12"/>
      <c r="KAY1237" s="12"/>
      <c r="KAZ1237" s="12"/>
      <c r="KBA1237" s="12"/>
      <c r="KBB1237" s="12"/>
      <c r="KBC1237" s="12"/>
      <c r="KBD1237" s="12"/>
      <c r="KBE1237" s="12"/>
      <c r="KBF1237" s="12"/>
      <c r="KBG1237" s="12"/>
      <c r="KBH1237" s="12"/>
      <c r="KBI1237" s="12"/>
      <c r="KBJ1237" s="12"/>
      <c r="KBK1237" s="12"/>
      <c r="KBL1237" s="12"/>
      <c r="KBM1237" s="12"/>
      <c r="KBN1237" s="12"/>
      <c r="KBO1237" s="12"/>
      <c r="KBP1237" s="12"/>
      <c r="KBQ1237" s="12"/>
      <c r="KBR1237" s="12"/>
      <c r="KBS1237" s="12"/>
      <c r="KBT1237" s="12"/>
      <c r="KBU1237" s="12"/>
      <c r="KBV1237" s="12"/>
      <c r="KBW1237" s="12"/>
      <c r="KBX1237" s="12"/>
      <c r="KBY1237" s="12"/>
      <c r="KBZ1237" s="12"/>
      <c r="KCA1237" s="12"/>
      <c r="KCB1237" s="12"/>
      <c r="KCC1237" s="12"/>
      <c r="KCD1237" s="12"/>
      <c r="KCE1237" s="12"/>
      <c r="KCF1237" s="12"/>
      <c r="KCG1237" s="12"/>
      <c r="KCH1237" s="12"/>
      <c r="KCI1237" s="12"/>
      <c r="KCJ1237" s="12"/>
      <c r="KCK1237" s="12"/>
      <c r="KCL1237" s="12"/>
      <c r="KCM1237" s="12"/>
      <c r="KCN1237" s="12"/>
      <c r="KCO1237" s="12"/>
      <c r="KCP1237" s="12"/>
      <c r="KCQ1237" s="12"/>
      <c r="KCR1237" s="12"/>
      <c r="KCS1237" s="12"/>
      <c r="KCT1237" s="12"/>
      <c r="KCU1237" s="12"/>
      <c r="KCV1237" s="12"/>
      <c r="KCW1237" s="12"/>
      <c r="KCX1237" s="12"/>
      <c r="KCY1237" s="12"/>
      <c r="KCZ1237" s="12"/>
      <c r="KDA1237" s="12"/>
      <c r="KDB1237" s="12"/>
      <c r="KDC1237" s="12"/>
      <c r="KDD1237" s="12"/>
      <c r="KDE1237" s="12"/>
      <c r="KDF1237" s="12"/>
      <c r="KDG1237" s="12"/>
      <c r="KDH1237" s="12"/>
      <c r="KDI1237" s="12"/>
      <c r="KDJ1237" s="12"/>
      <c r="KDK1237" s="12"/>
      <c r="KDL1237" s="12"/>
      <c r="KDM1237" s="12"/>
      <c r="KDN1237" s="12"/>
      <c r="KDO1237" s="12"/>
      <c r="KDP1237" s="12"/>
      <c r="KDQ1237" s="12"/>
      <c r="KDR1237" s="12"/>
      <c r="KDS1237" s="12"/>
      <c r="KDT1237" s="12"/>
      <c r="KDU1237" s="12"/>
      <c r="KDV1237" s="12"/>
      <c r="KDW1237" s="12"/>
      <c r="KDX1237" s="12"/>
      <c r="KDY1237" s="12"/>
      <c r="KDZ1237" s="12"/>
      <c r="KEA1237" s="12"/>
      <c r="KEB1237" s="12"/>
      <c r="KEC1237" s="12"/>
      <c r="KED1237" s="12"/>
      <c r="KEE1237" s="12"/>
      <c r="KEF1237" s="12"/>
      <c r="KEG1237" s="12"/>
      <c r="KEH1237" s="12"/>
      <c r="KEI1237" s="12"/>
      <c r="KEJ1237" s="12"/>
      <c r="KEK1237" s="12"/>
      <c r="KEL1237" s="12"/>
      <c r="KEM1237" s="12"/>
      <c r="KEN1237" s="12"/>
      <c r="KEO1237" s="12"/>
      <c r="KEP1237" s="12"/>
      <c r="KEQ1237" s="12"/>
      <c r="KER1237" s="12"/>
      <c r="KES1237" s="12"/>
      <c r="KET1237" s="12"/>
      <c r="KEU1237" s="12"/>
      <c r="KEV1237" s="12"/>
      <c r="KEW1237" s="12"/>
      <c r="KEX1237" s="12"/>
      <c r="KEY1237" s="12"/>
      <c r="KEZ1237" s="12"/>
      <c r="KFA1237" s="12"/>
      <c r="KFB1237" s="12"/>
      <c r="KFC1237" s="12"/>
      <c r="KFD1237" s="12"/>
      <c r="KFE1237" s="12"/>
      <c r="KFF1237" s="12"/>
      <c r="KFG1237" s="12"/>
      <c r="KFH1237" s="12"/>
      <c r="KFI1237" s="12"/>
      <c r="KFJ1237" s="12"/>
      <c r="KFK1237" s="12"/>
      <c r="KFL1237" s="12"/>
      <c r="KFM1237" s="12"/>
      <c r="KFN1237" s="12"/>
      <c r="KFO1237" s="12"/>
      <c r="KFP1237" s="12"/>
      <c r="KFQ1237" s="12"/>
      <c r="KFR1237" s="12"/>
      <c r="KFS1237" s="12"/>
      <c r="KFT1237" s="12"/>
      <c r="KFU1237" s="12"/>
      <c r="KFV1237" s="12"/>
      <c r="KFW1237" s="12"/>
      <c r="KFX1237" s="12"/>
      <c r="KFY1237" s="12"/>
      <c r="KFZ1237" s="12"/>
      <c r="KGA1237" s="12"/>
      <c r="KGB1237" s="12"/>
      <c r="KGC1237" s="12"/>
      <c r="KGD1237" s="12"/>
      <c r="KGE1237" s="12"/>
      <c r="KGF1237" s="12"/>
      <c r="KGG1237" s="12"/>
      <c r="KGH1237" s="12"/>
      <c r="KGI1237" s="12"/>
      <c r="KGJ1237" s="12"/>
      <c r="KGK1237" s="12"/>
      <c r="KGL1237" s="12"/>
      <c r="KGM1237" s="12"/>
      <c r="KGN1237" s="12"/>
      <c r="KGO1237" s="12"/>
      <c r="KGP1237" s="12"/>
      <c r="KGQ1237" s="12"/>
      <c r="KGR1237" s="12"/>
      <c r="KGS1237" s="12"/>
      <c r="KGT1237" s="12"/>
      <c r="KGU1237" s="12"/>
      <c r="KGV1237" s="12"/>
      <c r="KGW1237" s="12"/>
      <c r="KGX1237" s="12"/>
      <c r="KGY1237" s="12"/>
      <c r="KGZ1237" s="12"/>
      <c r="KHA1237" s="12"/>
      <c r="KHB1237" s="12"/>
      <c r="KHC1237" s="12"/>
      <c r="KHD1237" s="12"/>
      <c r="KHE1237" s="12"/>
      <c r="KHF1237" s="12"/>
      <c r="KHG1237" s="12"/>
      <c r="KHH1237" s="12"/>
      <c r="KHI1237" s="12"/>
      <c r="KHJ1237" s="12"/>
      <c r="KHK1237" s="12"/>
      <c r="KHL1237" s="12"/>
      <c r="KHM1237" s="12"/>
      <c r="KHN1237" s="12"/>
      <c r="KHO1237" s="12"/>
      <c r="KHP1237" s="12"/>
      <c r="KHQ1237" s="12"/>
      <c r="KHR1237" s="12"/>
      <c r="KHS1237" s="12"/>
      <c r="KHT1237" s="12"/>
      <c r="KHU1237" s="12"/>
      <c r="KHV1237" s="12"/>
      <c r="KHW1237" s="12"/>
      <c r="KHX1237" s="12"/>
      <c r="KHY1237" s="12"/>
      <c r="KHZ1237" s="12"/>
      <c r="KIA1237" s="12"/>
      <c r="KIB1237" s="12"/>
      <c r="KIC1237" s="12"/>
      <c r="KID1237" s="12"/>
      <c r="KIE1237" s="12"/>
      <c r="KIF1237" s="12"/>
      <c r="KIG1237" s="12"/>
      <c r="KIH1237" s="12"/>
      <c r="KII1237" s="12"/>
      <c r="KIJ1237" s="12"/>
      <c r="KIK1237" s="12"/>
      <c r="KIL1237" s="12"/>
      <c r="KIM1237" s="12"/>
      <c r="KIN1237" s="12"/>
      <c r="KIO1237" s="12"/>
      <c r="KIP1237" s="12"/>
      <c r="KIQ1237" s="12"/>
      <c r="KIR1237" s="12"/>
      <c r="KIS1237" s="12"/>
      <c r="KIT1237" s="12"/>
      <c r="KIU1237" s="12"/>
      <c r="KIV1237" s="12"/>
      <c r="KIW1237" s="12"/>
      <c r="KIX1237" s="12"/>
      <c r="KIY1237" s="12"/>
      <c r="KIZ1237" s="12"/>
      <c r="KJA1237" s="12"/>
      <c r="KJB1237" s="12"/>
      <c r="KJC1237" s="12"/>
      <c r="KJD1237" s="12"/>
      <c r="KJE1237" s="12"/>
      <c r="KJF1237" s="12"/>
      <c r="KJG1237" s="12"/>
      <c r="KJH1237" s="12"/>
      <c r="KJI1237" s="12"/>
      <c r="KJJ1237" s="12"/>
      <c r="KJK1237" s="12"/>
      <c r="KJL1237" s="12"/>
      <c r="KJM1237" s="12"/>
      <c r="KJN1237" s="12"/>
      <c r="KJO1237" s="12"/>
      <c r="KJP1237" s="12"/>
      <c r="KJQ1237" s="12"/>
      <c r="KJR1237" s="12"/>
      <c r="KJS1237" s="12"/>
      <c r="KJT1237" s="12"/>
      <c r="KJU1237" s="12"/>
      <c r="KJV1237" s="12"/>
      <c r="KJW1237" s="12"/>
      <c r="KJX1237" s="12"/>
      <c r="KJY1237" s="12"/>
      <c r="KJZ1237" s="12"/>
      <c r="KKA1237" s="12"/>
      <c r="KKB1237" s="12"/>
      <c r="KKC1237" s="12"/>
      <c r="KKD1237" s="12"/>
      <c r="KKE1237" s="12"/>
      <c r="KKF1237" s="12"/>
      <c r="KKG1237" s="12"/>
      <c r="KKH1237" s="12"/>
      <c r="KKI1237" s="12"/>
      <c r="KKJ1237" s="12"/>
      <c r="KKK1237" s="12"/>
      <c r="KKL1237" s="12"/>
      <c r="KKM1237" s="12"/>
      <c r="KKN1237" s="12"/>
      <c r="KKO1237" s="12"/>
      <c r="KKP1237" s="12"/>
      <c r="KKQ1237" s="12"/>
      <c r="KKR1237" s="12"/>
      <c r="KKS1237" s="12"/>
      <c r="KKT1237" s="12"/>
      <c r="KKU1237" s="12"/>
      <c r="KKV1237" s="12"/>
      <c r="KKW1237" s="12"/>
      <c r="KKX1237" s="12"/>
      <c r="KKY1237" s="12"/>
      <c r="KKZ1237" s="12"/>
      <c r="KLA1237" s="12"/>
      <c r="KLB1237" s="12"/>
      <c r="KLC1237" s="12"/>
      <c r="KLD1237" s="12"/>
      <c r="KLE1237" s="12"/>
      <c r="KLF1237" s="12"/>
      <c r="KLG1237" s="12"/>
      <c r="KLH1237" s="12"/>
      <c r="KLI1237" s="12"/>
      <c r="KLJ1237" s="12"/>
      <c r="KLK1237" s="12"/>
      <c r="KLL1237" s="12"/>
      <c r="KLM1237" s="12"/>
      <c r="KLN1237" s="12"/>
      <c r="KLO1237" s="12"/>
      <c r="KLP1237" s="12"/>
      <c r="KLQ1237" s="12"/>
      <c r="KLR1237" s="12"/>
      <c r="KLS1237" s="12"/>
      <c r="KLT1237" s="12"/>
      <c r="KLU1237" s="12"/>
      <c r="KLV1237" s="12"/>
      <c r="KLW1237" s="12"/>
      <c r="KLX1237" s="12"/>
      <c r="KLY1237" s="12"/>
      <c r="KLZ1237" s="12"/>
      <c r="KMA1237" s="12"/>
      <c r="KMB1237" s="12"/>
      <c r="KMC1237" s="12"/>
      <c r="KMD1237" s="12"/>
      <c r="KME1237" s="12"/>
      <c r="KMF1237" s="12"/>
      <c r="KMG1237" s="12"/>
      <c r="KMH1237" s="12"/>
      <c r="KMI1237" s="12"/>
      <c r="KMJ1237" s="12"/>
      <c r="KMK1237" s="12"/>
      <c r="KML1237" s="12"/>
      <c r="KMM1237" s="12"/>
      <c r="KMN1237" s="12"/>
      <c r="KMO1237" s="12"/>
      <c r="KMP1237" s="12"/>
      <c r="KMQ1237" s="12"/>
      <c r="KMR1237" s="12"/>
      <c r="KMS1237" s="12"/>
      <c r="KMT1237" s="12"/>
      <c r="KMU1237" s="12"/>
      <c r="KMV1237" s="12"/>
      <c r="KMW1237" s="12"/>
      <c r="KMX1237" s="12"/>
      <c r="KMY1237" s="12"/>
      <c r="KMZ1237" s="12"/>
      <c r="KNA1237" s="12"/>
      <c r="KNB1237" s="12"/>
      <c r="KNC1237" s="12"/>
      <c r="KND1237" s="12"/>
      <c r="KNE1237" s="12"/>
      <c r="KNF1237" s="12"/>
      <c r="KNG1237" s="12"/>
      <c r="KNH1237" s="12"/>
      <c r="KNI1237" s="12"/>
      <c r="KNJ1237" s="12"/>
      <c r="KNK1237" s="12"/>
      <c r="KNL1237" s="12"/>
      <c r="KNM1237" s="12"/>
      <c r="KNN1237" s="12"/>
      <c r="KNO1237" s="12"/>
      <c r="KNP1237" s="12"/>
      <c r="KNQ1237" s="12"/>
      <c r="KNR1237" s="12"/>
      <c r="KNS1237" s="12"/>
      <c r="KNT1237" s="12"/>
      <c r="KNU1237" s="12"/>
      <c r="KNV1237" s="12"/>
      <c r="KNW1237" s="12"/>
      <c r="KNX1237" s="12"/>
      <c r="KNY1237" s="12"/>
      <c r="KNZ1237" s="12"/>
      <c r="KOA1237" s="12"/>
      <c r="KOB1237" s="12"/>
      <c r="KOC1237" s="12"/>
      <c r="KOD1237" s="12"/>
      <c r="KOE1237" s="12"/>
      <c r="KOF1237" s="12"/>
      <c r="KOG1237" s="12"/>
      <c r="KOH1237" s="12"/>
      <c r="KOI1237" s="12"/>
      <c r="KOJ1237" s="12"/>
      <c r="KOK1237" s="12"/>
      <c r="KOL1237" s="12"/>
      <c r="KOM1237" s="12"/>
      <c r="KON1237" s="12"/>
      <c r="KOO1237" s="12"/>
      <c r="KOP1237" s="12"/>
      <c r="KOQ1237" s="12"/>
      <c r="KOR1237" s="12"/>
      <c r="KOS1237" s="12"/>
      <c r="KOT1237" s="12"/>
      <c r="KOU1237" s="12"/>
      <c r="KOV1237" s="12"/>
      <c r="KOW1237" s="12"/>
      <c r="KOX1237" s="12"/>
      <c r="KOY1237" s="12"/>
      <c r="KOZ1237" s="12"/>
      <c r="KPA1237" s="12"/>
      <c r="KPB1237" s="12"/>
      <c r="KPC1237" s="12"/>
      <c r="KPD1237" s="12"/>
      <c r="KPE1237" s="12"/>
      <c r="KPF1237" s="12"/>
      <c r="KPG1237" s="12"/>
      <c r="KPH1237" s="12"/>
      <c r="KPI1237" s="12"/>
      <c r="KPJ1237" s="12"/>
      <c r="KPK1237" s="12"/>
      <c r="KPL1237" s="12"/>
      <c r="KPM1237" s="12"/>
      <c r="KPN1237" s="12"/>
      <c r="KPO1237" s="12"/>
      <c r="KPP1237" s="12"/>
      <c r="KPQ1237" s="12"/>
      <c r="KPR1237" s="12"/>
      <c r="KPS1237" s="12"/>
      <c r="KPT1237" s="12"/>
      <c r="KPU1237" s="12"/>
      <c r="KPV1237" s="12"/>
      <c r="KPW1237" s="12"/>
      <c r="KPX1237" s="12"/>
      <c r="KPY1237" s="12"/>
      <c r="KPZ1237" s="12"/>
      <c r="KQA1237" s="12"/>
      <c r="KQB1237" s="12"/>
      <c r="KQC1237" s="12"/>
      <c r="KQD1237" s="12"/>
      <c r="KQE1237" s="12"/>
      <c r="KQF1237" s="12"/>
      <c r="KQG1237" s="12"/>
      <c r="KQH1237" s="12"/>
      <c r="KQI1237" s="12"/>
      <c r="KQJ1237" s="12"/>
      <c r="KQK1237" s="12"/>
      <c r="KQL1237" s="12"/>
      <c r="KQM1237" s="12"/>
      <c r="KQN1237" s="12"/>
      <c r="KQO1237" s="12"/>
      <c r="KQP1237" s="12"/>
      <c r="KQQ1237" s="12"/>
      <c r="KQR1237" s="12"/>
      <c r="KQS1237" s="12"/>
      <c r="KQT1237" s="12"/>
      <c r="KQU1237" s="12"/>
      <c r="KQV1237" s="12"/>
      <c r="KQW1237" s="12"/>
      <c r="KQX1237" s="12"/>
      <c r="KQY1237" s="12"/>
      <c r="KQZ1237" s="12"/>
      <c r="KRA1237" s="12"/>
      <c r="KRB1237" s="12"/>
      <c r="KRC1237" s="12"/>
      <c r="KRD1237" s="12"/>
      <c r="KRE1237" s="12"/>
      <c r="KRF1237" s="12"/>
      <c r="KRG1237" s="12"/>
      <c r="KRH1237" s="12"/>
      <c r="KRI1237" s="12"/>
      <c r="KRJ1237" s="12"/>
      <c r="KRK1237" s="12"/>
      <c r="KRL1237" s="12"/>
      <c r="KRM1237" s="12"/>
      <c r="KRN1237" s="12"/>
      <c r="KRO1237" s="12"/>
      <c r="KRP1237" s="12"/>
      <c r="KRQ1237" s="12"/>
      <c r="KRR1237" s="12"/>
      <c r="KRS1237" s="12"/>
      <c r="KRT1237" s="12"/>
      <c r="KRU1237" s="12"/>
      <c r="KRV1237" s="12"/>
      <c r="KRW1237" s="12"/>
      <c r="KRX1237" s="12"/>
      <c r="KRY1237" s="12"/>
      <c r="KRZ1237" s="12"/>
      <c r="KSA1237" s="12"/>
      <c r="KSB1237" s="12"/>
      <c r="KSC1237" s="12"/>
      <c r="KSD1237" s="12"/>
      <c r="KSE1237" s="12"/>
      <c r="KSF1237" s="12"/>
      <c r="KSG1237" s="12"/>
      <c r="KSH1237" s="12"/>
      <c r="KSI1237" s="12"/>
      <c r="KSJ1237" s="12"/>
      <c r="KSK1237" s="12"/>
      <c r="KSL1237" s="12"/>
      <c r="KSM1237" s="12"/>
      <c r="KSN1237" s="12"/>
      <c r="KSO1237" s="12"/>
      <c r="KSP1237" s="12"/>
      <c r="KSQ1237" s="12"/>
      <c r="KSR1237" s="12"/>
      <c r="KSS1237" s="12"/>
      <c r="KST1237" s="12"/>
      <c r="KSU1237" s="12"/>
      <c r="KSV1237" s="12"/>
      <c r="KSW1237" s="12"/>
      <c r="KSX1237" s="12"/>
      <c r="KSY1237" s="12"/>
      <c r="KSZ1237" s="12"/>
      <c r="KTA1237" s="12"/>
      <c r="KTB1237" s="12"/>
      <c r="KTC1237" s="12"/>
      <c r="KTD1237" s="12"/>
      <c r="KTE1237" s="12"/>
      <c r="KTF1237" s="12"/>
      <c r="KTG1237" s="12"/>
      <c r="KTH1237" s="12"/>
      <c r="KTI1237" s="12"/>
      <c r="KTJ1237" s="12"/>
      <c r="KTK1237" s="12"/>
      <c r="KTL1237" s="12"/>
      <c r="KTM1237" s="12"/>
      <c r="KTN1237" s="12"/>
      <c r="KTO1237" s="12"/>
      <c r="KTP1237" s="12"/>
      <c r="KTQ1237" s="12"/>
      <c r="KTR1237" s="12"/>
      <c r="KTS1237" s="12"/>
      <c r="KTT1237" s="12"/>
      <c r="KTU1237" s="12"/>
      <c r="KTV1237" s="12"/>
      <c r="KTW1237" s="12"/>
      <c r="KTX1237" s="12"/>
      <c r="KTY1237" s="12"/>
      <c r="KTZ1237" s="12"/>
      <c r="KUA1237" s="12"/>
      <c r="KUB1237" s="12"/>
      <c r="KUC1237" s="12"/>
      <c r="KUD1237" s="12"/>
      <c r="KUE1237" s="12"/>
      <c r="KUF1237" s="12"/>
      <c r="KUG1237" s="12"/>
      <c r="KUH1237" s="12"/>
      <c r="KUI1237" s="12"/>
      <c r="KUJ1237" s="12"/>
      <c r="KUK1237" s="12"/>
      <c r="KUL1237" s="12"/>
      <c r="KUM1237" s="12"/>
      <c r="KUN1237" s="12"/>
      <c r="KUO1237" s="12"/>
      <c r="KUP1237" s="12"/>
      <c r="KUQ1237" s="12"/>
      <c r="KUR1237" s="12"/>
      <c r="KUS1237" s="12"/>
      <c r="KUT1237" s="12"/>
      <c r="KUU1237" s="12"/>
      <c r="KUV1237" s="12"/>
      <c r="KUW1237" s="12"/>
      <c r="KUX1237" s="12"/>
      <c r="KUY1237" s="12"/>
      <c r="KUZ1237" s="12"/>
      <c r="KVA1237" s="12"/>
      <c r="KVB1237" s="12"/>
      <c r="KVC1237" s="12"/>
      <c r="KVD1237" s="12"/>
      <c r="KVE1237" s="12"/>
      <c r="KVF1237" s="12"/>
      <c r="KVG1237" s="12"/>
      <c r="KVH1237" s="12"/>
      <c r="KVI1237" s="12"/>
      <c r="KVJ1237" s="12"/>
      <c r="KVK1237" s="12"/>
      <c r="KVL1237" s="12"/>
      <c r="KVM1237" s="12"/>
      <c r="KVN1237" s="12"/>
      <c r="KVO1237" s="12"/>
      <c r="KVP1237" s="12"/>
      <c r="KVQ1237" s="12"/>
      <c r="KVR1237" s="12"/>
      <c r="KVS1237" s="12"/>
      <c r="KVT1237" s="12"/>
      <c r="KVU1237" s="12"/>
      <c r="KVV1237" s="12"/>
      <c r="KVW1237" s="12"/>
      <c r="KVX1237" s="12"/>
      <c r="KVY1237" s="12"/>
      <c r="KVZ1237" s="12"/>
      <c r="KWA1237" s="12"/>
      <c r="KWB1237" s="12"/>
      <c r="KWC1237" s="12"/>
      <c r="KWD1237" s="12"/>
      <c r="KWE1237" s="12"/>
      <c r="KWF1237" s="12"/>
      <c r="KWG1237" s="12"/>
      <c r="KWH1237" s="12"/>
      <c r="KWI1237" s="12"/>
      <c r="KWJ1237" s="12"/>
      <c r="KWK1237" s="12"/>
      <c r="KWL1237" s="12"/>
      <c r="KWM1237" s="12"/>
      <c r="KWN1237" s="12"/>
      <c r="KWO1237" s="12"/>
      <c r="KWP1237" s="12"/>
      <c r="KWQ1237" s="12"/>
      <c r="KWR1237" s="12"/>
      <c r="KWS1237" s="12"/>
      <c r="KWT1237" s="12"/>
      <c r="KWU1237" s="12"/>
      <c r="KWV1237" s="12"/>
      <c r="KWW1237" s="12"/>
      <c r="KWX1237" s="12"/>
      <c r="KWY1237" s="12"/>
      <c r="KWZ1237" s="12"/>
      <c r="KXA1237" s="12"/>
      <c r="KXB1237" s="12"/>
      <c r="KXC1237" s="12"/>
      <c r="KXD1237" s="12"/>
      <c r="KXE1237" s="12"/>
      <c r="KXF1237" s="12"/>
      <c r="KXG1237" s="12"/>
      <c r="KXH1237" s="12"/>
      <c r="KXI1237" s="12"/>
      <c r="KXJ1237" s="12"/>
      <c r="KXK1237" s="12"/>
      <c r="KXL1237" s="12"/>
      <c r="KXM1237" s="12"/>
      <c r="KXN1237" s="12"/>
      <c r="KXO1237" s="12"/>
      <c r="KXP1237" s="12"/>
      <c r="KXQ1237" s="12"/>
      <c r="KXR1237" s="12"/>
      <c r="KXS1237" s="12"/>
      <c r="KXT1237" s="12"/>
      <c r="KXU1237" s="12"/>
      <c r="KXV1237" s="12"/>
      <c r="KXW1237" s="12"/>
      <c r="KXX1237" s="12"/>
      <c r="KXY1237" s="12"/>
      <c r="KXZ1237" s="12"/>
      <c r="KYA1237" s="12"/>
      <c r="KYB1237" s="12"/>
      <c r="KYC1237" s="12"/>
      <c r="KYD1237" s="12"/>
      <c r="KYE1237" s="12"/>
      <c r="KYF1237" s="12"/>
      <c r="KYG1237" s="12"/>
      <c r="KYH1237" s="12"/>
      <c r="KYI1237" s="12"/>
      <c r="KYJ1237" s="12"/>
      <c r="KYK1237" s="12"/>
      <c r="KYL1237" s="12"/>
      <c r="KYM1237" s="12"/>
      <c r="KYN1237" s="12"/>
      <c r="KYO1237" s="12"/>
      <c r="KYP1237" s="12"/>
      <c r="KYQ1237" s="12"/>
      <c r="KYR1237" s="12"/>
      <c r="KYS1237" s="12"/>
      <c r="KYT1237" s="12"/>
      <c r="KYU1237" s="12"/>
      <c r="KYV1237" s="12"/>
      <c r="KYW1237" s="12"/>
      <c r="KYX1237" s="12"/>
      <c r="KYY1237" s="12"/>
      <c r="KYZ1237" s="12"/>
      <c r="KZA1237" s="12"/>
      <c r="KZB1237" s="12"/>
      <c r="KZC1237" s="12"/>
      <c r="KZD1237" s="12"/>
      <c r="KZE1237" s="12"/>
      <c r="KZF1237" s="12"/>
      <c r="KZG1237" s="12"/>
      <c r="KZH1237" s="12"/>
      <c r="KZI1237" s="12"/>
      <c r="KZJ1237" s="12"/>
      <c r="KZK1237" s="12"/>
      <c r="KZL1237" s="12"/>
      <c r="KZM1237" s="12"/>
      <c r="KZN1237" s="12"/>
      <c r="KZO1237" s="12"/>
      <c r="KZP1237" s="12"/>
      <c r="KZQ1237" s="12"/>
      <c r="KZR1237" s="12"/>
      <c r="KZS1237" s="12"/>
      <c r="KZT1237" s="12"/>
      <c r="KZU1237" s="12"/>
      <c r="KZV1237" s="12"/>
      <c r="KZW1237" s="12"/>
      <c r="KZX1237" s="12"/>
      <c r="KZY1237" s="12"/>
      <c r="KZZ1237" s="12"/>
      <c r="LAA1237" s="12"/>
      <c r="LAB1237" s="12"/>
      <c r="LAC1237" s="12"/>
      <c r="LAD1237" s="12"/>
      <c r="LAE1237" s="12"/>
      <c r="LAF1237" s="12"/>
      <c r="LAG1237" s="12"/>
      <c r="LAH1237" s="12"/>
      <c r="LAI1237" s="12"/>
      <c r="LAJ1237" s="12"/>
      <c r="LAK1237" s="12"/>
      <c r="LAL1237" s="12"/>
      <c r="LAM1237" s="12"/>
      <c r="LAN1237" s="12"/>
      <c r="LAO1237" s="12"/>
      <c r="LAP1237" s="12"/>
      <c r="LAQ1237" s="12"/>
      <c r="LAR1237" s="12"/>
      <c r="LAS1237" s="12"/>
      <c r="LAT1237" s="12"/>
      <c r="LAU1237" s="12"/>
      <c r="LAV1237" s="12"/>
      <c r="LAW1237" s="12"/>
      <c r="LAX1237" s="12"/>
      <c r="LAY1237" s="12"/>
      <c r="LAZ1237" s="12"/>
      <c r="LBA1237" s="12"/>
      <c r="LBB1237" s="12"/>
      <c r="LBC1237" s="12"/>
      <c r="LBD1237" s="12"/>
      <c r="LBE1237" s="12"/>
      <c r="LBF1237" s="12"/>
      <c r="LBG1237" s="12"/>
      <c r="LBH1237" s="12"/>
      <c r="LBI1237" s="12"/>
      <c r="LBJ1237" s="12"/>
      <c r="LBK1237" s="12"/>
      <c r="LBL1237" s="12"/>
      <c r="LBM1237" s="12"/>
      <c r="LBN1237" s="12"/>
      <c r="LBO1237" s="12"/>
      <c r="LBP1237" s="12"/>
      <c r="LBQ1237" s="12"/>
      <c r="LBR1237" s="12"/>
      <c r="LBS1237" s="12"/>
      <c r="LBT1237" s="12"/>
      <c r="LBU1237" s="12"/>
      <c r="LBV1237" s="12"/>
      <c r="LBW1237" s="12"/>
      <c r="LBX1237" s="12"/>
      <c r="LBY1237" s="12"/>
      <c r="LBZ1237" s="12"/>
      <c r="LCA1237" s="12"/>
      <c r="LCB1237" s="12"/>
      <c r="LCC1237" s="12"/>
      <c r="LCD1237" s="12"/>
      <c r="LCE1237" s="12"/>
      <c r="LCF1237" s="12"/>
      <c r="LCG1237" s="12"/>
      <c r="LCH1237" s="12"/>
      <c r="LCI1237" s="12"/>
      <c r="LCJ1237" s="12"/>
      <c r="LCK1237" s="12"/>
      <c r="LCL1237" s="12"/>
      <c r="LCM1237" s="12"/>
      <c r="LCN1237" s="12"/>
      <c r="LCO1237" s="12"/>
      <c r="LCP1237" s="12"/>
      <c r="LCQ1237" s="12"/>
      <c r="LCR1237" s="12"/>
      <c r="LCS1237" s="12"/>
      <c r="LCT1237" s="12"/>
      <c r="LCU1237" s="12"/>
      <c r="LCV1237" s="12"/>
      <c r="LCW1237" s="12"/>
      <c r="LCX1237" s="12"/>
      <c r="LCY1237" s="12"/>
      <c r="LCZ1237" s="12"/>
      <c r="LDA1237" s="12"/>
      <c r="LDB1237" s="12"/>
      <c r="LDC1237" s="12"/>
      <c r="LDD1237" s="12"/>
      <c r="LDE1237" s="12"/>
      <c r="LDF1237" s="12"/>
      <c r="LDG1237" s="12"/>
      <c r="LDH1237" s="12"/>
      <c r="LDI1237" s="12"/>
      <c r="LDJ1237" s="12"/>
      <c r="LDK1237" s="12"/>
      <c r="LDL1237" s="12"/>
      <c r="LDM1237" s="12"/>
      <c r="LDN1237" s="12"/>
      <c r="LDO1237" s="12"/>
      <c r="LDP1237" s="12"/>
      <c r="LDQ1237" s="12"/>
      <c r="LDR1237" s="12"/>
      <c r="LDS1237" s="12"/>
      <c r="LDT1237" s="12"/>
      <c r="LDU1237" s="12"/>
      <c r="LDV1237" s="12"/>
      <c r="LDW1237" s="12"/>
      <c r="LDX1237" s="12"/>
      <c r="LDY1237" s="12"/>
      <c r="LDZ1237" s="12"/>
      <c r="LEA1237" s="12"/>
      <c r="LEB1237" s="12"/>
      <c r="LEC1237" s="12"/>
      <c r="LED1237" s="12"/>
      <c r="LEE1237" s="12"/>
      <c r="LEF1237" s="12"/>
      <c r="LEG1237" s="12"/>
      <c r="LEH1237" s="12"/>
      <c r="LEI1237" s="12"/>
      <c r="LEJ1237" s="12"/>
      <c r="LEK1237" s="12"/>
      <c r="LEL1237" s="12"/>
      <c r="LEM1237" s="12"/>
      <c r="LEN1237" s="12"/>
      <c r="LEO1237" s="12"/>
      <c r="LEP1237" s="12"/>
      <c r="LEQ1237" s="12"/>
      <c r="LER1237" s="12"/>
      <c r="LES1237" s="12"/>
      <c r="LET1237" s="12"/>
      <c r="LEU1237" s="12"/>
      <c r="LEV1237" s="12"/>
      <c r="LEW1237" s="12"/>
      <c r="LEX1237" s="12"/>
      <c r="LEY1237" s="12"/>
      <c r="LEZ1237" s="12"/>
      <c r="LFA1237" s="12"/>
      <c r="LFB1237" s="12"/>
      <c r="LFC1237" s="12"/>
      <c r="LFD1237" s="12"/>
      <c r="LFE1237" s="12"/>
      <c r="LFF1237" s="12"/>
      <c r="LFG1237" s="12"/>
      <c r="LFH1237" s="12"/>
      <c r="LFI1237" s="12"/>
      <c r="LFJ1237" s="12"/>
      <c r="LFK1237" s="12"/>
      <c r="LFL1237" s="12"/>
      <c r="LFM1237" s="12"/>
      <c r="LFN1237" s="12"/>
      <c r="LFO1237" s="12"/>
      <c r="LFP1237" s="12"/>
      <c r="LFQ1237" s="12"/>
      <c r="LFR1237" s="12"/>
      <c r="LFS1237" s="12"/>
      <c r="LFT1237" s="12"/>
      <c r="LFU1237" s="12"/>
      <c r="LFV1237" s="12"/>
      <c r="LFW1237" s="12"/>
      <c r="LFX1237" s="12"/>
      <c r="LFY1237" s="12"/>
      <c r="LFZ1237" s="12"/>
      <c r="LGA1237" s="12"/>
      <c r="LGB1237" s="12"/>
      <c r="LGC1237" s="12"/>
      <c r="LGD1237" s="12"/>
      <c r="LGE1237" s="12"/>
      <c r="LGF1237" s="12"/>
      <c r="LGG1237" s="12"/>
      <c r="LGH1237" s="12"/>
      <c r="LGI1237" s="12"/>
      <c r="LGJ1237" s="12"/>
      <c r="LGK1237" s="12"/>
      <c r="LGL1237" s="12"/>
      <c r="LGM1237" s="12"/>
      <c r="LGN1237" s="12"/>
      <c r="LGO1237" s="12"/>
      <c r="LGP1237" s="12"/>
      <c r="LGQ1237" s="12"/>
      <c r="LGR1237" s="12"/>
      <c r="LGS1237" s="12"/>
      <c r="LGT1237" s="12"/>
      <c r="LGU1237" s="12"/>
      <c r="LGV1237" s="12"/>
      <c r="LGW1237" s="12"/>
      <c r="LGX1237" s="12"/>
      <c r="LGY1237" s="12"/>
      <c r="LGZ1237" s="12"/>
      <c r="LHA1237" s="12"/>
      <c r="LHB1237" s="12"/>
      <c r="LHC1237" s="12"/>
      <c r="LHD1237" s="12"/>
      <c r="LHE1237" s="12"/>
      <c r="LHF1237" s="12"/>
      <c r="LHG1237" s="12"/>
      <c r="LHH1237" s="12"/>
      <c r="LHI1237" s="12"/>
      <c r="LHJ1237" s="12"/>
      <c r="LHK1237" s="12"/>
      <c r="LHL1237" s="12"/>
      <c r="LHM1237" s="12"/>
      <c r="LHN1237" s="12"/>
      <c r="LHO1237" s="12"/>
      <c r="LHP1237" s="12"/>
      <c r="LHQ1237" s="12"/>
      <c r="LHR1237" s="12"/>
      <c r="LHS1237" s="12"/>
      <c r="LHT1237" s="12"/>
      <c r="LHU1237" s="12"/>
      <c r="LHV1237" s="12"/>
      <c r="LHW1237" s="12"/>
      <c r="LHX1237" s="12"/>
      <c r="LHY1237" s="12"/>
      <c r="LHZ1237" s="12"/>
      <c r="LIA1237" s="12"/>
      <c r="LIB1237" s="12"/>
      <c r="LIC1237" s="12"/>
      <c r="LID1237" s="12"/>
      <c r="LIE1237" s="12"/>
      <c r="LIF1237" s="12"/>
      <c r="LIG1237" s="12"/>
      <c r="LIH1237" s="12"/>
      <c r="LII1237" s="12"/>
      <c r="LIJ1237" s="12"/>
      <c r="LIK1237" s="12"/>
      <c r="LIL1237" s="12"/>
      <c r="LIM1237" s="12"/>
      <c r="LIN1237" s="12"/>
      <c r="LIO1237" s="12"/>
      <c r="LIP1237" s="12"/>
      <c r="LIQ1237" s="12"/>
      <c r="LIR1237" s="12"/>
      <c r="LIS1237" s="12"/>
      <c r="LIT1237" s="12"/>
      <c r="LIU1237" s="12"/>
      <c r="LIV1237" s="12"/>
      <c r="LIW1237" s="12"/>
      <c r="LIX1237" s="12"/>
      <c r="LIY1237" s="12"/>
      <c r="LIZ1237" s="12"/>
      <c r="LJA1237" s="12"/>
      <c r="LJB1237" s="12"/>
      <c r="LJC1237" s="12"/>
      <c r="LJD1237" s="12"/>
      <c r="LJE1237" s="12"/>
      <c r="LJF1237" s="12"/>
      <c r="LJG1237" s="12"/>
      <c r="LJH1237" s="12"/>
      <c r="LJI1237" s="12"/>
      <c r="LJJ1237" s="12"/>
      <c r="LJK1237" s="12"/>
      <c r="LJL1237" s="12"/>
      <c r="LJM1237" s="12"/>
      <c r="LJN1237" s="12"/>
      <c r="LJO1237" s="12"/>
      <c r="LJP1237" s="12"/>
      <c r="LJQ1237" s="12"/>
      <c r="LJR1237" s="12"/>
      <c r="LJS1237" s="12"/>
      <c r="LJT1237" s="12"/>
      <c r="LJU1237" s="12"/>
      <c r="LJV1237" s="12"/>
      <c r="LJW1237" s="12"/>
      <c r="LJX1237" s="12"/>
      <c r="LJY1237" s="12"/>
      <c r="LJZ1237" s="12"/>
      <c r="LKA1237" s="12"/>
      <c r="LKB1237" s="12"/>
      <c r="LKC1237" s="12"/>
      <c r="LKD1237" s="12"/>
      <c r="LKE1237" s="12"/>
      <c r="LKF1237" s="12"/>
      <c r="LKG1237" s="12"/>
      <c r="LKH1237" s="12"/>
      <c r="LKI1237" s="12"/>
      <c r="LKJ1237" s="12"/>
      <c r="LKK1237" s="12"/>
      <c r="LKL1237" s="12"/>
      <c r="LKM1237" s="12"/>
      <c r="LKN1237" s="12"/>
      <c r="LKO1237" s="12"/>
      <c r="LKP1237" s="12"/>
      <c r="LKQ1237" s="12"/>
      <c r="LKR1237" s="12"/>
      <c r="LKS1237" s="12"/>
      <c r="LKT1237" s="12"/>
      <c r="LKU1237" s="12"/>
      <c r="LKV1237" s="12"/>
      <c r="LKW1237" s="12"/>
      <c r="LKX1237" s="12"/>
      <c r="LKY1237" s="12"/>
      <c r="LKZ1237" s="12"/>
      <c r="LLA1237" s="12"/>
      <c r="LLB1237" s="12"/>
      <c r="LLC1237" s="12"/>
      <c r="LLD1237" s="12"/>
      <c r="LLE1237" s="12"/>
      <c r="LLF1237" s="12"/>
      <c r="LLG1237" s="12"/>
      <c r="LLH1237" s="12"/>
      <c r="LLI1237" s="12"/>
      <c r="LLJ1237" s="12"/>
      <c r="LLK1237" s="12"/>
      <c r="LLL1237" s="12"/>
      <c r="LLM1237" s="12"/>
      <c r="LLN1237" s="12"/>
      <c r="LLO1237" s="12"/>
      <c r="LLP1237" s="12"/>
      <c r="LLQ1237" s="12"/>
      <c r="LLR1237" s="12"/>
      <c r="LLS1237" s="12"/>
      <c r="LLT1237" s="12"/>
      <c r="LLU1237" s="12"/>
      <c r="LLV1237" s="12"/>
      <c r="LLW1237" s="12"/>
      <c r="LLX1237" s="12"/>
      <c r="LLY1237" s="12"/>
      <c r="LLZ1237" s="12"/>
      <c r="LMA1237" s="12"/>
      <c r="LMB1237" s="12"/>
      <c r="LMC1237" s="12"/>
      <c r="LMD1237" s="12"/>
      <c r="LME1237" s="12"/>
      <c r="LMF1237" s="12"/>
      <c r="LMG1237" s="12"/>
      <c r="LMH1237" s="12"/>
      <c r="LMI1237" s="12"/>
      <c r="LMJ1237" s="12"/>
      <c r="LMK1237" s="12"/>
      <c r="LML1237" s="12"/>
      <c r="LMM1237" s="12"/>
      <c r="LMN1237" s="12"/>
      <c r="LMO1237" s="12"/>
      <c r="LMP1237" s="12"/>
      <c r="LMQ1237" s="12"/>
      <c r="LMR1237" s="12"/>
      <c r="LMS1237" s="12"/>
      <c r="LMT1237" s="12"/>
      <c r="LMU1237" s="12"/>
      <c r="LMV1237" s="12"/>
      <c r="LMW1237" s="12"/>
      <c r="LMX1237" s="12"/>
      <c r="LMY1237" s="12"/>
      <c r="LMZ1237" s="12"/>
      <c r="LNA1237" s="12"/>
      <c r="LNB1237" s="12"/>
      <c r="LNC1237" s="12"/>
      <c r="LND1237" s="12"/>
      <c r="LNE1237" s="12"/>
      <c r="LNF1237" s="12"/>
      <c r="LNG1237" s="12"/>
      <c r="LNH1237" s="12"/>
      <c r="LNI1237" s="12"/>
      <c r="LNJ1237" s="12"/>
      <c r="LNK1237" s="12"/>
      <c r="LNL1237" s="12"/>
      <c r="LNM1237" s="12"/>
      <c r="LNN1237" s="12"/>
      <c r="LNO1237" s="12"/>
      <c r="LNP1237" s="12"/>
      <c r="LNQ1237" s="12"/>
      <c r="LNR1237" s="12"/>
      <c r="LNS1237" s="12"/>
      <c r="LNT1237" s="12"/>
      <c r="LNU1237" s="12"/>
      <c r="LNV1237" s="12"/>
      <c r="LNW1237" s="12"/>
      <c r="LNX1237" s="12"/>
      <c r="LNY1237" s="12"/>
      <c r="LNZ1237" s="12"/>
      <c r="LOA1237" s="12"/>
      <c r="LOB1237" s="12"/>
      <c r="LOC1237" s="12"/>
      <c r="LOD1237" s="12"/>
      <c r="LOE1237" s="12"/>
      <c r="LOF1237" s="12"/>
      <c r="LOG1237" s="12"/>
      <c r="LOH1237" s="12"/>
      <c r="LOI1237" s="12"/>
      <c r="LOJ1237" s="12"/>
      <c r="LOK1237" s="12"/>
      <c r="LOL1237" s="12"/>
      <c r="LOM1237" s="12"/>
      <c r="LON1237" s="12"/>
      <c r="LOO1237" s="12"/>
      <c r="LOP1237" s="12"/>
      <c r="LOQ1237" s="12"/>
      <c r="LOR1237" s="12"/>
      <c r="LOS1237" s="12"/>
      <c r="LOT1237" s="12"/>
      <c r="LOU1237" s="12"/>
      <c r="LOV1237" s="12"/>
      <c r="LOW1237" s="12"/>
      <c r="LOX1237" s="12"/>
      <c r="LOY1237" s="12"/>
      <c r="LOZ1237" s="12"/>
      <c r="LPA1237" s="12"/>
      <c r="LPB1237" s="12"/>
      <c r="LPC1237" s="12"/>
      <c r="LPD1237" s="12"/>
      <c r="LPE1237" s="12"/>
      <c r="LPF1237" s="12"/>
      <c r="LPG1237" s="12"/>
      <c r="LPH1237" s="12"/>
      <c r="LPI1237" s="12"/>
      <c r="LPJ1237" s="12"/>
      <c r="LPK1237" s="12"/>
      <c r="LPL1237" s="12"/>
      <c r="LPM1237" s="12"/>
      <c r="LPN1237" s="12"/>
      <c r="LPO1237" s="12"/>
      <c r="LPP1237" s="12"/>
      <c r="LPQ1237" s="12"/>
      <c r="LPR1237" s="12"/>
      <c r="LPS1237" s="12"/>
      <c r="LPT1237" s="12"/>
      <c r="LPU1237" s="12"/>
      <c r="LPV1237" s="12"/>
      <c r="LPW1237" s="12"/>
      <c r="LPX1237" s="12"/>
      <c r="LPY1237" s="12"/>
      <c r="LPZ1237" s="12"/>
      <c r="LQA1237" s="12"/>
      <c r="LQB1237" s="12"/>
      <c r="LQC1237" s="12"/>
      <c r="LQD1237" s="12"/>
      <c r="LQE1237" s="12"/>
      <c r="LQF1237" s="12"/>
      <c r="LQG1237" s="12"/>
      <c r="LQH1237" s="12"/>
      <c r="LQI1237" s="12"/>
      <c r="LQJ1237" s="12"/>
      <c r="LQK1237" s="12"/>
      <c r="LQL1237" s="12"/>
      <c r="LQM1237" s="12"/>
      <c r="LQN1237" s="12"/>
      <c r="LQO1237" s="12"/>
      <c r="LQP1237" s="12"/>
      <c r="LQQ1237" s="12"/>
      <c r="LQR1237" s="12"/>
      <c r="LQS1237" s="12"/>
      <c r="LQT1237" s="12"/>
      <c r="LQU1237" s="12"/>
      <c r="LQV1237" s="12"/>
      <c r="LQW1237" s="12"/>
      <c r="LQX1237" s="12"/>
      <c r="LQY1237" s="12"/>
      <c r="LQZ1237" s="12"/>
      <c r="LRA1237" s="12"/>
      <c r="LRB1237" s="12"/>
      <c r="LRC1237" s="12"/>
      <c r="LRD1237" s="12"/>
      <c r="LRE1237" s="12"/>
      <c r="LRF1237" s="12"/>
      <c r="LRG1237" s="12"/>
      <c r="LRH1237" s="12"/>
      <c r="LRI1237" s="12"/>
      <c r="LRJ1237" s="12"/>
      <c r="LRK1237" s="12"/>
      <c r="LRL1237" s="12"/>
      <c r="LRM1237" s="12"/>
      <c r="LRN1237" s="12"/>
      <c r="LRO1237" s="12"/>
      <c r="LRP1237" s="12"/>
      <c r="LRQ1237" s="12"/>
      <c r="LRR1237" s="12"/>
      <c r="LRS1237" s="12"/>
      <c r="LRT1237" s="12"/>
      <c r="LRU1237" s="12"/>
      <c r="LRV1237" s="12"/>
      <c r="LRW1237" s="12"/>
      <c r="LRX1237" s="12"/>
      <c r="LRY1237" s="12"/>
      <c r="LRZ1237" s="12"/>
      <c r="LSA1237" s="12"/>
      <c r="LSB1237" s="12"/>
      <c r="LSC1237" s="12"/>
      <c r="LSD1237" s="12"/>
      <c r="LSE1237" s="12"/>
      <c r="LSF1237" s="12"/>
      <c r="LSG1237" s="12"/>
      <c r="LSH1237" s="12"/>
      <c r="LSI1237" s="12"/>
      <c r="LSJ1237" s="12"/>
      <c r="LSK1237" s="12"/>
      <c r="LSL1237" s="12"/>
      <c r="LSM1237" s="12"/>
      <c r="LSN1237" s="12"/>
      <c r="LSO1237" s="12"/>
      <c r="LSP1237" s="12"/>
      <c r="LSQ1237" s="12"/>
      <c r="LSR1237" s="12"/>
      <c r="LSS1237" s="12"/>
      <c r="LST1237" s="12"/>
      <c r="LSU1237" s="12"/>
      <c r="LSV1237" s="12"/>
      <c r="LSW1237" s="12"/>
      <c r="LSX1237" s="12"/>
      <c r="LSY1237" s="12"/>
      <c r="LSZ1237" s="12"/>
      <c r="LTA1237" s="12"/>
      <c r="LTB1237" s="12"/>
      <c r="LTC1237" s="12"/>
      <c r="LTD1237" s="12"/>
      <c r="LTE1237" s="12"/>
      <c r="LTF1237" s="12"/>
      <c r="LTG1237" s="12"/>
      <c r="LTH1237" s="12"/>
      <c r="LTI1237" s="12"/>
      <c r="LTJ1237" s="12"/>
      <c r="LTK1237" s="12"/>
      <c r="LTL1237" s="12"/>
      <c r="LTM1237" s="12"/>
      <c r="LTN1237" s="12"/>
      <c r="LTO1237" s="12"/>
      <c r="LTP1237" s="12"/>
      <c r="LTQ1237" s="12"/>
      <c r="LTR1237" s="12"/>
      <c r="LTS1237" s="12"/>
      <c r="LTT1237" s="12"/>
      <c r="LTU1237" s="12"/>
      <c r="LTV1237" s="12"/>
      <c r="LTW1237" s="12"/>
      <c r="LTX1237" s="12"/>
      <c r="LTY1237" s="12"/>
      <c r="LTZ1237" s="12"/>
      <c r="LUA1237" s="12"/>
      <c r="LUB1237" s="12"/>
      <c r="LUC1237" s="12"/>
      <c r="LUD1237" s="12"/>
      <c r="LUE1237" s="12"/>
      <c r="LUF1237" s="12"/>
      <c r="LUG1237" s="12"/>
      <c r="LUH1237" s="12"/>
      <c r="LUI1237" s="12"/>
      <c r="LUJ1237" s="12"/>
      <c r="LUK1237" s="12"/>
      <c r="LUL1237" s="12"/>
      <c r="LUM1237" s="12"/>
      <c r="LUN1237" s="12"/>
      <c r="LUO1237" s="12"/>
      <c r="LUP1237" s="12"/>
      <c r="LUQ1237" s="12"/>
      <c r="LUR1237" s="12"/>
      <c r="LUS1237" s="12"/>
      <c r="LUT1237" s="12"/>
      <c r="LUU1237" s="12"/>
      <c r="LUV1237" s="12"/>
      <c r="LUW1237" s="12"/>
      <c r="LUX1237" s="12"/>
      <c r="LUY1237" s="12"/>
      <c r="LUZ1237" s="12"/>
      <c r="LVA1237" s="12"/>
      <c r="LVB1237" s="12"/>
      <c r="LVC1237" s="12"/>
      <c r="LVD1237" s="12"/>
      <c r="LVE1237" s="12"/>
      <c r="LVF1237" s="12"/>
      <c r="LVG1237" s="12"/>
      <c r="LVH1237" s="12"/>
      <c r="LVI1237" s="12"/>
      <c r="LVJ1237" s="12"/>
      <c r="LVK1237" s="12"/>
      <c r="LVL1237" s="12"/>
      <c r="LVM1237" s="12"/>
      <c r="LVN1237" s="12"/>
      <c r="LVO1237" s="12"/>
      <c r="LVP1237" s="12"/>
      <c r="LVQ1237" s="12"/>
      <c r="LVR1237" s="12"/>
      <c r="LVS1237" s="12"/>
      <c r="LVT1237" s="12"/>
      <c r="LVU1237" s="12"/>
      <c r="LVV1237" s="12"/>
      <c r="LVW1237" s="12"/>
      <c r="LVX1237" s="12"/>
      <c r="LVY1237" s="12"/>
      <c r="LVZ1237" s="12"/>
      <c r="LWA1237" s="12"/>
      <c r="LWB1237" s="12"/>
      <c r="LWC1237" s="12"/>
      <c r="LWD1237" s="12"/>
      <c r="LWE1237" s="12"/>
      <c r="LWF1237" s="12"/>
      <c r="LWG1237" s="12"/>
      <c r="LWH1237" s="12"/>
      <c r="LWI1237" s="12"/>
      <c r="LWJ1237" s="12"/>
      <c r="LWK1237" s="12"/>
      <c r="LWL1237" s="12"/>
      <c r="LWM1237" s="12"/>
      <c r="LWN1237" s="12"/>
      <c r="LWO1237" s="12"/>
      <c r="LWP1237" s="12"/>
      <c r="LWQ1237" s="12"/>
      <c r="LWR1237" s="12"/>
      <c r="LWS1237" s="12"/>
      <c r="LWT1237" s="12"/>
      <c r="LWU1237" s="12"/>
      <c r="LWV1237" s="12"/>
      <c r="LWW1237" s="12"/>
      <c r="LWX1237" s="12"/>
      <c r="LWY1237" s="12"/>
      <c r="LWZ1237" s="12"/>
      <c r="LXA1237" s="12"/>
      <c r="LXB1237" s="12"/>
      <c r="LXC1237" s="12"/>
      <c r="LXD1237" s="12"/>
      <c r="LXE1237" s="12"/>
      <c r="LXF1237" s="12"/>
      <c r="LXG1237" s="12"/>
      <c r="LXH1237" s="12"/>
      <c r="LXI1237" s="12"/>
      <c r="LXJ1237" s="12"/>
      <c r="LXK1237" s="12"/>
      <c r="LXL1237" s="12"/>
      <c r="LXM1237" s="12"/>
      <c r="LXN1237" s="12"/>
      <c r="LXO1237" s="12"/>
      <c r="LXP1237" s="12"/>
      <c r="LXQ1237" s="12"/>
      <c r="LXR1237" s="12"/>
      <c r="LXS1237" s="12"/>
      <c r="LXT1237" s="12"/>
      <c r="LXU1237" s="12"/>
      <c r="LXV1237" s="12"/>
      <c r="LXW1237" s="12"/>
      <c r="LXX1237" s="12"/>
      <c r="LXY1237" s="12"/>
      <c r="LXZ1237" s="12"/>
      <c r="LYA1237" s="12"/>
      <c r="LYB1237" s="12"/>
      <c r="LYC1237" s="12"/>
      <c r="LYD1237" s="12"/>
      <c r="LYE1237" s="12"/>
      <c r="LYF1237" s="12"/>
      <c r="LYG1237" s="12"/>
      <c r="LYH1237" s="12"/>
      <c r="LYI1237" s="12"/>
      <c r="LYJ1237" s="12"/>
      <c r="LYK1237" s="12"/>
      <c r="LYL1237" s="12"/>
      <c r="LYM1237" s="12"/>
      <c r="LYN1237" s="12"/>
      <c r="LYO1237" s="12"/>
      <c r="LYP1237" s="12"/>
      <c r="LYQ1237" s="12"/>
      <c r="LYR1237" s="12"/>
      <c r="LYS1237" s="12"/>
      <c r="LYT1237" s="12"/>
      <c r="LYU1237" s="12"/>
      <c r="LYV1237" s="12"/>
      <c r="LYW1237" s="12"/>
      <c r="LYX1237" s="12"/>
      <c r="LYY1237" s="12"/>
      <c r="LYZ1237" s="12"/>
      <c r="LZA1237" s="12"/>
      <c r="LZB1237" s="12"/>
      <c r="LZC1237" s="12"/>
      <c r="LZD1237" s="12"/>
      <c r="LZE1237" s="12"/>
      <c r="LZF1237" s="12"/>
      <c r="LZG1237" s="12"/>
      <c r="LZH1237" s="12"/>
      <c r="LZI1237" s="12"/>
      <c r="LZJ1237" s="12"/>
      <c r="LZK1237" s="12"/>
      <c r="LZL1237" s="12"/>
      <c r="LZM1237" s="12"/>
      <c r="LZN1237" s="12"/>
      <c r="LZO1237" s="12"/>
      <c r="LZP1237" s="12"/>
      <c r="LZQ1237" s="12"/>
      <c r="LZR1237" s="12"/>
      <c r="LZS1237" s="12"/>
      <c r="LZT1237" s="12"/>
      <c r="LZU1237" s="12"/>
      <c r="LZV1237" s="12"/>
      <c r="LZW1237" s="12"/>
      <c r="LZX1237" s="12"/>
      <c r="LZY1237" s="12"/>
      <c r="LZZ1237" s="12"/>
      <c r="MAA1237" s="12"/>
      <c r="MAB1237" s="12"/>
      <c r="MAC1237" s="12"/>
      <c r="MAD1237" s="12"/>
      <c r="MAE1237" s="12"/>
      <c r="MAF1237" s="12"/>
      <c r="MAG1237" s="12"/>
      <c r="MAH1237" s="12"/>
      <c r="MAI1237" s="12"/>
      <c r="MAJ1237" s="12"/>
      <c r="MAK1237" s="12"/>
      <c r="MAL1237" s="12"/>
      <c r="MAM1237" s="12"/>
      <c r="MAN1237" s="12"/>
      <c r="MAO1237" s="12"/>
      <c r="MAP1237" s="12"/>
      <c r="MAQ1237" s="12"/>
      <c r="MAR1237" s="12"/>
      <c r="MAS1237" s="12"/>
      <c r="MAT1237" s="12"/>
      <c r="MAU1237" s="12"/>
      <c r="MAV1237" s="12"/>
      <c r="MAW1237" s="12"/>
      <c r="MAX1237" s="12"/>
      <c r="MAY1237" s="12"/>
      <c r="MAZ1237" s="12"/>
      <c r="MBA1237" s="12"/>
      <c r="MBB1237" s="12"/>
      <c r="MBC1237" s="12"/>
      <c r="MBD1237" s="12"/>
      <c r="MBE1237" s="12"/>
      <c r="MBF1237" s="12"/>
      <c r="MBG1237" s="12"/>
      <c r="MBH1237" s="12"/>
      <c r="MBI1237" s="12"/>
      <c r="MBJ1237" s="12"/>
      <c r="MBK1237" s="12"/>
      <c r="MBL1237" s="12"/>
      <c r="MBM1237" s="12"/>
      <c r="MBN1237" s="12"/>
      <c r="MBO1237" s="12"/>
      <c r="MBP1237" s="12"/>
      <c r="MBQ1237" s="12"/>
      <c r="MBR1237" s="12"/>
      <c r="MBS1237" s="12"/>
      <c r="MBT1237" s="12"/>
      <c r="MBU1237" s="12"/>
      <c r="MBV1237" s="12"/>
      <c r="MBW1237" s="12"/>
      <c r="MBX1237" s="12"/>
      <c r="MBY1237" s="12"/>
      <c r="MBZ1237" s="12"/>
      <c r="MCA1237" s="12"/>
      <c r="MCB1237" s="12"/>
      <c r="MCC1237" s="12"/>
      <c r="MCD1237" s="12"/>
      <c r="MCE1237" s="12"/>
      <c r="MCF1237" s="12"/>
      <c r="MCG1237" s="12"/>
      <c r="MCH1237" s="12"/>
      <c r="MCI1237" s="12"/>
      <c r="MCJ1237" s="12"/>
      <c r="MCK1237" s="12"/>
      <c r="MCL1237" s="12"/>
      <c r="MCM1237" s="12"/>
      <c r="MCN1237" s="12"/>
      <c r="MCO1237" s="12"/>
      <c r="MCP1237" s="12"/>
      <c r="MCQ1237" s="12"/>
      <c r="MCR1237" s="12"/>
      <c r="MCS1237" s="12"/>
      <c r="MCT1237" s="12"/>
      <c r="MCU1237" s="12"/>
      <c r="MCV1237" s="12"/>
      <c r="MCW1237" s="12"/>
      <c r="MCX1237" s="12"/>
      <c r="MCY1237" s="12"/>
      <c r="MCZ1237" s="12"/>
      <c r="MDA1237" s="12"/>
      <c r="MDB1237" s="12"/>
      <c r="MDC1237" s="12"/>
      <c r="MDD1237" s="12"/>
      <c r="MDE1237" s="12"/>
      <c r="MDF1237" s="12"/>
      <c r="MDG1237" s="12"/>
      <c r="MDH1237" s="12"/>
      <c r="MDI1237" s="12"/>
      <c r="MDJ1237" s="12"/>
      <c r="MDK1237" s="12"/>
      <c r="MDL1237" s="12"/>
      <c r="MDM1237" s="12"/>
      <c r="MDN1237" s="12"/>
      <c r="MDO1237" s="12"/>
      <c r="MDP1237" s="12"/>
      <c r="MDQ1237" s="12"/>
      <c r="MDR1237" s="12"/>
      <c r="MDS1237" s="12"/>
      <c r="MDT1237" s="12"/>
      <c r="MDU1237" s="12"/>
      <c r="MDV1237" s="12"/>
      <c r="MDW1237" s="12"/>
      <c r="MDX1237" s="12"/>
      <c r="MDY1237" s="12"/>
      <c r="MDZ1237" s="12"/>
      <c r="MEA1237" s="12"/>
      <c r="MEB1237" s="12"/>
      <c r="MEC1237" s="12"/>
      <c r="MED1237" s="12"/>
      <c r="MEE1237" s="12"/>
      <c r="MEF1237" s="12"/>
      <c r="MEG1237" s="12"/>
      <c r="MEH1237" s="12"/>
      <c r="MEI1237" s="12"/>
      <c r="MEJ1237" s="12"/>
      <c r="MEK1237" s="12"/>
      <c r="MEL1237" s="12"/>
      <c r="MEM1237" s="12"/>
      <c r="MEN1237" s="12"/>
      <c r="MEO1237" s="12"/>
      <c r="MEP1237" s="12"/>
      <c r="MEQ1237" s="12"/>
      <c r="MER1237" s="12"/>
      <c r="MES1237" s="12"/>
      <c r="MET1237" s="12"/>
      <c r="MEU1237" s="12"/>
      <c r="MEV1237" s="12"/>
      <c r="MEW1237" s="12"/>
      <c r="MEX1237" s="12"/>
      <c r="MEY1237" s="12"/>
      <c r="MEZ1237" s="12"/>
      <c r="MFA1237" s="12"/>
      <c r="MFB1237" s="12"/>
      <c r="MFC1237" s="12"/>
      <c r="MFD1237" s="12"/>
      <c r="MFE1237" s="12"/>
      <c r="MFF1237" s="12"/>
      <c r="MFG1237" s="12"/>
      <c r="MFH1237" s="12"/>
      <c r="MFI1237" s="12"/>
      <c r="MFJ1237" s="12"/>
      <c r="MFK1237" s="12"/>
      <c r="MFL1237" s="12"/>
      <c r="MFM1237" s="12"/>
      <c r="MFN1237" s="12"/>
      <c r="MFO1237" s="12"/>
      <c r="MFP1237" s="12"/>
      <c r="MFQ1237" s="12"/>
      <c r="MFR1237" s="12"/>
      <c r="MFS1237" s="12"/>
      <c r="MFT1237" s="12"/>
      <c r="MFU1237" s="12"/>
      <c r="MFV1237" s="12"/>
      <c r="MFW1237" s="12"/>
      <c r="MFX1237" s="12"/>
      <c r="MFY1237" s="12"/>
      <c r="MFZ1237" s="12"/>
      <c r="MGA1237" s="12"/>
      <c r="MGB1237" s="12"/>
      <c r="MGC1237" s="12"/>
      <c r="MGD1237" s="12"/>
      <c r="MGE1237" s="12"/>
      <c r="MGF1237" s="12"/>
      <c r="MGG1237" s="12"/>
      <c r="MGH1237" s="12"/>
      <c r="MGI1237" s="12"/>
      <c r="MGJ1237" s="12"/>
      <c r="MGK1237" s="12"/>
      <c r="MGL1237" s="12"/>
      <c r="MGM1237" s="12"/>
      <c r="MGN1237" s="12"/>
      <c r="MGO1237" s="12"/>
      <c r="MGP1237" s="12"/>
      <c r="MGQ1237" s="12"/>
      <c r="MGR1237" s="12"/>
      <c r="MGS1237" s="12"/>
      <c r="MGT1237" s="12"/>
      <c r="MGU1237" s="12"/>
      <c r="MGV1237" s="12"/>
      <c r="MGW1237" s="12"/>
      <c r="MGX1237" s="12"/>
      <c r="MGY1237" s="12"/>
      <c r="MGZ1237" s="12"/>
      <c r="MHA1237" s="12"/>
      <c r="MHB1237" s="12"/>
      <c r="MHC1237" s="12"/>
      <c r="MHD1237" s="12"/>
      <c r="MHE1237" s="12"/>
      <c r="MHF1237" s="12"/>
      <c r="MHG1237" s="12"/>
      <c r="MHH1237" s="12"/>
      <c r="MHI1237" s="12"/>
      <c r="MHJ1237" s="12"/>
      <c r="MHK1237" s="12"/>
      <c r="MHL1237" s="12"/>
      <c r="MHM1237" s="12"/>
      <c r="MHN1237" s="12"/>
      <c r="MHO1237" s="12"/>
      <c r="MHP1237" s="12"/>
      <c r="MHQ1237" s="12"/>
      <c r="MHR1237" s="12"/>
      <c r="MHS1237" s="12"/>
      <c r="MHT1237" s="12"/>
      <c r="MHU1237" s="12"/>
      <c r="MHV1237" s="12"/>
      <c r="MHW1237" s="12"/>
      <c r="MHX1237" s="12"/>
      <c r="MHY1237" s="12"/>
      <c r="MHZ1237" s="12"/>
      <c r="MIA1237" s="12"/>
      <c r="MIB1237" s="12"/>
      <c r="MIC1237" s="12"/>
      <c r="MID1237" s="12"/>
      <c r="MIE1237" s="12"/>
      <c r="MIF1237" s="12"/>
      <c r="MIG1237" s="12"/>
      <c r="MIH1237" s="12"/>
      <c r="MII1237" s="12"/>
      <c r="MIJ1237" s="12"/>
      <c r="MIK1237" s="12"/>
      <c r="MIL1237" s="12"/>
      <c r="MIM1237" s="12"/>
      <c r="MIN1237" s="12"/>
      <c r="MIO1237" s="12"/>
      <c r="MIP1237" s="12"/>
      <c r="MIQ1237" s="12"/>
      <c r="MIR1237" s="12"/>
      <c r="MIS1237" s="12"/>
      <c r="MIT1237" s="12"/>
      <c r="MIU1237" s="12"/>
      <c r="MIV1237" s="12"/>
      <c r="MIW1237" s="12"/>
      <c r="MIX1237" s="12"/>
      <c r="MIY1237" s="12"/>
      <c r="MIZ1237" s="12"/>
      <c r="MJA1237" s="12"/>
      <c r="MJB1237" s="12"/>
      <c r="MJC1237" s="12"/>
      <c r="MJD1237" s="12"/>
      <c r="MJE1237" s="12"/>
      <c r="MJF1237" s="12"/>
      <c r="MJG1237" s="12"/>
      <c r="MJH1237" s="12"/>
      <c r="MJI1237" s="12"/>
      <c r="MJJ1237" s="12"/>
      <c r="MJK1237" s="12"/>
      <c r="MJL1237" s="12"/>
      <c r="MJM1237" s="12"/>
      <c r="MJN1237" s="12"/>
      <c r="MJO1237" s="12"/>
      <c r="MJP1237" s="12"/>
      <c r="MJQ1237" s="12"/>
      <c r="MJR1237" s="12"/>
      <c r="MJS1237" s="12"/>
      <c r="MJT1237" s="12"/>
      <c r="MJU1237" s="12"/>
      <c r="MJV1237" s="12"/>
      <c r="MJW1237" s="12"/>
      <c r="MJX1237" s="12"/>
      <c r="MJY1237" s="12"/>
      <c r="MJZ1237" s="12"/>
      <c r="MKA1237" s="12"/>
      <c r="MKB1237" s="12"/>
      <c r="MKC1237" s="12"/>
      <c r="MKD1237" s="12"/>
      <c r="MKE1237" s="12"/>
      <c r="MKF1237" s="12"/>
      <c r="MKG1237" s="12"/>
      <c r="MKH1237" s="12"/>
      <c r="MKI1237" s="12"/>
      <c r="MKJ1237" s="12"/>
      <c r="MKK1237" s="12"/>
      <c r="MKL1237" s="12"/>
      <c r="MKM1237" s="12"/>
      <c r="MKN1237" s="12"/>
      <c r="MKO1237" s="12"/>
      <c r="MKP1237" s="12"/>
      <c r="MKQ1237" s="12"/>
      <c r="MKR1237" s="12"/>
      <c r="MKS1237" s="12"/>
      <c r="MKT1237" s="12"/>
      <c r="MKU1237" s="12"/>
      <c r="MKV1237" s="12"/>
      <c r="MKW1237" s="12"/>
      <c r="MKX1237" s="12"/>
      <c r="MKY1237" s="12"/>
      <c r="MKZ1237" s="12"/>
      <c r="MLA1237" s="12"/>
      <c r="MLB1237" s="12"/>
      <c r="MLC1237" s="12"/>
      <c r="MLD1237" s="12"/>
      <c r="MLE1237" s="12"/>
      <c r="MLF1237" s="12"/>
      <c r="MLG1237" s="12"/>
      <c r="MLH1237" s="12"/>
      <c r="MLI1237" s="12"/>
      <c r="MLJ1237" s="12"/>
      <c r="MLK1237" s="12"/>
      <c r="MLL1237" s="12"/>
      <c r="MLM1237" s="12"/>
      <c r="MLN1237" s="12"/>
      <c r="MLO1237" s="12"/>
      <c r="MLP1237" s="12"/>
      <c r="MLQ1237" s="12"/>
      <c r="MLR1237" s="12"/>
      <c r="MLS1237" s="12"/>
      <c r="MLT1237" s="12"/>
      <c r="MLU1237" s="12"/>
      <c r="MLV1237" s="12"/>
      <c r="MLW1237" s="12"/>
      <c r="MLX1237" s="12"/>
      <c r="MLY1237" s="12"/>
      <c r="MLZ1237" s="12"/>
      <c r="MMA1237" s="12"/>
      <c r="MMB1237" s="12"/>
      <c r="MMC1237" s="12"/>
      <c r="MMD1237" s="12"/>
      <c r="MME1237" s="12"/>
      <c r="MMF1237" s="12"/>
      <c r="MMG1237" s="12"/>
      <c r="MMH1237" s="12"/>
      <c r="MMI1237" s="12"/>
      <c r="MMJ1237" s="12"/>
      <c r="MMK1237" s="12"/>
      <c r="MML1237" s="12"/>
      <c r="MMM1237" s="12"/>
      <c r="MMN1237" s="12"/>
      <c r="MMO1237" s="12"/>
      <c r="MMP1237" s="12"/>
      <c r="MMQ1237" s="12"/>
      <c r="MMR1237" s="12"/>
      <c r="MMS1237" s="12"/>
      <c r="MMT1237" s="12"/>
      <c r="MMU1237" s="12"/>
      <c r="MMV1237" s="12"/>
      <c r="MMW1237" s="12"/>
      <c r="MMX1237" s="12"/>
      <c r="MMY1237" s="12"/>
      <c r="MMZ1237" s="12"/>
      <c r="MNA1237" s="12"/>
      <c r="MNB1237" s="12"/>
      <c r="MNC1237" s="12"/>
      <c r="MND1237" s="12"/>
      <c r="MNE1237" s="12"/>
      <c r="MNF1237" s="12"/>
      <c r="MNG1237" s="12"/>
      <c r="MNH1237" s="12"/>
      <c r="MNI1237" s="12"/>
      <c r="MNJ1237" s="12"/>
      <c r="MNK1237" s="12"/>
      <c r="MNL1237" s="12"/>
      <c r="MNM1237" s="12"/>
      <c r="MNN1237" s="12"/>
      <c r="MNO1237" s="12"/>
      <c r="MNP1237" s="12"/>
      <c r="MNQ1237" s="12"/>
      <c r="MNR1237" s="12"/>
      <c r="MNS1237" s="12"/>
      <c r="MNT1237" s="12"/>
      <c r="MNU1237" s="12"/>
      <c r="MNV1237" s="12"/>
      <c r="MNW1237" s="12"/>
      <c r="MNX1237" s="12"/>
      <c r="MNY1237" s="12"/>
      <c r="MNZ1237" s="12"/>
      <c r="MOA1237" s="12"/>
      <c r="MOB1237" s="12"/>
      <c r="MOC1237" s="12"/>
      <c r="MOD1237" s="12"/>
      <c r="MOE1237" s="12"/>
      <c r="MOF1237" s="12"/>
      <c r="MOG1237" s="12"/>
      <c r="MOH1237" s="12"/>
      <c r="MOI1237" s="12"/>
      <c r="MOJ1237" s="12"/>
      <c r="MOK1237" s="12"/>
      <c r="MOL1237" s="12"/>
      <c r="MOM1237" s="12"/>
      <c r="MON1237" s="12"/>
      <c r="MOO1237" s="12"/>
      <c r="MOP1237" s="12"/>
      <c r="MOQ1237" s="12"/>
      <c r="MOR1237" s="12"/>
      <c r="MOS1237" s="12"/>
      <c r="MOT1237" s="12"/>
      <c r="MOU1237" s="12"/>
      <c r="MOV1237" s="12"/>
      <c r="MOW1237" s="12"/>
      <c r="MOX1237" s="12"/>
      <c r="MOY1237" s="12"/>
      <c r="MOZ1237" s="12"/>
      <c r="MPA1237" s="12"/>
      <c r="MPB1237" s="12"/>
      <c r="MPC1237" s="12"/>
      <c r="MPD1237" s="12"/>
      <c r="MPE1237" s="12"/>
      <c r="MPF1237" s="12"/>
      <c r="MPG1237" s="12"/>
      <c r="MPH1237" s="12"/>
      <c r="MPI1237" s="12"/>
      <c r="MPJ1237" s="12"/>
      <c r="MPK1237" s="12"/>
      <c r="MPL1237" s="12"/>
      <c r="MPM1237" s="12"/>
      <c r="MPN1237" s="12"/>
      <c r="MPO1237" s="12"/>
      <c r="MPP1237" s="12"/>
      <c r="MPQ1237" s="12"/>
      <c r="MPR1237" s="12"/>
      <c r="MPS1237" s="12"/>
      <c r="MPT1237" s="12"/>
      <c r="MPU1237" s="12"/>
      <c r="MPV1237" s="12"/>
      <c r="MPW1237" s="12"/>
      <c r="MPX1237" s="12"/>
      <c r="MPY1237" s="12"/>
      <c r="MPZ1237" s="12"/>
      <c r="MQA1237" s="12"/>
      <c r="MQB1237" s="12"/>
      <c r="MQC1237" s="12"/>
      <c r="MQD1237" s="12"/>
      <c r="MQE1237" s="12"/>
      <c r="MQF1237" s="12"/>
      <c r="MQG1237" s="12"/>
      <c r="MQH1237" s="12"/>
      <c r="MQI1237" s="12"/>
      <c r="MQJ1237" s="12"/>
      <c r="MQK1237" s="12"/>
      <c r="MQL1237" s="12"/>
      <c r="MQM1237" s="12"/>
      <c r="MQN1237" s="12"/>
      <c r="MQO1237" s="12"/>
      <c r="MQP1237" s="12"/>
      <c r="MQQ1237" s="12"/>
      <c r="MQR1237" s="12"/>
      <c r="MQS1237" s="12"/>
      <c r="MQT1237" s="12"/>
      <c r="MQU1237" s="12"/>
      <c r="MQV1237" s="12"/>
      <c r="MQW1237" s="12"/>
      <c r="MQX1237" s="12"/>
      <c r="MQY1237" s="12"/>
      <c r="MQZ1237" s="12"/>
      <c r="MRA1237" s="12"/>
      <c r="MRB1237" s="12"/>
      <c r="MRC1237" s="12"/>
      <c r="MRD1237" s="12"/>
      <c r="MRE1237" s="12"/>
      <c r="MRF1237" s="12"/>
      <c r="MRG1237" s="12"/>
      <c r="MRH1237" s="12"/>
      <c r="MRI1237" s="12"/>
      <c r="MRJ1237" s="12"/>
      <c r="MRK1237" s="12"/>
      <c r="MRL1237" s="12"/>
      <c r="MRM1237" s="12"/>
      <c r="MRN1237" s="12"/>
      <c r="MRO1237" s="12"/>
      <c r="MRP1237" s="12"/>
      <c r="MRQ1237" s="12"/>
      <c r="MRR1237" s="12"/>
      <c r="MRS1237" s="12"/>
      <c r="MRT1237" s="12"/>
      <c r="MRU1237" s="12"/>
      <c r="MRV1237" s="12"/>
      <c r="MRW1237" s="12"/>
      <c r="MRX1237" s="12"/>
      <c r="MRY1237" s="12"/>
      <c r="MRZ1237" s="12"/>
      <c r="MSA1237" s="12"/>
      <c r="MSB1237" s="12"/>
      <c r="MSC1237" s="12"/>
      <c r="MSD1237" s="12"/>
      <c r="MSE1237" s="12"/>
      <c r="MSF1237" s="12"/>
      <c r="MSG1237" s="12"/>
      <c r="MSH1237" s="12"/>
      <c r="MSI1237" s="12"/>
      <c r="MSJ1237" s="12"/>
      <c r="MSK1237" s="12"/>
      <c r="MSL1237" s="12"/>
      <c r="MSM1237" s="12"/>
      <c r="MSN1237" s="12"/>
      <c r="MSO1237" s="12"/>
      <c r="MSP1237" s="12"/>
      <c r="MSQ1237" s="12"/>
      <c r="MSR1237" s="12"/>
      <c r="MSS1237" s="12"/>
      <c r="MST1237" s="12"/>
      <c r="MSU1237" s="12"/>
      <c r="MSV1237" s="12"/>
      <c r="MSW1237" s="12"/>
      <c r="MSX1237" s="12"/>
      <c r="MSY1237" s="12"/>
      <c r="MSZ1237" s="12"/>
      <c r="MTA1237" s="12"/>
      <c r="MTB1237" s="12"/>
      <c r="MTC1237" s="12"/>
      <c r="MTD1237" s="12"/>
      <c r="MTE1237" s="12"/>
      <c r="MTF1237" s="12"/>
      <c r="MTG1237" s="12"/>
      <c r="MTH1237" s="12"/>
      <c r="MTI1237" s="12"/>
      <c r="MTJ1237" s="12"/>
      <c r="MTK1237" s="12"/>
      <c r="MTL1237" s="12"/>
      <c r="MTM1237" s="12"/>
      <c r="MTN1237" s="12"/>
      <c r="MTO1237" s="12"/>
      <c r="MTP1237" s="12"/>
      <c r="MTQ1237" s="12"/>
      <c r="MTR1237" s="12"/>
      <c r="MTS1237" s="12"/>
      <c r="MTT1237" s="12"/>
      <c r="MTU1237" s="12"/>
      <c r="MTV1237" s="12"/>
      <c r="MTW1237" s="12"/>
      <c r="MTX1237" s="12"/>
      <c r="MTY1237" s="12"/>
      <c r="MTZ1237" s="12"/>
      <c r="MUA1237" s="12"/>
      <c r="MUB1237" s="12"/>
      <c r="MUC1237" s="12"/>
      <c r="MUD1237" s="12"/>
      <c r="MUE1237" s="12"/>
      <c r="MUF1237" s="12"/>
      <c r="MUG1237" s="12"/>
      <c r="MUH1237" s="12"/>
      <c r="MUI1237" s="12"/>
      <c r="MUJ1237" s="12"/>
      <c r="MUK1237" s="12"/>
      <c r="MUL1237" s="12"/>
      <c r="MUM1237" s="12"/>
      <c r="MUN1237" s="12"/>
      <c r="MUO1237" s="12"/>
      <c r="MUP1237" s="12"/>
      <c r="MUQ1237" s="12"/>
      <c r="MUR1237" s="12"/>
      <c r="MUS1237" s="12"/>
      <c r="MUT1237" s="12"/>
      <c r="MUU1237" s="12"/>
      <c r="MUV1237" s="12"/>
      <c r="MUW1237" s="12"/>
      <c r="MUX1237" s="12"/>
      <c r="MUY1237" s="12"/>
      <c r="MUZ1237" s="12"/>
      <c r="MVA1237" s="12"/>
      <c r="MVB1237" s="12"/>
      <c r="MVC1237" s="12"/>
      <c r="MVD1237" s="12"/>
      <c r="MVE1237" s="12"/>
      <c r="MVF1237" s="12"/>
      <c r="MVG1237" s="12"/>
      <c r="MVH1237" s="12"/>
      <c r="MVI1237" s="12"/>
      <c r="MVJ1237" s="12"/>
      <c r="MVK1237" s="12"/>
      <c r="MVL1237" s="12"/>
      <c r="MVM1237" s="12"/>
      <c r="MVN1237" s="12"/>
      <c r="MVO1237" s="12"/>
      <c r="MVP1237" s="12"/>
      <c r="MVQ1237" s="12"/>
      <c r="MVR1237" s="12"/>
      <c r="MVS1237" s="12"/>
      <c r="MVT1237" s="12"/>
      <c r="MVU1237" s="12"/>
      <c r="MVV1237" s="12"/>
      <c r="MVW1237" s="12"/>
      <c r="MVX1237" s="12"/>
      <c r="MVY1237" s="12"/>
      <c r="MVZ1237" s="12"/>
      <c r="MWA1237" s="12"/>
      <c r="MWB1237" s="12"/>
      <c r="MWC1237" s="12"/>
      <c r="MWD1237" s="12"/>
      <c r="MWE1237" s="12"/>
      <c r="MWF1237" s="12"/>
      <c r="MWG1237" s="12"/>
      <c r="MWH1237" s="12"/>
      <c r="MWI1237" s="12"/>
      <c r="MWJ1237" s="12"/>
      <c r="MWK1237" s="12"/>
      <c r="MWL1237" s="12"/>
      <c r="MWM1237" s="12"/>
      <c r="MWN1237" s="12"/>
      <c r="MWO1237" s="12"/>
      <c r="MWP1237" s="12"/>
      <c r="MWQ1237" s="12"/>
      <c r="MWR1237" s="12"/>
      <c r="MWS1237" s="12"/>
      <c r="MWT1237" s="12"/>
      <c r="MWU1237" s="12"/>
      <c r="MWV1237" s="12"/>
      <c r="MWW1237" s="12"/>
      <c r="MWX1237" s="12"/>
      <c r="MWY1237" s="12"/>
      <c r="MWZ1237" s="12"/>
      <c r="MXA1237" s="12"/>
      <c r="MXB1237" s="12"/>
      <c r="MXC1237" s="12"/>
      <c r="MXD1237" s="12"/>
      <c r="MXE1237" s="12"/>
      <c r="MXF1237" s="12"/>
      <c r="MXG1237" s="12"/>
      <c r="MXH1237" s="12"/>
      <c r="MXI1237" s="12"/>
      <c r="MXJ1237" s="12"/>
      <c r="MXK1237" s="12"/>
      <c r="MXL1237" s="12"/>
      <c r="MXM1237" s="12"/>
      <c r="MXN1237" s="12"/>
      <c r="MXO1237" s="12"/>
      <c r="MXP1237" s="12"/>
      <c r="MXQ1237" s="12"/>
      <c r="MXR1237" s="12"/>
      <c r="MXS1237" s="12"/>
      <c r="MXT1237" s="12"/>
      <c r="MXU1237" s="12"/>
      <c r="MXV1237" s="12"/>
      <c r="MXW1237" s="12"/>
      <c r="MXX1237" s="12"/>
      <c r="MXY1237" s="12"/>
      <c r="MXZ1237" s="12"/>
      <c r="MYA1237" s="12"/>
      <c r="MYB1237" s="12"/>
      <c r="MYC1237" s="12"/>
      <c r="MYD1237" s="12"/>
      <c r="MYE1237" s="12"/>
      <c r="MYF1237" s="12"/>
      <c r="MYG1237" s="12"/>
      <c r="MYH1237" s="12"/>
      <c r="MYI1237" s="12"/>
      <c r="MYJ1237" s="12"/>
      <c r="MYK1237" s="12"/>
      <c r="MYL1237" s="12"/>
      <c r="MYM1237" s="12"/>
      <c r="MYN1237" s="12"/>
      <c r="MYO1237" s="12"/>
      <c r="MYP1237" s="12"/>
      <c r="MYQ1237" s="12"/>
      <c r="MYR1237" s="12"/>
      <c r="MYS1237" s="12"/>
      <c r="MYT1237" s="12"/>
      <c r="MYU1237" s="12"/>
      <c r="MYV1237" s="12"/>
      <c r="MYW1237" s="12"/>
      <c r="MYX1237" s="12"/>
      <c r="MYY1237" s="12"/>
      <c r="MYZ1237" s="12"/>
      <c r="MZA1237" s="12"/>
      <c r="MZB1237" s="12"/>
      <c r="MZC1237" s="12"/>
      <c r="MZD1237" s="12"/>
      <c r="MZE1237" s="12"/>
      <c r="MZF1237" s="12"/>
      <c r="MZG1237" s="12"/>
      <c r="MZH1237" s="12"/>
      <c r="MZI1237" s="12"/>
      <c r="MZJ1237" s="12"/>
      <c r="MZK1237" s="12"/>
      <c r="MZL1237" s="12"/>
      <c r="MZM1237" s="12"/>
      <c r="MZN1237" s="12"/>
      <c r="MZO1237" s="12"/>
      <c r="MZP1237" s="12"/>
      <c r="MZQ1237" s="12"/>
      <c r="MZR1237" s="12"/>
      <c r="MZS1237" s="12"/>
      <c r="MZT1237" s="12"/>
      <c r="MZU1237" s="12"/>
      <c r="MZV1237" s="12"/>
      <c r="MZW1237" s="12"/>
      <c r="MZX1237" s="12"/>
      <c r="MZY1237" s="12"/>
      <c r="MZZ1237" s="12"/>
      <c r="NAA1237" s="12"/>
      <c r="NAB1237" s="12"/>
      <c r="NAC1237" s="12"/>
      <c r="NAD1237" s="12"/>
      <c r="NAE1237" s="12"/>
      <c r="NAF1237" s="12"/>
      <c r="NAG1237" s="12"/>
      <c r="NAH1237" s="12"/>
      <c r="NAI1237" s="12"/>
      <c r="NAJ1237" s="12"/>
      <c r="NAK1237" s="12"/>
      <c r="NAL1237" s="12"/>
      <c r="NAM1237" s="12"/>
      <c r="NAN1237" s="12"/>
      <c r="NAO1237" s="12"/>
      <c r="NAP1237" s="12"/>
      <c r="NAQ1237" s="12"/>
      <c r="NAR1237" s="12"/>
      <c r="NAS1237" s="12"/>
      <c r="NAT1237" s="12"/>
      <c r="NAU1237" s="12"/>
      <c r="NAV1237" s="12"/>
      <c r="NAW1237" s="12"/>
      <c r="NAX1237" s="12"/>
      <c r="NAY1237" s="12"/>
      <c r="NAZ1237" s="12"/>
      <c r="NBA1237" s="12"/>
      <c r="NBB1237" s="12"/>
      <c r="NBC1237" s="12"/>
      <c r="NBD1237" s="12"/>
      <c r="NBE1237" s="12"/>
      <c r="NBF1237" s="12"/>
      <c r="NBG1237" s="12"/>
      <c r="NBH1237" s="12"/>
      <c r="NBI1237" s="12"/>
      <c r="NBJ1237" s="12"/>
      <c r="NBK1237" s="12"/>
      <c r="NBL1237" s="12"/>
      <c r="NBM1237" s="12"/>
      <c r="NBN1237" s="12"/>
      <c r="NBO1237" s="12"/>
      <c r="NBP1237" s="12"/>
      <c r="NBQ1237" s="12"/>
      <c r="NBR1237" s="12"/>
      <c r="NBS1237" s="12"/>
      <c r="NBT1237" s="12"/>
      <c r="NBU1237" s="12"/>
      <c r="NBV1237" s="12"/>
      <c r="NBW1237" s="12"/>
      <c r="NBX1237" s="12"/>
      <c r="NBY1237" s="12"/>
      <c r="NBZ1237" s="12"/>
      <c r="NCA1237" s="12"/>
      <c r="NCB1237" s="12"/>
      <c r="NCC1237" s="12"/>
      <c r="NCD1237" s="12"/>
      <c r="NCE1237" s="12"/>
      <c r="NCF1237" s="12"/>
      <c r="NCG1237" s="12"/>
      <c r="NCH1237" s="12"/>
      <c r="NCI1237" s="12"/>
      <c r="NCJ1237" s="12"/>
      <c r="NCK1237" s="12"/>
      <c r="NCL1237" s="12"/>
      <c r="NCM1237" s="12"/>
      <c r="NCN1237" s="12"/>
      <c r="NCO1237" s="12"/>
      <c r="NCP1237" s="12"/>
      <c r="NCQ1237" s="12"/>
      <c r="NCR1237" s="12"/>
      <c r="NCS1237" s="12"/>
      <c r="NCT1237" s="12"/>
      <c r="NCU1237" s="12"/>
      <c r="NCV1237" s="12"/>
      <c r="NCW1237" s="12"/>
      <c r="NCX1237" s="12"/>
      <c r="NCY1237" s="12"/>
      <c r="NCZ1237" s="12"/>
      <c r="NDA1237" s="12"/>
      <c r="NDB1237" s="12"/>
      <c r="NDC1237" s="12"/>
      <c r="NDD1237" s="12"/>
      <c r="NDE1237" s="12"/>
      <c r="NDF1237" s="12"/>
      <c r="NDG1237" s="12"/>
      <c r="NDH1237" s="12"/>
      <c r="NDI1237" s="12"/>
      <c r="NDJ1237" s="12"/>
      <c r="NDK1237" s="12"/>
      <c r="NDL1237" s="12"/>
      <c r="NDM1237" s="12"/>
      <c r="NDN1237" s="12"/>
      <c r="NDO1237" s="12"/>
      <c r="NDP1237" s="12"/>
      <c r="NDQ1237" s="12"/>
      <c r="NDR1237" s="12"/>
      <c r="NDS1237" s="12"/>
      <c r="NDT1237" s="12"/>
      <c r="NDU1237" s="12"/>
      <c r="NDV1237" s="12"/>
      <c r="NDW1237" s="12"/>
      <c r="NDX1237" s="12"/>
      <c r="NDY1237" s="12"/>
      <c r="NDZ1237" s="12"/>
      <c r="NEA1237" s="12"/>
      <c r="NEB1237" s="12"/>
      <c r="NEC1237" s="12"/>
      <c r="NED1237" s="12"/>
      <c r="NEE1237" s="12"/>
      <c r="NEF1237" s="12"/>
      <c r="NEG1237" s="12"/>
      <c r="NEH1237" s="12"/>
      <c r="NEI1237" s="12"/>
      <c r="NEJ1237" s="12"/>
      <c r="NEK1237" s="12"/>
      <c r="NEL1237" s="12"/>
      <c r="NEM1237" s="12"/>
      <c r="NEN1237" s="12"/>
      <c r="NEO1237" s="12"/>
      <c r="NEP1237" s="12"/>
      <c r="NEQ1237" s="12"/>
      <c r="NER1237" s="12"/>
      <c r="NES1237" s="12"/>
      <c r="NET1237" s="12"/>
      <c r="NEU1237" s="12"/>
      <c r="NEV1237" s="12"/>
      <c r="NEW1237" s="12"/>
      <c r="NEX1237" s="12"/>
      <c r="NEY1237" s="12"/>
      <c r="NEZ1237" s="12"/>
      <c r="NFA1237" s="12"/>
      <c r="NFB1237" s="12"/>
      <c r="NFC1237" s="12"/>
      <c r="NFD1237" s="12"/>
      <c r="NFE1237" s="12"/>
      <c r="NFF1237" s="12"/>
      <c r="NFG1237" s="12"/>
      <c r="NFH1237" s="12"/>
      <c r="NFI1237" s="12"/>
      <c r="NFJ1237" s="12"/>
      <c r="NFK1237" s="12"/>
      <c r="NFL1237" s="12"/>
      <c r="NFM1237" s="12"/>
      <c r="NFN1237" s="12"/>
      <c r="NFO1237" s="12"/>
      <c r="NFP1237" s="12"/>
      <c r="NFQ1237" s="12"/>
      <c r="NFR1237" s="12"/>
      <c r="NFS1237" s="12"/>
      <c r="NFT1237" s="12"/>
      <c r="NFU1237" s="12"/>
      <c r="NFV1237" s="12"/>
      <c r="NFW1237" s="12"/>
      <c r="NFX1237" s="12"/>
      <c r="NFY1237" s="12"/>
      <c r="NFZ1237" s="12"/>
      <c r="NGA1237" s="12"/>
      <c r="NGB1237" s="12"/>
      <c r="NGC1237" s="12"/>
      <c r="NGD1237" s="12"/>
      <c r="NGE1237" s="12"/>
      <c r="NGF1237" s="12"/>
      <c r="NGG1237" s="12"/>
      <c r="NGH1237" s="12"/>
      <c r="NGI1237" s="12"/>
      <c r="NGJ1237" s="12"/>
      <c r="NGK1237" s="12"/>
      <c r="NGL1237" s="12"/>
      <c r="NGM1237" s="12"/>
      <c r="NGN1237" s="12"/>
      <c r="NGO1237" s="12"/>
      <c r="NGP1237" s="12"/>
      <c r="NGQ1237" s="12"/>
      <c r="NGR1237" s="12"/>
      <c r="NGS1237" s="12"/>
      <c r="NGT1237" s="12"/>
      <c r="NGU1237" s="12"/>
      <c r="NGV1237" s="12"/>
      <c r="NGW1237" s="12"/>
      <c r="NGX1237" s="12"/>
      <c r="NGY1237" s="12"/>
      <c r="NGZ1237" s="12"/>
      <c r="NHA1237" s="12"/>
      <c r="NHB1237" s="12"/>
      <c r="NHC1237" s="12"/>
      <c r="NHD1237" s="12"/>
      <c r="NHE1237" s="12"/>
      <c r="NHF1237" s="12"/>
      <c r="NHG1237" s="12"/>
      <c r="NHH1237" s="12"/>
      <c r="NHI1237" s="12"/>
      <c r="NHJ1237" s="12"/>
      <c r="NHK1237" s="12"/>
      <c r="NHL1237" s="12"/>
      <c r="NHM1237" s="12"/>
      <c r="NHN1237" s="12"/>
      <c r="NHO1237" s="12"/>
      <c r="NHP1237" s="12"/>
      <c r="NHQ1237" s="12"/>
      <c r="NHR1237" s="12"/>
      <c r="NHS1237" s="12"/>
      <c r="NHT1237" s="12"/>
      <c r="NHU1237" s="12"/>
      <c r="NHV1237" s="12"/>
      <c r="NHW1237" s="12"/>
      <c r="NHX1237" s="12"/>
      <c r="NHY1237" s="12"/>
      <c r="NHZ1237" s="12"/>
      <c r="NIA1237" s="12"/>
      <c r="NIB1237" s="12"/>
      <c r="NIC1237" s="12"/>
      <c r="NID1237" s="12"/>
      <c r="NIE1237" s="12"/>
      <c r="NIF1237" s="12"/>
      <c r="NIG1237" s="12"/>
      <c r="NIH1237" s="12"/>
      <c r="NII1237" s="12"/>
      <c r="NIJ1237" s="12"/>
      <c r="NIK1237" s="12"/>
      <c r="NIL1237" s="12"/>
      <c r="NIM1237" s="12"/>
      <c r="NIN1237" s="12"/>
      <c r="NIO1237" s="12"/>
      <c r="NIP1237" s="12"/>
      <c r="NIQ1237" s="12"/>
      <c r="NIR1237" s="12"/>
      <c r="NIS1237" s="12"/>
      <c r="NIT1237" s="12"/>
      <c r="NIU1237" s="12"/>
      <c r="NIV1237" s="12"/>
      <c r="NIW1237" s="12"/>
      <c r="NIX1237" s="12"/>
      <c r="NIY1237" s="12"/>
      <c r="NIZ1237" s="12"/>
      <c r="NJA1237" s="12"/>
      <c r="NJB1237" s="12"/>
      <c r="NJC1237" s="12"/>
      <c r="NJD1237" s="12"/>
      <c r="NJE1237" s="12"/>
      <c r="NJF1237" s="12"/>
      <c r="NJG1237" s="12"/>
      <c r="NJH1237" s="12"/>
      <c r="NJI1237" s="12"/>
      <c r="NJJ1237" s="12"/>
      <c r="NJK1237" s="12"/>
      <c r="NJL1237" s="12"/>
      <c r="NJM1237" s="12"/>
      <c r="NJN1237" s="12"/>
      <c r="NJO1237" s="12"/>
      <c r="NJP1237" s="12"/>
      <c r="NJQ1237" s="12"/>
      <c r="NJR1237" s="12"/>
      <c r="NJS1237" s="12"/>
      <c r="NJT1237" s="12"/>
      <c r="NJU1237" s="12"/>
      <c r="NJV1237" s="12"/>
      <c r="NJW1237" s="12"/>
      <c r="NJX1237" s="12"/>
      <c r="NJY1237" s="12"/>
      <c r="NJZ1237" s="12"/>
      <c r="NKA1237" s="12"/>
      <c r="NKB1237" s="12"/>
      <c r="NKC1237" s="12"/>
      <c r="NKD1237" s="12"/>
      <c r="NKE1237" s="12"/>
      <c r="NKF1237" s="12"/>
      <c r="NKG1237" s="12"/>
      <c r="NKH1237" s="12"/>
      <c r="NKI1237" s="12"/>
      <c r="NKJ1237" s="12"/>
      <c r="NKK1237" s="12"/>
      <c r="NKL1237" s="12"/>
      <c r="NKM1237" s="12"/>
      <c r="NKN1237" s="12"/>
      <c r="NKO1237" s="12"/>
      <c r="NKP1237" s="12"/>
      <c r="NKQ1237" s="12"/>
      <c r="NKR1237" s="12"/>
      <c r="NKS1237" s="12"/>
      <c r="NKT1237" s="12"/>
      <c r="NKU1237" s="12"/>
      <c r="NKV1237" s="12"/>
      <c r="NKW1237" s="12"/>
      <c r="NKX1237" s="12"/>
      <c r="NKY1237" s="12"/>
      <c r="NKZ1237" s="12"/>
      <c r="NLA1237" s="12"/>
      <c r="NLB1237" s="12"/>
      <c r="NLC1237" s="12"/>
      <c r="NLD1237" s="12"/>
      <c r="NLE1237" s="12"/>
      <c r="NLF1237" s="12"/>
      <c r="NLG1237" s="12"/>
      <c r="NLH1237" s="12"/>
      <c r="NLI1237" s="12"/>
      <c r="NLJ1237" s="12"/>
      <c r="NLK1237" s="12"/>
      <c r="NLL1237" s="12"/>
      <c r="NLM1237" s="12"/>
      <c r="NLN1237" s="12"/>
      <c r="NLO1237" s="12"/>
      <c r="NLP1237" s="12"/>
      <c r="NLQ1237" s="12"/>
      <c r="NLR1237" s="12"/>
      <c r="NLS1237" s="12"/>
      <c r="NLT1237" s="12"/>
      <c r="NLU1237" s="12"/>
      <c r="NLV1237" s="12"/>
      <c r="NLW1237" s="12"/>
      <c r="NLX1237" s="12"/>
      <c r="NLY1237" s="12"/>
      <c r="NLZ1237" s="12"/>
      <c r="NMA1237" s="12"/>
      <c r="NMB1237" s="12"/>
      <c r="NMC1237" s="12"/>
      <c r="NMD1237" s="12"/>
      <c r="NME1237" s="12"/>
      <c r="NMF1237" s="12"/>
      <c r="NMG1237" s="12"/>
      <c r="NMH1237" s="12"/>
      <c r="NMI1237" s="12"/>
      <c r="NMJ1237" s="12"/>
      <c r="NMK1237" s="12"/>
      <c r="NML1237" s="12"/>
      <c r="NMM1237" s="12"/>
      <c r="NMN1237" s="12"/>
      <c r="NMO1237" s="12"/>
      <c r="NMP1237" s="12"/>
      <c r="NMQ1237" s="12"/>
      <c r="NMR1237" s="12"/>
      <c r="NMS1237" s="12"/>
      <c r="NMT1237" s="12"/>
      <c r="NMU1237" s="12"/>
      <c r="NMV1237" s="12"/>
      <c r="NMW1237" s="12"/>
      <c r="NMX1237" s="12"/>
      <c r="NMY1237" s="12"/>
      <c r="NMZ1237" s="12"/>
      <c r="NNA1237" s="12"/>
      <c r="NNB1237" s="12"/>
      <c r="NNC1237" s="12"/>
      <c r="NND1237" s="12"/>
      <c r="NNE1237" s="12"/>
      <c r="NNF1237" s="12"/>
      <c r="NNG1237" s="12"/>
      <c r="NNH1237" s="12"/>
      <c r="NNI1237" s="12"/>
      <c r="NNJ1237" s="12"/>
      <c r="NNK1237" s="12"/>
      <c r="NNL1237" s="12"/>
      <c r="NNM1237" s="12"/>
      <c r="NNN1237" s="12"/>
      <c r="NNO1237" s="12"/>
      <c r="NNP1237" s="12"/>
      <c r="NNQ1237" s="12"/>
      <c r="NNR1237" s="12"/>
      <c r="NNS1237" s="12"/>
      <c r="NNT1237" s="12"/>
      <c r="NNU1237" s="12"/>
      <c r="NNV1237" s="12"/>
      <c r="NNW1237" s="12"/>
      <c r="NNX1237" s="12"/>
      <c r="NNY1237" s="12"/>
      <c r="NNZ1237" s="12"/>
      <c r="NOA1237" s="12"/>
      <c r="NOB1237" s="12"/>
      <c r="NOC1237" s="12"/>
      <c r="NOD1237" s="12"/>
      <c r="NOE1237" s="12"/>
      <c r="NOF1237" s="12"/>
      <c r="NOG1237" s="12"/>
      <c r="NOH1237" s="12"/>
      <c r="NOI1237" s="12"/>
      <c r="NOJ1237" s="12"/>
      <c r="NOK1237" s="12"/>
      <c r="NOL1237" s="12"/>
      <c r="NOM1237" s="12"/>
      <c r="NON1237" s="12"/>
      <c r="NOO1237" s="12"/>
      <c r="NOP1237" s="12"/>
      <c r="NOQ1237" s="12"/>
      <c r="NOR1237" s="12"/>
      <c r="NOS1237" s="12"/>
      <c r="NOT1237" s="12"/>
      <c r="NOU1237" s="12"/>
      <c r="NOV1237" s="12"/>
      <c r="NOW1237" s="12"/>
      <c r="NOX1237" s="12"/>
      <c r="NOY1237" s="12"/>
      <c r="NOZ1237" s="12"/>
      <c r="NPA1237" s="12"/>
      <c r="NPB1237" s="12"/>
      <c r="NPC1237" s="12"/>
      <c r="NPD1237" s="12"/>
      <c r="NPE1237" s="12"/>
      <c r="NPF1237" s="12"/>
      <c r="NPG1237" s="12"/>
      <c r="NPH1237" s="12"/>
      <c r="NPI1237" s="12"/>
      <c r="NPJ1237" s="12"/>
      <c r="NPK1237" s="12"/>
      <c r="NPL1237" s="12"/>
      <c r="NPM1237" s="12"/>
      <c r="NPN1237" s="12"/>
      <c r="NPO1237" s="12"/>
      <c r="NPP1237" s="12"/>
      <c r="NPQ1237" s="12"/>
      <c r="NPR1237" s="12"/>
      <c r="NPS1237" s="12"/>
      <c r="NPT1237" s="12"/>
      <c r="NPU1237" s="12"/>
      <c r="NPV1237" s="12"/>
      <c r="NPW1237" s="12"/>
      <c r="NPX1237" s="12"/>
      <c r="NPY1237" s="12"/>
      <c r="NPZ1237" s="12"/>
      <c r="NQA1237" s="12"/>
      <c r="NQB1237" s="12"/>
      <c r="NQC1237" s="12"/>
      <c r="NQD1237" s="12"/>
      <c r="NQE1237" s="12"/>
      <c r="NQF1237" s="12"/>
      <c r="NQG1237" s="12"/>
      <c r="NQH1237" s="12"/>
      <c r="NQI1237" s="12"/>
      <c r="NQJ1237" s="12"/>
      <c r="NQK1237" s="12"/>
      <c r="NQL1237" s="12"/>
      <c r="NQM1237" s="12"/>
      <c r="NQN1237" s="12"/>
      <c r="NQO1237" s="12"/>
      <c r="NQP1237" s="12"/>
      <c r="NQQ1237" s="12"/>
      <c r="NQR1237" s="12"/>
      <c r="NQS1237" s="12"/>
      <c r="NQT1237" s="12"/>
      <c r="NQU1237" s="12"/>
      <c r="NQV1237" s="12"/>
      <c r="NQW1237" s="12"/>
      <c r="NQX1237" s="12"/>
      <c r="NQY1237" s="12"/>
      <c r="NQZ1237" s="12"/>
      <c r="NRA1237" s="12"/>
      <c r="NRB1237" s="12"/>
      <c r="NRC1237" s="12"/>
      <c r="NRD1237" s="12"/>
      <c r="NRE1237" s="12"/>
      <c r="NRF1237" s="12"/>
      <c r="NRG1237" s="12"/>
      <c r="NRH1237" s="12"/>
      <c r="NRI1237" s="12"/>
      <c r="NRJ1237" s="12"/>
      <c r="NRK1237" s="12"/>
      <c r="NRL1237" s="12"/>
      <c r="NRM1237" s="12"/>
      <c r="NRN1237" s="12"/>
      <c r="NRO1237" s="12"/>
      <c r="NRP1237" s="12"/>
      <c r="NRQ1237" s="12"/>
      <c r="NRR1237" s="12"/>
      <c r="NRS1237" s="12"/>
      <c r="NRT1237" s="12"/>
      <c r="NRU1237" s="12"/>
      <c r="NRV1237" s="12"/>
      <c r="NRW1237" s="12"/>
      <c r="NRX1237" s="12"/>
      <c r="NRY1237" s="12"/>
      <c r="NRZ1237" s="12"/>
      <c r="NSA1237" s="12"/>
      <c r="NSB1237" s="12"/>
      <c r="NSC1237" s="12"/>
      <c r="NSD1237" s="12"/>
      <c r="NSE1237" s="12"/>
      <c r="NSF1237" s="12"/>
      <c r="NSG1237" s="12"/>
      <c r="NSH1237" s="12"/>
      <c r="NSI1237" s="12"/>
      <c r="NSJ1237" s="12"/>
      <c r="NSK1237" s="12"/>
      <c r="NSL1237" s="12"/>
      <c r="NSM1237" s="12"/>
      <c r="NSN1237" s="12"/>
      <c r="NSO1237" s="12"/>
      <c r="NSP1237" s="12"/>
      <c r="NSQ1237" s="12"/>
      <c r="NSR1237" s="12"/>
      <c r="NSS1237" s="12"/>
      <c r="NST1237" s="12"/>
      <c r="NSU1237" s="12"/>
      <c r="NSV1237" s="12"/>
      <c r="NSW1237" s="12"/>
      <c r="NSX1237" s="12"/>
      <c r="NSY1237" s="12"/>
      <c r="NSZ1237" s="12"/>
      <c r="NTA1237" s="12"/>
      <c r="NTB1237" s="12"/>
      <c r="NTC1237" s="12"/>
      <c r="NTD1237" s="12"/>
      <c r="NTE1237" s="12"/>
      <c r="NTF1237" s="12"/>
      <c r="NTG1237" s="12"/>
      <c r="NTH1237" s="12"/>
      <c r="NTI1237" s="12"/>
      <c r="NTJ1237" s="12"/>
      <c r="NTK1237" s="12"/>
      <c r="NTL1237" s="12"/>
      <c r="NTM1237" s="12"/>
      <c r="NTN1237" s="12"/>
      <c r="NTO1237" s="12"/>
      <c r="NTP1237" s="12"/>
      <c r="NTQ1237" s="12"/>
      <c r="NTR1237" s="12"/>
      <c r="NTS1237" s="12"/>
      <c r="NTT1237" s="12"/>
      <c r="NTU1237" s="12"/>
      <c r="NTV1237" s="12"/>
      <c r="NTW1237" s="12"/>
      <c r="NTX1237" s="12"/>
      <c r="NTY1237" s="12"/>
      <c r="NTZ1237" s="12"/>
      <c r="NUA1237" s="12"/>
      <c r="NUB1237" s="12"/>
      <c r="NUC1237" s="12"/>
      <c r="NUD1237" s="12"/>
      <c r="NUE1237" s="12"/>
      <c r="NUF1237" s="12"/>
      <c r="NUG1237" s="12"/>
      <c r="NUH1237" s="12"/>
      <c r="NUI1237" s="12"/>
      <c r="NUJ1237" s="12"/>
      <c r="NUK1237" s="12"/>
      <c r="NUL1237" s="12"/>
      <c r="NUM1237" s="12"/>
      <c r="NUN1237" s="12"/>
      <c r="NUO1237" s="12"/>
      <c r="NUP1237" s="12"/>
      <c r="NUQ1237" s="12"/>
      <c r="NUR1237" s="12"/>
      <c r="NUS1237" s="12"/>
      <c r="NUT1237" s="12"/>
      <c r="NUU1237" s="12"/>
      <c r="NUV1237" s="12"/>
      <c r="NUW1237" s="12"/>
      <c r="NUX1237" s="12"/>
      <c r="NUY1237" s="12"/>
      <c r="NUZ1237" s="12"/>
      <c r="NVA1237" s="12"/>
      <c r="NVB1237" s="12"/>
      <c r="NVC1237" s="12"/>
      <c r="NVD1237" s="12"/>
      <c r="NVE1237" s="12"/>
      <c r="NVF1237" s="12"/>
      <c r="NVG1237" s="12"/>
      <c r="NVH1237" s="12"/>
      <c r="NVI1237" s="12"/>
      <c r="NVJ1237" s="12"/>
      <c r="NVK1237" s="12"/>
      <c r="NVL1237" s="12"/>
      <c r="NVM1237" s="12"/>
      <c r="NVN1237" s="12"/>
      <c r="NVO1237" s="12"/>
      <c r="NVP1237" s="12"/>
      <c r="NVQ1237" s="12"/>
      <c r="NVR1237" s="12"/>
      <c r="NVS1237" s="12"/>
      <c r="NVT1237" s="12"/>
      <c r="NVU1237" s="12"/>
      <c r="NVV1237" s="12"/>
      <c r="NVW1237" s="12"/>
      <c r="NVX1237" s="12"/>
      <c r="NVY1237" s="12"/>
      <c r="NVZ1237" s="12"/>
      <c r="NWA1237" s="12"/>
      <c r="NWB1237" s="12"/>
      <c r="NWC1237" s="12"/>
      <c r="NWD1237" s="12"/>
      <c r="NWE1237" s="12"/>
      <c r="NWF1237" s="12"/>
      <c r="NWG1237" s="12"/>
      <c r="NWH1237" s="12"/>
      <c r="NWI1237" s="12"/>
      <c r="NWJ1237" s="12"/>
      <c r="NWK1237" s="12"/>
      <c r="NWL1237" s="12"/>
      <c r="NWM1237" s="12"/>
      <c r="NWN1237" s="12"/>
      <c r="NWO1237" s="12"/>
      <c r="NWP1237" s="12"/>
      <c r="NWQ1237" s="12"/>
      <c r="NWR1237" s="12"/>
      <c r="NWS1237" s="12"/>
      <c r="NWT1237" s="12"/>
      <c r="NWU1237" s="12"/>
      <c r="NWV1237" s="12"/>
      <c r="NWW1237" s="12"/>
      <c r="NWX1237" s="12"/>
      <c r="NWY1237" s="12"/>
      <c r="NWZ1237" s="12"/>
      <c r="NXA1237" s="12"/>
      <c r="NXB1237" s="12"/>
      <c r="NXC1237" s="12"/>
      <c r="NXD1237" s="12"/>
      <c r="NXE1237" s="12"/>
      <c r="NXF1237" s="12"/>
      <c r="NXG1237" s="12"/>
      <c r="NXH1237" s="12"/>
      <c r="NXI1237" s="12"/>
      <c r="NXJ1237" s="12"/>
      <c r="NXK1237" s="12"/>
      <c r="NXL1237" s="12"/>
      <c r="NXM1237" s="12"/>
      <c r="NXN1237" s="12"/>
      <c r="NXO1237" s="12"/>
      <c r="NXP1237" s="12"/>
      <c r="NXQ1237" s="12"/>
      <c r="NXR1237" s="12"/>
      <c r="NXS1237" s="12"/>
      <c r="NXT1237" s="12"/>
      <c r="NXU1237" s="12"/>
      <c r="NXV1237" s="12"/>
      <c r="NXW1237" s="12"/>
      <c r="NXX1237" s="12"/>
      <c r="NXY1237" s="12"/>
      <c r="NXZ1237" s="12"/>
      <c r="NYA1237" s="12"/>
      <c r="NYB1237" s="12"/>
      <c r="NYC1237" s="12"/>
      <c r="NYD1237" s="12"/>
      <c r="NYE1237" s="12"/>
      <c r="NYF1237" s="12"/>
      <c r="NYG1237" s="12"/>
      <c r="NYH1237" s="12"/>
      <c r="NYI1237" s="12"/>
      <c r="NYJ1237" s="12"/>
      <c r="NYK1237" s="12"/>
      <c r="NYL1237" s="12"/>
      <c r="NYM1237" s="12"/>
      <c r="NYN1237" s="12"/>
      <c r="NYO1237" s="12"/>
      <c r="NYP1237" s="12"/>
      <c r="NYQ1237" s="12"/>
      <c r="NYR1237" s="12"/>
      <c r="NYS1237" s="12"/>
      <c r="NYT1237" s="12"/>
      <c r="NYU1237" s="12"/>
      <c r="NYV1237" s="12"/>
      <c r="NYW1237" s="12"/>
      <c r="NYX1237" s="12"/>
      <c r="NYY1237" s="12"/>
      <c r="NYZ1237" s="12"/>
      <c r="NZA1237" s="12"/>
      <c r="NZB1237" s="12"/>
      <c r="NZC1237" s="12"/>
      <c r="NZD1237" s="12"/>
      <c r="NZE1237" s="12"/>
      <c r="NZF1237" s="12"/>
      <c r="NZG1237" s="12"/>
      <c r="NZH1237" s="12"/>
      <c r="NZI1237" s="12"/>
      <c r="NZJ1237" s="12"/>
      <c r="NZK1237" s="12"/>
      <c r="NZL1237" s="12"/>
      <c r="NZM1237" s="12"/>
      <c r="NZN1237" s="12"/>
      <c r="NZO1237" s="12"/>
      <c r="NZP1237" s="12"/>
      <c r="NZQ1237" s="12"/>
      <c r="NZR1237" s="12"/>
      <c r="NZS1237" s="12"/>
      <c r="NZT1237" s="12"/>
      <c r="NZU1237" s="12"/>
      <c r="NZV1237" s="12"/>
      <c r="NZW1237" s="12"/>
      <c r="NZX1237" s="12"/>
      <c r="NZY1237" s="12"/>
      <c r="NZZ1237" s="12"/>
      <c r="OAA1237" s="12"/>
      <c r="OAB1237" s="12"/>
      <c r="OAC1237" s="12"/>
      <c r="OAD1237" s="12"/>
      <c r="OAE1237" s="12"/>
      <c r="OAF1237" s="12"/>
      <c r="OAG1237" s="12"/>
      <c r="OAH1237" s="12"/>
      <c r="OAI1237" s="12"/>
      <c r="OAJ1237" s="12"/>
      <c r="OAK1237" s="12"/>
      <c r="OAL1237" s="12"/>
      <c r="OAM1237" s="12"/>
      <c r="OAN1237" s="12"/>
      <c r="OAO1237" s="12"/>
      <c r="OAP1237" s="12"/>
      <c r="OAQ1237" s="12"/>
      <c r="OAR1237" s="12"/>
      <c r="OAS1237" s="12"/>
      <c r="OAT1237" s="12"/>
      <c r="OAU1237" s="12"/>
      <c r="OAV1237" s="12"/>
      <c r="OAW1237" s="12"/>
      <c r="OAX1237" s="12"/>
      <c r="OAY1237" s="12"/>
      <c r="OAZ1237" s="12"/>
      <c r="OBA1237" s="12"/>
      <c r="OBB1237" s="12"/>
      <c r="OBC1237" s="12"/>
      <c r="OBD1237" s="12"/>
      <c r="OBE1237" s="12"/>
      <c r="OBF1237" s="12"/>
      <c r="OBG1237" s="12"/>
      <c r="OBH1237" s="12"/>
      <c r="OBI1237" s="12"/>
      <c r="OBJ1237" s="12"/>
      <c r="OBK1237" s="12"/>
      <c r="OBL1237" s="12"/>
      <c r="OBM1237" s="12"/>
      <c r="OBN1237" s="12"/>
      <c r="OBO1237" s="12"/>
      <c r="OBP1237" s="12"/>
      <c r="OBQ1237" s="12"/>
      <c r="OBR1237" s="12"/>
      <c r="OBS1237" s="12"/>
      <c r="OBT1237" s="12"/>
      <c r="OBU1237" s="12"/>
      <c r="OBV1237" s="12"/>
      <c r="OBW1237" s="12"/>
      <c r="OBX1237" s="12"/>
      <c r="OBY1237" s="12"/>
      <c r="OBZ1237" s="12"/>
      <c r="OCA1237" s="12"/>
      <c r="OCB1237" s="12"/>
      <c r="OCC1237" s="12"/>
      <c r="OCD1237" s="12"/>
      <c r="OCE1237" s="12"/>
      <c r="OCF1237" s="12"/>
      <c r="OCG1237" s="12"/>
      <c r="OCH1237" s="12"/>
      <c r="OCI1237" s="12"/>
      <c r="OCJ1237" s="12"/>
      <c r="OCK1237" s="12"/>
      <c r="OCL1237" s="12"/>
      <c r="OCM1237" s="12"/>
      <c r="OCN1237" s="12"/>
      <c r="OCO1237" s="12"/>
      <c r="OCP1237" s="12"/>
      <c r="OCQ1237" s="12"/>
      <c r="OCR1237" s="12"/>
      <c r="OCS1237" s="12"/>
      <c r="OCT1237" s="12"/>
      <c r="OCU1237" s="12"/>
      <c r="OCV1237" s="12"/>
      <c r="OCW1237" s="12"/>
      <c r="OCX1237" s="12"/>
      <c r="OCY1237" s="12"/>
      <c r="OCZ1237" s="12"/>
      <c r="ODA1237" s="12"/>
      <c r="ODB1237" s="12"/>
      <c r="ODC1237" s="12"/>
      <c r="ODD1237" s="12"/>
      <c r="ODE1237" s="12"/>
      <c r="ODF1237" s="12"/>
      <c r="ODG1237" s="12"/>
      <c r="ODH1237" s="12"/>
      <c r="ODI1237" s="12"/>
      <c r="ODJ1237" s="12"/>
      <c r="ODK1237" s="12"/>
      <c r="ODL1237" s="12"/>
      <c r="ODM1237" s="12"/>
      <c r="ODN1237" s="12"/>
      <c r="ODO1237" s="12"/>
      <c r="ODP1237" s="12"/>
      <c r="ODQ1237" s="12"/>
      <c r="ODR1237" s="12"/>
      <c r="ODS1237" s="12"/>
      <c r="ODT1237" s="12"/>
      <c r="ODU1237" s="12"/>
      <c r="ODV1237" s="12"/>
      <c r="ODW1237" s="12"/>
      <c r="ODX1237" s="12"/>
      <c r="ODY1237" s="12"/>
      <c r="ODZ1237" s="12"/>
      <c r="OEA1237" s="12"/>
      <c r="OEB1237" s="12"/>
      <c r="OEC1237" s="12"/>
      <c r="OED1237" s="12"/>
      <c r="OEE1237" s="12"/>
      <c r="OEF1237" s="12"/>
      <c r="OEG1237" s="12"/>
      <c r="OEH1237" s="12"/>
      <c r="OEI1237" s="12"/>
      <c r="OEJ1237" s="12"/>
      <c r="OEK1237" s="12"/>
      <c r="OEL1237" s="12"/>
      <c r="OEM1237" s="12"/>
      <c r="OEN1237" s="12"/>
      <c r="OEO1237" s="12"/>
      <c r="OEP1237" s="12"/>
      <c r="OEQ1237" s="12"/>
      <c r="OER1237" s="12"/>
      <c r="OES1237" s="12"/>
      <c r="OET1237" s="12"/>
      <c r="OEU1237" s="12"/>
      <c r="OEV1237" s="12"/>
      <c r="OEW1237" s="12"/>
      <c r="OEX1237" s="12"/>
      <c r="OEY1237" s="12"/>
      <c r="OEZ1237" s="12"/>
      <c r="OFA1237" s="12"/>
      <c r="OFB1237" s="12"/>
      <c r="OFC1237" s="12"/>
      <c r="OFD1237" s="12"/>
      <c r="OFE1237" s="12"/>
      <c r="OFF1237" s="12"/>
      <c r="OFG1237" s="12"/>
      <c r="OFH1237" s="12"/>
      <c r="OFI1237" s="12"/>
      <c r="OFJ1237" s="12"/>
      <c r="OFK1237" s="12"/>
      <c r="OFL1237" s="12"/>
      <c r="OFM1237" s="12"/>
      <c r="OFN1237" s="12"/>
      <c r="OFO1237" s="12"/>
      <c r="OFP1237" s="12"/>
      <c r="OFQ1237" s="12"/>
      <c r="OFR1237" s="12"/>
      <c r="OFS1237" s="12"/>
      <c r="OFT1237" s="12"/>
      <c r="OFU1237" s="12"/>
      <c r="OFV1237" s="12"/>
      <c r="OFW1237" s="12"/>
      <c r="OFX1237" s="12"/>
      <c r="OFY1237" s="12"/>
      <c r="OFZ1237" s="12"/>
      <c r="OGA1237" s="12"/>
      <c r="OGB1237" s="12"/>
      <c r="OGC1237" s="12"/>
      <c r="OGD1237" s="12"/>
      <c r="OGE1237" s="12"/>
      <c r="OGF1237" s="12"/>
      <c r="OGG1237" s="12"/>
      <c r="OGH1237" s="12"/>
      <c r="OGI1237" s="12"/>
      <c r="OGJ1237" s="12"/>
      <c r="OGK1237" s="12"/>
      <c r="OGL1237" s="12"/>
      <c r="OGM1237" s="12"/>
      <c r="OGN1237" s="12"/>
      <c r="OGO1237" s="12"/>
      <c r="OGP1237" s="12"/>
      <c r="OGQ1237" s="12"/>
      <c r="OGR1237" s="12"/>
      <c r="OGS1237" s="12"/>
      <c r="OGT1237" s="12"/>
      <c r="OGU1237" s="12"/>
      <c r="OGV1237" s="12"/>
      <c r="OGW1237" s="12"/>
      <c r="OGX1237" s="12"/>
      <c r="OGY1237" s="12"/>
      <c r="OGZ1237" s="12"/>
      <c r="OHA1237" s="12"/>
      <c r="OHB1237" s="12"/>
      <c r="OHC1237" s="12"/>
      <c r="OHD1237" s="12"/>
      <c r="OHE1237" s="12"/>
      <c r="OHF1237" s="12"/>
      <c r="OHG1237" s="12"/>
      <c r="OHH1237" s="12"/>
      <c r="OHI1237" s="12"/>
      <c r="OHJ1237" s="12"/>
      <c r="OHK1237" s="12"/>
      <c r="OHL1237" s="12"/>
      <c r="OHM1237" s="12"/>
      <c r="OHN1237" s="12"/>
      <c r="OHO1237" s="12"/>
      <c r="OHP1237" s="12"/>
      <c r="OHQ1237" s="12"/>
      <c r="OHR1237" s="12"/>
      <c r="OHS1237" s="12"/>
      <c r="OHT1237" s="12"/>
      <c r="OHU1237" s="12"/>
      <c r="OHV1237" s="12"/>
      <c r="OHW1237" s="12"/>
      <c r="OHX1237" s="12"/>
      <c r="OHY1237" s="12"/>
      <c r="OHZ1237" s="12"/>
      <c r="OIA1237" s="12"/>
      <c r="OIB1237" s="12"/>
      <c r="OIC1237" s="12"/>
      <c r="OID1237" s="12"/>
      <c r="OIE1237" s="12"/>
      <c r="OIF1237" s="12"/>
      <c r="OIG1237" s="12"/>
      <c r="OIH1237" s="12"/>
      <c r="OII1237" s="12"/>
      <c r="OIJ1237" s="12"/>
      <c r="OIK1237" s="12"/>
      <c r="OIL1237" s="12"/>
      <c r="OIM1237" s="12"/>
      <c r="OIN1237" s="12"/>
      <c r="OIO1237" s="12"/>
      <c r="OIP1237" s="12"/>
      <c r="OIQ1237" s="12"/>
      <c r="OIR1237" s="12"/>
      <c r="OIS1237" s="12"/>
      <c r="OIT1237" s="12"/>
      <c r="OIU1237" s="12"/>
      <c r="OIV1237" s="12"/>
      <c r="OIW1237" s="12"/>
      <c r="OIX1237" s="12"/>
      <c r="OIY1237" s="12"/>
      <c r="OIZ1237" s="12"/>
      <c r="OJA1237" s="12"/>
      <c r="OJB1237" s="12"/>
      <c r="OJC1237" s="12"/>
      <c r="OJD1237" s="12"/>
      <c r="OJE1237" s="12"/>
      <c r="OJF1237" s="12"/>
      <c r="OJG1237" s="12"/>
      <c r="OJH1237" s="12"/>
      <c r="OJI1237" s="12"/>
      <c r="OJJ1237" s="12"/>
      <c r="OJK1237" s="12"/>
      <c r="OJL1237" s="12"/>
      <c r="OJM1237" s="12"/>
      <c r="OJN1237" s="12"/>
      <c r="OJO1237" s="12"/>
      <c r="OJP1237" s="12"/>
      <c r="OJQ1237" s="12"/>
      <c r="OJR1237" s="12"/>
      <c r="OJS1237" s="12"/>
      <c r="OJT1237" s="12"/>
      <c r="OJU1237" s="12"/>
      <c r="OJV1237" s="12"/>
      <c r="OJW1237" s="12"/>
      <c r="OJX1237" s="12"/>
      <c r="OJY1237" s="12"/>
      <c r="OJZ1237" s="12"/>
      <c r="OKA1237" s="12"/>
      <c r="OKB1237" s="12"/>
      <c r="OKC1237" s="12"/>
      <c r="OKD1237" s="12"/>
      <c r="OKE1237" s="12"/>
      <c r="OKF1237" s="12"/>
      <c r="OKG1237" s="12"/>
      <c r="OKH1237" s="12"/>
      <c r="OKI1237" s="12"/>
      <c r="OKJ1237" s="12"/>
      <c r="OKK1237" s="12"/>
      <c r="OKL1237" s="12"/>
      <c r="OKM1237" s="12"/>
      <c r="OKN1237" s="12"/>
      <c r="OKO1237" s="12"/>
      <c r="OKP1237" s="12"/>
      <c r="OKQ1237" s="12"/>
      <c r="OKR1237" s="12"/>
      <c r="OKS1237" s="12"/>
      <c r="OKT1237" s="12"/>
      <c r="OKU1237" s="12"/>
      <c r="OKV1237" s="12"/>
      <c r="OKW1237" s="12"/>
      <c r="OKX1237" s="12"/>
      <c r="OKY1237" s="12"/>
      <c r="OKZ1237" s="12"/>
      <c r="OLA1237" s="12"/>
      <c r="OLB1237" s="12"/>
      <c r="OLC1237" s="12"/>
      <c r="OLD1237" s="12"/>
      <c r="OLE1237" s="12"/>
      <c r="OLF1237" s="12"/>
      <c r="OLG1237" s="12"/>
      <c r="OLH1237" s="12"/>
      <c r="OLI1237" s="12"/>
      <c r="OLJ1237" s="12"/>
      <c r="OLK1237" s="12"/>
      <c r="OLL1237" s="12"/>
      <c r="OLM1237" s="12"/>
      <c r="OLN1237" s="12"/>
      <c r="OLO1237" s="12"/>
      <c r="OLP1237" s="12"/>
      <c r="OLQ1237" s="12"/>
      <c r="OLR1237" s="12"/>
      <c r="OLS1237" s="12"/>
      <c r="OLT1237" s="12"/>
      <c r="OLU1237" s="12"/>
      <c r="OLV1237" s="12"/>
      <c r="OLW1237" s="12"/>
      <c r="OLX1237" s="12"/>
      <c r="OLY1237" s="12"/>
      <c r="OLZ1237" s="12"/>
      <c r="OMA1237" s="12"/>
      <c r="OMB1237" s="12"/>
      <c r="OMC1237" s="12"/>
      <c r="OMD1237" s="12"/>
      <c r="OME1237" s="12"/>
      <c r="OMF1237" s="12"/>
      <c r="OMG1237" s="12"/>
      <c r="OMH1237" s="12"/>
      <c r="OMI1237" s="12"/>
      <c r="OMJ1237" s="12"/>
      <c r="OMK1237" s="12"/>
      <c r="OML1237" s="12"/>
      <c r="OMM1237" s="12"/>
      <c r="OMN1237" s="12"/>
      <c r="OMO1237" s="12"/>
      <c r="OMP1237" s="12"/>
      <c r="OMQ1237" s="12"/>
      <c r="OMR1237" s="12"/>
      <c r="OMS1237" s="12"/>
      <c r="OMT1237" s="12"/>
      <c r="OMU1237" s="12"/>
      <c r="OMV1237" s="12"/>
      <c r="OMW1237" s="12"/>
      <c r="OMX1237" s="12"/>
      <c r="OMY1237" s="12"/>
      <c r="OMZ1237" s="12"/>
      <c r="ONA1237" s="12"/>
      <c r="ONB1237" s="12"/>
      <c r="ONC1237" s="12"/>
      <c r="OND1237" s="12"/>
      <c r="ONE1237" s="12"/>
      <c r="ONF1237" s="12"/>
      <c r="ONG1237" s="12"/>
      <c r="ONH1237" s="12"/>
      <c r="ONI1237" s="12"/>
      <c r="ONJ1237" s="12"/>
      <c r="ONK1237" s="12"/>
      <c r="ONL1237" s="12"/>
      <c r="ONM1237" s="12"/>
      <c r="ONN1237" s="12"/>
      <c r="ONO1237" s="12"/>
      <c r="ONP1237" s="12"/>
      <c r="ONQ1237" s="12"/>
      <c r="ONR1237" s="12"/>
      <c r="ONS1237" s="12"/>
      <c r="ONT1237" s="12"/>
      <c r="ONU1237" s="12"/>
      <c r="ONV1237" s="12"/>
      <c r="ONW1237" s="12"/>
      <c r="ONX1237" s="12"/>
      <c r="ONY1237" s="12"/>
      <c r="ONZ1237" s="12"/>
      <c r="OOA1237" s="12"/>
      <c r="OOB1237" s="12"/>
      <c r="OOC1237" s="12"/>
      <c r="OOD1237" s="12"/>
      <c r="OOE1237" s="12"/>
      <c r="OOF1237" s="12"/>
      <c r="OOG1237" s="12"/>
      <c r="OOH1237" s="12"/>
      <c r="OOI1237" s="12"/>
      <c r="OOJ1237" s="12"/>
      <c r="OOK1237" s="12"/>
      <c r="OOL1237" s="12"/>
      <c r="OOM1237" s="12"/>
      <c r="OON1237" s="12"/>
      <c r="OOO1237" s="12"/>
      <c r="OOP1237" s="12"/>
      <c r="OOQ1237" s="12"/>
      <c r="OOR1237" s="12"/>
      <c r="OOS1237" s="12"/>
      <c r="OOT1237" s="12"/>
      <c r="OOU1237" s="12"/>
      <c r="OOV1237" s="12"/>
      <c r="OOW1237" s="12"/>
      <c r="OOX1237" s="12"/>
      <c r="OOY1237" s="12"/>
      <c r="OOZ1237" s="12"/>
      <c r="OPA1237" s="12"/>
      <c r="OPB1237" s="12"/>
      <c r="OPC1237" s="12"/>
      <c r="OPD1237" s="12"/>
      <c r="OPE1237" s="12"/>
      <c r="OPF1237" s="12"/>
      <c r="OPG1237" s="12"/>
      <c r="OPH1237" s="12"/>
      <c r="OPI1237" s="12"/>
      <c r="OPJ1237" s="12"/>
      <c r="OPK1237" s="12"/>
      <c r="OPL1237" s="12"/>
      <c r="OPM1237" s="12"/>
      <c r="OPN1237" s="12"/>
      <c r="OPO1237" s="12"/>
      <c r="OPP1237" s="12"/>
      <c r="OPQ1237" s="12"/>
      <c r="OPR1237" s="12"/>
      <c r="OPS1237" s="12"/>
      <c r="OPT1237" s="12"/>
      <c r="OPU1237" s="12"/>
      <c r="OPV1237" s="12"/>
      <c r="OPW1237" s="12"/>
      <c r="OPX1237" s="12"/>
      <c r="OPY1237" s="12"/>
      <c r="OPZ1237" s="12"/>
      <c r="OQA1237" s="12"/>
      <c r="OQB1237" s="12"/>
      <c r="OQC1237" s="12"/>
      <c r="OQD1237" s="12"/>
      <c r="OQE1237" s="12"/>
      <c r="OQF1237" s="12"/>
      <c r="OQG1237" s="12"/>
      <c r="OQH1237" s="12"/>
      <c r="OQI1237" s="12"/>
      <c r="OQJ1237" s="12"/>
      <c r="OQK1237" s="12"/>
      <c r="OQL1237" s="12"/>
      <c r="OQM1237" s="12"/>
      <c r="OQN1237" s="12"/>
      <c r="OQO1237" s="12"/>
      <c r="OQP1237" s="12"/>
      <c r="OQQ1237" s="12"/>
      <c r="OQR1237" s="12"/>
      <c r="OQS1237" s="12"/>
      <c r="OQT1237" s="12"/>
      <c r="OQU1237" s="12"/>
      <c r="OQV1237" s="12"/>
      <c r="OQW1237" s="12"/>
      <c r="OQX1237" s="12"/>
      <c r="OQY1237" s="12"/>
      <c r="OQZ1237" s="12"/>
      <c r="ORA1237" s="12"/>
      <c r="ORB1237" s="12"/>
      <c r="ORC1237" s="12"/>
      <c r="ORD1237" s="12"/>
      <c r="ORE1237" s="12"/>
      <c r="ORF1237" s="12"/>
      <c r="ORG1237" s="12"/>
      <c r="ORH1237" s="12"/>
      <c r="ORI1237" s="12"/>
      <c r="ORJ1237" s="12"/>
      <c r="ORK1237" s="12"/>
      <c r="ORL1237" s="12"/>
      <c r="ORM1237" s="12"/>
      <c r="ORN1237" s="12"/>
      <c r="ORO1237" s="12"/>
      <c r="ORP1237" s="12"/>
      <c r="ORQ1237" s="12"/>
      <c r="ORR1237" s="12"/>
      <c r="ORS1237" s="12"/>
      <c r="ORT1237" s="12"/>
      <c r="ORU1237" s="12"/>
      <c r="ORV1237" s="12"/>
      <c r="ORW1237" s="12"/>
      <c r="ORX1237" s="12"/>
      <c r="ORY1237" s="12"/>
      <c r="ORZ1237" s="12"/>
      <c r="OSA1237" s="12"/>
      <c r="OSB1237" s="12"/>
      <c r="OSC1237" s="12"/>
      <c r="OSD1237" s="12"/>
      <c r="OSE1237" s="12"/>
      <c r="OSF1237" s="12"/>
      <c r="OSG1237" s="12"/>
      <c r="OSH1237" s="12"/>
      <c r="OSI1237" s="12"/>
      <c r="OSJ1237" s="12"/>
      <c r="OSK1237" s="12"/>
      <c r="OSL1237" s="12"/>
      <c r="OSM1237" s="12"/>
      <c r="OSN1237" s="12"/>
      <c r="OSO1237" s="12"/>
      <c r="OSP1237" s="12"/>
      <c r="OSQ1237" s="12"/>
      <c r="OSR1237" s="12"/>
      <c r="OSS1237" s="12"/>
      <c r="OST1237" s="12"/>
      <c r="OSU1237" s="12"/>
      <c r="OSV1237" s="12"/>
      <c r="OSW1237" s="12"/>
      <c r="OSX1237" s="12"/>
      <c r="OSY1237" s="12"/>
      <c r="OSZ1237" s="12"/>
      <c r="OTA1237" s="12"/>
      <c r="OTB1237" s="12"/>
      <c r="OTC1237" s="12"/>
      <c r="OTD1237" s="12"/>
      <c r="OTE1237" s="12"/>
      <c r="OTF1237" s="12"/>
      <c r="OTG1237" s="12"/>
      <c r="OTH1237" s="12"/>
      <c r="OTI1237" s="12"/>
      <c r="OTJ1237" s="12"/>
      <c r="OTK1237" s="12"/>
      <c r="OTL1237" s="12"/>
      <c r="OTM1237" s="12"/>
      <c r="OTN1237" s="12"/>
      <c r="OTO1237" s="12"/>
      <c r="OTP1237" s="12"/>
      <c r="OTQ1237" s="12"/>
      <c r="OTR1237" s="12"/>
      <c r="OTS1237" s="12"/>
      <c r="OTT1237" s="12"/>
      <c r="OTU1237" s="12"/>
      <c r="OTV1237" s="12"/>
      <c r="OTW1237" s="12"/>
      <c r="OTX1237" s="12"/>
      <c r="OTY1237" s="12"/>
      <c r="OTZ1237" s="12"/>
      <c r="OUA1237" s="12"/>
      <c r="OUB1237" s="12"/>
      <c r="OUC1237" s="12"/>
      <c r="OUD1237" s="12"/>
      <c r="OUE1237" s="12"/>
      <c r="OUF1237" s="12"/>
      <c r="OUG1237" s="12"/>
      <c r="OUH1237" s="12"/>
      <c r="OUI1237" s="12"/>
      <c r="OUJ1237" s="12"/>
      <c r="OUK1237" s="12"/>
      <c r="OUL1237" s="12"/>
      <c r="OUM1237" s="12"/>
      <c r="OUN1237" s="12"/>
      <c r="OUO1237" s="12"/>
      <c r="OUP1237" s="12"/>
      <c r="OUQ1237" s="12"/>
      <c r="OUR1237" s="12"/>
      <c r="OUS1237" s="12"/>
      <c r="OUT1237" s="12"/>
      <c r="OUU1237" s="12"/>
      <c r="OUV1237" s="12"/>
      <c r="OUW1237" s="12"/>
      <c r="OUX1237" s="12"/>
      <c r="OUY1237" s="12"/>
      <c r="OUZ1237" s="12"/>
      <c r="OVA1237" s="12"/>
      <c r="OVB1237" s="12"/>
      <c r="OVC1237" s="12"/>
      <c r="OVD1237" s="12"/>
      <c r="OVE1237" s="12"/>
      <c r="OVF1237" s="12"/>
      <c r="OVG1237" s="12"/>
      <c r="OVH1237" s="12"/>
      <c r="OVI1237" s="12"/>
      <c r="OVJ1237" s="12"/>
      <c r="OVK1237" s="12"/>
      <c r="OVL1237" s="12"/>
      <c r="OVM1237" s="12"/>
      <c r="OVN1237" s="12"/>
      <c r="OVO1237" s="12"/>
      <c r="OVP1237" s="12"/>
      <c r="OVQ1237" s="12"/>
      <c r="OVR1237" s="12"/>
      <c r="OVS1237" s="12"/>
      <c r="OVT1237" s="12"/>
      <c r="OVU1237" s="12"/>
      <c r="OVV1237" s="12"/>
      <c r="OVW1237" s="12"/>
      <c r="OVX1237" s="12"/>
      <c r="OVY1237" s="12"/>
      <c r="OVZ1237" s="12"/>
      <c r="OWA1237" s="12"/>
      <c r="OWB1237" s="12"/>
      <c r="OWC1237" s="12"/>
      <c r="OWD1237" s="12"/>
      <c r="OWE1237" s="12"/>
      <c r="OWF1237" s="12"/>
      <c r="OWG1237" s="12"/>
      <c r="OWH1237" s="12"/>
      <c r="OWI1237" s="12"/>
      <c r="OWJ1237" s="12"/>
      <c r="OWK1237" s="12"/>
      <c r="OWL1237" s="12"/>
      <c r="OWM1237" s="12"/>
      <c r="OWN1237" s="12"/>
      <c r="OWO1237" s="12"/>
      <c r="OWP1237" s="12"/>
      <c r="OWQ1237" s="12"/>
      <c r="OWR1237" s="12"/>
      <c r="OWS1237" s="12"/>
      <c r="OWT1237" s="12"/>
      <c r="OWU1237" s="12"/>
      <c r="OWV1237" s="12"/>
      <c r="OWW1237" s="12"/>
      <c r="OWX1237" s="12"/>
      <c r="OWY1237" s="12"/>
      <c r="OWZ1237" s="12"/>
      <c r="OXA1237" s="12"/>
      <c r="OXB1237" s="12"/>
      <c r="OXC1237" s="12"/>
      <c r="OXD1237" s="12"/>
      <c r="OXE1237" s="12"/>
      <c r="OXF1237" s="12"/>
      <c r="OXG1237" s="12"/>
      <c r="OXH1237" s="12"/>
      <c r="OXI1237" s="12"/>
      <c r="OXJ1237" s="12"/>
      <c r="OXK1237" s="12"/>
      <c r="OXL1237" s="12"/>
      <c r="OXM1237" s="12"/>
      <c r="OXN1237" s="12"/>
      <c r="OXO1237" s="12"/>
      <c r="OXP1237" s="12"/>
      <c r="OXQ1237" s="12"/>
      <c r="OXR1237" s="12"/>
      <c r="OXS1237" s="12"/>
      <c r="OXT1237" s="12"/>
      <c r="OXU1237" s="12"/>
      <c r="OXV1237" s="12"/>
      <c r="OXW1237" s="12"/>
      <c r="OXX1237" s="12"/>
      <c r="OXY1237" s="12"/>
      <c r="OXZ1237" s="12"/>
      <c r="OYA1237" s="12"/>
      <c r="OYB1237" s="12"/>
      <c r="OYC1237" s="12"/>
      <c r="OYD1237" s="12"/>
      <c r="OYE1237" s="12"/>
      <c r="OYF1237" s="12"/>
      <c r="OYG1237" s="12"/>
      <c r="OYH1237" s="12"/>
      <c r="OYI1237" s="12"/>
      <c r="OYJ1237" s="12"/>
      <c r="OYK1237" s="12"/>
      <c r="OYL1237" s="12"/>
      <c r="OYM1237" s="12"/>
      <c r="OYN1237" s="12"/>
      <c r="OYO1237" s="12"/>
      <c r="OYP1237" s="12"/>
      <c r="OYQ1237" s="12"/>
      <c r="OYR1237" s="12"/>
      <c r="OYS1237" s="12"/>
      <c r="OYT1237" s="12"/>
      <c r="OYU1237" s="12"/>
      <c r="OYV1237" s="12"/>
      <c r="OYW1237" s="12"/>
      <c r="OYX1237" s="12"/>
      <c r="OYY1237" s="12"/>
      <c r="OYZ1237" s="12"/>
      <c r="OZA1237" s="12"/>
      <c r="OZB1237" s="12"/>
      <c r="OZC1237" s="12"/>
      <c r="OZD1237" s="12"/>
      <c r="OZE1237" s="12"/>
      <c r="OZF1237" s="12"/>
      <c r="OZG1237" s="12"/>
      <c r="OZH1237" s="12"/>
      <c r="OZI1237" s="12"/>
      <c r="OZJ1237" s="12"/>
      <c r="OZK1237" s="12"/>
      <c r="OZL1237" s="12"/>
      <c r="OZM1237" s="12"/>
      <c r="OZN1237" s="12"/>
      <c r="OZO1237" s="12"/>
      <c r="OZP1237" s="12"/>
      <c r="OZQ1237" s="12"/>
      <c r="OZR1237" s="12"/>
      <c r="OZS1237" s="12"/>
      <c r="OZT1237" s="12"/>
      <c r="OZU1237" s="12"/>
      <c r="OZV1237" s="12"/>
      <c r="OZW1237" s="12"/>
      <c r="OZX1237" s="12"/>
      <c r="OZY1237" s="12"/>
      <c r="OZZ1237" s="12"/>
      <c r="PAA1237" s="12"/>
      <c r="PAB1237" s="12"/>
      <c r="PAC1237" s="12"/>
      <c r="PAD1237" s="12"/>
      <c r="PAE1237" s="12"/>
      <c r="PAF1237" s="12"/>
      <c r="PAG1237" s="12"/>
      <c r="PAH1237" s="12"/>
      <c r="PAI1237" s="12"/>
      <c r="PAJ1237" s="12"/>
      <c r="PAK1237" s="12"/>
      <c r="PAL1237" s="12"/>
      <c r="PAM1237" s="12"/>
      <c r="PAN1237" s="12"/>
      <c r="PAO1237" s="12"/>
      <c r="PAP1237" s="12"/>
      <c r="PAQ1237" s="12"/>
      <c r="PAR1237" s="12"/>
      <c r="PAS1237" s="12"/>
      <c r="PAT1237" s="12"/>
      <c r="PAU1237" s="12"/>
      <c r="PAV1237" s="12"/>
      <c r="PAW1237" s="12"/>
      <c r="PAX1237" s="12"/>
      <c r="PAY1237" s="12"/>
      <c r="PAZ1237" s="12"/>
      <c r="PBA1237" s="12"/>
      <c r="PBB1237" s="12"/>
      <c r="PBC1237" s="12"/>
      <c r="PBD1237" s="12"/>
      <c r="PBE1237" s="12"/>
      <c r="PBF1237" s="12"/>
      <c r="PBG1237" s="12"/>
      <c r="PBH1237" s="12"/>
      <c r="PBI1237" s="12"/>
      <c r="PBJ1237" s="12"/>
      <c r="PBK1237" s="12"/>
      <c r="PBL1237" s="12"/>
      <c r="PBM1237" s="12"/>
      <c r="PBN1237" s="12"/>
      <c r="PBO1237" s="12"/>
      <c r="PBP1237" s="12"/>
      <c r="PBQ1237" s="12"/>
      <c r="PBR1237" s="12"/>
      <c r="PBS1237" s="12"/>
      <c r="PBT1237" s="12"/>
      <c r="PBU1237" s="12"/>
      <c r="PBV1237" s="12"/>
      <c r="PBW1237" s="12"/>
      <c r="PBX1237" s="12"/>
      <c r="PBY1237" s="12"/>
      <c r="PBZ1237" s="12"/>
      <c r="PCA1237" s="12"/>
      <c r="PCB1237" s="12"/>
      <c r="PCC1237" s="12"/>
      <c r="PCD1237" s="12"/>
      <c r="PCE1237" s="12"/>
      <c r="PCF1237" s="12"/>
      <c r="PCG1237" s="12"/>
      <c r="PCH1237" s="12"/>
      <c r="PCI1237" s="12"/>
      <c r="PCJ1237" s="12"/>
      <c r="PCK1237" s="12"/>
      <c r="PCL1237" s="12"/>
      <c r="PCM1237" s="12"/>
      <c r="PCN1237" s="12"/>
      <c r="PCO1237" s="12"/>
      <c r="PCP1237" s="12"/>
      <c r="PCQ1237" s="12"/>
      <c r="PCR1237" s="12"/>
      <c r="PCS1237" s="12"/>
      <c r="PCT1237" s="12"/>
      <c r="PCU1237" s="12"/>
      <c r="PCV1237" s="12"/>
      <c r="PCW1237" s="12"/>
      <c r="PCX1237" s="12"/>
      <c r="PCY1237" s="12"/>
      <c r="PCZ1237" s="12"/>
      <c r="PDA1237" s="12"/>
      <c r="PDB1237" s="12"/>
      <c r="PDC1237" s="12"/>
      <c r="PDD1237" s="12"/>
      <c r="PDE1237" s="12"/>
      <c r="PDF1237" s="12"/>
      <c r="PDG1237" s="12"/>
      <c r="PDH1237" s="12"/>
      <c r="PDI1237" s="12"/>
      <c r="PDJ1237" s="12"/>
      <c r="PDK1237" s="12"/>
      <c r="PDL1237" s="12"/>
      <c r="PDM1237" s="12"/>
      <c r="PDN1237" s="12"/>
      <c r="PDO1237" s="12"/>
      <c r="PDP1237" s="12"/>
      <c r="PDQ1237" s="12"/>
      <c r="PDR1237" s="12"/>
      <c r="PDS1237" s="12"/>
      <c r="PDT1237" s="12"/>
      <c r="PDU1237" s="12"/>
      <c r="PDV1237" s="12"/>
      <c r="PDW1237" s="12"/>
      <c r="PDX1237" s="12"/>
      <c r="PDY1237" s="12"/>
      <c r="PDZ1237" s="12"/>
      <c r="PEA1237" s="12"/>
      <c r="PEB1237" s="12"/>
      <c r="PEC1237" s="12"/>
      <c r="PED1237" s="12"/>
      <c r="PEE1237" s="12"/>
      <c r="PEF1237" s="12"/>
      <c r="PEG1237" s="12"/>
      <c r="PEH1237" s="12"/>
      <c r="PEI1237" s="12"/>
      <c r="PEJ1237" s="12"/>
      <c r="PEK1237" s="12"/>
      <c r="PEL1237" s="12"/>
      <c r="PEM1237" s="12"/>
      <c r="PEN1237" s="12"/>
      <c r="PEO1237" s="12"/>
      <c r="PEP1237" s="12"/>
      <c r="PEQ1237" s="12"/>
      <c r="PER1237" s="12"/>
      <c r="PES1237" s="12"/>
      <c r="PET1237" s="12"/>
      <c r="PEU1237" s="12"/>
      <c r="PEV1237" s="12"/>
      <c r="PEW1237" s="12"/>
      <c r="PEX1237" s="12"/>
      <c r="PEY1237" s="12"/>
      <c r="PEZ1237" s="12"/>
      <c r="PFA1237" s="12"/>
      <c r="PFB1237" s="12"/>
      <c r="PFC1237" s="12"/>
      <c r="PFD1237" s="12"/>
      <c r="PFE1237" s="12"/>
      <c r="PFF1237" s="12"/>
      <c r="PFG1237" s="12"/>
      <c r="PFH1237" s="12"/>
      <c r="PFI1237" s="12"/>
      <c r="PFJ1237" s="12"/>
      <c r="PFK1237" s="12"/>
      <c r="PFL1237" s="12"/>
      <c r="PFM1237" s="12"/>
      <c r="PFN1237" s="12"/>
      <c r="PFO1237" s="12"/>
      <c r="PFP1237" s="12"/>
      <c r="PFQ1237" s="12"/>
      <c r="PFR1237" s="12"/>
      <c r="PFS1237" s="12"/>
      <c r="PFT1237" s="12"/>
      <c r="PFU1237" s="12"/>
      <c r="PFV1237" s="12"/>
      <c r="PFW1237" s="12"/>
      <c r="PFX1237" s="12"/>
      <c r="PFY1237" s="12"/>
      <c r="PFZ1237" s="12"/>
      <c r="PGA1237" s="12"/>
      <c r="PGB1237" s="12"/>
      <c r="PGC1237" s="12"/>
      <c r="PGD1237" s="12"/>
      <c r="PGE1237" s="12"/>
      <c r="PGF1237" s="12"/>
      <c r="PGG1237" s="12"/>
      <c r="PGH1237" s="12"/>
      <c r="PGI1237" s="12"/>
      <c r="PGJ1237" s="12"/>
      <c r="PGK1237" s="12"/>
      <c r="PGL1237" s="12"/>
      <c r="PGM1237" s="12"/>
      <c r="PGN1237" s="12"/>
      <c r="PGO1237" s="12"/>
      <c r="PGP1237" s="12"/>
      <c r="PGQ1237" s="12"/>
      <c r="PGR1237" s="12"/>
      <c r="PGS1237" s="12"/>
      <c r="PGT1237" s="12"/>
      <c r="PGU1237" s="12"/>
      <c r="PGV1237" s="12"/>
      <c r="PGW1237" s="12"/>
      <c r="PGX1237" s="12"/>
      <c r="PGY1237" s="12"/>
      <c r="PGZ1237" s="12"/>
      <c r="PHA1237" s="12"/>
      <c r="PHB1237" s="12"/>
      <c r="PHC1237" s="12"/>
      <c r="PHD1237" s="12"/>
      <c r="PHE1237" s="12"/>
      <c r="PHF1237" s="12"/>
      <c r="PHG1237" s="12"/>
      <c r="PHH1237" s="12"/>
      <c r="PHI1237" s="12"/>
      <c r="PHJ1237" s="12"/>
      <c r="PHK1237" s="12"/>
      <c r="PHL1237" s="12"/>
      <c r="PHM1237" s="12"/>
      <c r="PHN1237" s="12"/>
      <c r="PHO1237" s="12"/>
      <c r="PHP1237" s="12"/>
      <c r="PHQ1237" s="12"/>
      <c r="PHR1237" s="12"/>
      <c r="PHS1237" s="12"/>
      <c r="PHT1237" s="12"/>
      <c r="PHU1237" s="12"/>
      <c r="PHV1237" s="12"/>
      <c r="PHW1237" s="12"/>
      <c r="PHX1237" s="12"/>
      <c r="PHY1237" s="12"/>
      <c r="PHZ1237" s="12"/>
      <c r="PIA1237" s="12"/>
      <c r="PIB1237" s="12"/>
      <c r="PIC1237" s="12"/>
      <c r="PID1237" s="12"/>
      <c r="PIE1237" s="12"/>
      <c r="PIF1237" s="12"/>
      <c r="PIG1237" s="12"/>
      <c r="PIH1237" s="12"/>
      <c r="PII1237" s="12"/>
      <c r="PIJ1237" s="12"/>
      <c r="PIK1237" s="12"/>
      <c r="PIL1237" s="12"/>
      <c r="PIM1237" s="12"/>
      <c r="PIN1237" s="12"/>
      <c r="PIO1237" s="12"/>
      <c r="PIP1237" s="12"/>
      <c r="PIQ1237" s="12"/>
      <c r="PIR1237" s="12"/>
      <c r="PIS1237" s="12"/>
      <c r="PIT1237" s="12"/>
      <c r="PIU1237" s="12"/>
      <c r="PIV1237" s="12"/>
      <c r="PIW1237" s="12"/>
      <c r="PIX1237" s="12"/>
      <c r="PIY1237" s="12"/>
      <c r="PIZ1237" s="12"/>
      <c r="PJA1237" s="12"/>
      <c r="PJB1237" s="12"/>
      <c r="PJC1237" s="12"/>
      <c r="PJD1237" s="12"/>
      <c r="PJE1237" s="12"/>
      <c r="PJF1237" s="12"/>
      <c r="PJG1237" s="12"/>
      <c r="PJH1237" s="12"/>
      <c r="PJI1237" s="12"/>
      <c r="PJJ1237" s="12"/>
      <c r="PJK1237" s="12"/>
      <c r="PJL1237" s="12"/>
      <c r="PJM1237" s="12"/>
      <c r="PJN1237" s="12"/>
      <c r="PJO1237" s="12"/>
      <c r="PJP1237" s="12"/>
      <c r="PJQ1237" s="12"/>
      <c r="PJR1237" s="12"/>
      <c r="PJS1237" s="12"/>
      <c r="PJT1237" s="12"/>
      <c r="PJU1237" s="12"/>
      <c r="PJV1237" s="12"/>
      <c r="PJW1237" s="12"/>
      <c r="PJX1237" s="12"/>
      <c r="PJY1237" s="12"/>
      <c r="PJZ1237" s="12"/>
      <c r="PKA1237" s="12"/>
      <c r="PKB1237" s="12"/>
      <c r="PKC1237" s="12"/>
      <c r="PKD1237" s="12"/>
      <c r="PKE1237" s="12"/>
      <c r="PKF1237" s="12"/>
      <c r="PKG1237" s="12"/>
      <c r="PKH1237" s="12"/>
      <c r="PKI1237" s="12"/>
      <c r="PKJ1237" s="12"/>
      <c r="PKK1237" s="12"/>
      <c r="PKL1237" s="12"/>
      <c r="PKM1237" s="12"/>
      <c r="PKN1237" s="12"/>
      <c r="PKO1237" s="12"/>
      <c r="PKP1237" s="12"/>
      <c r="PKQ1237" s="12"/>
      <c r="PKR1237" s="12"/>
      <c r="PKS1237" s="12"/>
      <c r="PKT1237" s="12"/>
      <c r="PKU1237" s="12"/>
      <c r="PKV1237" s="12"/>
      <c r="PKW1237" s="12"/>
      <c r="PKX1237" s="12"/>
      <c r="PKY1237" s="12"/>
      <c r="PKZ1237" s="12"/>
      <c r="PLA1237" s="12"/>
      <c r="PLB1237" s="12"/>
      <c r="PLC1237" s="12"/>
      <c r="PLD1237" s="12"/>
      <c r="PLE1237" s="12"/>
      <c r="PLF1237" s="12"/>
      <c r="PLG1237" s="12"/>
      <c r="PLH1237" s="12"/>
      <c r="PLI1237" s="12"/>
      <c r="PLJ1237" s="12"/>
      <c r="PLK1237" s="12"/>
      <c r="PLL1237" s="12"/>
      <c r="PLM1237" s="12"/>
      <c r="PLN1237" s="12"/>
      <c r="PLO1237" s="12"/>
      <c r="PLP1237" s="12"/>
      <c r="PLQ1237" s="12"/>
      <c r="PLR1237" s="12"/>
      <c r="PLS1237" s="12"/>
      <c r="PLT1237" s="12"/>
      <c r="PLU1237" s="12"/>
      <c r="PLV1237" s="12"/>
      <c r="PLW1237" s="12"/>
      <c r="PLX1237" s="12"/>
      <c r="PLY1237" s="12"/>
      <c r="PLZ1237" s="12"/>
      <c r="PMA1237" s="12"/>
      <c r="PMB1237" s="12"/>
      <c r="PMC1237" s="12"/>
      <c r="PMD1237" s="12"/>
      <c r="PME1237" s="12"/>
      <c r="PMF1237" s="12"/>
      <c r="PMG1237" s="12"/>
      <c r="PMH1237" s="12"/>
      <c r="PMI1237" s="12"/>
      <c r="PMJ1237" s="12"/>
      <c r="PMK1237" s="12"/>
      <c r="PML1237" s="12"/>
      <c r="PMM1237" s="12"/>
      <c r="PMN1237" s="12"/>
      <c r="PMO1237" s="12"/>
      <c r="PMP1237" s="12"/>
      <c r="PMQ1237" s="12"/>
      <c r="PMR1237" s="12"/>
      <c r="PMS1237" s="12"/>
      <c r="PMT1237" s="12"/>
      <c r="PMU1237" s="12"/>
      <c r="PMV1237" s="12"/>
      <c r="PMW1237" s="12"/>
      <c r="PMX1237" s="12"/>
      <c r="PMY1237" s="12"/>
      <c r="PMZ1237" s="12"/>
      <c r="PNA1237" s="12"/>
      <c r="PNB1237" s="12"/>
      <c r="PNC1237" s="12"/>
      <c r="PND1237" s="12"/>
      <c r="PNE1237" s="12"/>
      <c r="PNF1237" s="12"/>
      <c r="PNG1237" s="12"/>
      <c r="PNH1237" s="12"/>
      <c r="PNI1237" s="12"/>
      <c r="PNJ1237" s="12"/>
      <c r="PNK1237" s="12"/>
      <c r="PNL1237" s="12"/>
      <c r="PNM1237" s="12"/>
      <c r="PNN1237" s="12"/>
      <c r="PNO1237" s="12"/>
      <c r="PNP1237" s="12"/>
      <c r="PNQ1237" s="12"/>
      <c r="PNR1237" s="12"/>
      <c r="PNS1237" s="12"/>
      <c r="PNT1237" s="12"/>
      <c r="PNU1237" s="12"/>
      <c r="PNV1237" s="12"/>
      <c r="PNW1237" s="12"/>
      <c r="PNX1237" s="12"/>
      <c r="PNY1237" s="12"/>
      <c r="PNZ1237" s="12"/>
      <c r="POA1237" s="12"/>
      <c r="POB1237" s="12"/>
      <c r="POC1237" s="12"/>
      <c r="POD1237" s="12"/>
      <c r="POE1237" s="12"/>
      <c r="POF1237" s="12"/>
      <c r="POG1237" s="12"/>
      <c r="POH1237" s="12"/>
      <c r="POI1237" s="12"/>
      <c r="POJ1237" s="12"/>
      <c r="POK1237" s="12"/>
      <c r="POL1237" s="12"/>
      <c r="POM1237" s="12"/>
      <c r="PON1237" s="12"/>
      <c r="POO1237" s="12"/>
      <c r="POP1237" s="12"/>
      <c r="POQ1237" s="12"/>
      <c r="POR1237" s="12"/>
      <c r="POS1237" s="12"/>
      <c r="POT1237" s="12"/>
      <c r="POU1237" s="12"/>
      <c r="POV1237" s="12"/>
      <c r="POW1237" s="12"/>
      <c r="POX1237" s="12"/>
      <c r="POY1237" s="12"/>
      <c r="POZ1237" s="12"/>
      <c r="PPA1237" s="12"/>
      <c r="PPB1237" s="12"/>
      <c r="PPC1237" s="12"/>
      <c r="PPD1237" s="12"/>
      <c r="PPE1237" s="12"/>
      <c r="PPF1237" s="12"/>
      <c r="PPG1237" s="12"/>
      <c r="PPH1237" s="12"/>
      <c r="PPI1237" s="12"/>
      <c r="PPJ1237" s="12"/>
      <c r="PPK1237" s="12"/>
      <c r="PPL1237" s="12"/>
      <c r="PPM1237" s="12"/>
      <c r="PPN1237" s="12"/>
      <c r="PPO1237" s="12"/>
      <c r="PPP1237" s="12"/>
      <c r="PPQ1237" s="12"/>
      <c r="PPR1237" s="12"/>
      <c r="PPS1237" s="12"/>
      <c r="PPT1237" s="12"/>
      <c r="PPU1237" s="12"/>
      <c r="PPV1237" s="12"/>
      <c r="PPW1237" s="12"/>
      <c r="PPX1237" s="12"/>
      <c r="PPY1237" s="12"/>
      <c r="PPZ1237" s="12"/>
      <c r="PQA1237" s="12"/>
      <c r="PQB1237" s="12"/>
      <c r="PQC1237" s="12"/>
      <c r="PQD1237" s="12"/>
      <c r="PQE1237" s="12"/>
      <c r="PQF1237" s="12"/>
      <c r="PQG1237" s="12"/>
      <c r="PQH1237" s="12"/>
      <c r="PQI1237" s="12"/>
      <c r="PQJ1237" s="12"/>
      <c r="PQK1237" s="12"/>
      <c r="PQL1237" s="12"/>
      <c r="PQM1237" s="12"/>
      <c r="PQN1237" s="12"/>
      <c r="PQO1237" s="12"/>
      <c r="PQP1237" s="12"/>
      <c r="PQQ1237" s="12"/>
      <c r="PQR1237" s="12"/>
      <c r="PQS1237" s="12"/>
      <c r="PQT1237" s="12"/>
      <c r="PQU1237" s="12"/>
      <c r="PQV1237" s="12"/>
      <c r="PQW1237" s="12"/>
      <c r="PQX1237" s="12"/>
      <c r="PQY1237" s="12"/>
      <c r="PQZ1237" s="12"/>
      <c r="PRA1237" s="12"/>
      <c r="PRB1237" s="12"/>
      <c r="PRC1237" s="12"/>
      <c r="PRD1237" s="12"/>
      <c r="PRE1237" s="12"/>
      <c r="PRF1237" s="12"/>
      <c r="PRG1237" s="12"/>
      <c r="PRH1237" s="12"/>
      <c r="PRI1237" s="12"/>
      <c r="PRJ1237" s="12"/>
      <c r="PRK1237" s="12"/>
      <c r="PRL1237" s="12"/>
      <c r="PRM1237" s="12"/>
      <c r="PRN1237" s="12"/>
      <c r="PRO1237" s="12"/>
      <c r="PRP1237" s="12"/>
      <c r="PRQ1237" s="12"/>
      <c r="PRR1237" s="12"/>
      <c r="PRS1237" s="12"/>
      <c r="PRT1237" s="12"/>
      <c r="PRU1237" s="12"/>
      <c r="PRV1237" s="12"/>
      <c r="PRW1237" s="12"/>
      <c r="PRX1237" s="12"/>
      <c r="PRY1237" s="12"/>
      <c r="PRZ1237" s="12"/>
      <c r="PSA1237" s="12"/>
      <c r="PSB1237" s="12"/>
      <c r="PSC1237" s="12"/>
      <c r="PSD1237" s="12"/>
      <c r="PSE1237" s="12"/>
      <c r="PSF1237" s="12"/>
      <c r="PSG1237" s="12"/>
      <c r="PSH1237" s="12"/>
      <c r="PSI1237" s="12"/>
      <c r="PSJ1237" s="12"/>
      <c r="PSK1237" s="12"/>
      <c r="PSL1237" s="12"/>
      <c r="PSM1237" s="12"/>
      <c r="PSN1237" s="12"/>
      <c r="PSO1237" s="12"/>
      <c r="PSP1237" s="12"/>
      <c r="PSQ1237" s="12"/>
      <c r="PSR1237" s="12"/>
      <c r="PSS1237" s="12"/>
      <c r="PST1237" s="12"/>
      <c r="PSU1237" s="12"/>
      <c r="PSV1237" s="12"/>
      <c r="PSW1237" s="12"/>
      <c r="PSX1237" s="12"/>
      <c r="PSY1237" s="12"/>
      <c r="PSZ1237" s="12"/>
      <c r="PTA1237" s="12"/>
      <c r="PTB1237" s="12"/>
      <c r="PTC1237" s="12"/>
      <c r="PTD1237" s="12"/>
      <c r="PTE1237" s="12"/>
      <c r="PTF1237" s="12"/>
      <c r="PTG1237" s="12"/>
      <c r="PTH1237" s="12"/>
      <c r="PTI1237" s="12"/>
      <c r="PTJ1237" s="12"/>
      <c r="PTK1237" s="12"/>
      <c r="PTL1237" s="12"/>
      <c r="PTM1237" s="12"/>
      <c r="PTN1237" s="12"/>
      <c r="PTO1237" s="12"/>
      <c r="PTP1237" s="12"/>
      <c r="PTQ1237" s="12"/>
      <c r="PTR1237" s="12"/>
      <c r="PTS1237" s="12"/>
      <c r="PTT1237" s="12"/>
      <c r="PTU1237" s="12"/>
      <c r="PTV1237" s="12"/>
      <c r="PTW1237" s="12"/>
      <c r="PTX1237" s="12"/>
      <c r="PTY1237" s="12"/>
      <c r="PTZ1237" s="12"/>
      <c r="PUA1237" s="12"/>
      <c r="PUB1237" s="12"/>
      <c r="PUC1237" s="12"/>
      <c r="PUD1237" s="12"/>
      <c r="PUE1237" s="12"/>
      <c r="PUF1237" s="12"/>
      <c r="PUG1237" s="12"/>
      <c r="PUH1237" s="12"/>
      <c r="PUI1237" s="12"/>
      <c r="PUJ1237" s="12"/>
      <c r="PUK1237" s="12"/>
      <c r="PUL1237" s="12"/>
      <c r="PUM1237" s="12"/>
      <c r="PUN1237" s="12"/>
      <c r="PUO1237" s="12"/>
      <c r="PUP1237" s="12"/>
      <c r="PUQ1237" s="12"/>
      <c r="PUR1237" s="12"/>
      <c r="PUS1237" s="12"/>
      <c r="PUT1237" s="12"/>
      <c r="PUU1237" s="12"/>
      <c r="PUV1237" s="12"/>
      <c r="PUW1237" s="12"/>
      <c r="PUX1237" s="12"/>
      <c r="PUY1237" s="12"/>
      <c r="PUZ1237" s="12"/>
      <c r="PVA1237" s="12"/>
      <c r="PVB1237" s="12"/>
      <c r="PVC1237" s="12"/>
      <c r="PVD1237" s="12"/>
      <c r="PVE1237" s="12"/>
      <c r="PVF1237" s="12"/>
      <c r="PVG1237" s="12"/>
      <c r="PVH1237" s="12"/>
      <c r="PVI1237" s="12"/>
      <c r="PVJ1237" s="12"/>
      <c r="PVK1237" s="12"/>
      <c r="PVL1237" s="12"/>
      <c r="PVM1237" s="12"/>
      <c r="PVN1237" s="12"/>
      <c r="PVO1237" s="12"/>
      <c r="PVP1237" s="12"/>
      <c r="PVQ1237" s="12"/>
      <c r="PVR1237" s="12"/>
      <c r="PVS1237" s="12"/>
      <c r="PVT1237" s="12"/>
      <c r="PVU1237" s="12"/>
      <c r="PVV1237" s="12"/>
      <c r="PVW1237" s="12"/>
      <c r="PVX1237" s="12"/>
      <c r="PVY1237" s="12"/>
      <c r="PVZ1237" s="12"/>
      <c r="PWA1237" s="12"/>
      <c r="PWB1237" s="12"/>
      <c r="PWC1237" s="12"/>
      <c r="PWD1237" s="12"/>
      <c r="PWE1237" s="12"/>
      <c r="PWF1237" s="12"/>
      <c r="PWG1237" s="12"/>
      <c r="PWH1237" s="12"/>
      <c r="PWI1237" s="12"/>
      <c r="PWJ1237" s="12"/>
      <c r="PWK1237" s="12"/>
      <c r="PWL1237" s="12"/>
      <c r="PWM1237" s="12"/>
      <c r="PWN1237" s="12"/>
      <c r="PWO1237" s="12"/>
      <c r="PWP1237" s="12"/>
      <c r="PWQ1237" s="12"/>
      <c r="PWR1237" s="12"/>
      <c r="PWS1237" s="12"/>
      <c r="PWT1237" s="12"/>
      <c r="PWU1237" s="12"/>
      <c r="PWV1237" s="12"/>
      <c r="PWW1237" s="12"/>
      <c r="PWX1237" s="12"/>
      <c r="PWY1237" s="12"/>
      <c r="PWZ1237" s="12"/>
      <c r="PXA1237" s="12"/>
      <c r="PXB1237" s="12"/>
      <c r="PXC1237" s="12"/>
      <c r="PXD1237" s="12"/>
      <c r="PXE1237" s="12"/>
      <c r="PXF1237" s="12"/>
      <c r="PXG1237" s="12"/>
      <c r="PXH1237" s="12"/>
      <c r="PXI1237" s="12"/>
      <c r="PXJ1237" s="12"/>
      <c r="PXK1237" s="12"/>
      <c r="PXL1237" s="12"/>
      <c r="PXM1237" s="12"/>
      <c r="PXN1237" s="12"/>
      <c r="PXO1237" s="12"/>
      <c r="PXP1237" s="12"/>
      <c r="PXQ1237" s="12"/>
      <c r="PXR1237" s="12"/>
      <c r="PXS1237" s="12"/>
      <c r="PXT1237" s="12"/>
      <c r="PXU1237" s="12"/>
      <c r="PXV1237" s="12"/>
      <c r="PXW1237" s="12"/>
      <c r="PXX1237" s="12"/>
      <c r="PXY1237" s="12"/>
      <c r="PXZ1237" s="12"/>
      <c r="PYA1237" s="12"/>
      <c r="PYB1237" s="12"/>
      <c r="PYC1237" s="12"/>
      <c r="PYD1237" s="12"/>
      <c r="PYE1237" s="12"/>
      <c r="PYF1237" s="12"/>
      <c r="PYG1237" s="12"/>
      <c r="PYH1237" s="12"/>
      <c r="PYI1237" s="12"/>
      <c r="PYJ1237" s="12"/>
      <c r="PYK1237" s="12"/>
      <c r="PYL1237" s="12"/>
      <c r="PYM1237" s="12"/>
      <c r="PYN1237" s="12"/>
      <c r="PYO1237" s="12"/>
      <c r="PYP1237" s="12"/>
      <c r="PYQ1237" s="12"/>
      <c r="PYR1237" s="12"/>
      <c r="PYS1237" s="12"/>
      <c r="PYT1237" s="12"/>
      <c r="PYU1237" s="12"/>
      <c r="PYV1237" s="12"/>
      <c r="PYW1237" s="12"/>
      <c r="PYX1237" s="12"/>
      <c r="PYY1237" s="12"/>
      <c r="PYZ1237" s="12"/>
      <c r="PZA1237" s="12"/>
      <c r="PZB1237" s="12"/>
      <c r="PZC1237" s="12"/>
      <c r="PZD1237" s="12"/>
      <c r="PZE1237" s="12"/>
      <c r="PZF1237" s="12"/>
      <c r="PZG1237" s="12"/>
      <c r="PZH1237" s="12"/>
      <c r="PZI1237" s="12"/>
      <c r="PZJ1237" s="12"/>
      <c r="PZK1237" s="12"/>
      <c r="PZL1237" s="12"/>
      <c r="PZM1237" s="12"/>
      <c r="PZN1237" s="12"/>
      <c r="PZO1237" s="12"/>
      <c r="PZP1237" s="12"/>
      <c r="PZQ1237" s="12"/>
      <c r="PZR1237" s="12"/>
      <c r="PZS1237" s="12"/>
      <c r="PZT1237" s="12"/>
      <c r="PZU1237" s="12"/>
      <c r="PZV1237" s="12"/>
      <c r="PZW1237" s="12"/>
      <c r="PZX1237" s="12"/>
      <c r="PZY1237" s="12"/>
      <c r="PZZ1237" s="12"/>
      <c r="QAA1237" s="12"/>
      <c r="QAB1237" s="12"/>
      <c r="QAC1237" s="12"/>
      <c r="QAD1237" s="12"/>
      <c r="QAE1237" s="12"/>
      <c r="QAF1237" s="12"/>
      <c r="QAG1237" s="12"/>
      <c r="QAH1237" s="12"/>
      <c r="QAI1237" s="12"/>
      <c r="QAJ1237" s="12"/>
      <c r="QAK1237" s="12"/>
      <c r="QAL1237" s="12"/>
      <c r="QAM1237" s="12"/>
      <c r="QAN1237" s="12"/>
      <c r="QAO1237" s="12"/>
      <c r="QAP1237" s="12"/>
      <c r="QAQ1237" s="12"/>
      <c r="QAR1237" s="12"/>
      <c r="QAS1237" s="12"/>
      <c r="QAT1237" s="12"/>
      <c r="QAU1237" s="12"/>
      <c r="QAV1237" s="12"/>
      <c r="QAW1237" s="12"/>
      <c r="QAX1237" s="12"/>
      <c r="QAY1237" s="12"/>
      <c r="QAZ1237" s="12"/>
      <c r="QBA1237" s="12"/>
      <c r="QBB1237" s="12"/>
      <c r="QBC1237" s="12"/>
      <c r="QBD1237" s="12"/>
      <c r="QBE1237" s="12"/>
      <c r="QBF1237" s="12"/>
      <c r="QBG1237" s="12"/>
      <c r="QBH1237" s="12"/>
      <c r="QBI1237" s="12"/>
      <c r="QBJ1237" s="12"/>
      <c r="QBK1237" s="12"/>
      <c r="QBL1237" s="12"/>
      <c r="QBM1237" s="12"/>
      <c r="QBN1237" s="12"/>
      <c r="QBO1237" s="12"/>
      <c r="QBP1237" s="12"/>
      <c r="QBQ1237" s="12"/>
      <c r="QBR1237" s="12"/>
      <c r="QBS1237" s="12"/>
      <c r="QBT1237" s="12"/>
      <c r="QBU1237" s="12"/>
      <c r="QBV1237" s="12"/>
      <c r="QBW1237" s="12"/>
      <c r="QBX1237" s="12"/>
      <c r="QBY1237" s="12"/>
      <c r="QBZ1237" s="12"/>
      <c r="QCA1237" s="12"/>
      <c r="QCB1237" s="12"/>
      <c r="QCC1237" s="12"/>
      <c r="QCD1237" s="12"/>
      <c r="QCE1237" s="12"/>
      <c r="QCF1237" s="12"/>
      <c r="QCG1237" s="12"/>
      <c r="QCH1237" s="12"/>
      <c r="QCI1237" s="12"/>
      <c r="QCJ1237" s="12"/>
      <c r="QCK1237" s="12"/>
      <c r="QCL1237" s="12"/>
      <c r="QCM1237" s="12"/>
      <c r="QCN1237" s="12"/>
      <c r="QCO1237" s="12"/>
      <c r="QCP1237" s="12"/>
      <c r="QCQ1237" s="12"/>
      <c r="QCR1237" s="12"/>
      <c r="QCS1237" s="12"/>
      <c r="QCT1237" s="12"/>
      <c r="QCU1237" s="12"/>
      <c r="QCV1237" s="12"/>
      <c r="QCW1237" s="12"/>
      <c r="QCX1237" s="12"/>
      <c r="QCY1237" s="12"/>
      <c r="QCZ1237" s="12"/>
      <c r="QDA1237" s="12"/>
      <c r="QDB1237" s="12"/>
      <c r="QDC1237" s="12"/>
      <c r="QDD1237" s="12"/>
      <c r="QDE1237" s="12"/>
      <c r="QDF1237" s="12"/>
      <c r="QDG1237" s="12"/>
      <c r="QDH1237" s="12"/>
      <c r="QDI1237" s="12"/>
      <c r="QDJ1237" s="12"/>
      <c r="QDK1237" s="12"/>
      <c r="QDL1237" s="12"/>
      <c r="QDM1237" s="12"/>
      <c r="QDN1237" s="12"/>
      <c r="QDO1237" s="12"/>
      <c r="QDP1237" s="12"/>
      <c r="QDQ1237" s="12"/>
      <c r="QDR1237" s="12"/>
      <c r="QDS1237" s="12"/>
      <c r="QDT1237" s="12"/>
      <c r="QDU1237" s="12"/>
      <c r="QDV1237" s="12"/>
      <c r="QDW1237" s="12"/>
      <c r="QDX1237" s="12"/>
      <c r="QDY1237" s="12"/>
      <c r="QDZ1237" s="12"/>
      <c r="QEA1237" s="12"/>
      <c r="QEB1237" s="12"/>
      <c r="QEC1237" s="12"/>
      <c r="QED1237" s="12"/>
      <c r="QEE1237" s="12"/>
      <c r="QEF1237" s="12"/>
      <c r="QEG1237" s="12"/>
      <c r="QEH1237" s="12"/>
      <c r="QEI1237" s="12"/>
      <c r="QEJ1237" s="12"/>
      <c r="QEK1237" s="12"/>
      <c r="QEL1237" s="12"/>
      <c r="QEM1237" s="12"/>
      <c r="QEN1237" s="12"/>
      <c r="QEO1237" s="12"/>
      <c r="QEP1237" s="12"/>
      <c r="QEQ1237" s="12"/>
      <c r="QER1237" s="12"/>
      <c r="QES1237" s="12"/>
      <c r="QET1237" s="12"/>
      <c r="QEU1237" s="12"/>
      <c r="QEV1237" s="12"/>
      <c r="QEW1237" s="12"/>
      <c r="QEX1237" s="12"/>
      <c r="QEY1237" s="12"/>
      <c r="QEZ1237" s="12"/>
      <c r="QFA1237" s="12"/>
      <c r="QFB1237" s="12"/>
      <c r="QFC1237" s="12"/>
      <c r="QFD1237" s="12"/>
      <c r="QFE1237" s="12"/>
      <c r="QFF1237" s="12"/>
      <c r="QFG1237" s="12"/>
      <c r="QFH1237" s="12"/>
      <c r="QFI1237" s="12"/>
      <c r="QFJ1237" s="12"/>
      <c r="QFK1237" s="12"/>
      <c r="QFL1237" s="12"/>
      <c r="QFM1237" s="12"/>
      <c r="QFN1237" s="12"/>
      <c r="QFO1237" s="12"/>
      <c r="QFP1237" s="12"/>
      <c r="QFQ1237" s="12"/>
      <c r="QFR1237" s="12"/>
      <c r="QFS1237" s="12"/>
      <c r="QFT1237" s="12"/>
      <c r="QFU1237" s="12"/>
      <c r="QFV1237" s="12"/>
      <c r="QFW1237" s="12"/>
      <c r="QFX1237" s="12"/>
      <c r="QFY1237" s="12"/>
      <c r="QFZ1237" s="12"/>
      <c r="QGA1237" s="12"/>
      <c r="QGB1237" s="12"/>
      <c r="QGC1237" s="12"/>
      <c r="QGD1237" s="12"/>
      <c r="QGE1237" s="12"/>
      <c r="QGF1237" s="12"/>
      <c r="QGG1237" s="12"/>
      <c r="QGH1237" s="12"/>
      <c r="QGI1237" s="12"/>
      <c r="QGJ1237" s="12"/>
      <c r="QGK1237" s="12"/>
      <c r="QGL1237" s="12"/>
      <c r="QGM1237" s="12"/>
      <c r="QGN1237" s="12"/>
      <c r="QGO1237" s="12"/>
      <c r="QGP1237" s="12"/>
      <c r="QGQ1237" s="12"/>
      <c r="QGR1237" s="12"/>
      <c r="QGS1237" s="12"/>
      <c r="QGT1237" s="12"/>
      <c r="QGU1237" s="12"/>
      <c r="QGV1237" s="12"/>
      <c r="QGW1237" s="12"/>
      <c r="QGX1237" s="12"/>
      <c r="QGY1237" s="12"/>
      <c r="QGZ1237" s="12"/>
      <c r="QHA1237" s="12"/>
      <c r="QHB1237" s="12"/>
      <c r="QHC1237" s="12"/>
      <c r="QHD1237" s="12"/>
      <c r="QHE1237" s="12"/>
      <c r="QHF1237" s="12"/>
      <c r="QHG1237" s="12"/>
      <c r="QHH1237" s="12"/>
      <c r="QHI1237" s="12"/>
      <c r="QHJ1237" s="12"/>
      <c r="QHK1237" s="12"/>
      <c r="QHL1237" s="12"/>
      <c r="QHM1237" s="12"/>
      <c r="QHN1237" s="12"/>
      <c r="QHO1237" s="12"/>
      <c r="QHP1237" s="12"/>
      <c r="QHQ1237" s="12"/>
      <c r="QHR1237" s="12"/>
      <c r="QHS1237" s="12"/>
      <c r="QHT1237" s="12"/>
      <c r="QHU1237" s="12"/>
      <c r="QHV1237" s="12"/>
      <c r="QHW1237" s="12"/>
      <c r="QHX1237" s="12"/>
      <c r="QHY1237" s="12"/>
      <c r="QHZ1237" s="12"/>
      <c r="QIA1237" s="12"/>
      <c r="QIB1237" s="12"/>
      <c r="QIC1237" s="12"/>
      <c r="QID1237" s="12"/>
      <c r="QIE1237" s="12"/>
      <c r="QIF1237" s="12"/>
      <c r="QIG1237" s="12"/>
      <c r="QIH1237" s="12"/>
      <c r="QII1237" s="12"/>
      <c r="QIJ1237" s="12"/>
      <c r="QIK1237" s="12"/>
      <c r="QIL1237" s="12"/>
      <c r="QIM1237" s="12"/>
      <c r="QIN1237" s="12"/>
      <c r="QIO1237" s="12"/>
      <c r="QIP1237" s="12"/>
      <c r="QIQ1237" s="12"/>
      <c r="QIR1237" s="12"/>
      <c r="QIS1237" s="12"/>
      <c r="QIT1237" s="12"/>
      <c r="QIU1237" s="12"/>
      <c r="QIV1237" s="12"/>
      <c r="QIW1237" s="12"/>
      <c r="QIX1237" s="12"/>
      <c r="QIY1237" s="12"/>
      <c r="QIZ1237" s="12"/>
      <c r="QJA1237" s="12"/>
      <c r="QJB1237" s="12"/>
      <c r="QJC1237" s="12"/>
      <c r="QJD1237" s="12"/>
      <c r="QJE1237" s="12"/>
      <c r="QJF1237" s="12"/>
      <c r="QJG1237" s="12"/>
      <c r="QJH1237" s="12"/>
      <c r="QJI1237" s="12"/>
      <c r="QJJ1237" s="12"/>
      <c r="QJK1237" s="12"/>
      <c r="QJL1237" s="12"/>
      <c r="QJM1237" s="12"/>
      <c r="QJN1237" s="12"/>
      <c r="QJO1237" s="12"/>
      <c r="QJP1237" s="12"/>
      <c r="QJQ1237" s="12"/>
      <c r="QJR1237" s="12"/>
      <c r="QJS1237" s="12"/>
      <c r="QJT1237" s="12"/>
      <c r="QJU1237" s="12"/>
      <c r="QJV1237" s="12"/>
      <c r="QJW1237" s="12"/>
      <c r="QJX1237" s="12"/>
      <c r="QJY1237" s="12"/>
      <c r="QJZ1237" s="12"/>
      <c r="QKA1237" s="12"/>
      <c r="QKB1237" s="12"/>
      <c r="QKC1237" s="12"/>
      <c r="QKD1237" s="12"/>
      <c r="QKE1237" s="12"/>
      <c r="QKF1237" s="12"/>
      <c r="QKG1237" s="12"/>
      <c r="QKH1237" s="12"/>
      <c r="QKI1237" s="12"/>
      <c r="QKJ1237" s="12"/>
      <c r="QKK1237" s="12"/>
      <c r="QKL1237" s="12"/>
      <c r="QKM1237" s="12"/>
      <c r="QKN1237" s="12"/>
      <c r="QKO1237" s="12"/>
      <c r="QKP1237" s="12"/>
      <c r="QKQ1237" s="12"/>
      <c r="QKR1237" s="12"/>
      <c r="QKS1237" s="12"/>
      <c r="QKT1237" s="12"/>
      <c r="QKU1237" s="12"/>
      <c r="QKV1237" s="12"/>
      <c r="QKW1237" s="12"/>
      <c r="QKX1237" s="12"/>
      <c r="QKY1237" s="12"/>
      <c r="QKZ1237" s="12"/>
      <c r="QLA1237" s="12"/>
      <c r="QLB1237" s="12"/>
      <c r="QLC1237" s="12"/>
      <c r="QLD1237" s="12"/>
      <c r="QLE1237" s="12"/>
      <c r="QLF1237" s="12"/>
      <c r="QLG1237" s="12"/>
      <c r="QLH1237" s="12"/>
      <c r="QLI1237" s="12"/>
      <c r="QLJ1237" s="12"/>
      <c r="QLK1237" s="12"/>
      <c r="QLL1237" s="12"/>
      <c r="QLM1237" s="12"/>
      <c r="QLN1237" s="12"/>
      <c r="QLO1237" s="12"/>
      <c r="QLP1237" s="12"/>
      <c r="QLQ1237" s="12"/>
      <c r="QLR1237" s="12"/>
      <c r="QLS1237" s="12"/>
      <c r="QLT1237" s="12"/>
      <c r="QLU1237" s="12"/>
      <c r="QLV1237" s="12"/>
      <c r="QLW1237" s="12"/>
      <c r="QLX1237" s="12"/>
      <c r="QLY1237" s="12"/>
      <c r="QLZ1237" s="12"/>
      <c r="QMA1237" s="12"/>
      <c r="QMB1237" s="12"/>
      <c r="QMC1237" s="12"/>
      <c r="QMD1237" s="12"/>
      <c r="QME1237" s="12"/>
      <c r="QMF1237" s="12"/>
      <c r="QMG1237" s="12"/>
      <c r="QMH1237" s="12"/>
      <c r="QMI1237" s="12"/>
      <c r="QMJ1237" s="12"/>
      <c r="QMK1237" s="12"/>
      <c r="QML1237" s="12"/>
      <c r="QMM1237" s="12"/>
      <c r="QMN1237" s="12"/>
      <c r="QMO1237" s="12"/>
      <c r="QMP1237" s="12"/>
      <c r="QMQ1237" s="12"/>
      <c r="QMR1237" s="12"/>
      <c r="QMS1237" s="12"/>
      <c r="QMT1237" s="12"/>
      <c r="QMU1237" s="12"/>
      <c r="QMV1237" s="12"/>
      <c r="QMW1237" s="12"/>
      <c r="QMX1237" s="12"/>
      <c r="QMY1237" s="12"/>
      <c r="QMZ1237" s="12"/>
      <c r="QNA1237" s="12"/>
      <c r="QNB1237" s="12"/>
      <c r="QNC1237" s="12"/>
      <c r="QND1237" s="12"/>
      <c r="QNE1237" s="12"/>
      <c r="QNF1237" s="12"/>
      <c r="QNG1237" s="12"/>
      <c r="QNH1237" s="12"/>
      <c r="QNI1237" s="12"/>
      <c r="QNJ1237" s="12"/>
      <c r="QNK1237" s="12"/>
      <c r="QNL1237" s="12"/>
      <c r="QNM1237" s="12"/>
      <c r="QNN1237" s="12"/>
      <c r="QNO1237" s="12"/>
      <c r="QNP1237" s="12"/>
      <c r="QNQ1237" s="12"/>
      <c r="QNR1237" s="12"/>
      <c r="QNS1237" s="12"/>
      <c r="QNT1237" s="12"/>
      <c r="QNU1237" s="12"/>
      <c r="QNV1237" s="12"/>
      <c r="QNW1237" s="12"/>
      <c r="QNX1237" s="12"/>
      <c r="QNY1237" s="12"/>
      <c r="QNZ1237" s="12"/>
      <c r="QOA1237" s="12"/>
      <c r="QOB1237" s="12"/>
      <c r="QOC1237" s="12"/>
      <c r="QOD1237" s="12"/>
      <c r="QOE1237" s="12"/>
      <c r="QOF1237" s="12"/>
      <c r="QOG1237" s="12"/>
      <c r="QOH1237" s="12"/>
      <c r="QOI1237" s="12"/>
      <c r="QOJ1237" s="12"/>
      <c r="QOK1237" s="12"/>
      <c r="QOL1237" s="12"/>
      <c r="QOM1237" s="12"/>
      <c r="QON1237" s="12"/>
      <c r="QOO1237" s="12"/>
      <c r="QOP1237" s="12"/>
      <c r="QOQ1237" s="12"/>
      <c r="QOR1237" s="12"/>
      <c r="QOS1237" s="12"/>
      <c r="QOT1237" s="12"/>
      <c r="QOU1237" s="12"/>
      <c r="QOV1237" s="12"/>
      <c r="QOW1237" s="12"/>
      <c r="QOX1237" s="12"/>
      <c r="QOY1237" s="12"/>
      <c r="QOZ1237" s="12"/>
      <c r="QPA1237" s="12"/>
      <c r="QPB1237" s="12"/>
      <c r="QPC1237" s="12"/>
      <c r="QPD1237" s="12"/>
      <c r="QPE1237" s="12"/>
      <c r="QPF1237" s="12"/>
      <c r="QPG1237" s="12"/>
      <c r="QPH1237" s="12"/>
      <c r="QPI1237" s="12"/>
      <c r="QPJ1237" s="12"/>
      <c r="QPK1237" s="12"/>
      <c r="QPL1237" s="12"/>
      <c r="QPM1237" s="12"/>
      <c r="QPN1237" s="12"/>
      <c r="QPO1237" s="12"/>
      <c r="QPP1237" s="12"/>
      <c r="QPQ1237" s="12"/>
      <c r="QPR1237" s="12"/>
      <c r="QPS1237" s="12"/>
      <c r="QPT1237" s="12"/>
      <c r="QPU1237" s="12"/>
      <c r="QPV1237" s="12"/>
      <c r="QPW1237" s="12"/>
      <c r="QPX1237" s="12"/>
      <c r="QPY1237" s="12"/>
      <c r="QPZ1237" s="12"/>
      <c r="QQA1237" s="12"/>
      <c r="QQB1237" s="12"/>
      <c r="QQC1237" s="12"/>
      <c r="QQD1237" s="12"/>
      <c r="QQE1237" s="12"/>
      <c r="QQF1237" s="12"/>
      <c r="QQG1237" s="12"/>
      <c r="QQH1237" s="12"/>
      <c r="QQI1237" s="12"/>
      <c r="QQJ1237" s="12"/>
      <c r="QQK1237" s="12"/>
      <c r="QQL1237" s="12"/>
      <c r="QQM1237" s="12"/>
      <c r="QQN1237" s="12"/>
      <c r="QQO1237" s="12"/>
      <c r="QQP1237" s="12"/>
      <c r="QQQ1237" s="12"/>
      <c r="QQR1237" s="12"/>
      <c r="QQS1237" s="12"/>
      <c r="QQT1237" s="12"/>
      <c r="QQU1237" s="12"/>
      <c r="QQV1237" s="12"/>
      <c r="QQW1237" s="12"/>
      <c r="QQX1237" s="12"/>
      <c r="QQY1237" s="12"/>
      <c r="QQZ1237" s="12"/>
      <c r="QRA1237" s="12"/>
      <c r="QRB1237" s="12"/>
      <c r="QRC1237" s="12"/>
      <c r="QRD1237" s="12"/>
      <c r="QRE1237" s="12"/>
      <c r="QRF1237" s="12"/>
      <c r="QRG1237" s="12"/>
      <c r="QRH1237" s="12"/>
      <c r="QRI1237" s="12"/>
      <c r="QRJ1237" s="12"/>
      <c r="QRK1237" s="12"/>
      <c r="QRL1237" s="12"/>
      <c r="QRM1237" s="12"/>
      <c r="QRN1237" s="12"/>
      <c r="QRO1237" s="12"/>
      <c r="QRP1237" s="12"/>
      <c r="QRQ1237" s="12"/>
      <c r="QRR1237" s="12"/>
      <c r="QRS1237" s="12"/>
      <c r="QRT1237" s="12"/>
      <c r="QRU1237" s="12"/>
      <c r="QRV1237" s="12"/>
      <c r="QRW1237" s="12"/>
      <c r="QRX1237" s="12"/>
      <c r="QRY1237" s="12"/>
      <c r="QRZ1237" s="12"/>
      <c r="QSA1237" s="12"/>
      <c r="QSB1237" s="12"/>
      <c r="QSC1237" s="12"/>
      <c r="QSD1237" s="12"/>
      <c r="QSE1237" s="12"/>
      <c r="QSF1237" s="12"/>
      <c r="QSG1237" s="12"/>
      <c r="QSH1237" s="12"/>
      <c r="QSI1237" s="12"/>
      <c r="QSJ1237" s="12"/>
      <c r="QSK1237" s="12"/>
      <c r="QSL1237" s="12"/>
      <c r="QSM1237" s="12"/>
      <c r="QSN1237" s="12"/>
      <c r="QSO1237" s="12"/>
      <c r="QSP1237" s="12"/>
      <c r="QSQ1237" s="12"/>
      <c r="QSR1237" s="12"/>
      <c r="QSS1237" s="12"/>
      <c r="QST1237" s="12"/>
      <c r="QSU1237" s="12"/>
      <c r="QSV1237" s="12"/>
      <c r="QSW1237" s="12"/>
      <c r="QSX1237" s="12"/>
      <c r="QSY1237" s="12"/>
      <c r="QSZ1237" s="12"/>
      <c r="QTA1237" s="12"/>
      <c r="QTB1237" s="12"/>
      <c r="QTC1237" s="12"/>
      <c r="QTD1237" s="12"/>
      <c r="QTE1237" s="12"/>
      <c r="QTF1237" s="12"/>
      <c r="QTG1237" s="12"/>
      <c r="QTH1237" s="12"/>
      <c r="QTI1237" s="12"/>
      <c r="QTJ1237" s="12"/>
      <c r="QTK1237" s="12"/>
      <c r="QTL1237" s="12"/>
      <c r="QTM1237" s="12"/>
      <c r="QTN1237" s="12"/>
      <c r="QTO1237" s="12"/>
      <c r="QTP1237" s="12"/>
      <c r="QTQ1237" s="12"/>
      <c r="QTR1237" s="12"/>
      <c r="QTS1237" s="12"/>
      <c r="QTT1237" s="12"/>
      <c r="QTU1237" s="12"/>
      <c r="QTV1237" s="12"/>
      <c r="QTW1237" s="12"/>
      <c r="QTX1237" s="12"/>
      <c r="QTY1237" s="12"/>
      <c r="QTZ1237" s="12"/>
      <c r="QUA1237" s="12"/>
      <c r="QUB1237" s="12"/>
      <c r="QUC1237" s="12"/>
      <c r="QUD1237" s="12"/>
      <c r="QUE1237" s="12"/>
      <c r="QUF1237" s="12"/>
      <c r="QUG1237" s="12"/>
      <c r="QUH1237" s="12"/>
      <c r="QUI1237" s="12"/>
      <c r="QUJ1237" s="12"/>
      <c r="QUK1237" s="12"/>
      <c r="QUL1237" s="12"/>
      <c r="QUM1237" s="12"/>
      <c r="QUN1237" s="12"/>
      <c r="QUO1237" s="12"/>
      <c r="QUP1237" s="12"/>
      <c r="QUQ1237" s="12"/>
      <c r="QUR1237" s="12"/>
      <c r="QUS1237" s="12"/>
      <c r="QUT1237" s="12"/>
      <c r="QUU1237" s="12"/>
      <c r="QUV1237" s="12"/>
      <c r="QUW1237" s="12"/>
      <c r="QUX1237" s="12"/>
      <c r="QUY1237" s="12"/>
      <c r="QUZ1237" s="12"/>
      <c r="QVA1237" s="12"/>
      <c r="QVB1237" s="12"/>
      <c r="QVC1237" s="12"/>
      <c r="QVD1237" s="12"/>
      <c r="QVE1237" s="12"/>
      <c r="QVF1237" s="12"/>
      <c r="QVG1237" s="12"/>
      <c r="QVH1237" s="12"/>
      <c r="QVI1237" s="12"/>
      <c r="QVJ1237" s="12"/>
      <c r="QVK1237" s="12"/>
      <c r="QVL1237" s="12"/>
      <c r="QVM1237" s="12"/>
      <c r="QVN1237" s="12"/>
      <c r="QVO1237" s="12"/>
      <c r="QVP1237" s="12"/>
      <c r="QVQ1237" s="12"/>
      <c r="QVR1237" s="12"/>
      <c r="QVS1237" s="12"/>
      <c r="QVT1237" s="12"/>
      <c r="QVU1237" s="12"/>
      <c r="QVV1237" s="12"/>
      <c r="QVW1237" s="12"/>
      <c r="QVX1237" s="12"/>
      <c r="QVY1237" s="12"/>
      <c r="QVZ1237" s="12"/>
      <c r="QWA1237" s="12"/>
      <c r="QWB1237" s="12"/>
      <c r="QWC1237" s="12"/>
      <c r="QWD1237" s="12"/>
      <c r="QWE1237" s="12"/>
      <c r="QWF1237" s="12"/>
      <c r="QWG1237" s="12"/>
      <c r="QWH1237" s="12"/>
      <c r="QWI1237" s="12"/>
      <c r="QWJ1237" s="12"/>
      <c r="QWK1237" s="12"/>
      <c r="QWL1237" s="12"/>
      <c r="QWM1237" s="12"/>
      <c r="QWN1237" s="12"/>
      <c r="QWO1237" s="12"/>
      <c r="QWP1237" s="12"/>
      <c r="QWQ1237" s="12"/>
      <c r="QWR1237" s="12"/>
      <c r="QWS1237" s="12"/>
      <c r="QWT1237" s="12"/>
      <c r="QWU1237" s="12"/>
      <c r="QWV1237" s="12"/>
      <c r="QWW1237" s="12"/>
      <c r="QWX1237" s="12"/>
      <c r="QWY1237" s="12"/>
      <c r="QWZ1237" s="12"/>
      <c r="QXA1237" s="12"/>
      <c r="QXB1237" s="12"/>
      <c r="QXC1237" s="12"/>
      <c r="QXD1237" s="12"/>
      <c r="QXE1237" s="12"/>
      <c r="QXF1237" s="12"/>
      <c r="QXG1237" s="12"/>
      <c r="QXH1237" s="12"/>
      <c r="QXI1237" s="12"/>
      <c r="QXJ1237" s="12"/>
      <c r="QXK1237" s="12"/>
      <c r="QXL1237" s="12"/>
      <c r="QXM1237" s="12"/>
      <c r="QXN1237" s="12"/>
      <c r="QXO1237" s="12"/>
      <c r="QXP1237" s="12"/>
      <c r="QXQ1237" s="12"/>
      <c r="QXR1237" s="12"/>
      <c r="QXS1237" s="12"/>
      <c r="QXT1237" s="12"/>
      <c r="QXU1237" s="12"/>
      <c r="QXV1237" s="12"/>
      <c r="QXW1237" s="12"/>
      <c r="QXX1237" s="12"/>
      <c r="QXY1237" s="12"/>
      <c r="QXZ1237" s="12"/>
      <c r="QYA1237" s="12"/>
      <c r="QYB1237" s="12"/>
      <c r="QYC1237" s="12"/>
      <c r="QYD1237" s="12"/>
      <c r="QYE1237" s="12"/>
      <c r="QYF1237" s="12"/>
      <c r="QYG1237" s="12"/>
      <c r="QYH1237" s="12"/>
      <c r="QYI1237" s="12"/>
      <c r="QYJ1237" s="12"/>
      <c r="QYK1237" s="12"/>
      <c r="QYL1237" s="12"/>
      <c r="QYM1237" s="12"/>
      <c r="QYN1237" s="12"/>
      <c r="QYO1237" s="12"/>
      <c r="QYP1237" s="12"/>
      <c r="QYQ1237" s="12"/>
      <c r="QYR1237" s="12"/>
      <c r="QYS1237" s="12"/>
      <c r="QYT1237" s="12"/>
      <c r="QYU1237" s="12"/>
      <c r="QYV1237" s="12"/>
      <c r="QYW1237" s="12"/>
      <c r="QYX1237" s="12"/>
      <c r="QYY1237" s="12"/>
      <c r="QYZ1237" s="12"/>
      <c r="QZA1237" s="12"/>
      <c r="QZB1237" s="12"/>
      <c r="QZC1237" s="12"/>
      <c r="QZD1237" s="12"/>
      <c r="QZE1237" s="12"/>
      <c r="QZF1237" s="12"/>
      <c r="QZG1237" s="12"/>
      <c r="QZH1237" s="12"/>
      <c r="QZI1237" s="12"/>
      <c r="QZJ1237" s="12"/>
      <c r="QZK1237" s="12"/>
      <c r="QZL1237" s="12"/>
      <c r="QZM1237" s="12"/>
      <c r="QZN1237" s="12"/>
      <c r="QZO1237" s="12"/>
      <c r="QZP1237" s="12"/>
      <c r="QZQ1237" s="12"/>
      <c r="QZR1237" s="12"/>
      <c r="QZS1237" s="12"/>
      <c r="QZT1237" s="12"/>
      <c r="QZU1237" s="12"/>
      <c r="QZV1237" s="12"/>
      <c r="QZW1237" s="12"/>
      <c r="QZX1237" s="12"/>
      <c r="QZY1237" s="12"/>
      <c r="QZZ1237" s="12"/>
      <c r="RAA1237" s="12"/>
      <c r="RAB1237" s="12"/>
      <c r="RAC1237" s="12"/>
      <c r="RAD1237" s="12"/>
      <c r="RAE1237" s="12"/>
      <c r="RAF1237" s="12"/>
      <c r="RAG1237" s="12"/>
      <c r="RAH1237" s="12"/>
      <c r="RAI1237" s="12"/>
      <c r="RAJ1237" s="12"/>
      <c r="RAK1237" s="12"/>
      <c r="RAL1237" s="12"/>
      <c r="RAM1237" s="12"/>
      <c r="RAN1237" s="12"/>
      <c r="RAO1237" s="12"/>
      <c r="RAP1237" s="12"/>
      <c r="RAQ1237" s="12"/>
      <c r="RAR1237" s="12"/>
      <c r="RAS1237" s="12"/>
      <c r="RAT1237" s="12"/>
      <c r="RAU1237" s="12"/>
      <c r="RAV1237" s="12"/>
      <c r="RAW1237" s="12"/>
      <c r="RAX1237" s="12"/>
      <c r="RAY1237" s="12"/>
      <c r="RAZ1237" s="12"/>
      <c r="RBA1237" s="12"/>
      <c r="RBB1237" s="12"/>
      <c r="RBC1237" s="12"/>
      <c r="RBD1237" s="12"/>
      <c r="RBE1237" s="12"/>
      <c r="RBF1237" s="12"/>
      <c r="RBG1237" s="12"/>
      <c r="RBH1237" s="12"/>
      <c r="RBI1237" s="12"/>
      <c r="RBJ1237" s="12"/>
      <c r="RBK1237" s="12"/>
      <c r="RBL1237" s="12"/>
      <c r="RBM1237" s="12"/>
      <c r="RBN1237" s="12"/>
      <c r="RBO1237" s="12"/>
      <c r="RBP1237" s="12"/>
      <c r="RBQ1237" s="12"/>
      <c r="RBR1237" s="12"/>
      <c r="RBS1237" s="12"/>
      <c r="RBT1237" s="12"/>
      <c r="RBU1237" s="12"/>
      <c r="RBV1237" s="12"/>
      <c r="RBW1237" s="12"/>
      <c r="RBX1237" s="12"/>
      <c r="RBY1237" s="12"/>
      <c r="RBZ1237" s="12"/>
      <c r="RCA1237" s="12"/>
      <c r="RCB1237" s="12"/>
      <c r="RCC1237" s="12"/>
      <c r="RCD1237" s="12"/>
      <c r="RCE1237" s="12"/>
      <c r="RCF1237" s="12"/>
      <c r="RCG1237" s="12"/>
      <c r="RCH1237" s="12"/>
      <c r="RCI1237" s="12"/>
      <c r="RCJ1237" s="12"/>
      <c r="RCK1237" s="12"/>
      <c r="RCL1237" s="12"/>
      <c r="RCM1237" s="12"/>
      <c r="RCN1237" s="12"/>
      <c r="RCO1237" s="12"/>
      <c r="RCP1237" s="12"/>
      <c r="RCQ1237" s="12"/>
      <c r="RCR1237" s="12"/>
      <c r="RCS1237" s="12"/>
      <c r="RCT1237" s="12"/>
      <c r="RCU1237" s="12"/>
      <c r="RCV1237" s="12"/>
      <c r="RCW1237" s="12"/>
      <c r="RCX1237" s="12"/>
      <c r="RCY1237" s="12"/>
      <c r="RCZ1237" s="12"/>
      <c r="RDA1237" s="12"/>
      <c r="RDB1237" s="12"/>
      <c r="RDC1237" s="12"/>
      <c r="RDD1237" s="12"/>
      <c r="RDE1237" s="12"/>
      <c r="RDF1237" s="12"/>
      <c r="RDG1237" s="12"/>
      <c r="RDH1237" s="12"/>
      <c r="RDI1237" s="12"/>
      <c r="RDJ1237" s="12"/>
      <c r="RDK1237" s="12"/>
      <c r="RDL1237" s="12"/>
      <c r="RDM1237" s="12"/>
      <c r="RDN1237" s="12"/>
      <c r="RDO1237" s="12"/>
      <c r="RDP1237" s="12"/>
      <c r="RDQ1237" s="12"/>
      <c r="RDR1237" s="12"/>
      <c r="RDS1237" s="12"/>
      <c r="RDT1237" s="12"/>
      <c r="RDU1237" s="12"/>
      <c r="RDV1237" s="12"/>
      <c r="RDW1237" s="12"/>
      <c r="RDX1237" s="12"/>
      <c r="RDY1237" s="12"/>
      <c r="RDZ1237" s="12"/>
      <c r="REA1237" s="12"/>
      <c r="REB1237" s="12"/>
      <c r="REC1237" s="12"/>
      <c r="RED1237" s="12"/>
      <c r="REE1237" s="12"/>
      <c r="REF1237" s="12"/>
      <c r="REG1237" s="12"/>
      <c r="REH1237" s="12"/>
      <c r="REI1237" s="12"/>
      <c r="REJ1237" s="12"/>
      <c r="REK1237" s="12"/>
      <c r="REL1237" s="12"/>
      <c r="REM1237" s="12"/>
      <c r="REN1237" s="12"/>
      <c r="REO1237" s="12"/>
      <c r="REP1237" s="12"/>
      <c r="REQ1237" s="12"/>
      <c r="RER1237" s="12"/>
      <c r="RES1237" s="12"/>
      <c r="RET1237" s="12"/>
      <c r="REU1237" s="12"/>
      <c r="REV1237" s="12"/>
      <c r="REW1237" s="12"/>
      <c r="REX1237" s="12"/>
      <c r="REY1237" s="12"/>
      <c r="REZ1237" s="12"/>
      <c r="RFA1237" s="12"/>
      <c r="RFB1237" s="12"/>
      <c r="RFC1237" s="12"/>
      <c r="RFD1237" s="12"/>
      <c r="RFE1237" s="12"/>
      <c r="RFF1237" s="12"/>
      <c r="RFG1237" s="12"/>
      <c r="RFH1237" s="12"/>
      <c r="RFI1237" s="12"/>
      <c r="RFJ1237" s="12"/>
      <c r="RFK1237" s="12"/>
      <c r="RFL1237" s="12"/>
      <c r="RFM1237" s="12"/>
      <c r="RFN1237" s="12"/>
      <c r="RFO1237" s="12"/>
      <c r="RFP1237" s="12"/>
      <c r="RFQ1237" s="12"/>
      <c r="RFR1237" s="12"/>
      <c r="RFS1237" s="12"/>
      <c r="RFT1237" s="12"/>
      <c r="RFU1237" s="12"/>
      <c r="RFV1237" s="12"/>
      <c r="RFW1237" s="12"/>
      <c r="RFX1237" s="12"/>
      <c r="RFY1237" s="12"/>
      <c r="RFZ1237" s="12"/>
      <c r="RGA1237" s="12"/>
      <c r="RGB1237" s="12"/>
      <c r="RGC1237" s="12"/>
      <c r="RGD1237" s="12"/>
      <c r="RGE1237" s="12"/>
      <c r="RGF1237" s="12"/>
      <c r="RGG1237" s="12"/>
      <c r="RGH1237" s="12"/>
      <c r="RGI1237" s="12"/>
      <c r="RGJ1237" s="12"/>
      <c r="RGK1237" s="12"/>
      <c r="RGL1237" s="12"/>
      <c r="RGM1237" s="12"/>
      <c r="RGN1237" s="12"/>
      <c r="RGO1237" s="12"/>
      <c r="RGP1237" s="12"/>
      <c r="RGQ1237" s="12"/>
      <c r="RGR1237" s="12"/>
      <c r="RGS1237" s="12"/>
      <c r="RGT1237" s="12"/>
      <c r="RGU1237" s="12"/>
      <c r="RGV1237" s="12"/>
      <c r="RGW1237" s="12"/>
      <c r="RGX1237" s="12"/>
      <c r="RGY1237" s="12"/>
      <c r="RGZ1237" s="12"/>
      <c r="RHA1237" s="12"/>
      <c r="RHB1237" s="12"/>
      <c r="RHC1237" s="12"/>
      <c r="RHD1237" s="12"/>
      <c r="RHE1237" s="12"/>
      <c r="RHF1237" s="12"/>
      <c r="RHG1237" s="12"/>
      <c r="RHH1237" s="12"/>
      <c r="RHI1237" s="12"/>
      <c r="RHJ1237" s="12"/>
      <c r="RHK1237" s="12"/>
      <c r="RHL1237" s="12"/>
      <c r="RHM1237" s="12"/>
      <c r="RHN1237" s="12"/>
      <c r="RHO1237" s="12"/>
      <c r="RHP1237" s="12"/>
      <c r="RHQ1237" s="12"/>
      <c r="RHR1237" s="12"/>
      <c r="RHS1237" s="12"/>
      <c r="RHT1237" s="12"/>
      <c r="RHU1237" s="12"/>
      <c r="RHV1237" s="12"/>
      <c r="RHW1237" s="12"/>
      <c r="RHX1237" s="12"/>
      <c r="RHY1237" s="12"/>
      <c r="RHZ1237" s="12"/>
      <c r="RIA1237" s="12"/>
      <c r="RIB1237" s="12"/>
      <c r="RIC1237" s="12"/>
      <c r="RID1237" s="12"/>
      <c r="RIE1237" s="12"/>
      <c r="RIF1237" s="12"/>
      <c r="RIG1237" s="12"/>
      <c r="RIH1237" s="12"/>
      <c r="RII1237" s="12"/>
      <c r="RIJ1237" s="12"/>
      <c r="RIK1237" s="12"/>
      <c r="RIL1237" s="12"/>
      <c r="RIM1237" s="12"/>
      <c r="RIN1237" s="12"/>
      <c r="RIO1237" s="12"/>
      <c r="RIP1237" s="12"/>
      <c r="RIQ1237" s="12"/>
      <c r="RIR1237" s="12"/>
      <c r="RIS1237" s="12"/>
      <c r="RIT1237" s="12"/>
      <c r="RIU1237" s="12"/>
      <c r="RIV1237" s="12"/>
      <c r="RIW1237" s="12"/>
      <c r="RIX1237" s="12"/>
      <c r="RIY1237" s="12"/>
      <c r="RIZ1237" s="12"/>
      <c r="RJA1237" s="12"/>
      <c r="RJB1237" s="12"/>
      <c r="RJC1237" s="12"/>
      <c r="RJD1237" s="12"/>
      <c r="RJE1237" s="12"/>
      <c r="RJF1237" s="12"/>
      <c r="RJG1237" s="12"/>
      <c r="RJH1237" s="12"/>
      <c r="RJI1237" s="12"/>
      <c r="RJJ1237" s="12"/>
      <c r="RJK1237" s="12"/>
      <c r="RJL1237" s="12"/>
      <c r="RJM1237" s="12"/>
      <c r="RJN1237" s="12"/>
      <c r="RJO1237" s="12"/>
      <c r="RJP1237" s="12"/>
      <c r="RJQ1237" s="12"/>
      <c r="RJR1237" s="12"/>
      <c r="RJS1237" s="12"/>
      <c r="RJT1237" s="12"/>
      <c r="RJU1237" s="12"/>
      <c r="RJV1237" s="12"/>
      <c r="RJW1237" s="12"/>
      <c r="RJX1237" s="12"/>
      <c r="RJY1237" s="12"/>
      <c r="RJZ1237" s="12"/>
      <c r="RKA1237" s="12"/>
      <c r="RKB1237" s="12"/>
      <c r="RKC1237" s="12"/>
      <c r="RKD1237" s="12"/>
      <c r="RKE1237" s="12"/>
      <c r="RKF1237" s="12"/>
      <c r="RKG1237" s="12"/>
      <c r="RKH1237" s="12"/>
      <c r="RKI1237" s="12"/>
      <c r="RKJ1237" s="12"/>
      <c r="RKK1237" s="12"/>
      <c r="RKL1237" s="12"/>
      <c r="RKM1237" s="12"/>
      <c r="RKN1237" s="12"/>
      <c r="RKO1237" s="12"/>
      <c r="RKP1237" s="12"/>
      <c r="RKQ1237" s="12"/>
      <c r="RKR1237" s="12"/>
      <c r="RKS1237" s="12"/>
      <c r="RKT1237" s="12"/>
      <c r="RKU1237" s="12"/>
      <c r="RKV1237" s="12"/>
      <c r="RKW1237" s="12"/>
      <c r="RKX1237" s="12"/>
      <c r="RKY1237" s="12"/>
      <c r="RKZ1237" s="12"/>
      <c r="RLA1237" s="12"/>
      <c r="RLB1237" s="12"/>
      <c r="RLC1237" s="12"/>
      <c r="RLD1237" s="12"/>
      <c r="RLE1237" s="12"/>
      <c r="RLF1237" s="12"/>
      <c r="RLG1237" s="12"/>
      <c r="RLH1237" s="12"/>
      <c r="RLI1237" s="12"/>
      <c r="RLJ1237" s="12"/>
      <c r="RLK1237" s="12"/>
      <c r="RLL1237" s="12"/>
      <c r="RLM1237" s="12"/>
      <c r="RLN1237" s="12"/>
      <c r="RLO1237" s="12"/>
      <c r="RLP1237" s="12"/>
      <c r="RLQ1237" s="12"/>
      <c r="RLR1237" s="12"/>
      <c r="RLS1237" s="12"/>
      <c r="RLT1237" s="12"/>
      <c r="RLU1237" s="12"/>
      <c r="RLV1237" s="12"/>
      <c r="RLW1237" s="12"/>
      <c r="RLX1237" s="12"/>
      <c r="RLY1237" s="12"/>
      <c r="RLZ1237" s="12"/>
      <c r="RMA1237" s="12"/>
      <c r="RMB1237" s="12"/>
      <c r="RMC1237" s="12"/>
      <c r="RMD1237" s="12"/>
      <c r="RME1237" s="12"/>
      <c r="RMF1237" s="12"/>
      <c r="RMG1237" s="12"/>
      <c r="RMH1237" s="12"/>
      <c r="RMI1237" s="12"/>
      <c r="RMJ1237" s="12"/>
      <c r="RMK1237" s="12"/>
      <c r="RML1237" s="12"/>
      <c r="RMM1237" s="12"/>
      <c r="RMN1237" s="12"/>
      <c r="RMO1237" s="12"/>
      <c r="RMP1237" s="12"/>
      <c r="RMQ1237" s="12"/>
      <c r="RMR1237" s="12"/>
      <c r="RMS1237" s="12"/>
      <c r="RMT1237" s="12"/>
      <c r="RMU1237" s="12"/>
      <c r="RMV1237" s="12"/>
      <c r="RMW1237" s="12"/>
      <c r="RMX1237" s="12"/>
      <c r="RMY1237" s="12"/>
      <c r="RMZ1237" s="12"/>
      <c r="RNA1237" s="12"/>
      <c r="RNB1237" s="12"/>
      <c r="RNC1237" s="12"/>
      <c r="RND1237" s="12"/>
      <c r="RNE1237" s="12"/>
      <c r="RNF1237" s="12"/>
      <c r="RNG1237" s="12"/>
      <c r="RNH1237" s="12"/>
      <c r="RNI1237" s="12"/>
      <c r="RNJ1237" s="12"/>
      <c r="RNK1237" s="12"/>
      <c r="RNL1237" s="12"/>
      <c r="RNM1237" s="12"/>
      <c r="RNN1237" s="12"/>
      <c r="RNO1237" s="12"/>
      <c r="RNP1237" s="12"/>
      <c r="RNQ1237" s="12"/>
      <c r="RNR1237" s="12"/>
      <c r="RNS1237" s="12"/>
      <c r="RNT1237" s="12"/>
      <c r="RNU1237" s="12"/>
      <c r="RNV1237" s="12"/>
      <c r="RNW1237" s="12"/>
      <c r="RNX1237" s="12"/>
      <c r="RNY1237" s="12"/>
      <c r="RNZ1237" s="12"/>
      <c r="ROA1237" s="12"/>
      <c r="ROB1237" s="12"/>
      <c r="ROC1237" s="12"/>
      <c r="ROD1237" s="12"/>
      <c r="ROE1237" s="12"/>
      <c r="ROF1237" s="12"/>
      <c r="ROG1237" s="12"/>
      <c r="ROH1237" s="12"/>
      <c r="ROI1237" s="12"/>
      <c r="ROJ1237" s="12"/>
      <c r="ROK1237" s="12"/>
      <c r="ROL1237" s="12"/>
      <c r="ROM1237" s="12"/>
      <c r="RON1237" s="12"/>
      <c r="ROO1237" s="12"/>
      <c r="ROP1237" s="12"/>
      <c r="ROQ1237" s="12"/>
      <c r="ROR1237" s="12"/>
      <c r="ROS1237" s="12"/>
      <c r="ROT1237" s="12"/>
      <c r="ROU1237" s="12"/>
      <c r="ROV1237" s="12"/>
      <c r="ROW1237" s="12"/>
      <c r="ROX1237" s="12"/>
      <c r="ROY1237" s="12"/>
      <c r="ROZ1237" s="12"/>
      <c r="RPA1237" s="12"/>
      <c r="RPB1237" s="12"/>
      <c r="RPC1237" s="12"/>
      <c r="RPD1237" s="12"/>
      <c r="RPE1237" s="12"/>
      <c r="RPF1237" s="12"/>
      <c r="RPG1237" s="12"/>
      <c r="RPH1237" s="12"/>
      <c r="RPI1237" s="12"/>
      <c r="RPJ1237" s="12"/>
      <c r="RPK1237" s="12"/>
      <c r="RPL1237" s="12"/>
      <c r="RPM1237" s="12"/>
      <c r="RPN1237" s="12"/>
      <c r="RPO1237" s="12"/>
      <c r="RPP1237" s="12"/>
      <c r="RPQ1237" s="12"/>
      <c r="RPR1237" s="12"/>
      <c r="RPS1237" s="12"/>
      <c r="RPT1237" s="12"/>
      <c r="RPU1237" s="12"/>
      <c r="RPV1237" s="12"/>
      <c r="RPW1237" s="12"/>
      <c r="RPX1237" s="12"/>
      <c r="RPY1237" s="12"/>
      <c r="RPZ1237" s="12"/>
      <c r="RQA1237" s="12"/>
      <c r="RQB1237" s="12"/>
      <c r="RQC1237" s="12"/>
      <c r="RQD1237" s="12"/>
      <c r="RQE1237" s="12"/>
      <c r="RQF1237" s="12"/>
      <c r="RQG1237" s="12"/>
      <c r="RQH1237" s="12"/>
      <c r="RQI1237" s="12"/>
      <c r="RQJ1237" s="12"/>
      <c r="RQK1237" s="12"/>
      <c r="RQL1237" s="12"/>
      <c r="RQM1237" s="12"/>
      <c r="RQN1237" s="12"/>
      <c r="RQO1237" s="12"/>
      <c r="RQP1237" s="12"/>
      <c r="RQQ1237" s="12"/>
      <c r="RQR1237" s="12"/>
      <c r="RQS1237" s="12"/>
      <c r="RQT1237" s="12"/>
      <c r="RQU1237" s="12"/>
      <c r="RQV1237" s="12"/>
      <c r="RQW1237" s="12"/>
      <c r="RQX1237" s="12"/>
      <c r="RQY1237" s="12"/>
      <c r="RQZ1237" s="12"/>
      <c r="RRA1237" s="12"/>
      <c r="RRB1237" s="12"/>
      <c r="RRC1237" s="12"/>
      <c r="RRD1237" s="12"/>
      <c r="RRE1237" s="12"/>
      <c r="RRF1237" s="12"/>
      <c r="RRG1237" s="12"/>
      <c r="RRH1237" s="12"/>
      <c r="RRI1237" s="12"/>
      <c r="RRJ1237" s="12"/>
      <c r="RRK1237" s="12"/>
      <c r="RRL1237" s="12"/>
      <c r="RRM1237" s="12"/>
      <c r="RRN1237" s="12"/>
      <c r="RRO1237" s="12"/>
      <c r="RRP1237" s="12"/>
      <c r="RRQ1237" s="12"/>
      <c r="RRR1237" s="12"/>
      <c r="RRS1237" s="12"/>
      <c r="RRT1237" s="12"/>
      <c r="RRU1237" s="12"/>
      <c r="RRV1237" s="12"/>
      <c r="RRW1237" s="12"/>
      <c r="RRX1237" s="12"/>
      <c r="RRY1237" s="12"/>
      <c r="RRZ1237" s="12"/>
      <c r="RSA1237" s="12"/>
      <c r="RSB1237" s="12"/>
      <c r="RSC1237" s="12"/>
      <c r="RSD1237" s="12"/>
      <c r="RSE1237" s="12"/>
      <c r="RSF1237" s="12"/>
      <c r="RSG1237" s="12"/>
      <c r="RSH1237" s="12"/>
      <c r="RSI1237" s="12"/>
      <c r="RSJ1237" s="12"/>
      <c r="RSK1237" s="12"/>
      <c r="RSL1237" s="12"/>
      <c r="RSM1237" s="12"/>
      <c r="RSN1237" s="12"/>
      <c r="RSO1237" s="12"/>
      <c r="RSP1237" s="12"/>
      <c r="RSQ1237" s="12"/>
      <c r="RSR1237" s="12"/>
      <c r="RSS1237" s="12"/>
      <c r="RST1237" s="12"/>
      <c r="RSU1237" s="12"/>
      <c r="RSV1237" s="12"/>
      <c r="RSW1237" s="12"/>
      <c r="RSX1237" s="12"/>
      <c r="RSY1237" s="12"/>
      <c r="RSZ1237" s="12"/>
      <c r="RTA1237" s="12"/>
      <c r="RTB1237" s="12"/>
      <c r="RTC1237" s="12"/>
      <c r="RTD1237" s="12"/>
      <c r="RTE1237" s="12"/>
      <c r="RTF1237" s="12"/>
      <c r="RTG1237" s="12"/>
      <c r="RTH1237" s="12"/>
      <c r="RTI1237" s="12"/>
      <c r="RTJ1237" s="12"/>
      <c r="RTK1237" s="12"/>
      <c r="RTL1237" s="12"/>
      <c r="RTM1237" s="12"/>
      <c r="RTN1237" s="12"/>
      <c r="RTO1237" s="12"/>
      <c r="RTP1237" s="12"/>
      <c r="RTQ1237" s="12"/>
      <c r="RTR1237" s="12"/>
      <c r="RTS1237" s="12"/>
      <c r="RTT1237" s="12"/>
      <c r="RTU1237" s="12"/>
      <c r="RTV1237" s="12"/>
      <c r="RTW1237" s="12"/>
      <c r="RTX1237" s="12"/>
      <c r="RTY1237" s="12"/>
      <c r="RTZ1237" s="12"/>
      <c r="RUA1237" s="12"/>
      <c r="RUB1237" s="12"/>
      <c r="RUC1237" s="12"/>
      <c r="RUD1237" s="12"/>
      <c r="RUE1237" s="12"/>
      <c r="RUF1237" s="12"/>
      <c r="RUG1237" s="12"/>
      <c r="RUH1237" s="12"/>
      <c r="RUI1237" s="12"/>
      <c r="RUJ1237" s="12"/>
      <c r="RUK1237" s="12"/>
      <c r="RUL1237" s="12"/>
      <c r="RUM1237" s="12"/>
      <c r="RUN1237" s="12"/>
      <c r="RUO1237" s="12"/>
      <c r="RUP1237" s="12"/>
      <c r="RUQ1237" s="12"/>
      <c r="RUR1237" s="12"/>
      <c r="RUS1237" s="12"/>
      <c r="RUT1237" s="12"/>
      <c r="RUU1237" s="12"/>
      <c r="RUV1237" s="12"/>
      <c r="RUW1237" s="12"/>
      <c r="RUX1237" s="12"/>
      <c r="RUY1237" s="12"/>
      <c r="RUZ1237" s="12"/>
      <c r="RVA1237" s="12"/>
      <c r="RVB1237" s="12"/>
      <c r="RVC1237" s="12"/>
      <c r="RVD1237" s="12"/>
      <c r="RVE1237" s="12"/>
      <c r="RVF1237" s="12"/>
      <c r="RVG1237" s="12"/>
      <c r="RVH1237" s="12"/>
      <c r="RVI1237" s="12"/>
      <c r="RVJ1237" s="12"/>
      <c r="RVK1237" s="12"/>
      <c r="RVL1237" s="12"/>
      <c r="RVM1237" s="12"/>
      <c r="RVN1237" s="12"/>
      <c r="RVO1237" s="12"/>
      <c r="RVP1237" s="12"/>
      <c r="RVQ1237" s="12"/>
      <c r="RVR1237" s="12"/>
      <c r="RVS1237" s="12"/>
      <c r="RVT1237" s="12"/>
      <c r="RVU1237" s="12"/>
      <c r="RVV1237" s="12"/>
      <c r="RVW1237" s="12"/>
      <c r="RVX1237" s="12"/>
      <c r="RVY1237" s="12"/>
      <c r="RVZ1237" s="12"/>
      <c r="RWA1237" s="12"/>
      <c r="RWB1237" s="12"/>
      <c r="RWC1237" s="12"/>
      <c r="RWD1237" s="12"/>
      <c r="RWE1237" s="12"/>
      <c r="RWF1237" s="12"/>
      <c r="RWG1237" s="12"/>
      <c r="RWH1237" s="12"/>
      <c r="RWI1237" s="12"/>
      <c r="RWJ1237" s="12"/>
      <c r="RWK1237" s="12"/>
      <c r="RWL1237" s="12"/>
      <c r="RWM1237" s="12"/>
      <c r="RWN1237" s="12"/>
      <c r="RWO1237" s="12"/>
      <c r="RWP1237" s="12"/>
      <c r="RWQ1237" s="12"/>
      <c r="RWR1237" s="12"/>
      <c r="RWS1237" s="12"/>
      <c r="RWT1237" s="12"/>
      <c r="RWU1237" s="12"/>
      <c r="RWV1237" s="12"/>
      <c r="RWW1237" s="12"/>
      <c r="RWX1237" s="12"/>
      <c r="RWY1237" s="12"/>
      <c r="RWZ1237" s="12"/>
      <c r="RXA1237" s="12"/>
      <c r="RXB1237" s="12"/>
      <c r="RXC1237" s="12"/>
      <c r="RXD1237" s="12"/>
      <c r="RXE1237" s="12"/>
      <c r="RXF1237" s="12"/>
      <c r="RXG1237" s="12"/>
      <c r="RXH1237" s="12"/>
      <c r="RXI1237" s="12"/>
      <c r="RXJ1237" s="12"/>
      <c r="RXK1237" s="12"/>
      <c r="RXL1237" s="12"/>
      <c r="RXM1237" s="12"/>
      <c r="RXN1237" s="12"/>
      <c r="RXO1237" s="12"/>
      <c r="RXP1237" s="12"/>
      <c r="RXQ1237" s="12"/>
      <c r="RXR1237" s="12"/>
      <c r="RXS1237" s="12"/>
      <c r="RXT1237" s="12"/>
      <c r="RXU1237" s="12"/>
      <c r="RXV1237" s="12"/>
      <c r="RXW1237" s="12"/>
      <c r="RXX1237" s="12"/>
      <c r="RXY1237" s="12"/>
      <c r="RXZ1237" s="12"/>
      <c r="RYA1237" s="12"/>
      <c r="RYB1237" s="12"/>
      <c r="RYC1237" s="12"/>
      <c r="RYD1237" s="12"/>
      <c r="RYE1237" s="12"/>
      <c r="RYF1237" s="12"/>
      <c r="RYG1237" s="12"/>
      <c r="RYH1237" s="12"/>
      <c r="RYI1237" s="12"/>
      <c r="RYJ1237" s="12"/>
      <c r="RYK1237" s="12"/>
      <c r="RYL1237" s="12"/>
      <c r="RYM1237" s="12"/>
      <c r="RYN1237" s="12"/>
      <c r="RYO1237" s="12"/>
      <c r="RYP1237" s="12"/>
      <c r="RYQ1237" s="12"/>
      <c r="RYR1237" s="12"/>
      <c r="RYS1237" s="12"/>
      <c r="RYT1237" s="12"/>
      <c r="RYU1237" s="12"/>
      <c r="RYV1237" s="12"/>
      <c r="RYW1237" s="12"/>
      <c r="RYX1237" s="12"/>
      <c r="RYY1237" s="12"/>
      <c r="RYZ1237" s="12"/>
      <c r="RZA1237" s="12"/>
      <c r="RZB1237" s="12"/>
      <c r="RZC1237" s="12"/>
      <c r="RZD1237" s="12"/>
      <c r="RZE1237" s="12"/>
      <c r="RZF1237" s="12"/>
      <c r="RZG1237" s="12"/>
      <c r="RZH1237" s="12"/>
      <c r="RZI1237" s="12"/>
      <c r="RZJ1237" s="12"/>
      <c r="RZK1237" s="12"/>
      <c r="RZL1237" s="12"/>
      <c r="RZM1237" s="12"/>
      <c r="RZN1237" s="12"/>
      <c r="RZO1237" s="12"/>
      <c r="RZP1237" s="12"/>
      <c r="RZQ1237" s="12"/>
      <c r="RZR1237" s="12"/>
      <c r="RZS1237" s="12"/>
      <c r="RZT1237" s="12"/>
      <c r="RZU1237" s="12"/>
      <c r="RZV1237" s="12"/>
      <c r="RZW1237" s="12"/>
      <c r="RZX1237" s="12"/>
      <c r="RZY1237" s="12"/>
      <c r="RZZ1237" s="12"/>
      <c r="SAA1237" s="12"/>
      <c r="SAB1237" s="12"/>
      <c r="SAC1237" s="12"/>
      <c r="SAD1237" s="12"/>
      <c r="SAE1237" s="12"/>
      <c r="SAF1237" s="12"/>
      <c r="SAG1237" s="12"/>
      <c r="SAH1237" s="12"/>
      <c r="SAI1237" s="12"/>
      <c r="SAJ1237" s="12"/>
      <c r="SAK1237" s="12"/>
      <c r="SAL1237" s="12"/>
      <c r="SAM1237" s="12"/>
      <c r="SAN1237" s="12"/>
      <c r="SAO1237" s="12"/>
      <c r="SAP1237" s="12"/>
      <c r="SAQ1237" s="12"/>
      <c r="SAR1237" s="12"/>
      <c r="SAS1237" s="12"/>
      <c r="SAT1237" s="12"/>
      <c r="SAU1237" s="12"/>
      <c r="SAV1237" s="12"/>
      <c r="SAW1237" s="12"/>
      <c r="SAX1237" s="12"/>
      <c r="SAY1237" s="12"/>
      <c r="SAZ1237" s="12"/>
      <c r="SBA1237" s="12"/>
      <c r="SBB1237" s="12"/>
      <c r="SBC1237" s="12"/>
      <c r="SBD1237" s="12"/>
      <c r="SBE1237" s="12"/>
      <c r="SBF1237" s="12"/>
      <c r="SBG1237" s="12"/>
      <c r="SBH1237" s="12"/>
      <c r="SBI1237" s="12"/>
      <c r="SBJ1237" s="12"/>
      <c r="SBK1237" s="12"/>
      <c r="SBL1237" s="12"/>
      <c r="SBM1237" s="12"/>
      <c r="SBN1237" s="12"/>
      <c r="SBO1237" s="12"/>
      <c r="SBP1237" s="12"/>
      <c r="SBQ1237" s="12"/>
      <c r="SBR1237" s="12"/>
      <c r="SBS1237" s="12"/>
      <c r="SBT1237" s="12"/>
      <c r="SBU1237" s="12"/>
      <c r="SBV1237" s="12"/>
      <c r="SBW1237" s="12"/>
      <c r="SBX1237" s="12"/>
      <c r="SBY1237" s="12"/>
      <c r="SBZ1237" s="12"/>
      <c r="SCA1237" s="12"/>
      <c r="SCB1237" s="12"/>
      <c r="SCC1237" s="12"/>
      <c r="SCD1237" s="12"/>
      <c r="SCE1237" s="12"/>
      <c r="SCF1237" s="12"/>
      <c r="SCG1237" s="12"/>
      <c r="SCH1237" s="12"/>
      <c r="SCI1237" s="12"/>
      <c r="SCJ1237" s="12"/>
      <c r="SCK1237" s="12"/>
      <c r="SCL1237" s="12"/>
      <c r="SCM1237" s="12"/>
      <c r="SCN1237" s="12"/>
      <c r="SCO1237" s="12"/>
      <c r="SCP1237" s="12"/>
      <c r="SCQ1237" s="12"/>
      <c r="SCR1237" s="12"/>
      <c r="SCS1237" s="12"/>
      <c r="SCT1237" s="12"/>
      <c r="SCU1237" s="12"/>
      <c r="SCV1237" s="12"/>
      <c r="SCW1237" s="12"/>
      <c r="SCX1237" s="12"/>
      <c r="SCY1237" s="12"/>
      <c r="SCZ1237" s="12"/>
      <c r="SDA1237" s="12"/>
      <c r="SDB1237" s="12"/>
      <c r="SDC1237" s="12"/>
      <c r="SDD1237" s="12"/>
      <c r="SDE1237" s="12"/>
      <c r="SDF1237" s="12"/>
      <c r="SDG1237" s="12"/>
      <c r="SDH1237" s="12"/>
      <c r="SDI1237" s="12"/>
      <c r="SDJ1237" s="12"/>
      <c r="SDK1237" s="12"/>
      <c r="SDL1237" s="12"/>
      <c r="SDM1237" s="12"/>
      <c r="SDN1237" s="12"/>
      <c r="SDO1237" s="12"/>
      <c r="SDP1237" s="12"/>
      <c r="SDQ1237" s="12"/>
      <c r="SDR1237" s="12"/>
      <c r="SDS1237" s="12"/>
      <c r="SDT1237" s="12"/>
      <c r="SDU1237" s="12"/>
      <c r="SDV1237" s="12"/>
      <c r="SDW1237" s="12"/>
      <c r="SDX1237" s="12"/>
      <c r="SDY1237" s="12"/>
      <c r="SDZ1237" s="12"/>
      <c r="SEA1237" s="12"/>
      <c r="SEB1237" s="12"/>
      <c r="SEC1237" s="12"/>
      <c r="SED1237" s="12"/>
      <c r="SEE1237" s="12"/>
      <c r="SEF1237" s="12"/>
      <c r="SEG1237" s="12"/>
      <c r="SEH1237" s="12"/>
      <c r="SEI1237" s="12"/>
      <c r="SEJ1237" s="12"/>
      <c r="SEK1237" s="12"/>
      <c r="SEL1237" s="12"/>
      <c r="SEM1237" s="12"/>
      <c r="SEN1237" s="12"/>
      <c r="SEO1237" s="12"/>
      <c r="SEP1237" s="12"/>
      <c r="SEQ1237" s="12"/>
      <c r="SER1237" s="12"/>
      <c r="SES1237" s="12"/>
      <c r="SET1237" s="12"/>
      <c r="SEU1237" s="12"/>
      <c r="SEV1237" s="12"/>
      <c r="SEW1237" s="12"/>
      <c r="SEX1237" s="12"/>
      <c r="SEY1237" s="12"/>
      <c r="SEZ1237" s="12"/>
      <c r="SFA1237" s="12"/>
      <c r="SFB1237" s="12"/>
      <c r="SFC1237" s="12"/>
      <c r="SFD1237" s="12"/>
      <c r="SFE1237" s="12"/>
      <c r="SFF1237" s="12"/>
      <c r="SFG1237" s="12"/>
      <c r="SFH1237" s="12"/>
      <c r="SFI1237" s="12"/>
      <c r="SFJ1237" s="12"/>
      <c r="SFK1237" s="12"/>
      <c r="SFL1237" s="12"/>
      <c r="SFM1237" s="12"/>
      <c r="SFN1237" s="12"/>
      <c r="SFO1237" s="12"/>
      <c r="SFP1237" s="12"/>
      <c r="SFQ1237" s="12"/>
      <c r="SFR1237" s="12"/>
      <c r="SFS1237" s="12"/>
      <c r="SFT1237" s="12"/>
      <c r="SFU1237" s="12"/>
      <c r="SFV1237" s="12"/>
      <c r="SFW1237" s="12"/>
      <c r="SFX1237" s="12"/>
      <c r="SFY1237" s="12"/>
      <c r="SFZ1237" s="12"/>
      <c r="SGA1237" s="12"/>
      <c r="SGB1237" s="12"/>
      <c r="SGC1237" s="12"/>
      <c r="SGD1237" s="12"/>
      <c r="SGE1237" s="12"/>
      <c r="SGF1237" s="12"/>
      <c r="SGG1237" s="12"/>
      <c r="SGH1237" s="12"/>
      <c r="SGI1237" s="12"/>
      <c r="SGJ1237" s="12"/>
      <c r="SGK1237" s="12"/>
      <c r="SGL1237" s="12"/>
      <c r="SGM1237" s="12"/>
      <c r="SGN1237" s="12"/>
      <c r="SGO1237" s="12"/>
      <c r="SGP1237" s="12"/>
      <c r="SGQ1237" s="12"/>
      <c r="SGR1237" s="12"/>
      <c r="SGS1237" s="12"/>
      <c r="SGT1237" s="12"/>
      <c r="SGU1237" s="12"/>
      <c r="SGV1237" s="12"/>
      <c r="SGW1237" s="12"/>
      <c r="SGX1237" s="12"/>
      <c r="SGY1237" s="12"/>
      <c r="SGZ1237" s="12"/>
      <c r="SHA1237" s="12"/>
      <c r="SHB1237" s="12"/>
      <c r="SHC1237" s="12"/>
      <c r="SHD1237" s="12"/>
      <c r="SHE1237" s="12"/>
      <c r="SHF1237" s="12"/>
      <c r="SHG1237" s="12"/>
      <c r="SHH1237" s="12"/>
      <c r="SHI1237" s="12"/>
      <c r="SHJ1237" s="12"/>
      <c r="SHK1237" s="12"/>
      <c r="SHL1237" s="12"/>
      <c r="SHM1237" s="12"/>
      <c r="SHN1237" s="12"/>
      <c r="SHO1237" s="12"/>
      <c r="SHP1237" s="12"/>
      <c r="SHQ1237" s="12"/>
      <c r="SHR1237" s="12"/>
      <c r="SHS1237" s="12"/>
      <c r="SHT1237" s="12"/>
      <c r="SHU1237" s="12"/>
      <c r="SHV1237" s="12"/>
      <c r="SHW1237" s="12"/>
      <c r="SHX1237" s="12"/>
      <c r="SHY1237" s="12"/>
      <c r="SHZ1237" s="12"/>
      <c r="SIA1237" s="12"/>
      <c r="SIB1237" s="12"/>
      <c r="SIC1237" s="12"/>
      <c r="SID1237" s="12"/>
      <c r="SIE1237" s="12"/>
      <c r="SIF1237" s="12"/>
      <c r="SIG1237" s="12"/>
      <c r="SIH1237" s="12"/>
      <c r="SII1237" s="12"/>
      <c r="SIJ1237" s="12"/>
      <c r="SIK1237" s="12"/>
      <c r="SIL1237" s="12"/>
      <c r="SIM1237" s="12"/>
      <c r="SIN1237" s="12"/>
      <c r="SIO1237" s="12"/>
      <c r="SIP1237" s="12"/>
      <c r="SIQ1237" s="12"/>
      <c r="SIR1237" s="12"/>
      <c r="SIS1237" s="12"/>
      <c r="SIT1237" s="12"/>
      <c r="SIU1237" s="12"/>
      <c r="SIV1237" s="12"/>
      <c r="SIW1237" s="12"/>
      <c r="SIX1237" s="12"/>
      <c r="SIY1237" s="12"/>
      <c r="SIZ1237" s="12"/>
      <c r="SJA1237" s="12"/>
      <c r="SJB1237" s="12"/>
      <c r="SJC1237" s="12"/>
      <c r="SJD1237" s="12"/>
      <c r="SJE1237" s="12"/>
      <c r="SJF1237" s="12"/>
      <c r="SJG1237" s="12"/>
      <c r="SJH1237" s="12"/>
      <c r="SJI1237" s="12"/>
      <c r="SJJ1237" s="12"/>
      <c r="SJK1237" s="12"/>
      <c r="SJL1237" s="12"/>
      <c r="SJM1237" s="12"/>
      <c r="SJN1237" s="12"/>
      <c r="SJO1237" s="12"/>
      <c r="SJP1237" s="12"/>
      <c r="SJQ1237" s="12"/>
      <c r="SJR1237" s="12"/>
      <c r="SJS1237" s="12"/>
      <c r="SJT1237" s="12"/>
      <c r="SJU1237" s="12"/>
      <c r="SJV1237" s="12"/>
      <c r="SJW1237" s="12"/>
      <c r="SJX1237" s="12"/>
      <c r="SJY1237" s="12"/>
      <c r="SJZ1237" s="12"/>
      <c r="SKA1237" s="12"/>
      <c r="SKB1237" s="12"/>
      <c r="SKC1237" s="12"/>
      <c r="SKD1237" s="12"/>
      <c r="SKE1237" s="12"/>
      <c r="SKF1237" s="12"/>
      <c r="SKG1237" s="12"/>
      <c r="SKH1237" s="12"/>
      <c r="SKI1237" s="12"/>
      <c r="SKJ1237" s="12"/>
      <c r="SKK1237" s="12"/>
      <c r="SKL1237" s="12"/>
      <c r="SKM1237" s="12"/>
      <c r="SKN1237" s="12"/>
      <c r="SKO1237" s="12"/>
      <c r="SKP1237" s="12"/>
      <c r="SKQ1237" s="12"/>
      <c r="SKR1237" s="12"/>
      <c r="SKS1237" s="12"/>
      <c r="SKT1237" s="12"/>
      <c r="SKU1237" s="12"/>
      <c r="SKV1237" s="12"/>
      <c r="SKW1237" s="12"/>
      <c r="SKX1237" s="12"/>
      <c r="SKY1237" s="12"/>
      <c r="SKZ1237" s="12"/>
      <c r="SLA1237" s="12"/>
      <c r="SLB1237" s="12"/>
      <c r="SLC1237" s="12"/>
      <c r="SLD1237" s="12"/>
      <c r="SLE1237" s="12"/>
      <c r="SLF1237" s="12"/>
      <c r="SLG1237" s="12"/>
      <c r="SLH1237" s="12"/>
      <c r="SLI1237" s="12"/>
      <c r="SLJ1237" s="12"/>
      <c r="SLK1237" s="12"/>
      <c r="SLL1237" s="12"/>
      <c r="SLM1237" s="12"/>
      <c r="SLN1237" s="12"/>
      <c r="SLO1237" s="12"/>
      <c r="SLP1237" s="12"/>
      <c r="SLQ1237" s="12"/>
      <c r="SLR1237" s="12"/>
      <c r="SLS1237" s="12"/>
      <c r="SLT1237" s="12"/>
      <c r="SLU1237" s="12"/>
      <c r="SLV1237" s="12"/>
      <c r="SLW1237" s="12"/>
      <c r="SLX1237" s="12"/>
      <c r="SLY1237" s="12"/>
      <c r="SLZ1237" s="12"/>
      <c r="SMA1237" s="12"/>
      <c r="SMB1237" s="12"/>
      <c r="SMC1237" s="12"/>
      <c r="SMD1237" s="12"/>
      <c r="SME1237" s="12"/>
      <c r="SMF1237" s="12"/>
      <c r="SMG1237" s="12"/>
      <c r="SMH1237" s="12"/>
      <c r="SMI1237" s="12"/>
      <c r="SMJ1237" s="12"/>
      <c r="SMK1237" s="12"/>
      <c r="SML1237" s="12"/>
      <c r="SMM1237" s="12"/>
      <c r="SMN1237" s="12"/>
      <c r="SMO1237" s="12"/>
      <c r="SMP1237" s="12"/>
      <c r="SMQ1237" s="12"/>
      <c r="SMR1237" s="12"/>
      <c r="SMS1237" s="12"/>
      <c r="SMT1237" s="12"/>
      <c r="SMU1237" s="12"/>
      <c r="SMV1237" s="12"/>
      <c r="SMW1237" s="12"/>
      <c r="SMX1237" s="12"/>
      <c r="SMY1237" s="12"/>
      <c r="SMZ1237" s="12"/>
      <c r="SNA1237" s="12"/>
      <c r="SNB1237" s="12"/>
      <c r="SNC1237" s="12"/>
      <c r="SND1237" s="12"/>
      <c r="SNE1237" s="12"/>
      <c r="SNF1237" s="12"/>
      <c r="SNG1237" s="12"/>
      <c r="SNH1237" s="12"/>
      <c r="SNI1237" s="12"/>
      <c r="SNJ1237" s="12"/>
      <c r="SNK1237" s="12"/>
      <c r="SNL1237" s="12"/>
      <c r="SNM1237" s="12"/>
      <c r="SNN1237" s="12"/>
      <c r="SNO1237" s="12"/>
      <c r="SNP1237" s="12"/>
      <c r="SNQ1237" s="12"/>
      <c r="SNR1237" s="12"/>
      <c r="SNS1237" s="12"/>
      <c r="SNT1237" s="12"/>
      <c r="SNU1237" s="12"/>
      <c r="SNV1237" s="12"/>
      <c r="SNW1237" s="12"/>
      <c r="SNX1237" s="12"/>
      <c r="SNY1237" s="12"/>
      <c r="SNZ1237" s="12"/>
      <c r="SOA1237" s="12"/>
      <c r="SOB1237" s="12"/>
      <c r="SOC1237" s="12"/>
      <c r="SOD1237" s="12"/>
      <c r="SOE1237" s="12"/>
      <c r="SOF1237" s="12"/>
      <c r="SOG1237" s="12"/>
      <c r="SOH1237" s="12"/>
      <c r="SOI1237" s="12"/>
      <c r="SOJ1237" s="12"/>
      <c r="SOK1237" s="12"/>
      <c r="SOL1237" s="12"/>
      <c r="SOM1237" s="12"/>
      <c r="SON1237" s="12"/>
      <c r="SOO1237" s="12"/>
      <c r="SOP1237" s="12"/>
      <c r="SOQ1237" s="12"/>
      <c r="SOR1237" s="12"/>
      <c r="SOS1237" s="12"/>
      <c r="SOT1237" s="12"/>
      <c r="SOU1237" s="12"/>
      <c r="SOV1237" s="12"/>
      <c r="SOW1237" s="12"/>
      <c r="SOX1237" s="12"/>
      <c r="SOY1237" s="12"/>
      <c r="SOZ1237" s="12"/>
      <c r="SPA1237" s="12"/>
      <c r="SPB1237" s="12"/>
      <c r="SPC1237" s="12"/>
      <c r="SPD1237" s="12"/>
      <c r="SPE1237" s="12"/>
      <c r="SPF1237" s="12"/>
      <c r="SPG1237" s="12"/>
      <c r="SPH1237" s="12"/>
      <c r="SPI1237" s="12"/>
      <c r="SPJ1237" s="12"/>
      <c r="SPK1237" s="12"/>
      <c r="SPL1237" s="12"/>
      <c r="SPM1237" s="12"/>
      <c r="SPN1237" s="12"/>
      <c r="SPO1237" s="12"/>
      <c r="SPP1237" s="12"/>
      <c r="SPQ1237" s="12"/>
      <c r="SPR1237" s="12"/>
      <c r="SPS1237" s="12"/>
      <c r="SPT1237" s="12"/>
      <c r="SPU1237" s="12"/>
      <c r="SPV1237" s="12"/>
      <c r="SPW1237" s="12"/>
      <c r="SPX1237" s="12"/>
      <c r="SPY1237" s="12"/>
      <c r="SPZ1237" s="12"/>
      <c r="SQA1237" s="12"/>
      <c r="SQB1237" s="12"/>
      <c r="SQC1237" s="12"/>
      <c r="SQD1237" s="12"/>
      <c r="SQE1237" s="12"/>
      <c r="SQF1237" s="12"/>
      <c r="SQG1237" s="12"/>
      <c r="SQH1237" s="12"/>
      <c r="SQI1237" s="12"/>
      <c r="SQJ1237" s="12"/>
      <c r="SQK1237" s="12"/>
      <c r="SQL1237" s="12"/>
      <c r="SQM1237" s="12"/>
      <c r="SQN1237" s="12"/>
      <c r="SQO1237" s="12"/>
      <c r="SQP1237" s="12"/>
      <c r="SQQ1237" s="12"/>
      <c r="SQR1237" s="12"/>
      <c r="SQS1237" s="12"/>
      <c r="SQT1237" s="12"/>
      <c r="SQU1237" s="12"/>
      <c r="SQV1237" s="12"/>
      <c r="SQW1237" s="12"/>
      <c r="SQX1237" s="12"/>
      <c r="SQY1237" s="12"/>
      <c r="SQZ1237" s="12"/>
      <c r="SRA1237" s="12"/>
      <c r="SRB1237" s="12"/>
      <c r="SRC1237" s="12"/>
      <c r="SRD1237" s="12"/>
      <c r="SRE1237" s="12"/>
      <c r="SRF1237" s="12"/>
      <c r="SRG1237" s="12"/>
      <c r="SRH1237" s="12"/>
      <c r="SRI1237" s="12"/>
      <c r="SRJ1237" s="12"/>
      <c r="SRK1237" s="12"/>
      <c r="SRL1237" s="12"/>
      <c r="SRM1237" s="12"/>
      <c r="SRN1237" s="12"/>
      <c r="SRO1237" s="12"/>
      <c r="SRP1237" s="12"/>
      <c r="SRQ1237" s="12"/>
      <c r="SRR1237" s="12"/>
      <c r="SRS1237" s="12"/>
      <c r="SRT1237" s="12"/>
      <c r="SRU1237" s="12"/>
      <c r="SRV1237" s="12"/>
      <c r="SRW1237" s="12"/>
      <c r="SRX1237" s="12"/>
      <c r="SRY1237" s="12"/>
      <c r="SRZ1237" s="12"/>
      <c r="SSA1237" s="12"/>
      <c r="SSB1237" s="12"/>
      <c r="SSC1237" s="12"/>
      <c r="SSD1237" s="12"/>
      <c r="SSE1237" s="12"/>
      <c r="SSF1237" s="12"/>
      <c r="SSG1237" s="12"/>
      <c r="SSH1237" s="12"/>
      <c r="SSI1237" s="12"/>
      <c r="SSJ1237" s="12"/>
      <c r="SSK1237" s="12"/>
      <c r="SSL1237" s="12"/>
      <c r="SSM1237" s="12"/>
      <c r="SSN1237" s="12"/>
      <c r="SSO1237" s="12"/>
      <c r="SSP1237" s="12"/>
      <c r="SSQ1237" s="12"/>
      <c r="SSR1237" s="12"/>
      <c r="SSS1237" s="12"/>
      <c r="SST1237" s="12"/>
      <c r="SSU1237" s="12"/>
      <c r="SSV1237" s="12"/>
      <c r="SSW1237" s="12"/>
      <c r="SSX1237" s="12"/>
      <c r="SSY1237" s="12"/>
      <c r="SSZ1237" s="12"/>
      <c r="STA1237" s="12"/>
      <c r="STB1237" s="12"/>
      <c r="STC1237" s="12"/>
      <c r="STD1237" s="12"/>
      <c r="STE1237" s="12"/>
      <c r="STF1237" s="12"/>
      <c r="STG1237" s="12"/>
      <c r="STH1237" s="12"/>
      <c r="STI1237" s="12"/>
      <c r="STJ1237" s="12"/>
      <c r="STK1237" s="12"/>
      <c r="STL1237" s="12"/>
      <c r="STM1237" s="12"/>
      <c r="STN1237" s="12"/>
      <c r="STO1237" s="12"/>
      <c r="STP1237" s="12"/>
      <c r="STQ1237" s="12"/>
      <c r="STR1237" s="12"/>
      <c r="STS1237" s="12"/>
      <c r="STT1237" s="12"/>
      <c r="STU1237" s="12"/>
      <c r="STV1237" s="12"/>
      <c r="STW1237" s="12"/>
      <c r="STX1237" s="12"/>
      <c r="STY1237" s="12"/>
      <c r="STZ1237" s="12"/>
      <c r="SUA1237" s="12"/>
      <c r="SUB1237" s="12"/>
      <c r="SUC1237" s="12"/>
      <c r="SUD1237" s="12"/>
      <c r="SUE1237" s="12"/>
      <c r="SUF1237" s="12"/>
      <c r="SUG1237" s="12"/>
      <c r="SUH1237" s="12"/>
      <c r="SUI1237" s="12"/>
      <c r="SUJ1237" s="12"/>
      <c r="SUK1237" s="12"/>
      <c r="SUL1237" s="12"/>
      <c r="SUM1237" s="12"/>
      <c r="SUN1237" s="12"/>
      <c r="SUO1237" s="12"/>
      <c r="SUP1237" s="12"/>
      <c r="SUQ1237" s="12"/>
      <c r="SUR1237" s="12"/>
      <c r="SUS1237" s="12"/>
      <c r="SUT1237" s="12"/>
      <c r="SUU1237" s="12"/>
      <c r="SUV1237" s="12"/>
      <c r="SUW1237" s="12"/>
      <c r="SUX1237" s="12"/>
      <c r="SUY1237" s="12"/>
      <c r="SUZ1237" s="12"/>
      <c r="SVA1237" s="12"/>
      <c r="SVB1237" s="12"/>
      <c r="SVC1237" s="12"/>
      <c r="SVD1237" s="12"/>
      <c r="SVE1237" s="12"/>
      <c r="SVF1237" s="12"/>
      <c r="SVG1237" s="12"/>
      <c r="SVH1237" s="12"/>
      <c r="SVI1237" s="12"/>
      <c r="SVJ1237" s="12"/>
      <c r="SVK1237" s="12"/>
      <c r="SVL1237" s="12"/>
      <c r="SVM1237" s="12"/>
      <c r="SVN1237" s="12"/>
      <c r="SVO1237" s="12"/>
      <c r="SVP1237" s="12"/>
      <c r="SVQ1237" s="12"/>
      <c r="SVR1237" s="12"/>
      <c r="SVS1237" s="12"/>
      <c r="SVT1237" s="12"/>
      <c r="SVU1237" s="12"/>
      <c r="SVV1237" s="12"/>
      <c r="SVW1237" s="12"/>
      <c r="SVX1237" s="12"/>
      <c r="SVY1237" s="12"/>
      <c r="SVZ1237" s="12"/>
      <c r="SWA1237" s="12"/>
      <c r="SWB1237" s="12"/>
      <c r="SWC1237" s="12"/>
      <c r="SWD1237" s="12"/>
      <c r="SWE1237" s="12"/>
      <c r="SWF1237" s="12"/>
      <c r="SWG1237" s="12"/>
      <c r="SWH1237" s="12"/>
      <c r="SWI1237" s="12"/>
      <c r="SWJ1237" s="12"/>
      <c r="SWK1237" s="12"/>
      <c r="SWL1237" s="12"/>
      <c r="SWM1237" s="12"/>
      <c r="SWN1237" s="12"/>
      <c r="SWO1237" s="12"/>
      <c r="SWP1237" s="12"/>
      <c r="SWQ1237" s="12"/>
      <c r="SWR1237" s="12"/>
      <c r="SWS1237" s="12"/>
      <c r="SWT1237" s="12"/>
      <c r="SWU1237" s="12"/>
      <c r="SWV1237" s="12"/>
      <c r="SWW1237" s="12"/>
      <c r="SWX1237" s="12"/>
      <c r="SWY1237" s="12"/>
      <c r="SWZ1237" s="12"/>
      <c r="SXA1237" s="12"/>
      <c r="SXB1237" s="12"/>
      <c r="SXC1237" s="12"/>
      <c r="SXD1237" s="12"/>
      <c r="SXE1237" s="12"/>
      <c r="SXF1237" s="12"/>
      <c r="SXG1237" s="12"/>
      <c r="SXH1237" s="12"/>
      <c r="SXI1237" s="12"/>
      <c r="SXJ1237" s="12"/>
      <c r="SXK1237" s="12"/>
      <c r="SXL1237" s="12"/>
      <c r="SXM1237" s="12"/>
      <c r="SXN1237" s="12"/>
      <c r="SXO1237" s="12"/>
      <c r="SXP1237" s="12"/>
      <c r="SXQ1237" s="12"/>
      <c r="SXR1237" s="12"/>
      <c r="SXS1237" s="12"/>
      <c r="SXT1237" s="12"/>
      <c r="SXU1237" s="12"/>
      <c r="SXV1237" s="12"/>
      <c r="SXW1237" s="12"/>
      <c r="SXX1237" s="12"/>
      <c r="SXY1237" s="12"/>
      <c r="SXZ1237" s="12"/>
      <c r="SYA1237" s="12"/>
      <c r="SYB1237" s="12"/>
      <c r="SYC1237" s="12"/>
      <c r="SYD1237" s="12"/>
      <c r="SYE1237" s="12"/>
      <c r="SYF1237" s="12"/>
      <c r="SYG1237" s="12"/>
      <c r="SYH1237" s="12"/>
      <c r="SYI1237" s="12"/>
      <c r="SYJ1237" s="12"/>
      <c r="SYK1237" s="12"/>
      <c r="SYL1237" s="12"/>
      <c r="SYM1237" s="12"/>
      <c r="SYN1237" s="12"/>
      <c r="SYO1237" s="12"/>
      <c r="SYP1237" s="12"/>
      <c r="SYQ1237" s="12"/>
      <c r="SYR1237" s="12"/>
      <c r="SYS1237" s="12"/>
      <c r="SYT1237" s="12"/>
      <c r="SYU1237" s="12"/>
      <c r="SYV1237" s="12"/>
      <c r="SYW1237" s="12"/>
      <c r="SYX1237" s="12"/>
      <c r="SYY1237" s="12"/>
      <c r="SYZ1237" s="12"/>
      <c r="SZA1237" s="12"/>
      <c r="SZB1237" s="12"/>
      <c r="SZC1237" s="12"/>
      <c r="SZD1237" s="12"/>
      <c r="SZE1237" s="12"/>
      <c r="SZF1237" s="12"/>
      <c r="SZG1237" s="12"/>
      <c r="SZH1237" s="12"/>
      <c r="SZI1237" s="12"/>
      <c r="SZJ1237" s="12"/>
      <c r="SZK1237" s="12"/>
      <c r="SZL1237" s="12"/>
      <c r="SZM1237" s="12"/>
      <c r="SZN1237" s="12"/>
      <c r="SZO1237" s="12"/>
      <c r="SZP1237" s="12"/>
      <c r="SZQ1237" s="12"/>
      <c r="SZR1237" s="12"/>
      <c r="SZS1237" s="12"/>
      <c r="SZT1237" s="12"/>
      <c r="SZU1237" s="12"/>
      <c r="SZV1237" s="12"/>
      <c r="SZW1237" s="12"/>
      <c r="SZX1237" s="12"/>
      <c r="SZY1237" s="12"/>
      <c r="SZZ1237" s="12"/>
      <c r="TAA1237" s="12"/>
      <c r="TAB1237" s="12"/>
      <c r="TAC1237" s="12"/>
      <c r="TAD1237" s="12"/>
      <c r="TAE1237" s="12"/>
      <c r="TAF1237" s="12"/>
      <c r="TAG1237" s="12"/>
      <c r="TAH1237" s="12"/>
      <c r="TAI1237" s="12"/>
      <c r="TAJ1237" s="12"/>
      <c r="TAK1237" s="12"/>
      <c r="TAL1237" s="12"/>
      <c r="TAM1237" s="12"/>
      <c r="TAN1237" s="12"/>
      <c r="TAO1237" s="12"/>
      <c r="TAP1237" s="12"/>
      <c r="TAQ1237" s="12"/>
      <c r="TAR1237" s="12"/>
      <c r="TAS1237" s="12"/>
      <c r="TAT1237" s="12"/>
      <c r="TAU1237" s="12"/>
      <c r="TAV1237" s="12"/>
      <c r="TAW1237" s="12"/>
      <c r="TAX1237" s="12"/>
      <c r="TAY1237" s="12"/>
      <c r="TAZ1237" s="12"/>
      <c r="TBA1237" s="12"/>
      <c r="TBB1237" s="12"/>
      <c r="TBC1237" s="12"/>
      <c r="TBD1237" s="12"/>
      <c r="TBE1237" s="12"/>
      <c r="TBF1237" s="12"/>
      <c r="TBG1237" s="12"/>
      <c r="TBH1237" s="12"/>
      <c r="TBI1237" s="12"/>
      <c r="TBJ1237" s="12"/>
      <c r="TBK1237" s="12"/>
      <c r="TBL1237" s="12"/>
      <c r="TBM1237" s="12"/>
      <c r="TBN1237" s="12"/>
      <c r="TBO1237" s="12"/>
      <c r="TBP1237" s="12"/>
      <c r="TBQ1237" s="12"/>
      <c r="TBR1237" s="12"/>
      <c r="TBS1237" s="12"/>
      <c r="TBT1237" s="12"/>
      <c r="TBU1237" s="12"/>
      <c r="TBV1237" s="12"/>
      <c r="TBW1237" s="12"/>
      <c r="TBX1237" s="12"/>
      <c r="TBY1237" s="12"/>
      <c r="TBZ1237" s="12"/>
      <c r="TCA1237" s="12"/>
      <c r="TCB1237" s="12"/>
      <c r="TCC1237" s="12"/>
      <c r="TCD1237" s="12"/>
      <c r="TCE1237" s="12"/>
      <c r="TCF1237" s="12"/>
      <c r="TCG1237" s="12"/>
      <c r="TCH1237" s="12"/>
      <c r="TCI1237" s="12"/>
      <c r="TCJ1237" s="12"/>
      <c r="TCK1237" s="12"/>
      <c r="TCL1237" s="12"/>
      <c r="TCM1237" s="12"/>
      <c r="TCN1237" s="12"/>
      <c r="TCO1237" s="12"/>
      <c r="TCP1237" s="12"/>
      <c r="TCQ1237" s="12"/>
      <c r="TCR1237" s="12"/>
      <c r="TCS1237" s="12"/>
      <c r="TCT1237" s="12"/>
      <c r="TCU1237" s="12"/>
      <c r="TCV1237" s="12"/>
      <c r="TCW1237" s="12"/>
      <c r="TCX1237" s="12"/>
      <c r="TCY1237" s="12"/>
      <c r="TCZ1237" s="12"/>
      <c r="TDA1237" s="12"/>
      <c r="TDB1237" s="12"/>
      <c r="TDC1237" s="12"/>
      <c r="TDD1237" s="12"/>
      <c r="TDE1237" s="12"/>
      <c r="TDF1237" s="12"/>
      <c r="TDG1237" s="12"/>
      <c r="TDH1237" s="12"/>
      <c r="TDI1237" s="12"/>
      <c r="TDJ1237" s="12"/>
      <c r="TDK1237" s="12"/>
      <c r="TDL1237" s="12"/>
      <c r="TDM1237" s="12"/>
      <c r="TDN1237" s="12"/>
      <c r="TDO1237" s="12"/>
      <c r="TDP1237" s="12"/>
      <c r="TDQ1237" s="12"/>
      <c r="TDR1237" s="12"/>
      <c r="TDS1237" s="12"/>
      <c r="TDT1237" s="12"/>
      <c r="TDU1237" s="12"/>
      <c r="TDV1237" s="12"/>
      <c r="TDW1237" s="12"/>
      <c r="TDX1237" s="12"/>
      <c r="TDY1237" s="12"/>
      <c r="TDZ1237" s="12"/>
      <c r="TEA1237" s="12"/>
      <c r="TEB1237" s="12"/>
      <c r="TEC1237" s="12"/>
      <c r="TED1237" s="12"/>
      <c r="TEE1237" s="12"/>
      <c r="TEF1237" s="12"/>
      <c r="TEG1237" s="12"/>
      <c r="TEH1237" s="12"/>
      <c r="TEI1237" s="12"/>
      <c r="TEJ1237" s="12"/>
      <c r="TEK1237" s="12"/>
      <c r="TEL1237" s="12"/>
      <c r="TEM1237" s="12"/>
      <c r="TEN1237" s="12"/>
      <c r="TEO1237" s="12"/>
      <c r="TEP1237" s="12"/>
      <c r="TEQ1237" s="12"/>
      <c r="TER1237" s="12"/>
      <c r="TES1237" s="12"/>
      <c r="TET1237" s="12"/>
      <c r="TEU1237" s="12"/>
      <c r="TEV1237" s="12"/>
      <c r="TEW1237" s="12"/>
      <c r="TEX1237" s="12"/>
      <c r="TEY1237" s="12"/>
      <c r="TEZ1237" s="12"/>
      <c r="TFA1237" s="12"/>
      <c r="TFB1237" s="12"/>
      <c r="TFC1237" s="12"/>
      <c r="TFD1237" s="12"/>
      <c r="TFE1237" s="12"/>
      <c r="TFF1237" s="12"/>
      <c r="TFG1237" s="12"/>
      <c r="TFH1237" s="12"/>
      <c r="TFI1237" s="12"/>
      <c r="TFJ1237" s="12"/>
      <c r="TFK1237" s="12"/>
      <c r="TFL1237" s="12"/>
      <c r="TFM1237" s="12"/>
      <c r="TFN1237" s="12"/>
      <c r="TFO1237" s="12"/>
      <c r="TFP1237" s="12"/>
      <c r="TFQ1237" s="12"/>
      <c r="TFR1237" s="12"/>
      <c r="TFS1237" s="12"/>
      <c r="TFT1237" s="12"/>
      <c r="TFU1237" s="12"/>
      <c r="TFV1237" s="12"/>
      <c r="TFW1237" s="12"/>
      <c r="TFX1237" s="12"/>
      <c r="TFY1237" s="12"/>
      <c r="TFZ1237" s="12"/>
      <c r="TGA1237" s="12"/>
      <c r="TGB1237" s="12"/>
      <c r="TGC1237" s="12"/>
      <c r="TGD1237" s="12"/>
      <c r="TGE1237" s="12"/>
      <c r="TGF1237" s="12"/>
      <c r="TGG1237" s="12"/>
      <c r="TGH1237" s="12"/>
      <c r="TGI1237" s="12"/>
      <c r="TGJ1237" s="12"/>
      <c r="TGK1237" s="12"/>
      <c r="TGL1237" s="12"/>
      <c r="TGM1237" s="12"/>
      <c r="TGN1237" s="12"/>
      <c r="TGO1237" s="12"/>
      <c r="TGP1237" s="12"/>
      <c r="TGQ1237" s="12"/>
      <c r="TGR1237" s="12"/>
      <c r="TGS1237" s="12"/>
      <c r="TGT1237" s="12"/>
      <c r="TGU1237" s="12"/>
      <c r="TGV1237" s="12"/>
      <c r="TGW1237" s="12"/>
      <c r="TGX1237" s="12"/>
      <c r="TGY1237" s="12"/>
      <c r="TGZ1237" s="12"/>
      <c r="THA1237" s="12"/>
      <c r="THB1237" s="12"/>
      <c r="THC1237" s="12"/>
      <c r="THD1237" s="12"/>
      <c r="THE1237" s="12"/>
      <c r="THF1237" s="12"/>
      <c r="THG1237" s="12"/>
      <c r="THH1237" s="12"/>
      <c r="THI1237" s="12"/>
      <c r="THJ1237" s="12"/>
      <c r="THK1237" s="12"/>
      <c r="THL1237" s="12"/>
      <c r="THM1237" s="12"/>
      <c r="THN1237" s="12"/>
      <c r="THO1237" s="12"/>
      <c r="THP1237" s="12"/>
      <c r="THQ1237" s="12"/>
      <c r="THR1237" s="12"/>
      <c r="THS1237" s="12"/>
      <c r="THT1237" s="12"/>
      <c r="THU1237" s="12"/>
      <c r="THV1237" s="12"/>
      <c r="THW1237" s="12"/>
      <c r="THX1237" s="12"/>
      <c r="THY1237" s="12"/>
      <c r="THZ1237" s="12"/>
      <c r="TIA1237" s="12"/>
      <c r="TIB1237" s="12"/>
      <c r="TIC1237" s="12"/>
      <c r="TID1237" s="12"/>
      <c r="TIE1237" s="12"/>
      <c r="TIF1237" s="12"/>
      <c r="TIG1237" s="12"/>
      <c r="TIH1237" s="12"/>
      <c r="TII1237" s="12"/>
      <c r="TIJ1237" s="12"/>
      <c r="TIK1237" s="12"/>
      <c r="TIL1237" s="12"/>
      <c r="TIM1237" s="12"/>
      <c r="TIN1237" s="12"/>
      <c r="TIO1237" s="12"/>
      <c r="TIP1237" s="12"/>
      <c r="TIQ1237" s="12"/>
      <c r="TIR1237" s="12"/>
      <c r="TIS1237" s="12"/>
      <c r="TIT1237" s="12"/>
      <c r="TIU1237" s="12"/>
      <c r="TIV1237" s="12"/>
      <c r="TIW1237" s="12"/>
      <c r="TIX1237" s="12"/>
      <c r="TIY1237" s="12"/>
      <c r="TIZ1237" s="12"/>
      <c r="TJA1237" s="12"/>
      <c r="TJB1237" s="12"/>
      <c r="TJC1237" s="12"/>
      <c r="TJD1237" s="12"/>
      <c r="TJE1237" s="12"/>
      <c r="TJF1237" s="12"/>
      <c r="TJG1237" s="12"/>
      <c r="TJH1237" s="12"/>
      <c r="TJI1237" s="12"/>
      <c r="TJJ1237" s="12"/>
      <c r="TJK1237" s="12"/>
      <c r="TJL1237" s="12"/>
      <c r="TJM1237" s="12"/>
      <c r="TJN1237" s="12"/>
      <c r="TJO1237" s="12"/>
      <c r="TJP1237" s="12"/>
      <c r="TJQ1237" s="12"/>
      <c r="TJR1237" s="12"/>
      <c r="TJS1237" s="12"/>
      <c r="TJT1237" s="12"/>
      <c r="TJU1237" s="12"/>
      <c r="TJV1237" s="12"/>
      <c r="TJW1237" s="12"/>
      <c r="TJX1237" s="12"/>
      <c r="TJY1237" s="12"/>
      <c r="TJZ1237" s="12"/>
      <c r="TKA1237" s="12"/>
      <c r="TKB1237" s="12"/>
      <c r="TKC1237" s="12"/>
      <c r="TKD1237" s="12"/>
      <c r="TKE1237" s="12"/>
      <c r="TKF1237" s="12"/>
      <c r="TKG1237" s="12"/>
      <c r="TKH1237" s="12"/>
      <c r="TKI1237" s="12"/>
      <c r="TKJ1237" s="12"/>
      <c r="TKK1237" s="12"/>
      <c r="TKL1237" s="12"/>
      <c r="TKM1237" s="12"/>
      <c r="TKN1237" s="12"/>
      <c r="TKO1237" s="12"/>
      <c r="TKP1237" s="12"/>
      <c r="TKQ1237" s="12"/>
      <c r="TKR1237" s="12"/>
      <c r="TKS1237" s="12"/>
      <c r="TKT1237" s="12"/>
      <c r="TKU1237" s="12"/>
      <c r="TKV1237" s="12"/>
      <c r="TKW1237" s="12"/>
      <c r="TKX1237" s="12"/>
      <c r="TKY1237" s="12"/>
      <c r="TKZ1237" s="12"/>
      <c r="TLA1237" s="12"/>
      <c r="TLB1237" s="12"/>
      <c r="TLC1237" s="12"/>
      <c r="TLD1237" s="12"/>
      <c r="TLE1237" s="12"/>
      <c r="TLF1237" s="12"/>
      <c r="TLG1237" s="12"/>
      <c r="TLH1237" s="12"/>
      <c r="TLI1237" s="12"/>
      <c r="TLJ1237" s="12"/>
      <c r="TLK1237" s="12"/>
      <c r="TLL1237" s="12"/>
      <c r="TLM1237" s="12"/>
      <c r="TLN1237" s="12"/>
      <c r="TLO1237" s="12"/>
      <c r="TLP1237" s="12"/>
      <c r="TLQ1237" s="12"/>
      <c r="TLR1237" s="12"/>
      <c r="TLS1237" s="12"/>
      <c r="TLT1237" s="12"/>
      <c r="TLU1237" s="12"/>
      <c r="TLV1237" s="12"/>
      <c r="TLW1237" s="12"/>
      <c r="TLX1237" s="12"/>
      <c r="TLY1237" s="12"/>
      <c r="TLZ1237" s="12"/>
      <c r="TMA1237" s="12"/>
      <c r="TMB1237" s="12"/>
      <c r="TMC1237" s="12"/>
      <c r="TMD1237" s="12"/>
      <c r="TME1237" s="12"/>
      <c r="TMF1237" s="12"/>
      <c r="TMG1237" s="12"/>
      <c r="TMH1237" s="12"/>
      <c r="TMI1237" s="12"/>
      <c r="TMJ1237" s="12"/>
      <c r="TMK1237" s="12"/>
      <c r="TML1237" s="12"/>
      <c r="TMM1237" s="12"/>
      <c r="TMN1237" s="12"/>
      <c r="TMO1237" s="12"/>
      <c r="TMP1237" s="12"/>
      <c r="TMQ1237" s="12"/>
      <c r="TMR1237" s="12"/>
      <c r="TMS1237" s="12"/>
      <c r="TMT1237" s="12"/>
      <c r="TMU1237" s="12"/>
      <c r="TMV1237" s="12"/>
      <c r="TMW1237" s="12"/>
      <c r="TMX1237" s="12"/>
      <c r="TMY1237" s="12"/>
      <c r="TMZ1237" s="12"/>
      <c r="TNA1237" s="12"/>
      <c r="TNB1237" s="12"/>
      <c r="TNC1237" s="12"/>
      <c r="TND1237" s="12"/>
      <c r="TNE1237" s="12"/>
      <c r="TNF1237" s="12"/>
      <c r="TNG1237" s="12"/>
      <c r="TNH1237" s="12"/>
      <c r="TNI1237" s="12"/>
      <c r="TNJ1237" s="12"/>
      <c r="TNK1237" s="12"/>
      <c r="TNL1237" s="12"/>
      <c r="TNM1237" s="12"/>
      <c r="TNN1237" s="12"/>
      <c r="TNO1237" s="12"/>
      <c r="TNP1237" s="12"/>
      <c r="TNQ1237" s="12"/>
      <c r="TNR1237" s="12"/>
      <c r="TNS1237" s="12"/>
      <c r="TNT1237" s="12"/>
      <c r="TNU1237" s="12"/>
      <c r="TNV1237" s="12"/>
      <c r="TNW1237" s="12"/>
      <c r="TNX1237" s="12"/>
      <c r="TNY1237" s="12"/>
      <c r="TNZ1237" s="12"/>
      <c r="TOA1237" s="12"/>
      <c r="TOB1237" s="12"/>
      <c r="TOC1237" s="12"/>
      <c r="TOD1237" s="12"/>
      <c r="TOE1237" s="12"/>
      <c r="TOF1237" s="12"/>
      <c r="TOG1237" s="12"/>
      <c r="TOH1237" s="12"/>
      <c r="TOI1237" s="12"/>
      <c r="TOJ1237" s="12"/>
      <c r="TOK1237" s="12"/>
      <c r="TOL1237" s="12"/>
      <c r="TOM1237" s="12"/>
      <c r="TON1237" s="12"/>
      <c r="TOO1237" s="12"/>
      <c r="TOP1237" s="12"/>
      <c r="TOQ1237" s="12"/>
      <c r="TOR1237" s="12"/>
      <c r="TOS1237" s="12"/>
      <c r="TOT1237" s="12"/>
      <c r="TOU1237" s="12"/>
      <c r="TOV1237" s="12"/>
      <c r="TOW1237" s="12"/>
      <c r="TOX1237" s="12"/>
      <c r="TOY1237" s="12"/>
      <c r="TOZ1237" s="12"/>
      <c r="TPA1237" s="12"/>
      <c r="TPB1237" s="12"/>
      <c r="TPC1237" s="12"/>
      <c r="TPD1237" s="12"/>
      <c r="TPE1237" s="12"/>
      <c r="TPF1237" s="12"/>
      <c r="TPG1237" s="12"/>
      <c r="TPH1237" s="12"/>
      <c r="TPI1237" s="12"/>
      <c r="TPJ1237" s="12"/>
      <c r="TPK1237" s="12"/>
      <c r="TPL1237" s="12"/>
      <c r="TPM1237" s="12"/>
      <c r="TPN1237" s="12"/>
      <c r="TPO1237" s="12"/>
      <c r="TPP1237" s="12"/>
      <c r="TPQ1237" s="12"/>
      <c r="TPR1237" s="12"/>
      <c r="TPS1237" s="12"/>
      <c r="TPT1237" s="12"/>
      <c r="TPU1237" s="12"/>
      <c r="TPV1237" s="12"/>
      <c r="TPW1237" s="12"/>
      <c r="TPX1237" s="12"/>
      <c r="TPY1237" s="12"/>
      <c r="TPZ1237" s="12"/>
      <c r="TQA1237" s="12"/>
      <c r="TQB1237" s="12"/>
      <c r="TQC1237" s="12"/>
      <c r="TQD1237" s="12"/>
      <c r="TQE1237" s="12"/>
      <c r="TQF1237" s="12"/>
      <c r="TQG1237" s="12"/>
      <c r="TQH1237" s="12"/>
      <c r="TQI1237" s="12"/>
      <c r="TQJ1237" s="12"/>
      <c r="TQK1237" s="12"/>
      <c r="TQL1237" s="12"/>
      <c r="TQM1237" s="12"/>
      <c r="TQN1237" s="12"/>
      <c r="TQO1237" s="12"/>
      <c r="TQP1237" s="12"/>
      <c r="TQQ1237" s="12"/>
      <c r="TQR1237" s="12"/>
      <c r="TQS1237" s="12"/>
      <c r="TQT1237" s="12"/>
      <c r="TQU1237" s="12"/>
      <c r="TQV1237" s="12"/>
      <c r="TQW1237" s="12"/>
      <c r="TQX1237" s="12"/>
      <c r="TQY1237" s="12"/>
      <c r="TQZ1237" s="12"/>
      <c r="TRA1237" s="12"/>
      <c r="TRB1237" s="12"/>
      <c r="TRC1237" s="12"/>
      <c r="TRD1237" s="12"/>
      <c r="TRE1237" s="12"/>
      <c r="TRF1237" s="12"/>
      <c r="TRG1237" s="12"/>
      <c r="TRH1237" s="12"/>
      <c r="TRI1237" s="12"/>
      <c r="TRJ1237" s="12"/>
      <c r="TRK1237" s="12"/>
      <c r="TRL1237" s="12"/>
      <c r="TRM1237" s="12"/>
      <c r="TRN1237" s="12"/>
      <c r="TRO1237" s="12"/>
      <c r="TRP1237" s="12"/>
      <c r="TRQ1237" s="12"/>
      <c r="TRR1237" s="12"/>
      <c r="TRS1237" s="12"/>
      <c r="TRT1237" s="12"/>
      <c r="TRU1237" s="12"/>
      <c r="TRV1237" s="12"/>
      <c r="TRW1237" s="12"/>
      <c r="TRX1237" s="12"/>
      <c r="TRY1237" s="12"/>
      <c r="TRZ1237" s="12"/>
      <c r="TSA1237" s="12"/>
      <c r="TSB1237" s="12"/>
      <c r="TSC1237" s="12"/>
      <c r="TSD1237" s="12"/>
      <c r="TSE1237" s="12"/>
      <c r="TSF1237" s="12"/>
      <c r="TSG1237" s="12"/>
      <c r="TSH1237" s="12"/>
      <c r="TSI1237" s="12"/>
      <c r="TSJ1237" s="12"/>
      <c r="TSK1237" s="12"/>
      <c r="TSL1237" s="12"/>
      <c r="TSM1237" s="12"/>
      <c r="TSN1237" s="12"/>
      <c r="TSO1237" s="12"/>
      <c r="TSP1237" s="12"/>
      <c r="TSQ1237" s="12"/>
      <c r="TSR1237" s="12"/>
      <c r="TSS1237" s="12"/>
      <c r="TST1237" s="12"/>
      <c r="TSU1237" s="12"/>
      <c r="TSV1237" s="12"/>
      <c r="TSW1237" s="12"/>
      <c r="TSX1237" s="12"/>
      <c r="TSY1237" s="12"/>
      <c r="TSZ1237" s="12"/>
      <c r="TTA1237" s="12"/>
      <c r="TTB1237" s="12"/>
      <c r="TTC1237" s="12"/>
      <c r="TTD1237" s="12"/>
      <c r="TTE1237" s="12"/>
      <c r="TTF1237" s="12"/>
      <c r="TTG1237" s="12"/>
      <c r="TTH1237" s="12"/>
      <c r="TTI1237" s="12"/>
      <c r="TTJ1237" s="12"/>
      <c r="TTK1237" s="12"/>
      <c r="TTL1237" s="12"/>
      <c r="TTM1237" s="12"/>
      <c r="TTN1237" s="12"/>
      <c r="TTO1237" s="12"/>
      <c r="TTP1237" s="12"/>
      <c r="TTQ1237" s="12"/>
      <c r="TTR1237" s="12"/>
      <c r="TTS1237" s="12"/>
      <c r="TTT1237" s="12"/>
      <c r="TTU1237" s="12"/>
      <c r="TTV1237" s="12"/>
      <c r="TTW1237" s="12"/>
      <c r="TTX1237" s="12"/>
      <c r="TTY1237" s="12"/>
      <c r="TTZ1237" s="12"/>
      <c r="TUA1237" s="12"/>
      <c r="TUB1237" s="12"/>
      <c r="TUC1237" s="12"/>
      <c r="TUD1237" s="12"/>
      <c r="TUE1237" s="12"/>
      <c r="TUF1237" s="12"/>
      <c r="TUG1237" s="12"/>
      <c r="TUH1237" s="12"/>
      <c r="TUI1237" s="12"/>
      <c r="TUJ1237" s="12"/>
      <c r="TUK1237" s="12"/>
      <c r="TUL1237" s="12"/>
      <c r="TUM1237" s="12"/>
      <c r="TUN1237" s="12"/>
      <c r="TUO1237" s="12"/>
      <c r="TUP1237" s="12"/>
      <c r="TUQ1237" s="12"/>
      <c r="TUR1237" s="12"/>
      <c r="TUS1237" s="12"/>
      <c r="TUT1237" s="12"/>
      <c r="TUU1237" s="12"/>
      <c r="TUV1237" s="12"/>
      <c r="TUW1237" s="12"/>
      <c r="TUX1237" s="12"/>
      <c r="TUY1237" s="12"/>
      <c r="TUZ1237" s="12"/>
      <c r="TVA1237" s="12"/>
      <c r="TVB1237" s="12"/>
      <c r="TVC1237" s="12"/>
      <c r="TVD1237" s="12"/>
      <c r="TVE1237" s="12"/>
      <c r="TVF1237" s="12"/>
      <c r="TVG1237" s="12"/>
      <c r="TVH1237" s="12"/>
      <c r="TVI1237" s="12"/>
      <c r="TVJ1237" s="12"/>
      <c r="TVK1237" s="12"/>
      <c r="TVL1237" s="12"/>
      <c r="TVM1237" s="12"/>
      <c r="TVN1237" s="12"/>
      <c r="TVO1237" s="12"/>
      <c r="TVP1237" s="12"/>
      <c r="TVQ1237" s="12"/>
      <c r="TVR1237" s="12"/>
      <c r="TVS1237" s="12"/>
      <c r="TVT1237" s="12"/>
      <c r="TVU1237" s="12"/>
      <c r="TVV1237" s="12"/>
      <c r="TVW1237" s="12"/>
      <c r="TVX1237" s="12"/>
      <c r="TVY1237" s="12"/>
      <c r="TVZ1237" s="12"/>
      <c r="TWA1237" s="12"/>
      <c r="TWB1237" s="12"/>
      <c r="TWC1237" s="12"/>
      <c r="TWD1237" s="12"/>
      <c r="TWE1237" s="12"/>
      <c r="TWF1237" s="12"/>
      <c r="TWG1237" s="12"/>
      <c r="TWH1237" s="12"/>
      <c r="TWI1237" s="12"/>
      <c r="TWJ1237" s="12"/>
      <c r="TWK1237" s="12"/>
      <c r="TWL1237" s="12"/>
      <c r="TWM1237" s="12"/>
      <c r="TWN1237" s="12"/>
      <c r="TWO1237" s="12"/>
      <c r="TWP1237" s="12"/>
      <c r="TWQ1237" s="12"/>
      <c r="TWR1237" s="12"/>
      <c r="TWS1237" s="12"/>
      <c r="TWT1237" s="12"/>
      <c r="TWU1237" s="12"/>
      <c r="TWV1237" s="12"/>
      <c r="TWW1237" s="12"/>
      <c r="TWX1237" s="12"/>
      <c r="TWY1237" s="12"/>
      <c r="TWZ1237" s="12"/>
      <c r="TXA1237" s="12"/>
      <c r="TXB1237" s="12"/>
      <c r="TXC1237" s="12"/>
      <c r="TXD1237" s="12"/>
      <c r="TXE1237" s="12"/>
      <c r="TXF1237" s="12"/>
      <c r="TXG1237" s="12"/>
      <c r="TXH1237" s="12"/>
      <c r="TXI1237" s="12"/>
      <c r="TXJ1237" s="12"/>
      <c r="TXK1237" s="12"/>
      <c r="TXL1237" s="12"/>
      <c r="TXM1237" s="12"/>
      <c r="TXN1237" s="12"/>
      <c r="TXO1237" s="12"/>
      <c r="TXP1237" s="12"/>
      <c r="TXQ1237" s="12"/>
      <c r="TXR1237" s="12"/>
      <c r="TXS1237" s="12"/>
      <c r="TXT1237" s="12"/>
      <c r="TXU1237" s="12"/>
      <c r="TXV1237" s="12"/>
      <c r="TXW1237" s="12"/>
      <c r="TXX1237" s="12"/>
      <c r="TXY1237" s="12"/>
      <c r="TXZ1237" s="12"/>
      <c r="TYA1237" s="12"/>
      <c r="TYB1237" s="12"/>
      <c r="TYC1237" s="12"/>
      <c r="TYD1237" s="12"/>
      <c r="TYE1237" s="12"/>
      <c r="TYF1237" s="12"/>
      <c r="TYG1237" s="12"/>
      <c r="TYH1237" s="12"/>
      <c r="TYI1237" s="12"/>
      <c r="TYJ1237" s="12"/>
      <c r="TYK1237" s="12"/>
      <c r="TYL1237" s="12"/>
      <c r="TYM1237" s="12"/>
      <c r="TYN1237" s="12"/>
      <c r="TYO1237" s="12"/>
      <c r="TYP1237" s="12"/>
      <c r="TYQ1237" s="12"/>
      <c r="TYR1237" s="12"/>
      <c r="TYS1237" s="12"/>
      <c r="TYT1237" s="12"/>
      <c r="TYU1237" s="12"/>
      <c r="TYV1237" s="12"/>
      <c r="TYW1237" s="12"/>
      <c r="TYX1237" s="12"/>
      <c r="TYY1237" s="12"/>
      <c r="TYZ1237" s="12"/>
      <c r="TZA1237" s="12"/>
      <c r="TZB1237" s="12"/>
      <c r="TZC1237" s="12"/>
      <c r="TZD1237" s="12"/>
      <c r="TZE1237" s="12"/>
      <c r="TZF1237" s="12"/>
      <c r="TZG1237" s="12"/>
      <c r="TZH1237" s="12"/>
      <c r="TZI1237" s="12"/>
      <c r="TZJ1237" s="12"/>
      <c r="TZK1237" s="12"/>
      <c r="TZL1237" s="12"/>
      <c r="TZM1237" s="12"/>
      <c r="TZN1237" s="12"/>
      <c r="TZO1237" s="12"/>
      <c r="TZP1237" s="12"/>
      <c r="TZQ1237" s="12"/>
      <c r="TZR1237" s="12"/>
      <c r="TZS1237" s="12"/>
      <c r="TZT1237" s="12"/>
      <c r="TZU1237" s="12"/>
      <c r="TZV1237" s="12"/>
      <c r="TZW1237" s="12"/>
      <c r="TZX1237" s="12"/>
      <c r="TZY1237" s="12"/>
      <c r="TZZ1237" s="12"/>
      <c r="UAA1237" s="12"/>
      <c r="UAB1237" s="12"/>
      <c r="UAC1237" s="12"/>
      <c r="UAD1237" s="12"/>
      <c r="UAE1237" s="12"/>
      <c r="UAF1237" s="12"/>
      <c r="UAG1237" s="12"/>
      <c r="UAH1237" s="12"/>
      <c r="UAI1237" s="12"/>
      <c r="UAJ1237" s="12"/>
      <c r="UAK1237" s="12"/>
      <c r="UAL1237" s="12"/>
      <c r="UAM1237" s="12"/>
      <c r="UAN1237" s="12"/>
      <c r="UAO1237" s="12"/>
      <c r="UAP1237" s="12"/>
      <c r="UAQ1237" s="12"/>
      <c r="UAR1237" s="12"/>
      <c r="UAS1237" s="12"/>
      <c r="UAT1237" s="12"/>
      <c r="UAU1237" s="12"/>
      <c r="UAV1237" s="12"/>
      <c r="UAW1237" s="12"/>
      <c r="UAX1237" s="12"/>
      <c r="UAY1237" s="12"/>
      <c r="UAZ1237" s="12"/>
      <c r="UBA1237" s="12"/>
      <c r="UBB1237" s="12"/>
      <c r="UBC1237" s="12"/>
      <c r="UBD1237" s="12"/>
      <c r="UBE1237" s="12"/>
      <c r="UBF1237" s="12"/>
      <c r="UBG1237" s="12"/>
      <c r="UBH1237" s="12"/>
      <c r="UBI1237" s="12"/>
      <c r="UBJ1237" s="12"/>
      <c r="UBK1237" s="12"/>
      <c r="UBL1237" s="12"/>
      <c r="UBM1237" s="12"/>
      <c r="UBN1237" s="12"/>
      <c r="UBO1237" s="12"/>
      <c r="UBP1237" s="12"/>
      <c r="UBQ1237" s="12"/>
      <c r="UBR1237" s="12"/>
      <c r="UBS1237" s="12"/>
      <c r="UBT1237" s="12"/>
      <c r="UBU1237" s="12"/>
      <c r="UBV1237" s="12"/>
      <c r="UBW1237" s="12"/>
      <c r="UBX1237" s="12"/>
      <c r="UBY1237" s="12"/>
      <c r="UBZ1237" s="12"/>
      <c r="UCA1237" s="12"/>
      <c r="UCB1237" s="12"/>
      <c r="UCC1237" s="12"/>
      <c r="UCD1237" s="12"/>
      <c r="UCE1237" s="12"/>
      <c r="UCF1237" s="12"/>
      <c r="UCG1237" s="12"/>
      <c r="UCH1237" s="12"/>
      <c r="UCI1237" s="12"/>
      <c r="UCJ1237" s="12"/>
      <c r="UCK1237" s="12"/>
      <c r="UCL1237" s="12"/>
      <c r="UCM1237" s="12"/>
      <c r="UCN1237" s="12"/>
      <c r="UCO1237" s="12"/>
      <c r="UCP1237" s="12"/>
      <c r="UCQ1237" s="12"/>
      <c r="UCR1237" s="12"/>
      <c r="UCS1237" s="12"/>
      <c r="UCT1237" s="12"/>
      <c r="UCU1237" s="12"/>
      <c r="UCV1237" s="12"/>
      <c r="UCW1237" s="12"/>
      <c r="UCX1237" s="12"/>
      <c r="UCY1237" s="12"/>
      <c r="UCZ1237" s="12"/>
      <c r="UDA1237" s="12"/>
      <c r="UDB1237" s="12"/>
      <c r="UDC1237" s="12"/>
      <c r="UDD1237" s="12"/>
      <c r="UDE1237" s="12"/>
      <c r="UDF1237" s="12"/>
      <c r="UDG1237" s="12"/>
      <c r="UDH1237" s="12"/>
      <c r="UDI1237" s="12"/>
      <c r="UDJ1237" s="12"/>
      <c r="UDK1237" s="12"/>
      <c r="UDL1237" s="12"/>
      <c r="UDM1237" s="12"/>
      <c r="UDN1237" s="12"/>
      <c r="UDO1237" s="12"/>
      <c r="UDP1237" s="12"/>
      <c r="UDQ1237" s="12"/>
      <c r="UDR1237" s="12"/>
      <c r="UDS1237" s="12"/>
      <c r="UDT1237" s="12"/>
      <c r="UDU1237" s="12"/>
      <c r="UDV1237" s="12"/>
      <c r="UDW1237" s="12"/>
      <c r="UDX1237" s="12"/>
      <c r="UDY1237" s="12"/>
      <c r="UDZ1237" s="12"/>
      <c r="UEA1237" s="12"/>
      <c r="UEB1237" s="12"/>
      <c r="UEC1237" s="12"/>
      <c r="UED1237" s="12"/>
      <c r="UEE1237" s="12"/>
      <c r="UEF1237" s="12"/>
      <c r="UEG1237" s="12"/>
      <c r="UEH1237" s="12"/>
      <c r="UEI1237" s="12"/>
      <c r="UEJ1237" s="12"/>
      <c r="UEK1237" s="12"/>
      <c r="UEL1237" s="12"/>
      <c r="UEM1237" s="12"/>
      <c r="UEN1237" s="12"/>
      <c r="UEO1237" s="12"/>
      <c r="UEP1237" s="12"/>
      <c r="UEQ1237" s="12"/>
      <c r="UER1237" s="12"/>
      <c r="UES1237" s="12"/>
      <c r="UET1237" s="12"/>
      <c r="UEU1237" s="12"/>
      <c r="UEV1237" s="12"/>
      <c r="UEW1237" s="12"/>
      <c r="UEX1237" s="12"/>
      <c r="UEY1237" s="12"/>
      <c r="UEZ1237" s="12"/>
      <c r="UFA1237" s="12"/>
      <c r="UFB1237" s="12"/>
      <c r="UFC1237" s="12"/>
      <c r="UFD1237" s="12"/>
      <c r="UFE1237" s="12"/>
      <c r="UFF1237" s="12"/>
      <c r="UFG1237" s="12"/>
      <c r="UFH1237" s="12"/>
      <c r="UFI1237" s="12"/>
      <c r="UFJ1237" s="12"/>
      <c r="UFK1237" s="12"/>
      <c r="UFL1237" s="12"/>
      <c r="UFM1237" s="12"/>
      <c r="UFN1237" s="12"/>
      <c r="UFO1237" s="12"/>
      <c r="UFP1237" s="12"/>
      <c r="UFQ1237" s="12"/>
      <c r="UFR1237" s="12"/>
      <c r="UFS1237" s="12"/>
      <c r="UFT1237" s="12"/>
      <c r="UFU1237" s="12"/>
      <c r="UFV1237" s="12"/>
      <c r="UFW1237" s="12"/>
      <c r="UFX1237" s="12"/>
      <c r="UFY1237" s="12"/>
      <c r="UFZ1237" s="12"/>
      <c r="UGA1237" s="12"/>
      <c r="UGB1237" s="12"/>
      <c r="UGC1237" s="12"/>
      <c r="UGD1237" s="12"/>
      <c r="UGE1237" s="12"/>
      <c r="UGF1237" s="12"/>
      <c r="UGG1237" s="12"/>
      <c r="UGH1237" s="12"/>
      <c r="UGI1237" s="12"/>
      <c r="UGJ1237" s="12"/>
      <c r="UGK1237" s="12"/>
      <c r="UGL1237" s="12"/>
      <c r="UGM1237" s="12"/>
      <c r="UGN1237" s="12"/>
      <c r="UGO1237" s="12"/>
      <c r="UGP1237" s="12"/>
      <c r="UGQ1237" s="12"/>
      <c r="UGR1237" s="12"/>
      <c r="UGS1237" s="12"/>
      <c r="UGT1237" s="12"/>
      <c r="UGU1237" s="12"/>
      <c r="UGV1237" s="12"/>
      <c r="UGW1237" s="12"/>
      <c r="UGX1237" s="12"/>
      <c r="UGY1237" s="12"/>
      <c r="UGZ1237" s="12"/>
      <c r="UHA1237" s="12"/>
      <c r="UHB1237" s="12"/>
      <c r="UHC1237" s="12"/>
      <c r="UHD1237" s="12"/>
      <c r="UHE1237" s="12"/>
      <c r="UHF1237" s="12"/>
      <c r="UHG1237" s="12"/>
      <c r="UHH1237" s="12"/>
      <c r="UHI1237" s="12"/>
      <c r="UHJ1237" s="12"/>
      <c r="UHK1237" s="12"/>
      <c r="UHL1237" s="12"/>
      <c r="UHM1237" s="12"/>
      <c r="UHN1237" s="12"/>
      <c r="UHO1237" s="12"/>
      <c r="UHP1237" s="12"/>
      <c r="UHQ1237" s="12"/>
      <c r="UHR1237" s="12"/>
      <c r="UHS1237" s="12"/>
      <c r="UHT1237" s="12"/>
      <c r="UHU1237" s="12"/>
      <c r="UHV1237" s="12"/>
      <c r="UHW1237" s="12"/>
      <c r="UHX1237" s="12"/>
      <c r="UHY1237" s="12"/>
      <c r="UHZ1237" s="12"/>
      <c r="UIA1237" s="12"/>
      <c r="UIB1237" s="12"/>
      <c r="UIC1237" s="12"/>
      <c r="UID1237" s="12"/>
      <c r="UIE1237" s="12"/>
      <c r="UIF1237" s="12"/>
      <c r="UIG1237" s="12"/>
      <c r="UIH1237" s="12"/>
      <c r="UII1237" s="12"/>
      <c r="UIJ1237" s="12"/>
      <c r="UIK1237" s="12"/>
      <c r="UIL1237" s="12"/>
      <c r="UIM1237" s="12"/>
      <c r="UIN1237" s="12"/>
      <c r="UIO1237" s="12"/>
      <c r="UIP1237" s="12"/>
      <c r="UIQ1237" s="12"/>
      <c r="UIR1237" s="12"/>
      <c r="UIS1237" s="12"/>
      <c r="UIT1237" s="12"/>
      <c r="UIU1237" s="12"/>
      <c r="UIV1237" s="12"/>
      <c r="UIW1237" s="12"/>
      <c r="UIX1237" s="12"/>
      <c r="UIY1237" s="12"/>
      <c r="UIZ1237" s="12"/>
      <c r="UJA1237" s="12"/>
      <c r="UJB1237" s="12"/>
      <c r="UJC1237" s="12"/>
      <c r="UJD1237" s="12"/>
      <c r="UJE1237" s="12"/>
      <c r="UJF1237" s="12"/>
      <c r="UJG1237" s="12"/>
      <c r="UJH1237" s="12"/>
      <c r="UJI1237" s="12"/>
      <c r="UJJ1237" s="12"/>
      <c r="UJK1237" s="12"/>
      <c r="UJL1237" s="12"/>
      <c r="UJM1237" s="12"/>
      <c r="UJN1237" s="12"/>
      <c r="UJO1237" s="12"/>
      <c r="UJP1237" s="12"/>
      <c r="UJQ1237" s="12"/>
      <c r="UJR1237" s="12"/>
      <c r="UJS1237" s="12"/>
      <c r="UJT1237" s="12"/>
      <c r="UJU1237" s="12"/>
      <c r="UJV1237" s="12"/>
      <c r="UJW1237" s="12"/>
      <c r="UJX1237" s="12"/>
      <c r="UJY1237" s="12"/>
      <c r="UJZ1237" s="12"/>
      <c r="UKA1237" s="12"/>
      <c r="UKB1237" s="12"/>
      <c r="UKC1237" s="12"/>
      <c r="UKD1237" s="12"/>
      <c r="UKE1237" s="12"/>
      <c r="UKF1237" s="12"/>
      <c r="UKG1237" s="12"/>
      <c r="UKH1237" s="12"/>
      <c r="UKI1237" s="12"/>
      <c r="UKJ1237" s="12"/>
      <c r="UKK1237" s="12"/>
      <c r="UKL1237" s="12"/>
      <c r="UKM1237" s="12"/>
      <c r="UKN1237" s="12"/>
      <c r="UKO1237" s="12"/>
      <c r="UKP1237" s="12"/>
      <c r="UKQ1237" s="12"/>
      <c r="UKR1237" s="12"/>
      <c r="UKS1237" s="12"/>
      <c r="UKT1237" s="12"/>
      <c r="UKU1237" s="12"/>
      <c r="UKV1237" s="12"/>
      <c r="UKW1237" s="12"/>
      <c r="UKX1237" s="12"/>
      <c r="UKY1237" s="12"/>
      <c r="UKZ1237" s="12"/>
      <c r="ULA1237" s="12"/>
      <c r="ULB1237" s="12"/>
      <c r="ULC1237" s="12"/>
      <c r="ULD1237" s="12"/>
      <c r="ULE1237" s="12"/>
      <c r="ULF1237" s="12"/>
      <c r="ULG1237" s="12"/>
      <c r="ULH1237" s="12"/>
      <c r="ULI1237" s="12"/>
      <c r="ULJ1237" s="12"/>
      <c r="ULK1237" s="12"/>
      <c r="ULL1237" s="12"/>
      <c r="ULM1237" s="12"/>
      <c r="ULN1237" s="12"/>
      <c r="ULO1237" s="12"/>
      <c r="ULP1237" s="12"/>
      <c r="ULQ1237" s="12"/>
      <c r="ULR1237" s="12"/>
      <c r="ULS1237" s="12"/>
      <c r="ULT1237" s="12"/>
      <c r="ULU1237" s="12"/>
      <c r="ULV1237" s="12"/>
      <c r="ULW1237" s="12"/>
      <c r="ULX1237" s="12"/>
      <c r="ULY1237" s="12"/>
      <c r="ULZ1237" s="12"/>
      <c r="UMA1237" s="12"/>
      <c r="UMB1237" s="12"/>
      <c r="UMC1237" s="12"/>
      <c r="UMD1237" s="12"/>
      <c r="UME1237" s="12"/>
      <c r="UMF1237" s="12"/>
      <c r="UMG1237" s="12"/>
      <c r="UMH1237" s="12"/>
      <c r="UMI1237" s="12"/>
      <c r="UMJ1237" s="12"/>
      <c r="UMK1237" s="12"/>
      <c r="UML1237" s="12"/>
      <c r="UMM1237" s="12"/>
      <c r="UMN1237" s="12"/>
      <c r="UMO1237" s="12"/>
      <c r="UMP1237" s="12"/>
      <c r="UMQ1237" s="12"/>
      <c r="UMR1237" s="12"/>
      <c r="UMS1237" s="12"/>
      <c r="UMT1237" s="12"/>
      <c r="UMU1237" s="12"/>
      <c r="UMV1237" s="12"/>
      <c r="UMW1237" s="12"/>
      <c r="UMX1237" s="12"/>
      <c r="UMY1237" s="12"/>
      <c r="UMZ1237" s="12"/>
      <c r="UNA1237" s="12"/>
      <c r="UNB1237" s="12"/>
      <c r="UNC1237" s="12"/>
      <c r="UND1237" s="12"/>
      <c r="UNE1237" s="12"/>
      <c r="UNF1237" s="12"/>
      <c r="UNG1237" s="12"/>
      <c r="UNH1237" s="12"/>
      <c r="UNI1237" s="12"/>
      <c r="UNJ1237" s="12"/>
      <c r="UNK1237" s="12"/>
      <c r="UNL1237" s="12"/>
      <c r="UNM1237" s="12"/>
      <c r="UNN1237" s="12"/>
      <c r="UNO1237" s="12"/>
      <c r="UNP1237" s="12"/>
      <c r="UNQ1237" s="12"/>
      <c r="UNR1237" s="12"/>
      <c r="UNS1237" s="12"/>
      <c r="UNT1237" s="12"/>
      <c r="UNU1237" s="12"/>
      <c r="UNV1237" s="12"/>
      <c r="UNW1237" s="12"/>
      <c r="UNX1237" s="12"/>
      <c r="UNY1237" s="12"/>
      <c r="UNZ1237" s="12"/>
      <c r="UOA1237" s="12"/>
      <c r="UOB1237" s="12"/>
      <c r="UOC1237" s="12"/>
      <c r="UOD1237" s="12"/>
      <c r="UOE1237" s="12"/>
      <c r="UOF1237" s="12"/>
      <c r="UOG1237" s="12"/>
      <c r="UOH1237" s="12"/>
      <c r="UOI1237" s="12"/>
      <c r="UOJ1237" s="12"/>
      <c r="UOK1237" s="12"/>
      <c r="UOL1237" s="12"/>
      <c r="UOM1237" s="12"/>
      <c r="UON1237" s="12"/>
      <c r="UOO1237" s="12"/>
      <c r="UOP1237" s="12"/>
      <c r="UOQ1237" s="12"/>
      <c r="UOR1237" s="12"/>
      <c r="UOS1237" s="12"/>
      <c r="UOT1237" s="12"/>
      <c r="UOU1237" s="12"/>
      <c r="UOV1237" s="12"/>
      <c r="UOW1237" s="12"/>
      <c r="UOX1237" s="12"/>
      <c r="UOY1237" s="12"/>
      <c r="UOZ1237" s="12"/>
      <c r="UPA1237" s="12"/>
      <c r="UPB1237" s="12"/>
      <c r="UPC1237" s="12"/>
      <c r="UPD1237" s="12"/>
      <c r="UPE1237" s="12"/>
      <c r="UPF1237" s="12"/>
      <c r="UPG1237" s="12"/>
      <c r="UPH1237" s="12"/>
      <c r="UPI1237" s="12"/>
      <c r="UPJ1237" s="12"/>
      <c r="UPK1237" s="12"/>
      <c r="UPL1237" s="12"/>
      <c r="UPM1237" s="12"/>
      <c r="UPN1237" s="12"/>
      <c r="UPO1237" s="12"/>
      <c r="UPP1237" s="12"/>
      <c r="UPQ1237" s="12"/>
      <c r="UPR1237" s="12"/>
      <c r="UPS1237" s="12"/>
      <c r="UPT1237" s="12"/>
      <c r="UPU1237" s="12"/>
      <c r="UPV1237" s="12"/>
      <c r="UPW1237" s="12"/>
      <c r="UPX1237" s="12"/>
      <c r="UPY1237" s="12"/>
      <c r="UPZ1237" s="12"/>
      <c r="UQA1237" s="12"/>
      <c r="UQB1237" s="12"/>
      <c r="UQC1237" s="12"/>
      <c r="UQD1237" s="12"/>
      <c r="UQE1237" s="12"/>
      <c r="UQF1237" s="12"/>
      <c r="UQG1237" s="12"/>
      <c r="UQH1237" s="12"/>
      <c r="UQI1237" s="12"/>
      <c r="UQJ1237" s="12"/>
      <c r="UQK1237" s="12"/>
      <c r="UQL1237" s="12"/>
      <c r="UQM1237" s="12"/>
      <c r="UQN1237" s="12"/>
      <c r="UQO1237" s="12"/>
      <c r="UQP1237" s="12"/>
      <c r="UQQ1237" s="12"/>
      <c r="UQR1237" s="12"/>
      <c r="UQS1237" s="12"/>
      <c r="UQT1237" s="12"/>
      <c r="UQU1237" s="12"/>
      <c r="UQV1237" s="12"/>
      <c r="UQW1237" s="12"/>
      <c r="UQX1237" s="12"/>
      <c r="UQY1237" s="12"/>
      <c r="UQZ1237" s="12"/>
      <c r="URA1237" s="12"/>
      <c r="URB1237" s="12"/>
      <c r="URC1237" s="12"/>
      <c r="URD1237" s="12"/>
      <c r="URE1237" s="12"/>
      <c r="URF1237" s="12"/>
      <c r="URG1237" s="12"/>
      <c r="URH1237" s="12"/>
      <c r="URI1237" s="12"/>
      <c r="URJ1237" s="12"/>
      <c r="URK1237" s="12"/>
      <c r="URL1237" s="12"/>
      <c r="URM1237" s="12"/>
      <c r="URN1237" s="12"/>
      <c r="URO1237" s="12"/>
      <c r="URP1237" s="12"/>
      <c r="URQ1237" s="12"/>
      <c r="URR1237" s="12"/>
      <c r="URS1237" s="12"/>
      <c r="URT1237" s="12"/>
      <c r="URU1237" s="12"/>
      <c r="URV1237" s="12"/>
      <c r="URW1237" s="12"/>
      <c r="URX1237" s="12"/>
      <c r="URY1237" s="12"/>
      <c r="URZ1237" s="12"/>
      <c r="USA1237" s="12"/>
      <c r="USB1237" s="12"/>
      <c r="USC1237" s="12"/>
      <c r="USD1237" s="12"/>
      <c r="USE1237" s="12"/>
      <c r="USF1237" s="12"/>
      <c r="USG1237" s="12"/>
      <c r="USH1237" s="12"/>
      <c r="USI1237" s="12"/>
      <c r="USJ1237" s="12"/>
      <c r="USK1237" s="12"/>
      <c r="USL1237" s="12"/>
      <c r="USM1237" s="12"/>
      <c r="USN1237" s="12"/>
      <c r="USO1237" s="12"/>
      <c r="USP1237" s="12"/>
      <c r="USQ1237" s="12"/>
      <c r="USR1237" s="12"/>
      <c r="USS1237" s="12"/>
      <c r="UST1237" s="12"/>
      <c r="USU1237" s="12"/>
      <c r="USV1237" s="12"/>
      <c r="USW1237" s="12"/>
      <c r="USX1237" s="12"/>
      <c r="USY1237" s="12"/>
      <c r="USZ1237" s="12"/>
      <c r="UTA1237" s="12"/>
      <c r="UTB1237" s="12"/>
      <c r="UTC1237" s="12"/>
      <c r="UTD1237" s="12"/>
      <c r="UTE1237" s="12"/>
      <c r="UTF1237" s="12"/>
      <c r="UTG1237" s="12"/>
      <c r="UTH1237" s="12"/>
      <c r="UTI1237" s="12"/>
      <c r="UTJ1237" s="12"/>
      <c r="UTK1237" s="12"/>
      <c r="UTL1237" s="12"/>
      <c r="UTM1237" s="12"/>
      <c r="UTN1237" s="12"/>
      <c r="UTO1237" s="12"/>
      <c r="UTP1237" s="12"/>
      <c r="UTQ1237" s="12"/>
      <c r="UTR1237" s="12"/>
      <c r="UTS1237" s="12"/>
      <c r="UTT1237" s="12"/>
      <c r="UTU1237" s="12"/>
      <c r="UTV1237" s="12"/>
      <c r="UTW1237" s="12"/>
      <c r="UTX1237" s="12"/>
      <c r="UTY1237" s="12"/>
      <c r="UTZ1237" s="12"/>
      <c r="UUA1237" s="12"/>
      <c r="UUB1237" s="12"/>
      <c r="UUC1237" s="12"/>
      <c r="UUD1237" s="12"/>
      <c r="UUE1237" s="12"/>
      <c r="UUF1237" s="12"/>
      <c r="UUG1237" s="12"/>
      <c r="UUH1237" s="12"/>
      <c r="UUI1237" s="12"/>
      <c r="UUJ1237" s="12"/>
      <c r="UUK1237" s="12"/>
      <c r="UUL1237" s="12"/>
      <c r="UUM1237" s="12"/>
      <c r="UUN1237" s="12"/>
      <c r="UUO1237" s="12"/>
      <c r="UUP1237" s="12"/>
      <c r="UUQ1237" s="12"/>
      <c r="UUR1237" s="12"/>
      <c r="UUS1237" s="12"/>
      <c r="UUT1237" s="12"/>
      <c r="UUU1237" s="12"/>
      <c r="UUV1237" s="12"/>
      <c r="UUW1237" s="12"/>
      <c r="UUX1237" s="12"/>
      <c r="UUY1237" s="12"/>
      <c r="UUZ1237" s="12"/>
      <c r="UVA1237" s="12"/>
      <c r="UVB1237" s="12"/>
      <c r="UVC1237" s="12"/>
      <c r="UVD1237" s="12"/>
      <c r="UVE1237" s="12"/>
      <c r="UVF1237" s="12"/>
      <c r="UVG1237" s="12"/>
      <c r="UVH1237" s="12"/>
      <c r="UVI1237" s="12"/>
      <c r="UVJ1237" s="12"/>
      <c r="UVK1237" s="12"/>
      <c r="UVL1237" s="12"/>
      <c r="UVM1237" s="12"/>
      <c r="UVN1237" s="12"/>
      <c r="UVO1237" s="12"/>
      <c r="UVP1237" s="12"/>
      <c r="UVQ1237" s="12"/>
      <c r="UVR1237" s="12"/>
      <c r="UVS1237" s="12"/>
      <c r="UVT1237" s="12"/>
      <c r="UVU1237" s="12"/>
      <c r="UVV1237" s="12"/>
      <c r="UVW1237" s="12"/>
      <c r="UVX1237" s="12"/>
      <c r="UVY1237" s="12"/>
      <c r="UVZ1237" s="12"/>
      <c r="UWA1237" s="12"/>
      <c r="UWB1237" s="12"/>
      <c r="UWC1237" s="12"/>
      <c r="UWD1237" s="12"/>
      <c r="UWE1237" s="12"/>
      <c r="UWF1237" s="12"/>
      <c r="UWG1237" s="12"/>
      <c r="UWH1237" s="12"/>
      <c r="UWI1237" s="12"/>
      <c r="UWJ1237" s="12"/>
      <c r="UWK1237" s="12"/>
      <c r="UWL1237" s="12"/>
      <c r="UWM1237" s="12"/>
      <c r="UWN1237" s="12"/>
      <c r="UWO1237" s="12"/>
      <c r="UWP1237" s="12"/>
      <c r="UWQ1237" s="12"/>
      <c r="UWR1237" s="12"/>
      <c r="UWS1237" s="12"/>
      <c r="UWT1237" s="12"/>
      <c r="UWU1237" s="12"/>
      <c r="UWV1237" s="12"/>
      <c r="UWW1237" s="12"/>
      <c r="UWX1237" s="12"/>
      <c r="UWY1237" s="12"/>
      <c r="UWZ1237" s="12"/>
      <c r="UXA1237" s="12"/>
      <c r="UXB1237" s="12"/>
      <c r="UXC1237" s="12"/>
      <c r="UXD1237" s="12"/>
      <c r="UXE1237" s="12"/>
      <c r="UXF1237" s="12"/>
      <c r="UXG1237" s="12"/>
      <c r="UXH1237" s="12"/>
      <c r="UXI1237" s="12"/>
      <c r="UXJ1237" s="12"/>
      <c r="UXK1237" s="12"/>
      <c r="UXL1237" s="12"/>
      <c r="UXM1237" s="12"/>
      <c r="UXN1237" s="12"/>
      <c r="UXO1237" s="12"/>
      <c r="UXP1237" s="12"/>
      <c r="UXQ1237" s="12"/>
      <c r="UXR1237" s="12"/>
      <c r="UXS1237" s="12"/>
      <c r="UXT1237" s="12"/>
      <c r="UXU1237" s="12"/>
      <c r="UXV1237" s="12"/>
      <c r="UXW1237" s="12"/>
      <c r="UXX1237" s="12"/>
      <c r="UXY1237" s="12"/>
      <c r="UXZ1237" s="12"/>
      <c r="UYA1237" s="12"/>
      <c r="UYB1237" s="12"/>
      <c r="UYC1237" s="12"/>
      <c r="UYD1237" s="12"/>
      <c r="UYE1237" s="12"/>
      <c r="UYF1237" s="12"/>
      <c r="UYG1237" s="12"/>
      <c r="UYH1237" s="12"/>
      <c r="UYI1237" s="12"/>
      <c r="UYJ1237" s="12"/>
      <c r="UYK1237" s="12"/>
      <c r="UYL1237" s="12"/>
      <c r="UYM1237" s="12"/>
      <c r="UYN1237" s="12"/>
      <c r="UYO1237" s="12"/>
      <c r="UYP1237" s="12"/>
      <c r="UYQ1237" s="12"/>
      <c r="UYR1237" s="12"/>
      <c r="UYS1237" s="12"/>
      <c r="UYT1237" s="12"/>
      <c r="UYU1237" s="12"/>
      <c r="UYV1237" s="12"/>
      <c r="UYW1237" s="12"/>
      <c r="UYX1237" s="12"/>
      <c r="UYY1237" s="12"/>
      <c r="UYZ1237" s="12"/>
      <c r="UZA1237" s="12"/>
      <c r="UZB1237" s="12"/>
      <c r="UZC1237" s="12"/>
      <c r="UZD1237" s="12"/>
      <c r="UZE1237" s="12"/>
      <c r="UZF1237" s="12"/>
      <c r="UZG1237" s="12"/>
      <c r="UZH1237" s="12"/>
      <c r="UZI1237" s="12"/>
      <c r="UZJ1237" s="12"/>
      <c r="UZK1237" s="12"/>
      <c r="UZL1237" s="12"/>
      <c r="UZM1237" s="12"/>
      <c r="UZN1237" s="12"/>
      <c r="UZO1237" s="12"/>
      <c r="UZP1237" s="12"/>
      <c r="UZQ1237" s="12"/>
      <c r="UZR1237" s="12"/>
      <c r="UZS1237" s="12"/>
      <c r="UZT1237" s="12"/>
      <c r="UZU1237" s="12"/>
      <c r="UZV1237" s="12"/>
      <c r="UZW1237" s="12"/>
      <c r="UZX1237" s="12"/>
      <c r="UZY1237" s="12"/>
      <c r="UZZ1237" s="12"/>
      <c r="VAA1237" s="12"/>
      <c r="VAB1237" s="12"/>
      <c r="VAC1237" s="12"/>
      <c r="VAD1237" s="12"/>
      <c r="VAE1237" s="12"/>
      <c r="VAF1237" s="12"/>
      <c r="VAG1237" s="12"/>
      <c r="VAH1237" s="12"/>
      <c r="VAI1237" s="12"/>
      <c r="VAJ1237" s="12"/>
      <c r="VAK1237" s="12"/>
      <c r="VAL1237" s="12"/>
      <c r="VAM1237" s="12"/>
      <c r="VAN1237" s="12"/>
      <c r="VAO1237" s="12"/>
      <c r="VAP1237" s="12"/>
      <c r="VAQ1237" s="12"/>
      <c r="VAR1237" s="12"/>
      <c r="VAS1237" s="12"/>
      <c r="VAT1237" s="12"/>
      <c r="VAU1237" s="12"/>
      <c r="VAV1237" s="12"/>
      <c r="VAW1237" s="12"/>
      <c r="VAX1237" s="12"/>
      <c r="VAY1237" s="12"/>
      <c r="VAZ1237" s="12"/>
      <c r="VBA1237" s="12"/>
      <c r="VBB1237" s="12"/>
      <c r="VBC1237" s="12"/>
      <c r="VBD1237" s="12"/>
      <c r="VBE1237" s="12"/>
      <c r="VBF1237" s="12"/>
      <c r="VBG1237" s="12"/>
      <c r="VBH1237" s="12"/>
      <c r="VBI1237" s="12"/>
      <c r="VBJ1237" s="12"/>
      <c r="VBK1237" s="12"/>
      <c r="VBL1237" s="12"/>
      <c r="VBM1237" s="12"/>
      <c r="VBN1237" s="12"/>
      <c r="VBO1237" s="12"/>
      <c r="VBP1237" s="12"/>
      <c r="VBQ1237" s="12"/>
      <c r="VBR1237" s="12"/>
      <c r="VBS1237" s="12"/>
      <c r="VBT1237" s="12"/>
      <c r="VBU1237" s="12"/>
      <c r="VBV1237" s="12"/>
      <c r="VBW1237" s="12"/>
      <c r="VBX1237" s="12"/>
      <c r="VBY1237" s="12"/>
      <c r="VBZ1237" s="12"/>
      <c r="VCA1237" s="12"/>
      <c r="VCB1237" s="12"/>
      <c r="VCC1237" s="12"/>
      <c r="VCD1237" s="12"/>
      <c r="VCE1237" s="12"/>
      <c r="VCF1237" s="12"/>
      <c r="VCG1237" s="12"/>
      <c r="VCH1237" s="12"/>
      <c r="VCI1237" s="12"/>
      <c r="VCJ1237" s="12"/>
      <c r="VCK1237" s="12"/>
      <c r="VCL1237" s="12"/>
      <c r="VCM1237" s="12"/>
      <c r="VCN1237" s="12"/>
      <c r="VCO1237" s="12"/>
      <c r="VCP1237" s="12"/>
      <c r="VCQ1237" s="12"/>
      <c r="VCR1237" s="12"/>
      <c r="VCS1237" s="12"/>
      <c r="VCT1237" s="12"/>
      <c r="VCU1237" s="12"/>
      <c r="VCV1237" s="12"/>
      <c r="VCW1237" s="12"/>
      <c r="VCX1237" s="12"/>
      <c r="VCY1237" s="12"/>
      <c r="VCZ1237" s="12"/>
      <c r="VDA1237" s="12"/>
      <c r="VDB1237" s="12"/>
      <c r="VDC1237" s="12"/>
      <c r="VDD1237" s="12"/>
      <c r="VDE1237" s="12"/>
      <c r="VDF1237" s="12"/>
      <c r="VDG1237" s="12"/>
      <c r="VDH1237" s="12"/>
      <c r="VDI1237" s="12"/>
      <c r="VDJ1237" s="12"/>
      <c r="VDK1237" s="12"/>
      <c r="VDL1237" s="12"/>
      <c r="VDM1237" s="12"/>
      <c r="VDN1237" s="12"/>
      <c r="VDO1237" s="12"/>
      <c r="VDP1237" s="12"/>
      <c r="VDQ1237" s="12"/>
      <c r="VDR1237" s="12"/>
      <c r="VDS1237" s="12"/>
      <c r="VDT1237" s="12"/>
      <c r="VDU1237" s="12"/>
      <c r="VDV1237" s="12"/>
      <c r="VDW1237" s="12"/>
      <c r="VDX1237" s="12"/>
      <c r="VDY1237" s="12"/>
      <c r="VDZ1237" s="12"/>
      <c r="VEA1237" s="12"/>
      <c r="VEB1237" s="12"/>
      <c r="VEC1237" s="12"/>
      <c r="VED1237" s="12"/>
      <c r="VEE1237" s="12"/>
      <c r="VEF1237" s="12"/>
      <c r="VEG1237" s="12"/>
      <c r="VEH1237" s="12"/>
      <c r="VEI1237" s="12"/>
      <c r="VEJ1237" s="12"/>
      <c r="VEK1237" s="12"/>
      <c r="VEL1237" s="12"/>
      <c r="VEM1237" s="12"/>
      <c r="VEN1237" s="12"/>
      <c r="VEO1237" s="12"/>
      <c r="VEP1237" s="12"/>
      <c r="VEQ1237" s="12"/>
      <c r="VER1237" s="12"/>
      <c r="VES1237" s="12"/>
      <c r="VET1237" s="12"/>
      <c r="VEU1237" s="12"/>
      <c r="VEV1237" s="12"/>
      <c r="VEW1237" s="12"/>
      <c r="VEX1237" s="12"/>
      <c r="VEY1237" s="12"/>
      <c r="VEZ1237" s="12"/>
      <c r="VFA1237" s="12"/>
      <c r="VFB1237" s="12"/>
      <c r="VFC1237" s="12"/>
      <c r="VFD1237" s="12"/>
      <c r="VFE1237" s="12"/>
      <c r="VFF1237" s="12"/>
      <c r="VFG1237" s="12"/>
      <c r="VFH1237" s="12"/>
      <c r="VFI1237" s="12"/>
      <c r="VFJ1237" s="12"/>
      <c r="VFK1237" s="12"/>
      <c r="VFL1237" s="12"/>
      <c r="VFM1237" s="12"/>
      <c r="VFN1237" s="12"/>
      <c r="VFO1237" s="12"/>
      <c r="VFP1237" s="12"/>
      <c r="VFQ1237" s="12"/>
      <c r="VFR1237" s="12"/>
      <c r="VFS1237" s="12"/>
      <c r="VFT1237" s="12"/>
      <c r="VFU1237" s="12"/>
      <c r="VFV1237" s="12"/>
      <c r="VFW1237" s="12"/>
      <c r="VFX1237" s="12"/>
      <c r="VFY1237" s="12"/>
      <c r="VFZ1237" s="12"/>
      <c r="VGA1237" s="12"/>
      <c r="VGB1237" s="12"/>
      <c r="VGC1237" s="12"/>
      <c r="VGD1237" s="12"/>
      <c r="VGE1237" s="12"/>
      <c r="VGF1237" s="12"/>
      <c r="VGG1237" s="12"/>
      <c r="VGH1237" s="12"/>
      <c r="VGI1237" s="12"/>
      <c r="VGJ1237" s="12"/>
      <c r="VGK1237" s="12"/>
      <c r="VGL1237" s="12"/>
      <c r="VGM1237" s="12"/>
      <c r="VGN1237" s="12"/>
      <c r="VGO1237" s="12"/>
      <c r="VGP1237" s="12"/>
      <c r="VGQ1237" s="12"/>
      <c r="VGR1237" s="12"/>
      <c r="VGS1237" s="12"/>
      <c r="VGT1237" s="12"/>
      <c r="VGU1237" s="12"/>
      <c r="VGV1237" s="12"/>
      <c r="VGW1237" s="12"/>
      <c r="VGX1237" s="12"/>
      <c r="VGY1237" s="12"/>
      <c r="VGZ1237" s="12"/>
      <c r="VHA1237" s="12"/>
      <c r="VHB1237" s="12"/>
      <c r="VHC1237" s="12"/>
      <c r="VHD1237" s="12"/>
      <c r="VHE1237" s="12"/>
      <c r="VHF1237" s="12"/>
      <c r="VHG1237" s="12"/>
      <c r="VHH1237" s="12"/>
      <c r="VHI1237" s="12"/>
      <c r="VHJ1237" s="12"/>
      <c r="VHK1237" s="12"/>
      <c r="VHL1237" s="12"/>
      <c r="VHM1237" s="12"/>
      <c r="VHN1237" s="12"/>
      <c r="VHO1237" s="12"/>
      <c r="VHP1237" s="12"/>
      <c r="VHQ1237" s="12"/>
      <c r="VHR1237" s="12"/>
      <c r="VHS1237" s="12"/>
      <c r="VHT1237" s="12"/>
      <c r="VHU1237" s="12"/>
      <c r="VHV1237" s="12"/>
      <c r="VHW1237" s="12"/>
      <c r="VHX1237" s="12"/>
      <c r="VHY1237" s="12"/>
      <c r="VHZ1237" s="12"/>
      <c r="VIA1237" s="12"/>
      <c r="VIB1237" s="12"/>
      <c r="VIC1237" s="12"/>
      <c r="VID1237" s="12"/>
      <c r="VIE1237" s="12"/>
      <c r="VIF1237" s="12"/>
      <c r="VIG1237" s="12"/>
      <c r="VIH1237" s="12"/>
      <c r="VII1237" s="12"/>
      <c r="VIJ1237" s="12"/>
      <c r="VIK1237" s="12"/>
      <c r="VIL1237" s="12"/>
      <c r="VIM1237" s="12"/>
      <c r="VIN1237" s="12"/>
      <c r="VIO1237" s="12"/>
      <c r="VIP1237" s="12"/>
      <c r="VIQ1237" s="12"/>
      <c r="VIR1237" s="12"/>
      <c r="VIS1237" s="12"/>
      <c r="VIT1237" s="12"/>
      <c r="VIU1237" s="12"/>
      <c r="VIV1237" s="12"/>
      <c r="VIW1237" s="12"/>
      <c r="VIX1237" s="12"/>
      <c r="VIY1237" s="12"/>
      <c r="VIZ1237" s="12"/>
      <c r="VJA1237" s="12"/>
      <c r="VJB1237" s="12"/>
      <c r="VJC1237" s="12"/>
      <c r="VJD1237" s="12"/>
      <c r="VJE1237" s="12"/>
      <c r="VJF1237" s="12"/>
      <c r="VJG1237" s="12"/>
      <c r="VJH1237" s="12"/>
      <c r="VJI1237" s="12"/>
      <c r="VJJ1237" s="12"/>
      <c r="VJK1237" s="12"/>
      <c r="VJL1237" s="12"/>
      <c r="VJM1237" s="12"/>
      <c r="VJN1237" s="12"/>
      <c r="VJO1237" s="12"/>
      <c r="VJP1237" s="12"/>
      <c r="VJQ1237" s="12"/>
      <c r="VJR1237" s="12"/>
      <c r="VJS1237" s="12"/>
      <c r="VJT1237" s="12"/>
      <c r="VJU1237" s="12"/>
      <c r="VJV1237" s="12"/>
      <c r="VJW1237" s="12"/>
      <c r="VJX1237" s="12"/>
      <c r="VJY1237" s="12"/>
      <c r="VJZ1237" s="12"/>
      <c r="VKA1237" s="12"/>
      <c r="VKB1237" s="12"/>
      <c r="VKC1237" s="12"/>
      <c r="VKD1237" s="12"/>
      <c r="VKE1237" s="12"/>
      <c r="VKF1237" s="12"/>
      <c r="VKG1237" s="12"/>
      <c r="VKH1237" s="12"/>
      <c r="VKI1237" s="12"/>
      <c r="VKJ1237" s="12"/>
      <c r="VKK1237" s="12"/>
      <c r="VKL1237" s="12"/>
      <c r="VKM1237" s="12"/>
      <c r="VKN1237" s="12"/>
      <c r="VKO1237" s="12"/>
      <c r="VKP1237" s="12"/>
      <c r="VKQ1237" s="12"/>
      <c r="VKR1237" s="12"/>
      <c r="VKS1237" s="12"/>
      <c r="VKT1237" s="12"/>
      <c r="VKU1237" s="12"/>
      <c r="VKV1237" s="12"/>
      <c r="VKW1237" s="12"/>
      <c r="VKX1237" s="12"/>
      <c r="VKY1237" s="12"/>
      <c r="VKZ1237" s="12"/>
      <c r="VLA1237" s="12"/>
      <c r="VLB1237" s="12"/>
      <c r="VLC1237" s="12"/>
      <c r="VLD1237" s="12"/>
      <c r="VLE1237" s="12"/>
      <c r="VLF1237" s="12"/>
      <c r="VLG1237" s="12"/>
      <c r="VLH1237" s="12"/>
      <c r="VLI1237" s="12"/>
      <c r="VLJ1237" s="12"/>
      <c r="VLK1237" s="12"/>
      <c r="VLL1237" s="12"/>
      <c r="VLM1237" s="12"/>
      <c r="VLN1237" s="12"/>
      <c r="VLO1237" s="12"/>
      <c r="VLP1237" s="12"/>
      <c r="VLQ1237" s="12"/>
      <c r="VLR1237" s="12"/>
      <c r="VLS1237" s="12"/>
      <c r="VLT1237" s="12"/>
      <c r="VLU1237" s="12"/>
      <c r="VLV1237" s="12"/>
      <c r="VLW1237" s="12"/>
      <c r="VLX1237" s="12"/>
      <c r="VLY1237" s="12"/>
      <c r="VLZ1237" s="12"/>
      <c r="VMA1237" s="12"/>
      <c r="VMB1237" s="12"/>
      <c r="VMC1237" s="12"/>
      <c r="VMD1237" s="12"/>
      <c r="VME1237" s="12"/>
      <c r="VMF1237" s="12"/>
      <c r="VMG1237" s="12"/>
      <c r="VMH1237" s="12"/>
      <c r="VMI1237" s="12"/>
      <c r="VMJ1237" s="12"/>
      <c r="VMK1237" s="12"/>
      <c r="VML1237" s="12"/>
      <c r="VMM1237" s="12"/>
      <c r="VMN1237" s="12"/>
      <c r="VMO1237" s="12"/>
      <c r="VMP1237" s="12"/>
      <c r="VMQ1237" s="12"/>
      <c r="VMR1237" s="12"/>
      <c r="VMS1237" s="12"/>
      <c r="VMT1237" s="12"/>
      <c r="VMU1237" s="12"/>
      <c r="VMV1237" s="12"/>
      <c r="VMW1237" s="12"/>
      <c r="VMX1237" s="12"/>
      <c r="VMY1237" s="12"/>
      <c r="VMZ1237" s="12"/>
      <c r="VNA1237" s="12"/>
      <c r="VNB1237" s="12"/>
      <c r="VNC1237" s="12"/>
      <c r="VND1237" s="12"/>
      <c r="VNE1237" s="12"/>
      <c r="VNF1237" s="12"/>
      <c r="VNG1237" s="12"/>
      <c r="VNH1237" s="12"/>
      <c r="VNI1237" s="12"/>
      <c r="VNJ1237" s="12"/>
      <c r="VNK1237" s="12"/>
      <c r="VNL1237" s="12"/>
      <c r="VNM1237" s="12"/>
      <c r="VNN1237" s="12"/>
      <c r="VNO1237" s="12"/>
      <c r="VNP1237" s="12"/>
      <c r="VNQ1237" s="12"/>
      <c r="VNR1237" s="12"/>
      <c r="VNS1237" s="12"/>
      <c r="VNT1237" s="12"/>
      <c r="VNU1237" s="12"/>
      <c r="VNV1237" s="12"/>
      <c r="VNW1237" s="12"/>
      <c r="VNX1237" s="12"/>
      <c r="VNY1237" s="12"/>
      <c r="VNZ1237" s="12"/>
      <c r="VOA1237" s="12"/>
      <c r="VOB1237" s="12"/>
      <c r="VOC1237" s="12"/>
      <c r="VOD1237" s="12"/>
      <c r="VOE1237" s="12"/>
      <c r="VOF1237" s="12"/>
      <c r="VOG1237" s="12"/>
      <c r="VOH1237" s="12"/>
      <c r="VOI1237" s="12"/>
      <c r="VOJ1237" s="12"/>
      <c r="VOK1237" s="12"/>
      <c r="VOL1237" s="12"/>
      <c r="VOM1237" s="12"/>
      <c r="VON1237" s="12"/>
      <c r="VOO1237" s="12"/>
      <c r="VOP1237" s="12"/>
      <c r="VOQ1237" s="12"/>
      <c r="VOR1237" s="12"/>
      <c r="VOS1237" s="12"/>
      <c r="VOT1237" s="12"/>
      <c r="VOU1237" s="12"/>
      <c r="VOV1237" s="12"/>
      <c r="VOW1237" s="12"/>
      <c r="VOX1237" s="12"/>
      <c r="VOY1237" s="12"/>
      <c r="VOZ1237" s="12"/>
      <c r="VPA1237" s="12"/>
      <c r="VPB1237" s="12"/>
      <c r="VPC1237" s="12"/>
      <c r="VPD1237" s="12"/>
      <c r="VPE1237" s="12"/>
      <c r="VPF1237" s="12"/>
      <c r="VPG1237" s="12"/>
      <c r="VPH1237" s="12"/>
      <c r="VPI1237" s="12"/>
      <c r="VPJ1237" s="12"/>
      <c r="VPK1237" s="12"/>
      <c r="VPL1237" s="12"/>
      <c r="VPM1237" s="12"/>
      <c r="VPN1237" s="12"/>
      <c r="VPO1237" s="12"/>
      <c r="VPP1237" s="12"/>
      <c r="VPQ1237" s="12"/>
      <c r="VPR1237" s="12"/>
      <c r="VPS1237" s="12"/>
      <c r="VPT1237" s="12"/>
      <c r="VPU1237" s="12"/>
      <c r="VPV1237" s="12"/>
      <c r="VPW1237" s="12"/>
      <c r="VPX1237" s="12"/>
      <c r="VPY1237" s="12"/>
      <c r="VPZ1237" s="12"/>
      <c r="VQA1237" s="12"/>
      <c r="VQB1237" s="12"/>
      <c r="VQC1237" s="12"/>
      <c r="VQD1237" s="12"/>
      <c r="VQE1237" s="12"/>
      <c r="VQF1237" s="12"/>
      <c r="VQG1237" s="12"/>
      <c r="VQH1237" s="12"/>
      <c r="VQI1237" s="12"/>
      <c r="VQJ1237" s="12"/>
      <c r="VQK1237" s="12"/>
      <c r="VQL1237" s="12"/>
      <c r="VQM1237" s="12"/>
      <c r="VQN1237" s="12"/>
      <c r="VQO1237" s="12"/>
      <c r="VQP1237" s="12"/>
      <c r="VQQ1237" s="12"/>
      <c r="VQR1237" s="12"/>
      <c r="VQS1237" s="12"/>
      <c r="VQT1237" s="12"/>
      <c r="VQU1237" s="12"/>
      <c r="VQV1237" s="12"/>
      <c r="VQW1237" s="12"/>
      <c r="VQX1237" s="12"/>
      <c r="VQY1237" s="12"/>
      <c r="VQZ1237" s="12"/>
      <c r="VRA1237" s="12"/>
      <c r="VRB1237" s="12"/>
      <c r="VRC1237" s="12"/>
      <c r="VRD1237" s="12"/>
      <c r="VRE1237" s="12"/>
      <c r="VRF1237" s="12"/>
      <c r="VRG1237" s="12"/>
      <c r="VRH1237" s="12"/>
      <c r="VRI1237" s="12"/>
      <c r="VRJ1237" s="12"/>
      <c r="VRK1237" s="12"/>
      <c r="VRL1237" s="12"/>
      <c r="VRM1237" s="12"/>
      <c r="VRN1237" s="12"/>
      <c r="VRO1237" s="12"/>
      <c r="VRP1237" s="12"/>
      <c r="VRQ1237" s="12"/>
      <c r="VRR1237" s="12"/>
      <c r="VRS1237" s="12"/>
      <c r="VRT1237" s="12"/>
      <c r="VRU1237" s="12"/>
      <c r="VRV1237" s="12"/>
      <c r="VRW1237" s="12"/>
      <c r="VRX1237" s="12"/>
      <c r="VRY1237" s="12"/>
      <c r="VRZ1237" s="12"/>
      <c r="VSA1237" s="12"/>
      <c r="VSB1237" s="12"/>
      <c r="VSC1237" s="12"/>
      <c r="VSD1237" s="12"/>
      <c r="VSE1237" s="12"/>
      <c r="VSF1237" s="12"/>
      <c r="VSG1237" s="12"/>
      <c r="VSH1237" s="12"/>
      <c r="VSI1237" s="12"/>
      <c r="VSJ1237" s="12"/>
      <c r="VSK1237" s="12"/>
      <c r="VSL1237" s="12"/>
      <c r="VSM1237" s="12"/>
      <c r="VSN1237" s="12"/>
      <c r="VSO1237" s="12"/>
      <c r="VSP1237" s="12"/>
      <c r="VSQ1237" s="12"/>
      <c r="VSR1237" s="12"/>
      <c r="VSS1237" s="12"/>
      <c r="VST1237" s="12"/>
      <c r="VSU1237" s="12"/>
      <c r="VSV1237" s="12"/>
      <c r="VSW1237" s="12"/>
      <c r="VSX1237" s="12"/>
      <c r="VSY1237" s="12"/>
      <c r="VSZ1237" s="12"/>
      <c r="VTA1237" s="12"/>
      <c r="VTB1237" s="12"/>
      <c r="VTC1237" s="12"/>
      <c r="VTD1237" s="12"/>
      <c r="VTE1237" s="12"/>
      <c r="VTF1237" s="12"/>
      <c r="VTG1237" s="12"/>
      <c r="VTH1237" s="12"/>
      <c r="VTI1237" s="12"/>
      <c r="VTJ1237" s="12"/>
      <c r="VTK1237" s="12"/>
      <c r="VTL1237" s="12"/>
      <c r="VTM1237" s="12"/>
      <c r="VTN1237" s="12"/>
      <c r="VTO1237" s="12"/>
      <c r="VTP1237" s="12"/>
      <c r="VTQ1237" s="12"/>
      <c r="VTR1237" s="12"/>
      <c r="VTS1237" s="12"/>
      <c r="VTT1237" s="12"/>
      <c r="VTU1237" s="12"/>
      <c r="VTV1237" s="12"/>
      <c r="VTW1237" s="12"/>
      <c r="VTX1237" s="12"/>
      <c r="VTY1237" s="12"/>
      <c r="VTZ1237" s="12"/>
      <c r="VUA1237" s="12"/>
      <c r="VUB1237" s="12"/>
      <c r="VUC1237" s="12"/>
      <c r="VUD1237" s="12"/>
      <c r="VUE1237" s="12"/>
      <c r="VUF1237" s="12"/>
      <c r="VUG1237" s="12"/>
      <c r="VUH1237" s="12"/>
      <c r="VUI1237" s="12"/>
      <c r="VUJ1237" s="12"/>
      <c r="VUK1237" s="12"/>
      <c r="VUL1237" s="12"/>
      <c r="VUM1237" s="12"/>
      <c r="VUN1237" s="12"/>
      <c r="VUO1237" s="12"/>
      <c r="VUP1237" s="12"/>
      <c r="VUQ1237" s="12"/>
      <c r="VUR1237" s="12"/>
      <c r="VUS1237" s="12"/>
      <c r="VUT1237" s="12"/>
      <c r="VUU1237" s="12"/>
      <c r="VUV1237" s="12"/>
      <c r="VUW1237" s="12"/>
      <c r="VUX1237" s="12"/>
      <c r="VUY1237" s="12"/>
      <c r="VUZ1237" s="12"/>
      <c r="VVA1237" s="12"/>
      <c r="VVB1237" s="12"/>
      <c r="VVC1237" s="12"/>
      <c r="VVD1237" s="12"/>
      <c r="VVE1237" s="12"/>
      <c r="VVF1237" s="12"/>
      <c r="VVG1237" s="12"/>
      <c r="VVH1237" s="12"/>
      <c r="VVI1237" s="12"/>
      <c r="VVJ1237" s="12"/>
      <c r="VVK1237" s="12"/>
      <c r="VVL1237" s="12"/>
      <c r="VVM1237" s="12"/>
      <c r="VVN1237" s="12"/>
      <c r="VVO1237" s="12"/>
      <c r="VVP1237" s="12"/>
      <c r="VVQ1237" s="12"/>
      <c r="VVR1237" s="12"/>
      <c r="VVS1237" s="12"/>
      <c r="VVT1237" s="12"/>
      <c r="VVU1237" s="12"/>
      <c r="VVV1237" s="12"/>
      <c r="VVW1237" s="12"/>
      <c r="VVX1237" s="12"/>
      <c r="VVY1237" s="12"/>
      <c r="VVZ1237" s="12"/>
      <c r="VWA1237" s="12"/>
      <c r="VWB1237" s="12"/>
      <c r="VWC1237" s="12"/>
      <c r="VWD1237" s="12"/>
      <c r="VWE1237" s="12"/>
      <c r="VWF1237" s="12"/>
      <c r="VWG1237" s="12"/>
      <c r="VWH1237" s="12"/>
      <c r="VWI1237" s="12"/>
      <c r="VWJ1237" s="12"/>
      <c r="VWK1237" s="12"/>
      <c r="VWL1237" s="12"/>
      <c r="VWM1237" s="12"/>
      <c r="VWN1237" s="12"/>
      <c r="VWO1237" s="12"/>
      <c r="VWP1237" s="12"/>
      <c r="VWQ1237" s="12"/>
      <c r="VWR1237" s="12"/>
      <c r="VWS1237" s="12"/>
      <c r="VWT1237" s="12"/>
      <c r="VWU1237" s="12"/>
      <c r="VWV1237" s="12"/>
      <c r="VWW1237" s="12"/>
      <c r="VWX1237" s="12"/>
      <c r="VWY1237" s="12"/>
      <c r="VWZ1237" s="12"/>
      <c r="VXA1237" s="12"/>
      <c r="VXB1237" s="12"/>
      <c r="VXC1237" s="12"/>
      <c r="VXD1237" s="12"/>
      <c r="VXE1237" s="12"/>
      <c r="VXF1237" s="12"/>
      <c r="VXG1237" s="12"/>
      <c r="VXH1237" s="12"/>
      <c r="VXI1237" s="12"/>
      <c r="VXJ1237" s="12"/>
      <c r="VXK1237" s="12"/>
      <c r="VXL1237" s="12"/>
      <c r="VXM1237" s="12"/>
      <c r="VXN1237" s="12"/>
      <c r="VXO1237" s="12"/>
      <c r="VXP1237" s="12"/>
      <c r="VXQ1237" s="12"/>
      <c r="VXR1237" s="12"/>
      <c r="VXS1237" s="12"/>
      <c r="VXT1237" s="12"/>
      <c r="VXU1237" s="12"/>
      <c r="VXV1237" s="12"/>
      <c r="VXW1237" s="12"/>
      <c r="VXX1237" s="12"/>
      <c r="VXY1237" s="12"/>
      <c r="VXZ1237" s="12"/>
      <c r="VYA1237" s="12"/>
      <c r="VYB1237" s="12"/>
      <c r="VYC1237" s="12"/>
      <c r="VYD1237" s="12"/>
      <c r="VYE1237" s="12"/>
      <c r="VYF1237" s="12"/>
      <c r="VYG1237" s="12"/>
      <c r="VYH1237" s="12"/>
      <c r="VYI1237" s="12"/>
      <c r="VYJ1237" s="12"/>
      <c r="VYK1237" s="12"/>
      <c r="VYL1237" s="12"/>
      <c r="VYM1237" s="12"/>
      <c r="VYN1237" s="12"/>
      <c r="VYO1237" s="12"/>
      <c r="VYP1237" s="12"/>
      <c r="VYQ1237" s="12"/>
      <c r="VYR1237" s="12"/>
      <c r="VYS1237" s="12"/>
      <c r="VYT1237" s="12"/>
      <c r="VYU1237" s="12"/>
      <c r="VYV1237" s="12"/>
      <c r="VYW1237" s="12"/>
      <c r="VYX1237" s="12"/>
      <c r="VYY1237" s="12"/>
      <c r="VYZ1237" s="12"/>
      <c r="VZA1237" s="12"/>
      <c r="VZB1237" s="12"/>
      <c r="VZC1237" s="12"/>
      <c r="VZD1237" s="12"/>
      <c r="VZE1237" s="12"/>
      <c r="VZF1237" s="12"/>
      <c r="VZG1237" s="12"/>
      <c r="VZH1237" s="12"/>
      <c r="VZI1237" s="12"/>
      <c r="VZJ1237" s="12"/>
      <c r="VZK1237" s="12"/>
      <c r="VZL1237" s="12"/>
      <c r="VZM1237" s="12"/>
      <c r="VZN1237" s="12"/>
      <c r="VZO1237" s="12"/>
      <c r="VZP1237" s="12"/>
      <c r="VZQ1237" s="12"/>
      <c r="VZR1237" s="12"/>
      <c r="VZS1237" s="12"/>
      <c r="VZT1237" s="12"/>
      <c r="VZU1237" s="12"/>
      <c r="VZV1237" s="12"/>
      <c r="VZW1237" s="12"/>
      <c r="VZX1237" s="12"/>
      <c r="VZY1237" s="12"/>
      <c r="VZZ1237" s="12"/>
      <c r="WAA1237" s="12"/>
      <c r="WAB1237" s="12"/>
      <c r="WAC1237" s="12"/>
      <c r="WAD1237" s="12"/>
      <c r="WAE1237" s="12"/>
      <c r="WAF1237" s="12"/>
      <c r="WAG1237" s="12"/>
      <c r="WAH1237" s="12"/>
      <c r="WAI1237" s="12"/>
      <c r="WAJ1237" s="12"/>
      <c r="WAK1237" s="12"/>
      <c r="WAL1237" s="12"/>
      <c r="WAM1237" s="12"/>
      <c r="WAN1237" s="12"/>
      <c r="WAO1237" s="12"/>
      <c r="WAP1237" s="12"/>
      <c r="WAQ1237" s="12"/>
      <c r="WAR1237" s="12"/>
      <c r="WAS1237" s="12"/>
      <c r="WAT1237" s="12"/>
      <c r="WAU1237" s="12"/>
      <c r="WAV1237" s="12"/>
      <c r="WAW1237" s="12"/>
      <c r="WAX1237" s="12"/>
      <c r="WAY1237" s="12"/>
      <c r="WAZ1237" s="12"/>
      <c r="WBA1237" s="12"/>
      <c r="WBB1237" s="12"/>
      <c r="WBC1237" s="12"/>
      <c r="WBD1237" s="12"/>
      <c r="WBE1237" s="12"/>
      <c r="WBF1237" s="12"/>
      <c r="WBG1237" s="12"/>
      <c r="WBH1237" s="12"/>
      <c r="WBI1237" s="12"/>
      <c r="WBJ1237" s="12"/>
      <c r="WBK1237" s="12"/>
      <c r="WBL1237" s="12"/>
      <c r="WBM1237" s="12"/>
      <c r="WBN1237" s="12"/>
      <c r="WBO1237" s="12"/>
      <c r="WBP1237" s="12"/>
      <c r="WBQ1237" s="12"/>
      <c r="WBR1237" s="12"/>
      <c r="WBS1237" s="12"/>
      <c r="WBT1237" s="12"/>
      <c r="WBU1237" s="12"/>
      <c r="WBV1237" s="12"/>
      <c r="WBW1237" s="12"/>
      <c r="WBX1237" s="12"/>
      <c r="WBY1237" s="12"/>
      <c r="WBZ1237" s="12"/>
      <c r="WCA1237" s="12"/>
      <c r="WCB1237" s="12"/>
      <c r="WCC1237" s="12"/>
      <c r="WCD1237" s="12"/>
      <c r="WCE1237" s="12"/>
      <c r="WCF1237" s="12"/>
      <c r="WCG1237" s="12"/>
      <c r="WCH1237" s="12"/>
      <c r="WCI1237" s="12"/>
      <c r="WCJ1237" s="12"/>
      <c r="WCK1237" s="12"/>
      <c r="WCL1237" s="12"/>
      <c r="WCM1237" s="12"/>
      <c r="WCN1237" s="12"/>
      <c r="WCO1237" s="12"/>
      <c r="WCP1237" s="12"/>
      <c r="WCQ1237" s="12"/>
      <c r="WCR1237" s="12"/>
      <c r="WCS1237" s="12"/>
      <c r="WCT1237" s="12"/>
      <c r="WCU1237" s="12"/>
      <c r="WCV1237" s="12"/>
      <c r="WCW1237" s="12"/>
      <c r="WCX1237" s="12"/>
      <c r="WCY1237" s="12"/>
      <c r="WCZ1237" s="12"/>
      <c r="WDA1237" s="12"/>
      <c r="WDB1237" s="12"/>
      <c r="WDC1237" s="12"/>
      <c r="WDD1237" s="12"/>
      <c r="WDE1237" s="12"/>
      <c r="WDF1237" s="12"/>
      <c r="WDG1237" s="12"/>
      <c r="WDH1237" s="12"/>
      <c r="WDI1237" s="12"/>
      <c r="WDJ1237" s="12"/>
      <c r="WDK1237" s="12"/>
      <c r="WDL1237" s="12"/>
      <c r="WDM1237" s="12"/>
      <c r="WDN1237" s="12"/>
      <c r="WDO1237" s="12"/>
      <c r="WDP1237" s="12"/>
      <c r="WDQ1237" s="12"/>
      <c r="WDR1237" s="12"/>
      <c r="WDS1237" s="12"/>
      <c r="WDT1237" s="12"/>
      <c r="WDU1237" s="12"/>
      <c r="WDV1237" s="12"/>
      <c r="WDW1237" s="12"/>
      <c r="WDX1237" s="12"/>
      <c r="WDY1237" s="12"/>
      <c r="WDZ1237" s="12"/>
      <c r="WEA1237" s="12"/>
      <c r="WEB1237" s="12"/>
      <c r="WEC1237" s="12"/>
      <c r="WED1237" s="12"/>
      <c r="WEE1237" s="12"/>
      <c r="WEF1237" s="12"/>
      <c r="WEG1237" s="12"/>
      <c r="WEH1237" s="12"/>
      <c r="WEI1237" s="12"/>
      <c r="WEJ1237" s="12"/>
      <c r="WEK1237" s="12"/>
      <c r="WEL1237" s="12"/>
      <c r="WEM1237" s="12"/>
      <c r="WEN1237" s="12"/>
      <c r="WEO1237" s="12"/>
      <c r="WEP1237" s="12"/>
      <c r="WEQ1237" s="12"/>
      <c r="WER1237" s="12"/>
      <c r="WES1237" s="12"/>
      <c r="WET1237" s="12"/>
      <c r="WEU1237" s="12"/>
      <c r="WEV1237" s="12"/>
      <c r="WEW1237" s="12"/>
      <c r="WEX1237" s="12"/>
      <c r="WEY1237" s="12"/>
      <c r="WEZ1237" s="12"/>
      <c r="WFA1237" s="12"/>
      <c r="WFB1237" s="12"/>
      <c r="WFC1237" s="12"/>
      <c r="WFD1237" s="12"/>
      <c r="WFE1237" s="12"/>
      <c r="WFF1237" s="12"/>
      <c r="WFG1237" s="12"/>
      <c r="WFH1237" s="12"/>
      <c r="WFI1237" s="12"/>
      <c r="WFJ1237" s="12"/>
      <c r="WFK1237" s="12"/>
      <c r="WFL1237" s="12"/>
      <c r="WFM1237" s="12"/>
      <c r="WFN1237" s="12"/>
      <c r="WFO1237" s="12"/>
      <c r="WFP1237" s="12"/>
      <c r="WFQ1237" s="12"/>
      <c r="WFR1237" s="12"/>
      <c r="WFS1237" s="12"/>
      <c r="WFT1237" s="12"/>
      <c r="WFU1237" s="12"/>
      <c r="WFV1237" s="12"/>
      <c r="WFW1237" s="12"/>
      <c r="WFX1237" s="12"/>
      <c r="WFY1237" s="12"/>
      <c r="WFZ1237" s="12"/>
      <c r="WGA1237" s="12"/>
      <c r="WGB1237" s="12"/>
      <c r="WGC1237" s="12"/>
      <c r="WGD1237" s="12"/>
      <c r="WGE1237" s="12"/>
      <c r="WGF1237" s="12"/>
      <c r="WGG1237" s="12"/>
      <c r="WGH1237" s="12"/>
      <c r="WGI1237" s="12"/>
      <c r="WGJ1237" s="12"/>
      <c r="WGK1237" s="12"/>
      <c r="WGL1237" s="12"/>
      <c r="WGM1237" s="12"/>
      <c r="WGN1237" s="12"/>
      <c r="WGO1237" s="12"/>
      <c r="WGP1237" s="12"/>
      <c r="WGQ1237" s="12"/>
      <c r="WGR1237" s="12"/>
      <c r="WGS1237" s="12"/>
      <c r="WGT1237" s="12"/>
      <c r="WGU1237" s="12"/>
      <c r="WGV1237" s="12"/>
      <c r="WGW1237" s="12"/>
      <c r="WGX1237" s="12"/>
      <c r="WGY1237" s="12"/>
      <c r="WGZ1237" s="12"/>
      <c r="WHA1237" s="12"/>
      <c r="WHB1237" s="12"/>
      <c r="WHC1237" s="12"/>
      <c r="WHD1237" s="12"/>
      <c r="WHE1237" s="12"/>
      <c r="WHF1237" s="12"/>
      <c r="WHG1237" s="12"/>
      <c r="WHH1237" s="12"/>
      <c r="WHI1237" s="12"/>
      <c r="WHJ1237" s="12"/>
      <c r="WHK1237" s="12"/>
      <c r="WHL1237" s="12"/>
      <c r="WHM1237" s="12"/>
      <c r="WHN1237" s="12"/>
      <c r="WHO1237" s="12"/>
      <c r="WHP1237" s="12"/>
      <c r="WHQ1237" s="12"/>
      <c r="WHR1237" s="12"/>
      <c r="WHS1237" s="12"/>
      <c r="WHT1237" s="12"/>
      <c r="WHU1237" s="12"/>
      <c r="WHV1237" s="12"/>
      <c r="WHW1237" s="12"/>
      <c r="WHX1237" s="12"/>
      <c r="WHY1237" s="12"/>
      <c r="WHZ1237" s="12"/>
      <c r="WIA1237" s="12"/>
      <c r="WIB1237" s="12"/>
      <c r="WIC1237" s="12"/>
      <c r="WID1237" s="12"/>
      <c r="WIE1237" s="12"/>
      <c r="WIF1237" s="12"/>
      <c r="WIG1237" s="12"/>
      <c r="WIH1237" s="12"/>
      <c r="WII1237" s="12"/>
      <c r="WIJ1237" s="12"/>
      <c r="WIK1237" s="12"/>
      <c r="WIL1237" s="12"/>
      <c r="WIM1237" s="12"/>
      <c r="WIN1237" s="12"/>
      <c r="WIO1237" s="12"/>
      <c r="WIP1237" s="12"/>
      <c r="WIQ1237" s="12"/>
      <c r="WIR1237" s="12"/>
      <c r="WIS1237" s="12"/>
      <c r="WIT1237" s="12"/>
      <c r="WIU1237" s="12"/>
      <c r="WIV1237" s="12"/>
      <c r="WIW1237" s="12"/>
      <c r="WIX1237" s="12"/>
      <c r="WIY1237" s="12"/>
      <c r="WIZ1237" s="12"/>
      <c r="WJA1237" s="12"/>
      <c r="WJB1237" s="12"/>
      <c r="WJC1237" s="12"/>
      <c r="WJD1237" s="12"/>
      <c r="WJE1237" s="12"/>
      <c r="WJF1237" s="12"/>
      <c r="WJG1237" s="12"/>
      <c r="WJH1237" s="12"/>
      <c r="WJI1237" s="12"/>
      <c r="WJJ1237" s="12"/>
      <c r="WJK1237" s="12"/>
      <c r="WJL1237" s="12"/>
      <c r="WJM1237" s="12"/>
      <c r="WJN1237" s="12"/>
      <c r="WJO1237" s="12"/>
      <c r="WJP1237" s="12"/>
      <c r="WJQ1237" s="12"/>
      <c r="WJR1237" s="12"/>
      <c r="WJS1237" s="12"/>
      <c r="WJT1237" s="12"/>
      <c r="WJU1237" s="12"/>
      <c r="WJV1237" s="12"/>
      <c r="WJW1237" s="12"/>
      <c r="WJX1237" s="12"/>
      <c r="WJY1237" s="12"/>
      <c r="WJZ1237" s="12"/>
      <c r="WKA1237" s="12"/>
      <c r="WKB1237" s="12"/>
      <c r="WKC1237" s="12"/>
      <c r="WKD1237" s="12"/>
      <c r="WKE1237" s="12"/>
      <c r="WKF1237" s="12"/>
      <c r="WKG1237" s="12"/>
      <c r="WKH1237" s="12"/>
      <c r="WKI1237" s="12"/>
      <c r="WKJ1237" s="12"/>
      <c r="WKK1237" s="12"/>
      <c r="WKL1237" s="12"/>
      <c r="WKM1237" s="12"/>
      <c r="WKN1237" s="12"/>
      <c r="WKO1237" s="12"/>
      <c r="WKP1237" s="12"/>
      <c r="WKQ1237" s="12"/>
      <c r="WKR1237" s="12"/>
      <c r="WKS1237" s="12"/>
      <c r="WKT1237" s="12"/>
      <c r="WKU1237" s="12"/>
      <c r="WKV1237" s="12"/>
      <c r="WKW1237" s="12"/>
      <c r="WKX1237" s="12"/>
      <c r="WKY1237" s="12"/>
      <c r="WKZ1237" s="12"/>
      <c r="WLA1237" s="12"/>
      <c r="WLB1237" s="12"/>
      <c r="WLC1237" s="12"/>
      <c r="WLD1237" s="12"/>
      <c r="WLE1237" s="12"/>
      <c r="WLF1237" s="12"/>
      <c r="WLG1237" s="12"/>
      <c r="WLH1237" s="12"/>
      <c r="WLI1237" s="12"/>
      <c r="WLJ1237" s="12"/>
      <c r="WLK1237" s="12"/>
      <c r="WLL1237" s="12"/>
      <c r="WLM1237" s="12"/>
      <c r="WLN1237" s="12"/>
      <c r="WLO1237" s="12"/>
      <c r="WLP1237" s="12"/>
      <c r="WLQ1237" s="12"/>
      <c r="WLR1237" s="12"/>
      <c r="WLS1237" s="12"/>
      <c r="WLT1237" s="12"/>
      <c r="WLU1237" s="12"/>
      <c r="WLV1237" s="12"/>
      <c r="WLW1237" s="12"/>
      <c r="WLX1237" s="12"/>
      <c r="WLY1237" s="12"/>
      <c r="WLZ1237" s="12"/>
      <c r="WMA1237" s="12"/>
      <c r="WMB1237" s="12"/>
      <c r="WMC1237" s="12"/>
      <c r="WMD1237" s="12"/>
      <c r="WME1237" s="12"/>
      <c r="WMF1237" s="12"/>
      <c r="WMG1237" s="12"/>
      <c r="WMH1237" s="12"/>
      <c r="WMI1237" s="12"/>
      <c r="WMJ1237" s="12"/>
      <c r="WMK1237" s="12"/>
      <c r="WML1237" s="12"/>
      <c r="WMM1237" s="12"/>
      <c r="WMN1237" s="12"/>
      <c r="WMO1237" s="12"/>
      <c r="WMP1237" s="12"/>
      <c r="WMQ1237" s="12"/>
      <c r="WMR1237" s="12"/>
      <c r="WMS1237" s="12"/>
      <c r="WMT1237" s="12"/>
      <c r="WMU1237" s="12"/>
      <c r="WMV1237" s="12"/>
      <c r="WMW1237" s="12"/>
      <c r="WMX1237" s="12"/>
      <c r="WMY1237" s="12"/>
      <c r="WMZ1237" s="12"/>
      <c r="WNA1237" s="12"/>
      <c r="WNB1237" s="12"/>
      <c r="WNC1237" s="12"/>
      <c r="WND1237" s="12"/>
      <c r="WNE1237" s="12"/>
      <c r="WNF1237" s="12"/>
      <c r="WNG1237" s="12"/>
      <c r="WNH1237" s="12"/>
      <c r="WNI1237" s="12"/>
      <c r="WNJ1237" s="12"/>
      <c r="WNK1237" s="12"/>
      <c r="WNL1237" s="12"/>
      <c r="WNM1237" s="12"/>
      <c r="WNN1237" s="12"/>
      <c r="WNO1237" s="12"/>
      <c r="WNP1237" s="12"/>
      <c r="WNQ1237" s="12"/>
      <c r="WNR1237" s="12"/>
      <c r="WNS1237" s="12"/>
      <c r="WNT1237" s="12"/>
      <c r="WNU1237" s="12"/>
      <c r="WNV1237" s="12"/>
      <c r="WNW1237" s="12"/>
      <c r="WNX1237" s="12"/>
      <c r="WNY1237" s="12"/>
      <c r="WNZ1237" s="12"/>
      <c r="WOA1237" s="12"/>
      <c r="WOB1237" s="12"/>
      <c r="WOC1237" s="12"/>
      <c r="WOD1237" s="12"/>
      <c r="WOE1237" s="12"/>
      <c r="WOF1237" s="12"/>
      <c r="WOG1237" s="12"/>
      <c r="WOH1237" s="12"/>
      <c r="WOI1237" s="12"/>
      <c r="WOJ1237" s="12"/>
      <c r="WOK1237" s="12"/>
      <c r="WOL1237" s="12"/>
      <c r="WOM1237" s="12"/>
      <c r="WON1237" s="12"/>
      <c r="WOO1237" s="12"/>
      <c r="WOP1237" s="12"/>
      <c r="WOQ1237" s="12"/>
      <c r="WOR1237" s="12"/>
      <c r="WOS1237" s="12"/>
      <c r="WOT1237" s="12"/>
      <c r="WOU1237" s="12"/>
      <c r="WOV1237" s="12"/>
      <c r="WOW1237" s="12"/>
      <c r="WOX1237" s="12"/>
      <c r="WOY1237" s="12"/>
      <c r="WOZ1237" s="12"/>
      <c r="WPA1237" s="12"/>
      <c r="WPB1237" s="12"/>
      <c r="WPC1237" s="12"/>
      <c r="WPD1237" s="12"/>
      <c r="WPE1237" s="12"/>
      <c r="WPF1237" s="12"/>
      <c r="WPG1237" s="12"/>
      <c r="WPH1237" s="12"/>
      <c r="WPI1237" s="12"/>
      <c r="WPJ1237" s="12"/>
      <c r="WPK1237" s="12"/>
      <c r="WPL1237" s="12"/>
      <c r="WPM1237" s="12"/>
      <c r="WPN1237" s="12"/>
      <c r="WPO1237" s="12"/>
      <c r="WPP1237" s="12"/>
      <c r="WPQ1237" s="12"/>
      <c r="WPR1237" s="12"/>
      <c r="WPS1237" s="12"/>
      <c r="WPT1237" s="12"/>
      <c r="WPU1237" s="12"/>
      <c r="WPV1237" s="12"/>
      <c r="WPW1237" s="12"/>
      <c r="WPX1237" s="12"/>
      <c r="WPY1237" s="12"/>
      <c r="WPZ1237" s="12"/>
      <c r="WQA1237" s="12"/>
      <c r="WQB1237" s="12"/>
      <c r="WQC1237" s="12"/>
      <c r="WQD1237" s="12"/>
      <c r="WQE1237" s="12"/>
      <c r="WQF1237" s="12"/>
      <c r="WQG1237" s="12"/>
      <c r="WQH1237" s="12"/>
      <c r="WQI1237" s="12"/>
      <c r="WQJ1237" s="12"/>
      <c r="WQK1237" s="12"/>
      <c r="WQL1237" s="12"/>
      <c r="WQM1237" s="12"/>
      <c r="WQN1237" s="12"/>
      <c r="WQO1237" s="12"/>
      <c r="WQP1237" s="12"/>
      <c r="WQQ1237" s="12"/>
      <c r="WQR1237" s="12"/>
      <c r="WQS1237" s="12"/>
      <c r="WQT1237" s="12"/>
      <c r="WQU1237" s="12"/>
      <c r="WQV1237" s="12"/>
      <c r="WQW1237" s="12"/>
      <c r="WQX1237" s="12"/>
      <c r="WQY1237" s="12"/>
      <c r="WQZ1237" s="12"/>
      <c r="WRA1237" s="12"/>
      <c r="WRB1237" s="12"/>
      <c r="WRC1237" s="12"/>
      <c r="WRD1237" s="12"/>
      <c r="WRE1237" s="12"/>
      <c r="WRF1237" s="12"/>
      <c r="WRG1237" s="12"/>
      <c r="WRH1237" s="12"/>
      <c r="WRI1237" s="12"/>
      <c r="WRJ1237" s="12"/>
      <c r="WRK1237" s="12"/>
      <c r="WRL1237" s="12"/>
      <c r="WRM1237" s="12"/>
      <c r="WRN1237" s="12"/>
      <c r="WRO1237" s="12"/>
      <c r="WRP1237" s="12"/>
      <c r="WRQ1237" s="12"/>
      <c r="WRR1237" s="12"/>
      <c r="WRS1237" s="12"/>
      <c r="WRT1237" s="12"/>
      <c r="WRU1237" s="12"/>
      <c r="WRV1237" s="12"/>
      <c r="WRW1237" s="12"/>
      <c r="WRX1237" s="12"/>
      <c r="WRY1237" s="12"/>
      <c r="WRZ1237" s="12"/>
      <c r="WSA1237" s="12"/>
      <c r="WSB1237" s="12"/>
      <c r="WSC1237" s="12"/>
      <c r="WSD1237" s="12"/>
      <c r="WSE1237" s="12"/>
      <c r="WSF1237" s="12"/>
      <c r="WSG1237" s="12"/>
      <c r="WSH1237" s="12"/>
      <c r="WSI1237" s="12"/>
      <c r="WSJ1237" s="12"/>
      <c r="WSK1237" s="12"/>
      <c r="WSL1237" s="12"/>
      <c r="WSM1237" s="12"/>
      <c r="WSN1237" s="12"/>
      <c r="WSO1237" s="12"/>
      <c r="WSP1237" s="12"/>
      <c r="WSQ1237" s="12"/>
      <c r="WSR1237" s="12"/>
      <c r="WSS1237" s="12"/>
      <c r="WST1237" s="12"/>
      <c r="WSU1237" s="12"/>
      <c r="WSV1237" s="12"/>
      <c r="WSW1237" s="12"/>
      <c r="WSX1237" s="12"/>
      <c r="WSY1237" s="12"/>
      <c r="WSZ1237" s="12"/>
      <c r="WTA1237" s="12"/>
      <c r="WTB1237" s="12"/>
      <c r="WTC1237" s="12"/>
      <c r="WTD1237" s="12"/>
      <c r="WTE1237" s="12"/>
      <c r="WTF1237" s="12"/>
      <c r="WTG1237" s="12"/>
      <c r="WTH1237" s="12"/>
      <c r="WTI1237" s="12"/>
      <c r="WTJ1237" s="12"/>
      <c r="WTK1237" s="12"/>
      <c r="WTL1237" s="12"/>
      <c r="WTM1237" s="12"/>
      <c r="WTN1237" s="12"/>
      <c r="WTO1237" s="12"/>
      <c r="WTP1237" s="12"/>
      <c r="WTQ1237" s="12"/>
      <c r="WTR1237" s="12"/>
      <c r="WTS1237" s="12"/>
      <c r="WTT1237" s="12"/>
      <c r="WTU1237" s="12"/>
      <c r="WTV1237" s="12"/>
      <c r="WTW1237" s="12"/>
      <c r="WTX1237" s="12"/>
      <c r="WTY1237" s="12"/>
      <c r="WTZ1237" s="12"/>
      <c r="WUA1237" s="12"/>
      <c r="WUB1237" s="12"/>
      <c r="WUC1237" s="12"/>
      <c r="WUD1237" s="12"/>
      <c r="WUE1237" s="12"/>
      <c r="WUF1237" s="12"/>
      <c r="WUG1237" s="12"/>
      <c r="WUH1237" s="12"/>
      <c r="WUI1237" s="12"/>
      <c r="WUJ1237" s="12"/>
      <c r="WUK1237" s="12"/>
      <c r="WUL1237" s="12"/>
      <c r="WUM1237" s="12"/>
      <c r="WUN1237" s="12"/>
      <c r="WUO1237" s="12"/>
      <c r="WUP1237" s="12"/>
      <c r="WUQ1237" s="12"/>
      <c r="WUR1237" s="12"/>
      <c r="WUS1237" s="12"/>
      <c r="WUT1237" s="12"/>
      <c r="WUU1237" s="12"/>
      <c r="WUV1237" s="12"/>
      <c r="WUW1237" s="12"/>
      <c r="WUX1237" s="12"/>
      <c r="WUY1237" s="12"/>
      <c r="WUZ1237" s="12"/>
      <c r="WVA1237" s="12"/>
      <c r="WVB1237" s="12"/>
      <c r="WVC1237" s="12"/>
      <c r="WVD1237" s="12"/>
      <c r="WVE1237" s="12"/>
      <c r="WVF1237" s="12"/>
      <c r="WVG1237" s="12"/>
      <c r="WVH1237" s="12"/>
      <c r="WVI1237" s="12"/>
      <c r="WVJ1237" s="12"/>
      <c r="WVK1237" s="12"/>
      <c r="WVL1237" s="12"/>
      <c r="WVM1237" s="12"/>
      <c r="WVN1237" s="12"/>
      <c r="WVO1237" s="12"/>
      <c r="WVP1237" s="12"/>
      <c r="WVQ1237" s="12"/>
      <c r="WVR1237" s="12"/>
      <c r="WVS1237" s="12"/>
      <c r="WVT1237" s="12"/>
      <c r="WVU1237" s="12"/>
      <c r="WVV1237" s="12"/>
      <c r="WVW1237" s="12"/>
      <c r="WVX1237" s="12"/>
      <c r="WVY1237" s="12"/>
      <c r="WVZ1237" s="12"/>
      <c r="WWA1237" s="12"/>
      <c r="WWB1237" s="12"/>
      <c r="WWC1237" s="12"/>
      <c r="WWD1237" s="12"/>
      <c r="WWE1237" s="12"/>
      <c r="WWF1237" s="12"/>
      <c r="WWG1237" s="12"/>
      <c r="WWH1237" s="12"/>
      <c r="WWI1237" s="12"/>
      <c r="WWJ1237" s="12"/>
      <c r="WWK1237" s="12"/>
      <c r="WWL1237" s="12"/>
      <c r="WWM1237" s="12"/>
      <c r="WWN1237" s="12"/>
      <c r="WWO1237" s="12"/>
      <c r="WWP1237" s="12"/>
      <c r="WWQ1237" s="12"/>
      <c r="WWR1237" s="12"/>
      <c r="WWS1237" s="12"/>
      <c r="WWT1237" s="12"/>
      <c r="WWU1237" s="12"/>
      <c r="WWV1237" s="12"/>
      <c r="WWW1237" s="12"/>
      <c r="WWX1237" s="12"/>
      <c r="WWY1237" s="12"/>
      <c r="WWZ1237" s="12"/>
      <c r="WXA1237" s="12"/>
      <c r="WXB1237" s="12"/>
      <c r="WXC1237" s="12"/>
      <c r="WXD1237" s="12"/>
      <c r="WXE1237" s="12"/>
      <c r="WXF1237" s="12"/>
      <c r="WXG1237" s="12"/>
      <c r="WXH1237" s="12"/>
      <c r="WXI1237" s="12"/>
      <c r="WXJ1237" s="12"/>
      <c r="WXK1237" s="12"/>
      <c r="WXL1237" s="12"/>
      <c r="WXM1237" s="12"/>
      <c r="WXN1237" s="12"/>
      <c r="WXO1237" s="12"/>
      <c r="WXP1237" s="12"/>
      <c r="WXQ1237" s="12"/>
      <c r="WXR1237" s="12"/>
      <c r="WXS1237" s="12"/>
      <c r="WXT1237" s="12"/>
      <c r="WXU1237" s="12"/>
      <c r="WXV1237" s="12"/>
      <c r="WXW1237" s="12"/>
      <c r="WXX1237" s="12"/>
      <c r="WXY1237" s="12"/>
      <c r="WXZ1237" s="12"/>
      <c r="WYA1237" s="12"/>
      <c r="WYB1237" s="12"/>
      <c r="WYC1237" s="12"/>
      <c r="WYD1237" s="12"/>
      <c r="WYE1237" s="12"/>
      <c r="WYF1237" s="12"/>
      <c r="WYG1237" s="12"/>
      <c r="WYH1237" s="12"/>
      <c r="WYI1237" s="12"/>
      <c r="WYJ1237" s="12"/>
      <c r="WYK1237" s="12"/>
      <c r="WYL1237" s="12"/>
      <c r="WYM1237" s="12"/>
      <c r="WYN1237" s="12"/>
      <c r="WYO1237" s="12"/>
      <c r="WYP1237" s="12"/>
      <c r="WYQ1237" s="12"/>
      <c r="WYR1237" s="12"/>
      <c r="WYS1237" s="12"/>
      <c r="WYT1237" s="12"/>
      <c r="WYU1237" s="12"/>
      <c r="WYV1237" s="12"/>
      <c r="WYW1237" s="12"/>
      <c r="WYX1237" s="12"/>
      <c r="WYY1237" s="12"/>
      <c r="WYZ1237" s="12"/>
      <c r="WZA1237" s="12"/>
      <c r="WZB1237" s="12"/>
      <c r="WZC1237" s="12"/>
      <c r="WZD1237" s="12"/>
      <c r="WZE1237" s="12"/>
      <c r="WZF1237" s="12"/>
      <c r="WZG1237" s="12"/>
      <c r="WZH1237" s="12"/>
      <c r="WZI1237" s="12"/>
      <c r="WZJ1237" s="12"/>
      <c r="WZK1237" s="12"/>
      <c r="WZL1237" s="12"/>
      <c r="WZM1237" s="12"/>
      <c r="WZN1237" s="12"/>
      <c r="WZO1237" s="12"/>
      <c r="WZP1237" s="12"/>
      <c r="WZQ1237" s="12"/>
      <c r="WZR1237" s="12"/>
      <c r="WZS1237" s="12"/>
      <c r="WZT1237" s="12"/>
      <c r="WZU1237" s="12"/>
      <c r="WZV1237" s="12"/>
      <c r="WZW1237" s="12"/>
      <c r="WZX1237" s="12"/>
      <c r="WZY1237" s="12"/>
      <c r="WZZ1237" s="12"/>
      <c r="XAA1237" s="12"/>
      <c r="XAB1237" s="12"/>
      <c r="XAC1237" s="12"/>
      <c r="XAD1237" s="12"/>
      <c r="XAE1237" s="12"/>
      <c r="XAF1237" s="12"/>
      <c r="XAG1237" s="12"/>
      <c r="XAH1237" s="12"/>
      <c r="XAI1237" s="12"/>
      <c r="XAJ1237" s="12"/>
      <c r="XAK1237" s="12"/>
      <c r="XAL1237" s="12"/>
      <c r="XAM1237" s="12"/>
      <c r="XAN1237" s="12"/>
      <c r="XAO1237" s="12"/>
      <c r="XAP1237" s="12"/>
      <c r="XAQ1237" s="12"/>
      <c r="XAR1237" s="12"/>
      <c r="XAS1237" s="12"/>
      <c r="XAT1237" s="12"/>
      <c r="XAU1237" s="12"/>
      <c r="XAV1237" s="12"/>
      <c r="XAW1237" s="12"/>
      <c r="XAX1237" s="12"/>
      <c r="XAY1237" s="12"/>
      <c r="XAZ1237" s="12"/>
      <c r="XBA1237" s="12"/>
      <c r="XBB1237" s="12"/>
      <c r="XBC1237" s="12"/>
      <c r="XBD1237" s="12"/>
      <c r="XBE1237" s="12"/>
      <c r="XBF1237" s="12"/>
      <c r="XBG1237" s="12"/>
      <c r="XBH1237" s="12"/>
      <c r="XBI1237" s="12"/>
      <c r="XBJ1237" s="12"/>
      <c r="XBK1237" s="12"/>
      <c r="XBL1237" s="12"/>
      <c r="XBM1237" s="12"/>
      <c r="XBN1237" s="12"/>
      <c r="XBO1237" s="12"/>
      <c r="XBP1237" s="12"/>
      <c r="XBQ1237" s="12"/>
      <c r="XBR1237" s="12"/>
      <c r="XBS1237" s="12"/>
      <c r="XBT1237" s="12"/>
      <c r="XBU1237" s="12"/>
      <c r="XBV1237" s="12"/>
      <c r="XBW1237" s="12"/>
      <c r="XBX1237" s="12"/>
      <c r="XBY1237" s="12"/>
      <c r="XBZ1237" s="12"/>
      <c r="XCA1237" s="12"/>
      <c r="XCB1237" s="12"/>
      <c r="XCC1237" s="12"/>
      <c r="XCD1237" s="12"/>
      <c r="XCE1237" s="12"/>
      <c r="XCF1237" s="12"/>
      <c r="XCG1237" s="12"/>
      <c r="XCH1237" s="12"/>
      <c r="XCI1237" s="12"/>
      <c r="XCJ1237" s="12"/>
      <c r="XCK1237" s="12"/>
      <c r="XCL1237" s="12"/>
      <c r="XCM1237" s="12"/>
      <c r="XCN1237" s="12"/>
      <c r="XCO1237" s="12"/>
      <c r="XCP1237" s="12"/>
      <c r="XCQ1237" s="12"/>
      <c r="XCR1237" s="12"/>
      <c r="XCS1237" s="12"/>
      <c r="XCT1237" s="12"/>
      <c r="XCU1237" s="12"/>
      <c r="XCV1237" s="12"/>
      <c r="XCW1237" s="12"/>
      <c r="XCX1237" s="12"/>
      <c r="XCY1237" s="12"/>
      <c r="XCZ1237" s="12"/>
      <c r="XDA1237" s="12"/>
      <c r="XDB1237" s="12"/>
      <c r="XDC1237" s="12"/>
      <c r="XDD1237" s="12"/>
      <c r="XDE1237" s="12"/>
      <c r="XDF1237" s="12"/>
      <c r="XDG1237" s="12"/>
      <c r="XDH1237" s="12"/>
      <c r="XDI1237" s="12"/>
      <c r="XDJ1237" s="12"/>
      <c r="XDK1237" s="12"/>
      <c r="XDL1237" s="12"/>
      <c r="XDM1237" s="12"/>
      <c r="XDN1237" s="12"/>
      <c r="XDO1237" s="12"/>
      <c r="XDP1237" s="12"/>
      <c r="XDQ1237" s="12"/>
      <c r="XDR1237" s="12"/>
      <c r="XDS1237" s="12"/>
      <c r="XDT1237" s="12"/>
      <c r="XDU1237" s="12"/>
      <c r="XDV1237" s="12"/>
      <c r="XDW1237" s="12"/>
      <c r="XDX1237" s="12"/>
      <c r="XDY1237" s="12"/>
      <c r="XDZ1237" s="12"/>
      <c r="XEA1237" s="12"/>
      <c r="XEB1237" s="12"/>
      <c r="XEC1237" s="12"/>
      <c r="XED1237" s="12"/>
      <c r="XEE1237" s="12"/>
      <c r="XEF1237" s="12"/>
      <c r="XEG1237" s="12"/>
      <c r="XEH1237" s="12"/>
      <c r="XEI1237" s="12"/>
      <c r="XEJ1237" s="12"/>
      <c r="XEK1237" s="12"/>
      <c r="XEL1237" s="12"/>
      <c r="XEM1237" s="12"/>
      <c r="XEN1237" s="12"/>
      <c r="XEO1237" s="12"/>
      <c r="XEP1237" s="12"/>
    </row>
    <row r="1238" spans="1:16370" ht="15.75" x14ac:dyDescent="0.25">
      <c r="A1238" s="174" t="s">
        <v>148</v>
      </c>
      <c r="B1238" s="223" t="s">
        <v>74</v>
      </c>
      <c r="C1238" s="223" t="s">
        <v>83</v>
      </c>
      <c r="D1238" s="26" t="s">
        <v>433</v>
      </c>
      <c r="E1238" s="34" t="s">
        <v>149</v>
      </c>
      <c r="F1238" s="128">
        <f>8</f>
        <v>8</v>
      </c>
      <c r="G1238" s="175"/>
      <c r="H1238" s="175"/>
    </row>
    <row r="1239" spans="1:16370" ht="15.75" x14ac:dyDescent="0.25">
      <c r="A1239" s="211" t="s">
        <v>497</v>
      </c>
      <c r="B1239" s="223" t="s">
        <v>74</v>
      </c>
      <c r="C1239" s="223" t="s">
        <v>83</v>
      </c>
      <c r="D1239" s="26" t="s">
        <v>433</v>
      </c>
      <c r="E1239" s="215" t="s">
        <v>498</v>
      </c>
      <c r="F1239" s="128">
        <v>2</v>
      </c>
      <c r="G1239" s="175"/>
      <c r="H1239" s="175"/>
    </row>
    <row r="1240" spans="1:16370" ht="31.5" x14ac:dyDescent="0.25">
      <c r="A1240" s="17" t="s">
        <v>509</v>
      </c>
      <c r="B1240" s="18" t="s">
        <v>74</v>
      </c>
      <c r="C1240" s="18" t="s">
        <v>83</v>
      </c>
      <c r="D1240" s="19" t="s">
        <v>231</v>
      </c>
      <c r="E1240" s="19"/>
      <c r="F1240" s="20">
        <f>F1241</f>
        <v>171</v>
      </c>
      <c r="G1240" s="175"/>
      <c r="H1240" s="175"/>
    </row>
    <row r="1241" spans="1:16370" ht="15.75" x14ac:dyDescent="0.25">
      <c r="A1241" s="21" t="s">
        <v>513</v>
      </c>
      <c r="B1241" s="22" t="s">
        <v>74</v>
      </c>
      <c r="C1241" s="22" t="s">
        <v>83</v>
      </c>
      <c r="D1241" s="51" t="s">
        <v>514</v>
      </c>
      <c r="E1241" s="36"/>
      <c r="F1241" s="55">
        <f>F1242+F1247</f>
        <v>171</v>
      </c>
      <c r="G1241" s="175"/>
      <c r="H1241" s="175"/>
    </row>
    <row r="1242" spans="1:16370" ht="31.5" x14ac:dyDescent="0.25">
      <c r="A1242" s="53" t="s">
        <v>515</v>
      </c>
      <c r="B1242" s="106" t="s">
        <v>74</v>
      </c>
      <c r="C1242" s="18" t="s">
        <v>83</v>
      </c>
      <c r="D1242" s="23" t="s">
        <v>580</v>
      </c>
      <c r="E1242" s="54"/>
      <c r="F1242" s="56">
        <f>F1243</f>
        <v>91</v>
      </c>
      <c r="G1242" s="175"/>
      <c r="H1242" s="175"/>
    </row>
    <row r="1243" spans="1:16370" ht="63" x14ac:dyDescent="0.25">
      <c r="A1243" s="28" t="s">
        <v>516</v>
      </c>
      <c r="B1243" s="36" t="s">
        <v>74</v>
      </c>
      <c r="C1243" s="36" t="s">
        <v>83</v>
      </c>
      <c r="D1243" s="30" t="s">
        <v>581</v>
      </c>
      <c r="E1243" s="216"/>
      <c r="F1243" s="32">
        <f>F1244</f>
        <v>91</v>
      </c>
    </row>
    <row r="1244" spans="1:16370" ht="15.75" x14ac:dyDescent="0.25">
      <c r="A1244" s="212" t="s">
        <v>22</v>
      </c>
      <c r="B1244" s="29" t="s">
        <v>74</v>
      </c>
      <c r="C1244" s="29" t="s">
        <v>83</v>
      </c>
      <c r="D1244" s="26" t="s">
        <v>581</v>
      </c>
      <c r="E1244" s="215" t="s">
        <v>15</v>
      </c>
      <c r="F1244" s="27">
        <f>F1245</f>
        <v>91</v>
      </c>
    </row>
    <row r="1245" spans="1:16370" ht="31.5" x14ac:dyDescent="0.25">
      <c r="A1245" s="212" t="s">
        <v>17</v>
      </c>
      <c r="B1245" s="29" t="s">
        <v>74</v>
      </c>
      <c r="C1245" s="29" t="s">
        <v>83</v>
      </c>
      <c r="D1245" s="26" t="s">
        <v>581</v>
      </c>
      <c r="E1245" s="215" t="s">
        <v>16</v>
      </c>
      <c r="F1245" s="27">
        <f>F1246</f>
        <v>91</v>
      </c>
    </row>
    <row r="1246" spans="1:16370" ht="25.5" customHeight="1" x14ac:dyDescent="0.25">
      <c r="A1246" s="211" t="s">
        <v>140</v>
      </c>
      <c r="B1246" s="29" t="s">
        <v>74</v>
      </c>
      <c r="C1246" s="29" t="s">
        <v>83</v>
      </c>
      <c r="D1246" s="26" t="s">
        <v>581</v>
      </c>
      <c r="E1246" s="215" t="s">
        <v>141</v>
      </c>
      <c r="F1246" s="27">
        <f>130-39</f>
        <v>91</v>
      </c>
    </row>
    <row r="1247" spans="1:16370" s="12" customFormat="1" ht="31.5" x14ac:dyDescent="0.25">
      <c r="A1247" s="53" t="s">
        <v>232</v>
      </c>
      <c r="B1247" s="106" t="s">
        <v>74</v>
      </c>
      <c r="C1247" s="18" t="s">
        <v>83</v>
      </c>
      <c r="D1247" s="23" t="s">
        <v>582</v>
      </c>
      <c r="E1247" s="54"/>
      <c r="F1247" s="56">
        <f>F1248</f>
        <v>80</v>
      </c>
    </row>
    <row r="1248" spans="1:16370" s="12" customFormat="1" ht="15.75" x14ac:dyDescent="0.25">
      <c r="A1248" s="28" t="s">
        <v>517</v>
      </c>
      <c r="B1248" s="36" t="s">
        <v>74</v>
      </c>
      <c r="C1248" s="36" t="s">
        <v>83</v>
      </c>
      <c r="D1248" s="30" t="s">
        <v>583</v>
      </c>
      <c r="E1248" s="216"/>
      <c r="F1248" s="32">
        <f>F1249</f>
        <v>80</v>
      </c>
    </row>
    <row r="1249" spans="1:6" s="12" customFormat="1" ht="15.75" x14ac:dyDescent="0.25">
      <c r="A1249" s="212" t="s">
        <v>22</v>
      </c>
      <c r="B1249" s="29" t="s">
        <v>74</v>
      </c>
      <c r="C1249" s="29" t="s">
        <v>83</v>
      </c>
      <c r="D1249" s="30" t="s">
        <v>583</v>
      </c>
      <c r="E1249" s="215" t="s">
        <v>15</v>
      </c>
      <c r="F1249" s="27">
        <f>F1250</f>
        <v>80</v>
      </c>
    </row>
    <row r="1250" spans="1:6" s="12" customFormat="1" ht="31.5" x14ac:dyDescent="0.25">
      <c r="A1250" s="212" t="s">
        <v>17</v>
      </c>
      <c r="B1250" s="29" t="s">
        <v>74</v>
      </c>
      <c r="C1250" s="29" t="s">
        <v>83</v>
      </c>
      <c r="D1250" s="30" t="s">
        <v>583</v>
      </c>
      <c r="E1250" s="215" t="s">
        <v>16</v>
      </c>
      <c r="F1250" s="27">
        <f>F1251</f>
        <v>80</v>
      </c>
    </row>
    <row r="1251" spans="1:6" s="12" customFormat="1" ht="31.5" x14ac:dyDescent="0.25">
      <c r="A1251" s="211" t="s">
        <v>140</v>
      </c>
      <c r="B1251" s="29" t="s">
        <v>74</v>
      </c>
      <c r="C1251" s="29" t="s">
        <v>83</v>
      </c>
      <c r="D1251" s="30" t="s">
        <v>583</v>
      </c>
      <c r="E1251" s="215" t="s">
        <v>141</v>
      </c>
      <c r="F1251" s="27">
        <v>80</v>
      </c>
    </row>
    <row r="1252" spans="1:6" s="12" customFormat="1" ht="18.75" x14ac:dyDescent="0.3">
      <c r="A1252" s="8" t="s">
        <v>68</v>
      </c>
      <c r="B1252" s="9" t="s">
        <v>69</v>
      </c>
      <c r="C1252" s="9"/>
      <c r="D1252" s="9"/>
      <c r="E1252" s="9"/>
      <c r="F1252" s="10">
        <f>F1253+F1354</f>
        <v>290647.32</v>
      </c>
    </row>
    <row r="1253" spans="1:6" s="12" customFormat="1" ht="15.75" x14ac:dyDescent="0.25">
      <c r="A1253" s="14" t="s">
        <v>71</v>
      </c>
      <c r="B1253" s="15" t="s">
        <v>69</v>
      </c>
      <c r="C1253" s="15" t="s">
        <v>70</v>
      </c>
      <c r="D1253" s="15"/>
      <c r="E1253" s="15"/>
      <c r="F1253" s="16">
        <f>F1254+F1342</f>
        <v>268655.32</v>
      </c>
    </row>
    <row r="1254" spans="1:6" s="12" customFormat="1" ht="37.5" x14ac:dyDescent="0.3">
      <c r="A1254" s="79" t="s">
        <v>685</v>
      </c>
      <c r="B1254" s="19" t="s">
        <v>69</v>
      </c>
      <c r="C1254" s="19" t="s">
        <v>70</v>
      </c>
      <c r="D1254" s="9" t="s">
        <v>387</v>
      </c>
      <c r="E1254" s="80"/>
      <c r="F1254" s="10">
        <f>F1255+F1316</f>
        <v>268165.32</v>
      </c>
    </row>
    <row r="1255" spans="1:6" s="12" customFormat="1" ht="31.5" x14ac:dyDescent="0.25">
      <c r="A1255" s="53" t="s">
        <v>319</v>
      </c>
      <c r="B1255" s="18" t="s">
        <v>69</v>
      </c>
      <c r="C1255" s="18" t="s">
        <v>70</v>
      </c>
      <c r="D1255" s="23" t="s">
        <v>321</v>
      </c>
      <c r="E1255" s="54"/>
      <c r="F1255" s="56">
        <f>F1256+F1273+F1296+F1300+F1306+F1312</f>
        <v>237023.32</v>
      </c>
    </row>
    <row r="1256" spans="1:6" s="12" customFormat="1" ht="15.75" x14ac:dyDescent="0.25">
      <c r="A1256" s="108" t="s">
        <v>320</v>
      </c>
      <c r="B1256" s="18" t="s">
        <v>69</v>
      </c>
      <c r="C1256" s="18" t="s">
        <v>70</v>
      </c>
      <c r="D1256" s="23" t="s">
        <v>323</v>
      </c>
      <c r="E1256" s="19"/>
      <c r="F1256" s="56">
        <f>F1257+F1261+F1265+F1269</f>
        <v>53786</v>
      </c>
    </row>
    <row r="1257" spans="1:6" s="12" customFormat="1" ht="15.75" x14ac:dyDescent="0.25">
      <c r="A1257" s="81" t="s">
        <v>43</v>
      </c>
      <c r="B1257" s="36" t="s">
        <v>69</v>
      </c>
      <c r="C1257" s="36" t="s">
        <v>70</v>
      </c>
      <c r="D1257" s="36" t="s">
        <v>324</v>
      </c>
      <c r="E1257" s="216"/>
      <c r="F1257" s="32">
        <f>F1258</f>
        <v>2040</v>
      </c>
    </row>
    <row r="1258" spans="1:6" s="12" customFormat="1" ht="31.5" x14ac:dyDescent="0.25">
      <c r="A1258" s="48" t="s">
        <v>18</v>
      </c>
      <c r="B1258" s="223" t="s">
        <v>69</v>
      </c>
      <c r="C1258" s="223" t="s">
        <v>70</v>
      </c>
      <c r="D1258" s="223" t="s">
        <v>324</v>
      </c>
      <c r="E1258" s="215" t="s">
        <v>20</v>
      </c>
      <c r="F1258" s="32">
        <f>F1259</f>
        <v>2040</v>
      </c>
    </row>
    <row r="1259" spans="1:6" s="12" customFormat="1" ht="15.75" x14ac:dyDescent="0.25">
      <c r="A1259" s="220" t="s">
        <v>25</v>
      </c>
      <c r="B1259" s="223" t="s">
        <v>69</v>
      </c>
      <c r="C1259" s="223" t="s">
        <v>70</v>
      </c>
      <c r="D1259" s="223" t="s">
        <v>324</v>
      </c>
      <c r="E1259" s="215" t="s">
        <v>26</v>
      </c>
      <c r="F1259" s="27">
        <f>F1260</f>
        <v>2040</v>
      </c>
    </row>
    <row r="1260" spans="1:6" s="12" customFormat="1" ht="15.75" x14ac:dyDescent="0.25">
      <c r="A1260" s="220" t="s">
        <v>152</v>
      </c>
      <c r="B1260" s="223" t="s">
        <v>69</v>
      </c>
      <c r="C1260" s="223" t="s">
        <v>70</v>
      </c>
      <c r="D1260" s="223" t="s">
        <v>324</v>
      </c>
      <c r="E1260" s="215" t="s">
        <v>159</v>
      </c>
      <c r="F1260" s="27">
        <v>2040</v>
      </c>
    </row>
    <row r="1261" spans="1:6" s="12" customFormat="1" ht="15.75" x14ac:dyDescent="0.25">
      <c r="A1261" s="81" t="s">
        <v>44</v>
      </c>
      <c r="B1261" s="36" t="s">
        <v>69</v>
      </c>
      <c r="C1261" s="36" t="s">
        <v>70</v>
      </c>
      <c r="D1261" s="36" t="s">
        <v>325</v>
      </c>
      <c r="E1261" s="216"/>
      <c r="F1261" s="32">
        <f>F1262</f>
        <v>5975</v>
      </c>
    </row>
    <row r="1262" spans="1:6" s="12" customFormat="1" ht="37.15" customHeight="1" x14ac:dyDescent="0.25">
      <c r="A1262" s="48" t="s">
        <v>18</v>
      </c>
      <c r="B1262" s="223" t="s">
        <v>69</v>
      </c>
      <c r="C1262" s="223" t="s">
        <v>70</v>
      </c>
      <c r="D1262" s="223" t="s">
        <v>325</v>
      </c>
      <c r="E1262" s="215" t="s">
        <v>20</v>
      </c>
      <c r="F1262" s="27">
        <f>F1263</f>
        <v>5975</v>
      </c>
    </row>
    <row r="1263" spans="1:6" s="12" customFormat="1" ht="15.75" x14ac:dyDescent="0.25">
      <c r="A1263" s="220" t="s">
        <v>25</v>
      </c>
      <c r="B1263" s="223" t="s">
        <v>69</v>
      </c>
      <c r="C1263" s="223" t="s">
        <v>70</v>
      </c>
      <c r="D1263" s="223" t="s">
        <v>325</v>
      </c>
      <c r="E1263" s="215" t="s">
        <v>26</v>
      </c>
      <c r="F1263" s="27">
        <f>F1264</f>
        <v>5975</v>
      </c>
    </row>
    <row r="1264" spans="1:6" s="12" customFormat="1" ht="15.75" x14ac:dyDescent="0.25">
      <c r="A1264" s="220" t="s">
        <v>152</v>
      </c>
      <c r="B1264" s="223" t="s">
        <v>69</v>
      </c>
      <c r="C1264" s="223" t="s">
        <v>70</v>
      </c>
      <c r="D1264" s="223" t="s">
        <v>325</v>
      </c>
      <c r="E1264" s="215" t="s">
        <v>159</v>
      </c>
      <c r="F1264" s="27">
        <f>778+4000+695+502</f>
        <v>5975</v>
      </c>
    </row>
    <row r="1265" spans="1:6" s="12" customFormat="1" ht="31.5" x14ac:dyDescent="0.25">
      <c r="A1265" s="81" t="s">
        <v>902</v>
      </c>
      <c r="B1265" s="36" t="s">
        <v>69</v>
      </c>
      <c r="C1265" s="36" t="s">
        <v>70</v>
      </c>
      <c r="D1265" s="36" t="s">
        <v>821</v>
      </c>
      <c r="E1265" s="216"/>
      <c r="F1265" s="32">
        <f>F1266</f>
        <v>24</v>
      </c>
    </row>
    <row r="1266" spans="1:6" s="12" customFormat="1" ht="31.5" x14ac:dyDescent="0.25">
      <c r="A1266" s="48" t="s">
        <v>18</v>
      </c>
      <c r="B1266" s="223" t="s">
        <v>69</v>
      </c>
      <c r="C1266" s="223" t="s">
        <v>70</v>
      </c>
      <c r="D1266" s="223" t="s">
        <v>821</v>
      </c>
      <c r="E1266" s="215" t="s">
        <v>20</v>
      </c>
      <c r="F1266" s="27">
        <f>F1267</f>
        <v>24</v>
      </c>
    </row>
    <row r="1267" spans="1:6" s="12" customFormat="1" ht="15.75" x14ac:dyDescent="0.25">
      <c r="A1267" s="220" t="s">
        <v>25</v>
      </c>
      <c r="B1267" s="223" t="s">
        <v>69</v>
      </c>
      <c r="C1267" s="223" t="s">
        <v>70</v>
      </c>
      <c r="D1267" s="223" t="s">
        <v>821</v>
      </c>
      <c r="E1267" s="215" t="s">
        <v>26</v>
      </c>
      <c r="F1267" s="27">
        <f>F1268</f>
        <v>24</v>
      </c>
    </row>
    <row r="1268" spans="1:6" s="12" customFormat="1" ht="15.75" x14ac:dyDescent="0.25">
      <c r="A1268" s="220" t="s">
        <v>152</v>
      </c>
      <c r="B1268" s="223" t="s">
        <v>69</v>
      </c>
      <c r="C1268" s="223" t="s">
        <v>70</v>
      </c>
      <c r="D1268" s="223" t="s">
        <v>821</v>
      </c>
      <c r="E1268" s="215" t="s">
        <v>159</v>
      </c>
      <c r="F1268" s="27">
        <v>24</v>
      </c>
    </row>
    <row r="1269" spans="1:6" s="12" customFormat="1" ht="15.75" x14ac:dyDescent="0.25">
      <c r="A1269" s="81" t="s">
        <v>27</v>
      </c>
      <c r="B1269" s="223" t="s">
        <v>69</v>
      </c>
      <c r="C1269" s="223" t="s">
        <v>70</v>
      </c>
      <c r="D1269" s="36" t="s">
        <v>326</v>
      </c>
      <c r="E1269" s="41"/>
      <c r="F1269" s="32">
        <f>F1270</f>
        <v>45747</v>
      </c>
    </row>
    <row r="1270" spans="1:6" s="12" customFormat="1" ht="31.5" x14ac:dyDescent="0.25">
      <c r="A1270" s="220" t="s">
        <v>18</v>
      </c>
      <c r="B1270" s="223" t="s">
        <v>69</v>
      </c>
      <c r="C1270" s="223" t="s">
        <v>70</v>
      </c>
      <c r="D1270" s="223" t="s">
        <v>326</v>
      </c>
      <c r="E1270" s="215" t="s">
        <v>20</v>
      </c>
      <c r="F1270" s="27">
        <f>F1271</f>
        <v>45747</v>
      </c>
    </row>
    <row r="1271" spans="1:6" s="12" customFormat="1" ht="15.75" x14ac:dyDescent="0.25">
      <c r="A1271" s="220" t="s">
        <v>25</v>
      </c>
      <c r="B1271" s="223" t="s">
        <v>69</v>
      </c>
      <c r="C1271" s="223" t="s">
        <v>70</v>
      </c>
      <c r="D1271" s="223" t="s">
        <v>326</v>
      </c>
      <c r="E1271" s="215" t="s">
        <v>26</v>
      </c>
      <c r="F1271" s="27">
        <f>F1272</f>
        <v>45747</v>
      </c>
    </row>
    <row r="1272" spans="1:6" s="12" customFormat="1" ht="47.25" x14ac:dyDescent="0.25">
      <c r="A1272" s="220" t="s">
        <v>158</v>
      </c>
      <c r="B1272" s="223" t="s">
        <v>69</v>
      </c>
      <c r="C1272" s="223" t="s">
        <v>70</v>
      </c>
      <c r="D1272" s="223" t="s">
        <v>326</v>
      </c>
      <c r="E1272" s="215" t="s">
        <v>161</v>
      </c>
      <c r="F1272" s="27">
        <f>45771-24</f>
        <v>45747</v>
      </c>
    </row>
    <row r="1273" spans="1:6" s="12" customFormat="1" ht="31.5" x14ac:dyDescent="0.25">
      <c r="A1273" s="108" t="s">
        <v>327</v>
      </c>
      <c r="B1273" s="18" t="s">
        <v>69</v>
      </c>
      <c r="C1273" s="18" t="s">
        <v>70</v>
      </c>
      <c r="D1273" s="23" t="s">
        <v>328</v>
      </c>
      <c r="E1273" s="19"/>
      <c r="F1273" s="56">
        <f>F1274+F1278</f>
        <v>179528</v>
      </c>
    </row>
    <row r="1274" spans="1:6" s="12" customFormat="1" ht="31.5" x14ac:dyDescent="0.25">
      <c r="A1274" s="81" t="s">
        <v>686</v>
      </c>
      <c r="B1274" s="36" t="s">
        <v>69</v>
      </c>
      <c r="C1274" s="36" t="s">
        <v>70</v>
      </c>
      <c r="D1274" s="36" t="s">
        <v>478</v>
      </c>
      <c r="E1274" s="216"/>
      <c r="F1274" s="32">
        <f>F1275</f>
        <v>35000</v>
      </c>
    </row>
    <row r="1275" spans="1:6" s="12" customFormat="1" ht="31.5" x14ac:dyDescent="0.25">
      <c r="A1275" s="220" t="s">
        <v>18</v>
      </c>
      <c r="B1275" s="223" t="s">
        <v>69</v>
      </c>
      <c r="C1275" s="223" t="s">
        <v>70</v>
      </c>
      <c r="D1275" s="223" t="s">
        <v>478</v>
      </c>
      <c r="E1275" s="215" t="s">
        <v>20</v>
      </c>
      <c r="F1275" s="27">
        <f>F1276</f>
        <v>35000</v>
      </c>
    </row>
    <row r="1276" spans="1:6" s="12" customFormat="1" ht="15.75" x14ac:dyDescent="0.25">
      <c r="A1276" s="220" t="s">
        <v>19</v>
      </c>
      <c r="B1276" s="223" t="s">
        <v>69</v>
      </c>
      <c r="C1276" s="223" t="s">
        <v>70</v>
      </c>
      <c r="D1276" s="223" t="s">
        <v>478</v>
      </c>
      <c r="E1276" s="215" t="s">
        <v>21</v>
      </c>
      <c r="F1276" s="27">
        <f>F1277</f>
        <v>35000</v>
      </c>
    </row>
    <row r="1277" spans="1:6" s="12" customFormat="1" ht="15.75" x14ac:dyDescent="0.25">
      <c r="A1277" s="220" t="s">
        <v>165</v>
      </c>
      <c r="B1277" s="223" t="s">
        <v>69</v>
      </c>
      <c r="C1277" s="223" t="s">
        <v>70</v>
      </c>
      <c r="D1277" s="223" t="s">
        <v>478</v>
      </c>
      <c r="E1277" s="215" t="s">
        <v>164</v>
      </c>
      <c r="F1277" s="27">
        <f>70000-35000</f>
        <v>35000</v>
      </c>
    </row>
    <row r="1278" spans="1:6" s="12" customFormat="1" ht="15.75" x14ac:dyDescent="0.25">
      <c r="A1278" s="81" t="s">
        <v>42</v>
      </c>
      <c r="B1278" s="36" t="s">
        <v>69</v>
      </c>
      <c r="C1278" s="36" t="s">
        <v>70</v>
      </c>
      <c r="D1278" s="36" t="s">
        <v>329</v>
      </c>
      <c r="E1278" s="215"/>
      <c r="F1278" s="32">
        <f>F1279+F1284+F1288+F1293</f>
        <v>144528</v>
      </c>
    </row>
    <row r="1279" spans="1:6" s="12" customFormat="1" ht="47.25" x14ac:dyDescent="0.25">
      <c r="A1279" s="220" t="s">
        <v>338</v>
      </c>
      <c r="B1279" s="223" t="s">
        <v>69</v>
      </c>
      <c r="C1279" s="223" t="s">
        <v>70</v>
      </c>
      <c r="D1279" s="223" t="s">
        <v>329</v>
      </c>
      <c r="E1279" s="215" t="s">
        <v>31</v>
      </c>
      <c r="F1279" s="27">
        <f>F1280</f>
        <v>5268</v>
      </c>
    </row>
    <row r="1280" spans="1:6" s="12" customFormat="1" ht="15.75" x14ac:dyDescent="0.25">
      <c r="A1280" s="48" t="s">
        <v>33</v>
      </c>
      <c r="B1280" s="223" t="s">
        <v>69</v>
      </c>
      <c r="C1280" s="223" t="s">
        <v>70</v>
      </c>
      <c r="D1280" s="223" t="s">
        <v>329</v>
      </c>
      <c r="E1280" s="215" t="s">
        <v>32</v>
      </c>
      <c r="F1280" s="27">
        <f>F1281+F1282+F1283</f>
        <v>5268</v>
      </c>
    </row>
    <row r="1281" spans="1:6" s="12" customFormat="1" ht="15.75" x14ac:dyDescent="0.25">
      <c r="A1281" s="211" t="s">
        <v>339</v>
      </c>
      <c r="B1281" s="223" t="s">
        <v>69</v>
      </c>
      <c r="C1281" s="223" t="s">
        <v>70</v>
      </c>
      <c r="D1281" s="223" t="s">
        <v>329</v>
      </c>
      <c r="E1281" s="215" t="s">
        <v>146</v>
      </c>
      <c r="F1281" s="27">
        <f>3792+32+221</f>
        <v>4045</v>
      </c>
    </row>
    <row r="1282" spans="1:6" s="12" customFormat="1" ht="31.5" x14ac:dyDescent="0.25">
      <c r="A1282" s="211" t="s">
        <v>145</v>
      </c>
      <c r="B1282" s="223" t="s">
        <v>69</v>
      </c>
      <c r="C1282" s="223" t="s">
        <v>70</v>
      </c>
      <c r="D1282" s="223" t="s">
        <v>329</v>
      </c>
      <c r="E1282" s="215" t="s">
        <v>147</v>
      </c>
      <c r="F1282" s="27">
        <v>1</v>
      </c>
    </row>
    <row r="1283" spans="1:6" s="12" customFormat="1" ht="31.5" x14ac:dyDescent="0.25">
      <c r="A1283" s="211" t="s">
        <v>238</v>
      </c>
      <c r="B1283" s="223" t="s">
        <v>69</v>
      </c>
      <c r="C1283" s="223" t="s">
        <v>70</v>
      </c>
      <c r="D1283" s="223" t="s">
        <v>329</v>
      </c>
      <c r="E1283" s="215" t="s">
        <v>239</v>
      </c>
      <c r="F1283" s="27">
        <f>1145+10+67</f>
        <v>1222</v>
      </c>
    </row>
    <row r="1284" spans="1:6" s="12" customFormat="1" ht="15.75" x14ac:dyDescent="0.25">
      <c r="A1284" s="220" t="s">
        <v>22</v>
      </c>
      <c r="B1284" s="223" t="s">
        <v>69</v>
      </c>
      <c r="C1284" s="223" t="s">
        <v>70</v>
      </c>
      <c r="D1284" s="223" t="s">
        <v>329</v>
      </c>
      <c r="E1284" s="215" t="s">
        <v>15</v>
      </c>
      <c r="F1284" s="27">
        <f>F1285</f>
        <v>1238</v>
      </c>
    </row>
    <row r="1285" spans="1:6" s="12" customFormat="1" ht="31.5" x14ac:dyDescent="0.25">
      <c r="A1285" s="48" t="s">
        <v>17</v>
      </c>
      <c r="B1285" s="223" t="s">
        <v>69</v>
      </c>
      <c r="C1285" s="223" t="s">
        <v>70</v>
      </c>
      <c r="D1285" s="223" t="s">
        <v>329</v>
      </c>
      <c r="E1285" s="215" t="s">
        <v>16</v>
      </c>
      <c r="F1285" s="27">
        <f>F1286+F1287</f>
        <v>1238</v>
      </c>
    </row>
    <row r="1286" spans="1:6" s="12" customFormat="1" ht="31.5" x14ac:dyDescent="0.25">
      <c r="A1286" s="48" t="s">
        <v>569</v>
      </c>
      <c r="B1286" s="223" t="s">
        <v>69</v>
      </c>
      <c r="C1286" s="223" t="s">
        <v>70</v>
      </c>
      <c r="D1286" s="223" t="s">
        <v>329</v>
      </c>
      <c r="E1286" s="215" t="s">
        <v>570</v>
      </c>
      <c r="F1286" s="27">
        <f>10+5.2</f>
        <v>15.2</v>
      </c>
    </row>
    <row r="1287" spans="1:6" s="12" customFormat="1" ht="31.5" x14ac:dyDescent="0.25">
      <c r="A1287" s="61" t="s">
        <v>185</v>
      </c>
      <c r="B1287" s="223" t="s">
        <v>69</v>
      </c>
      <c r="C1287" s="223" t="s">
        <v>70</v>
      </c>
      <c r="D1287" s="223" t="s">
        <v>329</v>
      </c>
      <c r="E1287" s="215" t="s">
        <v>141</v>
      </c>
      <c r="F1287" s="27">
        <f>1228-5.2</f>
        <v>1222.8</v>
      </c>
    </row>
    <row r="1288" spans="1:6" s="12" customFormat="1" ht="31.5" x14ac:dyDescent="0.25">
      <c r="A1288" s="220" t="s">
        <v>18</v>
      </c>
      <c r="B1288" s="223" t="s">
        <v>69</v>
      </c>
      <c r="C1288" s="223" t="s">
        <v>70</v>
      </c>
      <c r="D1288" s="223" t="s">
        <v>329</v>
      </c>
      <c r="E1288" s="215" t="s">
        <v>20</v>
      </c>
      <c r="F1288" s="27">
        <f>F1289+F1291</f>
        <v>137852</v>
      </c>
    </row>
    <row r="1289" spans="1:6" s="12" customFormat="1" ht="15.75" x14ac:dyDescent="0.25">
      <c r="A1289" s="220" t="s">
        <v>25</v>
      </c>
      <c r="B1289" s="223" t="s">
        <v>69</v>
      </c>
      <c r="C1289" s="223" t="s">
        <v>70</v>
      </c>
      <c r="D1289" s="223" t="s">
        <v>329</v>
      </c>
      <c r="E1289" s="215" t="s">
        <v>26</v>
      </c>
      <c r="F1289" s="27">
        <f>F1290</f>
        <v>18419</v>
      </c>
    </row>
    <row r="1290" spans="1:6" s="12" customFormat="1" ht="47.25" x14ac:dyDescent="0.25">
      <c r="A1290" s="220" t="s">
        <v>158</v>
      </c>
      <c r="B1290" s="223" t="s">
        <v>69</v>
      </c>
      <c r="C1290" s="223" t="s">
        <v>70</v>
      </c>
      <c r="D1290" s="223" t="s">
        <v>329</v>
      </c>
      <c r="E1290" s="215" t="s">
        <v>161</v>
      </c>
      <c r="F1290" s="27">
        <f>18223+409-213</f>
        <v>18419</v>
      </c>
    </row>
    <row r="1291" spans="1:6" s="12" customFormat="1" ht="15.75" x14ac:dyDescent="0.25">
      <c r="A1291" s="220" t="s">
        <v>19</v>
      </c>
      <c r="B1291" s="223" t="s">
        <v>69</v>
      </c>
      <c r="C1291" s="223" t="s">
        <v>70</v>
      </c>
      <c r="D1291" s="223" t="s">
        <v>329</v>
      </c>
      <c r="E1291" s="215" t="s">
        <v>21</v>
      </c>
      <c r="F1291" s="27">
        <f>F1292</f>
        <v>119433</v>
      </c>
    </row>
    <row r="1292" spans="1:6" s="12" customFormat="1" ht="47.25" x14ac:dyDescent="0.25">
      <c r="A1292" s="220" t="s">
        <v>167</v>
      </c>
      <c r="B1292" s="223" t="s">
        <v>69</v>
      </c>
      <c r="C1292" s="223" t="s">
        <v>70</v>
      </c>
      <c r="D1292" s="223" t="s">
        <v>329</v>
      </c>
      <c r="E1292" s="215" t="s">
        <v>166</v>
      </c>
      <c r="F1292" s="27">
        <v>119433</v>
      </c>
    </row>
    <row r="1293" spans="1:6" s="12" customFormat="1" ht="15.75" x14ac:dyDescent="0.25">
      <c r="A1293" s="220" t="s">
        <v>13</v>
      </c>
      <c r="B1293" s="223" t="s">
        <v>69</v>
      </c>
      <c r="C1293" s="223" t="s">
        <v>70</v>
      </c>
      <c r="D1293" s="223" t="s">
        <v>329</v>
      </c>
      <c r="E1293" s="215" t="s">
        <v>14</v>
      </c>
      <c r="F1293" s="27">
        <f>F1294</f>
        <v>170</v>
      </c>
    </row>
    <row r="1294" spans="1:6" s="12" customFormat="1" ht="15.75" x14ac:dyDescent="0.25">
      <c r="A1294" s="220" t="s">
        <v>35</v>
      </c>
      <c r="B1294" s="223" t="s">
        <v>69</v>
      </c>
      <c r="C1294" s="223" t="s">
        <v>70</v>
      </c>
      <c r="D1294" s="223" t="s">
        <v>329</v>
      </c>
      <c r="E1294" s="215" t="s">
        <v>34</v>
      </c>
      <c r="F1294" s="27">
        <f>F1295</f>
        <v>170</v>
      </c>
    </row>
    <row r="1295" spans="1:6" s="12" customFormat="1" ht="15.75" x14ac:dyDescent="0.25">
      <c r="A1295" s="220" t="s">
        <v>687</v>
      </c>
      <c r="B1295" s="223" t="s">
        <v>69</v>
      </c>
      <c r="C1295" s="223" t="s">
        <v>70</v>
      </c>
      <c r="D1295" s="223" t="s">
        <v>329</v>
      </c>
      <c r="E1295" s="215" t="s">
        <v>143</v>
      </c>
      <c r="F1295" s="27">
        <v>170</v>
      </c>
    </row>
    <row r="1296" spans="1:6" s="12" customFormat="1" ht="31.5" x14ac:dyDescent="0.25">
      <c r="A1296" s="124" t="s">
        <v>783</v>
      </c>
      <c r="B1296" s="41" t="s">
        <v>69</v>
      </c>
      <c r="C1296" s="41" t="s">
        <v>70</v>
      </c>
      <c r="D1296" s="22" t="s">
        <v>786</v>
      </c>
      <c r="E1296" s="41"/>
      <c r="F1296" s="144">
        <f t="shared" ref="F1296" si="13">F1297</f>
        <v>1000</v>
      </c>
    </row>
    <row r="1297" spans="1:6" s="12" customFormat="1" ht="31.5" x14ac:dyDescent="0.25">
      <c r="A1297" s="220" t="s">
        <v>18</v>
      </c>
      <c r="B1297" s="223" t="s">
        <v>69</v>
      </c>
      <c r="C1297" s="223" t="s">
        <v>70</v>
      </c>
      <c r="D1297" s="223" t="s">
        <v>786</v>
      </c>
      <c r="E1297" s="215" t="s">
        <v>20</v>
      </c>
      <c r="F1297" s="27">
        <f>F1298</f>
        <v>1000</v>
      </c>
    </row>
    <row r="1298" spans="1:6" s="12" customFormat="1" ht="15.75" x14ac:dyDescent="0.25">
      <c r="A1298" s="220" t="s">
        <v>19</v>
      </c>
      <c r="B1298" s="223" t="s">
        <v>69</v>
      </c>
      <c r="C1298" s="223" t="s">
        <v>70</v>
      </c>
      <c r="D1298" s="223" t="s">
        <v>786</v>
      </c>
      <c r="E1298" s="215" t="s">
        <v>21</v>
      </c>
      <c r="F1298" s="27">
        <f>F1299</f>
        <v>1000</v>
      </c>
    </row>
    <row r="1299" spans="1:6" s="12" customFormat="1" ht="15.75" x14ac:dyDescent="0.25">
      <c r="A1299" s="220" t="s">
        <v>165</v>
      </c>
      <c r="B1299" s="223" t="s">
        <v>69</v>
      </c>
      <c r="C1299" s="223" t="s">
        <v>70</v>
      </c>
      <c r="D1299" s="223" t="s">
        <v>786</v>
      </c>
      <c r="E1299" s="215" t="s">
        <v>164</v>
      </c>
      <c r="F1299" s="27">
        <v>1000</v>
      </c>
    </row>
    <row r="1300" spans="1:6" s="12" customFormat="1" ht="15.75" x14ac:dyDescent="0.25">
      <c r="A1300" s="105" t="s">
        <v>51</v>
      </c>
      <c r="B1300" s="36" t="s">
        <v>69</v>
      </c>
      <c r="C1300" s="36" t="s">
        <v>70</v>
      </c>
      <c r="D1300" s="51" t="s">
        <v>322</v>
      </c>
      <c r="E1300" s="41"/>
      <c r="F1300" s="55">
        <f>F1301</f>
        <v>440</v>
      </c>
    </row>
    <row r="1301" spans="1:6" s="12" customFormat="1" ht="31.5" x14ac:dyDescent="0.25">
      <c r="A1301" s="220" t="s">
        <v>18</v>
      </c>
      <c r="B1301" s="223" t="s">
        <v>69</v>
      </c>
      <c r="C1301" s="223" t="s">
        <v>70</v>
      </c>
      <c r="D1301" s="223" t="s">
        <v>322</v>
      </c>
      <c r="E1301" s="215" t="s">
        <v>20</v>
      </c>
      <c r="F1301" s="27">
        <f>F1302+F1304</f>
        <v>440</v>
      </c>
    </row>
    <row r="1302" spans="1:6" s="12" customFormat="1" ht="15.75" x14ac:dyDescent="0.25">
      <c r="A1302" s="220" t="s">
        <v>25</v>
      </c>
      <c r="B1302" s="223" t="s">
        <v>69</v>
      </c>
      <c r="C1302" s="223" t="s">
        <v>70</v>
      </c>
      <c r="D1302" s="223" t="s">
        <v>322</v>
      </c>
      <c r="E1302" s="215" t="s">
        <v>26</v>
      </c>
      <c r="F1302" s="27">
        <f>F1303</f>
        <v>150</v>
      </c>
    </row>
    <row r="1303" spans="1:6" s="12" customFormat="1" ht="15.75" x14ac:dyDescent="0.25">
      <c r="A1303" s="220" t="s">
        <v>152</v>
      </c>
      <c r="B1303" s="223" t="s">
        <v>69</v>
      </c>
      <c r="C1303" s="223" t="s">
        <v>70</v>
      </c>
      <c r="D1303" s="223" t="s">
        <v>322</v>
      </c>
      <c r="E1303" s="215" t="s">
        <v>159</v>
      </c>
      <c r="F1303" s="27">
        <v>150</v>
      </c>
    </row>
    <row r="1304" spans="1:6" s="12" customFormat="1" ht="15.75" x14ac:dyDescent="0.25">
      <c r="A1304" s="220" t="s">
        <v>19</v>
      </c>
      <c r="B1304" s="223" t="s">
        <v>69</v>
      </c>
      <c r="C1304" s="223" t="s">
        <v>70</v>
      </c>
      <c r="D1304" s="223" t="s">
        <v>322</v>
      </c>
      <c r="E1304" s="215" t="s">
        <v>21</v>
      </c>
      <c r="F1304" s="27">
        <f>F1305</f>
        <v>290</v>
      </c>
    </row>
    <row r="1305" spans="1:6" s="12" customFormat="1" ht="15.75" x14ac:dyDescent="0.25">
      <c r="A1305" s="220" t="s">
        <v>165</v>
      </c>
      <c r="B1305" s="223" t="s">
        <v>69</v>
      </c>
      <c r="C1305" s="223" t="s">
        <v>70</v>
      </c>
      <c r="D1305" s="223" t="s">
        <v>322</v>
      </c>
      <c r="E1305" s="215" t="s">
        <v>164</v>
      </c>
      <c r="F1305" s="27">
        <v>290</v>
      </c>
    </row>
    <row r="1306" spans="1:6" s="12" customFormat="1" ht="31.5" x14ac:dyDescent="0.25">
      <c r="A1306" s="105" t="s">
        <v>862</v>
      </c>
      <c r="B1306" s="22" t="s">
        <v>69</v>
      </c>
      <c r="C1306" s="22" t="s">
        <v>70</v>
      </c>
      <c r="D1306" s="51" t="s">
        <v>863</v>
      </c>
      <c r="E1306" s="22"/>
      <c r="F1306" s="144">
        <f>F1307</f>
        <v>1820</v>
      </c>
    </row>
    <row r="1307" spans="1:6" s="12" customFormat="1" ht="31.5" x14ac:dyDescent="0.25">
      <c r="A1307" s="48" t="s">
        <v>18</v>
      </c>
      <c r="B1307" s="223" t="s">
        <v>69</v>
      </c>
      <c r="C1307" s="223" t="s">
        <v>70</v>
      </c>
      <c r="D1307" s="26" t="s">
        <v>863</v>
      </c>
      <c r="E1307" s="215" t="s">
        <v>20</v>
      </c>
      <c r="F1307" s="100">
        <f>F1308+F1310</f>
        <v>1820</v>
      </c>
    </row>
    <row r="1308" spans="1:6" s="12" customFormat="1" ht="15.75" x14ac:dyDescent="0.25">
      <c r="A1308" s="83" t="s">
        <v>25</v>
      </c>
      <c r="B1308" s="223" t="s">
        <v>69</v>
      </c>
      <c r="C1308" s="223" t="s">
        <v>70</v>
      </c>
      <c r="D1308" s="26" t="s">
        <v>863</v>
      </c>
      <c r="E1308" s="215" t="s">
        <v>26</v>
      </c>
      <c r="F1308" s="100">
        <f>F1309</f>
        <v>670</v>
      </c>
    </row>
    <row r="1309" spans="1:6" s="12" customFormat="1" ht="15.75" x14ac:dyDescent="0.25">
      <c r="A1309" s="48" t="s">
        <v>152</v>
      </c>
      <c r="B1309" s="223" t="s">
        <v>69</v>
      </c>
      <c r="C1309" s="223" t="s">
        <v>70</v>
      </c>
      <c r="D1309" s="26" t="s">
        <v>863</v>
      </c>
      <c r="E1309" s="34" t="s">
        <v>159</v>
      </c>
      <c r="F1309" s="100">
        <v>670</v>
      </c>
    </row>
    <row r="1310" spans="1:6" s="12" customFormat="1" ht="15.75" x14ac:dyDescent="0.25">
      <c r="A1310" s="220" t="s">
        <v>19</v>
      </c>
      <c r="B1310" s="223" t="s">
        <v>69</v>
      </c>
      <c r="C1310" s="223" t="s">
        <v>70</v>
      </c>
      <c r="D1310" s="26" t="s">
        <v>863</v>
      </c>
      <c r="E1310" s="34" t="s">
        <v>21</v>
      </c>
      <c r="F1310" s="100">
        <f>F1311</f>
        <v>1150</v>
      </c>
    </row>
    <row r="1311" spans="1:6" s="12" customFormat="1" ht="15.75" x14ac:dyDescent="0.25">
      <c r="A1311" s="220" t="s">
        <v>165</v>
      </c>
      <c r="B1311" s="223" t="s">
        <v>69</v>
      </c>
      <c r="C1311" s="223" t="s">
        <v>70</v>
      </c>
      <c r="D1311" s="26" t="s">
        <v>863</v>
      </c>
      <c r="E1311" s="215" t="s">
        <v>164</v>
      </c>
      <c r="F1311" s="27">
        <v>1150</v>
      </c>
    </row>
    <row r="1312" spans="1:6" s="12" customFormat="1" ht="63" x14ac:dyDescent="0.25">
      <c r="A1312" s="43" t="s">
        <v>903</v>
      </c>
      <c r="B1312" s="22" t="s">
        <v>69</v>
      </c>
      <c r="C1312" s="22" t="s">
        <v>70</v>
      </c>
      <c r="D1312" s="51" t="s">
        <v>822</v>
      </c>
      <c r="E1312" s="41"/>
      <c r="F1312" s="55">
        <f>F1313</f>
        <v>449.32</v>
      </c>
    </row>
    <row r="1313" spans="1:6" s="12" customFormat="1" ht="31.5" x14ac:dyDescent="0.25">
      <c r="A1313" s="220" t="s">
        <v>18</v>
      </c>
      <c r="B1313" s="223" t="s">
        <v>69</v>
      </c>
      <c r="C1313" s="223" t="s">
        <v>70</v>
      </c>
      <c r="D1313" s="223" t="s">
        <v>822</v>
      </c>
      <c r="E1313" s="215" t="s">
        <v>20</v>
      </c>
      <c r="F1313" s="27">
        <f>F1314</f>
        <v>449.32</v>
      </c>
    </row>
    <row r="1314" spans="1:6" s="12" customFormat="1" ht="15.75" x14ac:dyDescent="0.25">
      <c r="A1314" s="220" t="s">
        <v>25</v>
      </c>
      <c r="B1314" s="223" t="s">
        <v>69</v>
      </c>
      <c r="C1314" s="223" t="s">
        <v>70</v>
      </c>
      <c r="D1314" s="223" t="s">
        <v>822</v>
      </c>
      <c r="E1314" s="215" t="s">
        <v>26</v>
      </c>
      <c r="F1314" s="27">
        <f>F1315</f>
        <v>449.32</v>
      </c>
    </row>
    <row r="1315" spans="1:6" s="12" customFormat="1" ht="15.75" x14ac:dyDescent="0.25">
      <c r="A1315" s="220" t="s">
        <v>152</v>
      </c>
      <c r="B1315" s="223" t="s">
        <v>69</v>
      </c>
      <c r="C1315" s="223" t="s">
        <v>70</v>
      </c>
      <c r="D1315" s="223" t="s">
        <v>822</v>
      </c>
      <c r="E1315" s="215" t="s">
        <v>159</v>
      </c>
      <c r="F1315" s="27">
        <v>449.32</v>
      </c>
    </row>
    <row r="1316" spans="1:6" s="12" customFormat="1" ht="31.5" x14ac:dyDescent="0.25">
      <c r="A1316" s="53" t="s">
        <v>445</v>
      </c>
      <c r="B1316" s="18" t="s">
        <v>69</v>
      </c>
      <c r="C1316" s="18" t="s">
        <v>70</v>
      </c>
      <c r="D1316" s="23" t="s">
        <v>446</v>
      </c>
      <c r="E1316" s="54"/>
      <c r="F1316" s="56">
        <f>F1317+F1333</f>
        <v>31142</v>
      </c>
    </row>
    <row r="1317" spans="1:6" s="12" customFormat="1" ht="15.75" x14ac:dyDescent="0.25">
      <c r="A1317" s="60" t="s">
        <v>45</v>
      </c>
      <c r="B1317" s="36" t="s">
        <v>69</v>
      </c>
      <c r="C1317" s="36" t="s">
        <v>70</v>
      </c>
      <c r="D1317" s="30" t="s">
        <v>447</v>
      </c>
      <c r="E1317" s="216"/>
      <c r="F1317" s="151">
        <f>F1318+F1329</f>
        <v>10862</v>
      </c>
    </row>
    <row r="1318" spans="1:6" s="12" customFormat="1" ht="15.75" x14ac:dyDescent="0.25">
      <c r="A1318" s="81" t="s">
        <v>53</v>
      </c>
      <c r="B1318" s="36" t="s">
        <v>69</v>
      </c>
      <c r="C1318" s="36" t="s">
        <v>70</v>
      </c>
      <c r="D1318" s="36" t="s">
        <v>330</v>
      </c>
      <c r="E1318" s="216"/>
      <c r="F1318" s="32">
        <f>F1319+F1322+F1324</f>
        <v>10762</v>
      </c>
    </row>
    <row r="1319" spans="1:6" s="12" customFormat="1" ht="15.75" x14ac:dyDescent="0.25">
      <c r="A1319" s="220" t="s">
        <v>22</v>
      </c>
      <c r="B1319" s="215" t="s">
        <v>69</v>
      </c>
      <c r="C1319" s="215" t="s">
        <v>70</v>
      </c>
      <c r="D1319" s="223" t="s">
        <v>330</v>
      </c>
      <c r="E1319" s="215" t="s">
        <v>15</v>
      </c>
      <c r="F1319" s="27">
        <f>F1320</f>
        <v>8182</v>
      </c>
    </row>
    <row r="1320" spans="1:6" s="12" customFormat="1" ht="31.5" x14ac:dyDescent="0.25">
      <c r="A1320" s="48" t="s">
        <v>17</v>
      </c>
      <c r="B1320" s="223" t="s">
        <v>69</v>
      </c>
      <c r="C1320" s="223" t="s">
        <v>70</v>
      </c>
      <c r="D1320" s="223" t="s">
        <v>330</v>
      </c>
      <c r="E1320" s="215" t="s">
        <v>16</v>
      </c>
      <c r="F1320" s="27">
        <f>F1321</f>
        <v>8182</v>
      </c>
    </row>
    <row r="1321" spans="1:6" s="12" customFormat="1" ht="31.5" x14ac:dyDescent="0.25">
      <c r="A1321" s="61" t="s">
        <v>185</v>
      </c>
      <c r="B1321" s="223" t="s">
        <v>69</v>
      </c>
      <c r="C1321" s="223" t="s">
        <v>70</v>
      </c>
      <c r="D1321" s="223" t="s">
        <v>330</v>
      </c>
      <c r="E1321" s="215" t="s">
        <v>141</v>
      </c>
      <c r="F1321" s="27">
        <f>8032-100+250</f>
        <v>8182</v>
      </c>
    </row>
    <row r="1322" spans="1:6" s="12" customFormat="1" ht="15.75" x14ac:dyDescent="0.25">
      <c r="A1322" s="220" t="s">
        <v>23</v>
      </c>
      <c r="B1322" s="223" t="s">
        <v>69</v>
      </c>
      <c r="C1322" s="223" t="s">
        <v>70</v>
      </c>
      <c r="D1322" s="223" t="s">
        <v>330</v>
      </c>
      <c r="E1322" s="215" t="s">
        <v>24</v>
      </c>
      <c r="F1322" s="27">
        <f>F1323</f>
        <v>30</v>
      </c>
    </row>
    <row r="1323" spans="1:6" s="12" customFormat="1" ht="15.75" x14ac:dyDescent="0.25">
      <c r="A1323" s="220" t="s">
        <v>29</v>
      </c>
      <c r="B1323" s="223" t="s">
        <v>69</v>
      </c>
      <c r="C1323" s="223" t="s">
        <v>70</v>
      </c>
      <c r="D1323" s="223" t="s">
        <v>330</v>
      </c>
      <c r="E1323" s="215" t="s">
        <v>38</v>
      </c>
      <c r="F1323" s="27">
        <v>30</v>
      </c>
    </row>
    <row r="1324" spans="1:6" s="12" customFormat="1" ht="31.5" x14ac:dyDescent="0.25">
      <c r="A1324" s="220" t="s">
        <v>18</v>
      </c>
      <c r="B1324" s="223" t="s">
        <v>69</v>
      </c>
      <c r="C1324" s="223" t="s">
        <v>70</v>
      </c>
      <c r="D1324" s="223" t="s">
        <v>330</v>
      </c>
      <c r="E1324" s="215" t="s">
        <v>20</v>
      </c>
      <c r="F1324" s="27">
        <f>F1325+F1327</f>
        <v>2550</v>
      </c>
    </row>
    <row r="1325" spans="1:6" s="12" customFormat="1" ht="15.75" x14ac:dyDescent="0.25">
      <c r="A1325" s="220" t="s">
        <v>19</v>
      </c>
      <c r="B1325" s="223" t="s">
        <v>69</v>
      </c>
      <c r="C1325" s="223" t="s">
        <v>59</v>
      </c>
      <c r="D1325" s="223" t="s">
        <v>330</v>
      </c>
      <c r="E1325" s="215" t="s">
        <v>21</v>
      </c>
      <c r="F1325" s="27">
        <f>F1326</f>
        <v>150</v>
      </c>
    </row>
    <row r="1326" spans="1:6" s="12" customFormat="1" ht="15.75" x14ac:dyDescent="0.25">
      <c r="A1326" s="220" t="s">
        <v>165</v>
      </c>
      <c r="B1326" s="223" t="s">
        <v>69</v>
      </c>
      <c r="C1326" s="223" t="s">
        <v>70</v>
      </c>
      <c r="D1326" s="223" t="s">
        <v>330</v>
      </c>
      <c r="E1326" s="215" t="s">
        <v>164</v>
      </c>
      <c r="F1326" s="27">
        <f>50+100</f>
        <v>150</v>
      </c>
    </row>
    <row r="1327" spans="1:6" s="12" customFormat="1" ht="31.5" x14ac:dyDescent="0.25">
      <c r="A1327" s="83" t="s">
        <v>28</v>
      </c>
      <c r="B1327" s="223" t="s">
        <v>69</v>
      </c>
      <c r="C1327" s="223" t="s">
        <v>70</v>
      </c>
      <c r="D1327" s="223" t="s">
        <v>330</v>
      </c>
      <c r="E1327" s="215" t="s">
        <v>0</v>
      </c>
      <c r="F1327" s="27">
        <f>F1328</f>
        <v>2400</v>
      </c>
    </row>
    <row r="1328" spans="1:6" s="12" customFormat="1" ht="31.5" x14ac:dyDescent="0.25">
      <c r="A1328" s="83" t="s">
        <v>745</v>
      </c>
      <c r="B1328" s="223" t="s">
        <v>69</v>
      </c>
      <c r="C1328" s="223" t="s">
        <v>70</v>
      </c>
      <c r="D1328" s="223" t="s">
        <v>330</v>
      </c>
      <c r="E1328" s="215" t="s">
        <v>744</v>
      </c>
      <c r="F1328" s="27">
        <f>2200+200</f>
        <v>2400</v>
      </c>
    </row>
    <row r="1329" spans="1:6" s="12" customFormat="1" ht="15.75" x14ac:dyDescent="0.25">
      <c r="A1329" s="81" t="s">
        <v>448</v>
      </c>
      <c r="B1329" s="223" t="s">
        <v>69</v>
      </c>
      <c r="C1329" s="223" t="s">
        <v>70</v>
      </c>
      <c r="D1329" s="36" t="s">
        <v>449</v>
      </c>
      <c r="E1329" s="215"/>
      <c r="F1329" s="32">
        <f>F1330</f>
        <v>100</v>
      </c>
    </row>
    <row r="1330" spans="1:6" s="12" customFormat="1" ht="15.75" x14ac:dyDescent="0.25">
      <c r="A1330" s="220" t="s">
        <v>22</v>
      </c>
      <c r="B1330" s="223" t="s">
        <v>69</v>
      </c>
      <c r="C1330" s="223" t="s">
        <v>70</v>
      </c>
      <c r="D1330" s="223" t="s">
        <v>449</v>
      </c>
      <c r="E1330" s="215" t="s">
        <v>15</v>
      </c>
      <c r="F1330" s="27">
        <f>F1331</f>
        <v>100</v>
      </c>
    </row>
    <row r="1331" spans="1:6" s="12" customFormat="1" ht="31.5" x14ac:dyDescent="0.25">
      <c r="A1331" s="48" t="s">
        <v>17</v>
      </c>
      <c r="B1331" s="223" t="s">
        <v>69</v>
      </c>
      <c r="C1331" s="223" t="s">
        <v>70</v>
      </c>
      <c r="D1331" s="223" t="s">
        <v>449</v>
      </c>
      <c r="E1331" s="215" t="s">
        <v>16</v>
      </c>
      <c r="F1331" s="27">
        <f>F1332</f>
        <v>100</v>
      </c>
    </row>
    <row r="1332" spans="1:6" s="12" customFormat="1" ht="31.5" x14ac:dyDescent="0.25">
      <c r="A1332" s="61" t="s">
        <v>185</v>
      </c>
      <c r="B1332" s="223" t="s">
        <v>69</v>
      </c>
      <c r="C1332" s="223" t="s">
        <v>70</v>
      </c>
      <c r="D1332" s="223" t="s">
        <v>449</v>
      </c>
      <c r="E1332" s="215" t="s">
        <v>141</v>
      </c>
      <c r="F1332" s="27">
        <v>100</v>
      </c>
    </row>
    <row r="1333" spans="1:6" s="12" customFormat="1" ht="15.75" x14ac:dyDescent="0.25">
      <c r="A1333" s="61" t="s">
        <v>169</v>
      </c>
      <c r="B1333" s="223" t="s">
        <v>69</v>
      </c>
      <c r="C1333" s="223" t="s">
        <v>70</v>
      </c>
      <c r="D1333" s="26" t="s">
        <v>450</v>
      </c>
      <c r="E1333" s="215"/>
      <c r="F1333" s="103">
        <f>F1334+F1339</f>
        <v>20280</v>
      </c>
    </row>
    <row r="1334" spans="1:6" s="12" customFormat="1" ht="15.75" x14ac:dyDescent="0.25">
      <c r="A1334" s="81" t="s">
        <v>170</v>
      </c>
      <c r="B1334" s="36" t="s">
        <v>69</v>
      </c>
      <c r="C1334" s="36" t="s">
        <v>70</v>
      </c>
      <c r="D1334" s="36" t="s">
        <v>451</v>
      </c>
      <c r="E1334" s="216"/>
      <c r="F1334" s="32">
        <f>F1335</f>
        <v>11300</v>
      </c>
    </row>
    <row r="1335" spans="1:6" s="12" customFormat="1" ht="31.5" x14ac:dyDescent="0.25">
      <c r="A1335" s="220" t="s">
        <v>18</v>
      </c>
      <c r="B1335" s="223" t="s">
        <v>69</v>
      </c>
      <c r="C1335" s="223" t="s">
        <v>59</v>
      </c>
      <c r="D1335" s="223" t="s">
        <v>451</v>
      </c>
      <c r="E1335" s="215" t="s">
        <v>20</v>
      </c>
      <c r="F1335" s="27">
        <f>F1336</f>
        <v>11300</v>
      </c>
    </row>
    <row r="1336" spans="1:6" s="12" customFormat="1" ht="15.75" x14ac:dyDescent="0.25">
      <c r="A1336" s="220" t="s">
        <v>19</v>
      </c>
      <c r="B1336" s="223" t="s">
        <v>69</v>
      </c>
      <c r="C1336" s="223" t="s">
        <v>70</v>
      </c>
      <c r="D1336" s="223" t="s">
        <v>451</v>
      </c>
      <c r="E1336" s="215" t="s">
        <v>21</v>
      </c>
      <c r="F1336" s="27">
        <f>F1337</f>
        <v>11300</v>
      </c>
    </row>
    <row r="1337" spans="1:6" s="12" customFormat="1" ht="15.75" x14ac:dyDescent="0.25">
      <c r="A1337" s="220" t="s">
        <v>165</v>
      </c>
      <c r="B1337" s="223" t="s">
        <v>69</v>
      </c>
      <c r="C1337" s="223" t="s">
        <v>70</v>
      </c>
      <c r="D1337" s="223" t="s">
        <v>451</v>
      </c>
      <c r="E1337" s="215" t="s">
        <v>164</v>
      </c>
      <c r="F1337" s="27">
        <f>25800-14500</f>
        <v>11300</v>
      </c>
    </row>
    <row r="1338" spans="1:6" s="12" customFormat="1" ht="15.75" x14ac:dyDescent="0.25">
      <c r="A1338" s="81" t="s">
        <v>171</v>
      </c>
      <c r="B1338" s="223" t="s">
        <v>69</v>
      </c>
      <c r="C1338" s="223" t="s">
        <v>70</v>
      </c>
      <c r="D1338" s="36" t="s">
        <v>452</v>
      </c>
      <c r="E1338" s="215"/>
      <c r="F1338" s="27">
        <f>F1339</f>
        <v>8980</v>
      </c>
    </row>
    <row r="1339" spans="1:6" s="12" customFormat="1" ht="31.5" x14ac:dyDescent="0.25">
      <c r="A1339" s="220" t="s">
        <v>18</v>
      </c>
      <c r="B1339" s="223" t="s">
        <v>69</v>
      </c>
      <c r="C1339" s="223" t="s">
        <v>70</v>
      </c>
      <c r="D1339" s="223" t="s">
        <v>452</v>
      </c>
      <c r="E1339" s="215" t="s">
        <v>20</v>
      </c>
      <c r="F1339" s="27">
        <f>F1340</f>
        <v>8980</v>
      </c>
    </row>
    <row r="1340" spans="1:6" s="12" customFormat="1" ht="15.75" x14ac:dyDescent="0.25">
      <c r="A1340" s="220" t="s">
        <v>19</v>
      </c>
      <c r="B1340" s="223" t="s">
        <v>69</v>
      </c>
      <c r="C1340" s="223" t="s">
        <v>70</v>
      </c>
      <c r="D1340" s="223" t="s">
        <v>452</v>
      </c>
      <c r="E1340" s="215" t="s">
        <v>21</v>
      </c>
      <c r="F1340" s="27">
        <f>F1341</f>
        <v>8980</v>
      </c>
    </row>
    <row r="1341" spans="1:6" s="12" customFormat="1" ht="47.25" x14ac:dyDescent="0.25">
      <c r="A1341" s="220" t="s">
        <v>167</v>
      </c>
      <c r="B1341" s="223" t="s">
        <v>69</v>
      </c>
      <c r="C1341" s="223" t="s">
        <v>70</v>
      </c>
      <c r="D1341" s="223" t="s">
        <v>452</v>
      </c>
      <c r="E1341" s="215" t="s">
        <v>166</v>
      </c>
      <c r="F1341" s="27">
        <v>8980</v>
      </c>
    </row>
    <row r="1342" spans="1:6" s="12" customFormat="1" ht="31.5" x14ac:dyDescent="0.25">
      <c r="A1342" s="44" t="s">
        <v>507</v>
      </c>
      <c r="B1342" s="18" t="s">
        <v>69</v>
      </c>
      <c r="C1342" s="137" t="s">
        <v>70</v>
      </c>
      <c r="D1342" s="18" t="s">
        <v>373</v>
      </c>
      <c r="E1342" s="18"/>
      <c r="F1342" s="56">
        <f>F1343</f>
        <v>490</v>
      </c>
    </row>
    <row r="1343" spans="1:6" s="12" customFormat="1" ht="32.25" x14ac:dyDescent="0.3">
      <c r="A1343" s="44" t="s">
        <v>374</v>
      </c>
      <c r="B1343" s="18" t="s">
        <v>69</v>
      </c>
      <c r="C1343" s="18" t="s">
        <v>70</v>
      </c>
      <c r="D1343" s="18" t="s">
        <v>375</v>
      </c>
      <c r="E1343" s="76"/>
      <c r="F1343" s="114">
        <f>F1344+F1350</f>
        <v>490</v>
      </c>
    </row>
    <row r="1344" spans="1:6" s="12" customFormat="1" ht="31.5" x14ac:dyDescent="0.25">
      <c r="A1344" s="43" t="s">
        <v>376</v>
      </c>
      <c r="B1344" s="22" t="s">
        <v>69</v>
      </c>
      <c r="C1344" s="22" t="s">
        <v>70</v>
      </c>
      <c r="D1344" s="22" t="s">
        <v>377</v>
      </c>
      <c r="E1344" s="22"/>
      <c r="F1344" s="55">
        <f>F1345</f>
        <v>470</v>
      </c>
    </row>
    <row r="1345" spans="1:6" s="12" customFormat="1" ht="31.5" x14ac:dyDescent="0.25">
      <c r="A1345" s="220" t="s">
        <v>18</v>
      </c>
      <c r="B1345" s="223" t="s">
        <v>69</v>
      </c>
      <c r="C1345" s="223" t="s">
        <v>70</v>
      </c>
      <c r="D1345" s="223" t="s">
        <v>377</v>
      </c>
      <c r="E1345" s="223" t="s">
        <v>20</v>
      </c>
      <c r="F1345" s="103">
        <f>F1346+F1348</f>
        <v>470</v>
      </c>
    </row>
    <row r="1346" spans="1:6" s="12" customFormat="1" ht="15.75" x14ac:dyDescent="0.25">
      <c r="A1346" s="220" t="s">
        <v>25</v>
      </c>
      <c r="B1346" s="123" t="s">
        <v>69</v>
      </c>
      <c r="C1346" s="123" t="s">
        <v>70</v>
      </c>
      <c r="D1346" s="223" t="s">
        <v>377</v>
      </c>
      <c r="E1346" s="223" t="s">
        <v>26</v>
      </c>
      <c r="F1346" s="103">
        <f t="shared" ref="F1346" si="14">F1347</f>
        <v>100</v>
      </c>
    </row>
    <row r="1347" spans="1:6" s="12" customFormat="1" ht="15.75" x14ac:dyDescent="0.25">
      <c r="A1347" s="48" t="s">
        <v>152</v>
      </c>
      <c r="B1347" s="123" t="s">
        <v>69</v>
      </c>
      <c r="C1347" s="123" t="s">
        <v>70</v>
      </c>
      <c r="D1347" s="223" t="s">
        <v>377</v>
      </c>
      <c r="E1347" s="223" t="s">
        <v>159</v>
      </c>
      <c r="F1347" s="103">
        <v>100</v>
      </c>
    </row>
    <row r="1348" spans="1:6" s="12" customFormat="1" ht="15.75" x14ac:dyDescent="0.25">
      <c r="A1348" s="221" t="s">
        <v>19</v>
      </c>
      <c r="B1348" s="123" t="s">
        <v>69</v>
      </c>
      <c r="C1348" s="123" t="s">
        <v>70</v>
      </c>
      <c r="D1348" s="223" t="s">
        <v>377</v>
      </c>
      <c r="E1348" s="223" t="s">
        <v>21</v>
      </c>
      <c r="F1348" s="103">
        <f>F1349</f>
        <v>370</v>
      </c>
    </row>
    <row r="1349" spans="1:6" s="12" customFormat="1" ht="15.75" x14ac:dyDescent="0.25">
      <c r="A1349" s="221" t="s">
        <v>165</v>
      </c>
      <c r="B1349" s="123" t="s">
        <v>69</v>
      </c>
      <c r="C1349" s="123" t="s">
        <v>70</v>
      </c>
      <c r="D1349" s="223" t="s">
        <v>377</v>
      </c>
      <c r="E1349" s="223" t="s">
        <v>164</v>
      </c>
      <c r="F1349" s="103">
        <v>370</v>
      </c>
    </row>
    <row r="1350" spans="1:6" s="12" customFormat="1" ht="47.25" x14ac:dyDescent="0.25">
      <c r="A1350" s="43" t="s">
        <v>378</v>
      </c>
      <c r="B1350" s="22" t="s">
        <v>69</v>
      </c>
      <c r="C1350" s="22" t="s">
        <v>70</v>
      </c>
      <c r="D1350" s="22" t="s">
        <v>379</v>
      </c>
      <c r="E1350" s="22"/>
      <c r="F1350" s="55">
        <f>F1351</f>
        <v>20</v>
      </c>
    </row>
    <row r="1351" spans="1:6" s="12" customFormat="1" ht="34.5" customHeight="1" x14ac:dyDescent="0.25">
      <c r="A1351" s="221" t="s">
        <v>22</v>
      </c>
      <c r="B1351" s="223" t="s">
        <v>69</v>
      </c>
      <c r="C1351" s="223" t="s">
        <v>70</v>
      </c>
      <c r="D1351" s="223" t="s">
        <v>379</v>
      </c>
      <c r="E1351" s="223" t="s">
        <v>15</v>
      </c>
      <c r="F1351" s="103">
        <f>F1352</f>
        <v>20</v>
      </c>
    </row>
    <row r="1352" spans="1:6" s="12" customFormat="1" ht="31.5" x14ac:dyDescent="0.25">
      <c r="A1352" s="33" t="s">
        <v>17</v>
      </c>
      <c r="B1352" s="123" t="s">
        <v>69</v>
      </c>
      <c r="C1352" s="123" t="s">
        <v>70</v>
      </c>
      <c r="D1352" s="223" t="s">
        <v>379</v>
      </c>
      <c r="E1352" s="223" t="s">
        <v>16</v>
      </c>
      <c r="F1352" s="103">
        <f>F1353</f>
        <v>20</v>
      </c>
    </row>
    <row r="1353" spans="1:6" s="12" customFormat="1" ht="31.5" x14ac:dyDescent="0.25">
      <c r="A1353" s="33" t="s">
        <v>162</v>
      </c>
      <c r="B1353" s="123" t="s">
        <v>69</v>
      </c>
      <c r="C1353" s="123" t="s">
        <v>70</v>
      </c>
      <c r="D1353" s="223" t="s">
        <v>379</v>
      </c>
      <c r="E1353" s="223" t="s">
        <v>141</v>
      </c>
      <c r="F1353" s="103">
        <v>20</v>
      </c>
    </row>
    <row r="1354" spans="1:6" s="12" customFormat="1" ht="15.75" x14ac:dyDescent="0.25">
      <c r="A1354" s="14" t="s">
        <v>456</v>
      </c>
      <c r="B1354" s="15" t="s">
        <v>69</v>
      </c>
      <c r="C1354" s="15" t="s">
        <v>64</v>
      </c>
      <c r="D1354" s="15"/>
      <c r="E1354" s="15"/>
      <c r="F1354" s="16">
        <f>F1355+F1383</f>
        <v>21992</v>
      </c>
    </row>
    <row r="1355" spans="1:6" s="12" customFormat="1" ht="37.5" x14ac:dyDescent="0.3">
      <c r="A1355" s="79" t="s">
        <v>685</v>
      </c>
      <c r="B1355" s="19" t="s">
        <v>69</v>
      </c>
      <c r="C1355" s="19" t="s">
        <v>64</v>
      </c>
      <c r="D1355" s="9" t="s">
        <v>387</v>
      </c>
      <c r="E1355" s="80"/>
      <c r="F1355" s="24">
        <f>F1356</f>
        <v>21923</v>
      </c>
    </row>
    <row r="1356" spans="1:6" s="12" customFormat="1" ht="31.5" x14ac:dyDescent="0.25">
      <c r="A1356" s="53" t="s">
        <v>688</v>
      </c>
      <c r="B1356" s="18" t="s">
        <v>69</v>
      </c>
      <c r="C1356" s="18" t="s">
        <v>64</v>
      </c>
      <c r="D1356" s="23" t="s">
        <v>690</v>
      </c>
      <c r="E1356" s="54"/>
      <c r="F1356" s="56">
        <f>F1357+F1370</f>
        <v>21923</v>
      </c>
    </row>
    <row r="1357" spans="1:6" s="12" customFormat="1" ht="31.5" x14ac:dyDescent="0.25">
      <c r="A1357" s="60" t="s">
        <v>689</v>
      </c>
      <c r="B1357" s="36" t="s">
        <v>69</v>
      </c>
      <c r="C1357" s="36" t="s">
        <v>64</v>
      </c>
      <c r="D1357" s="30" t="s">
        <v>691</v>
      </c>
      <c r="E1357" s="216"/>
      <c r="F1357" s="151">
        <f>F1358+F1363+F1367</f>
        <v>17528</v>
      </c>
    </row>
    <row r="1358" spans="1:6" s="12" customFormat="1" ht="47.25" x14ac:dyDescent="0.25">
      <c r="A1358" s="48" t="s">
        <v>338</v>
      </c>
      <c r="B1358" s="223" t="s">
        <v>69</v>
      </c>
      <c r="C1358" s="223" t="s">
        <v>64</v>
      </c>
      <c r="D1358" s="223" t="s">
        <v>691</v>
      </c>
      <c r="E1358" s="215">
        <v>100</v>
      </c>
      <c r="F1358" s="27">
        <f>F1359</f>
        <v>14557</v>
      </c>
    </row>
    <row r="1359" spans="1:6" s="12" customFormat="1" ht="15.75" x14ac:dyDescent="0.25">
      <c r="A1359" s="48" t="s">
        <v>8</v>
      </c>
      <c r="B1359" s="223" t="s">
        <v>69</v>
      </c>
      <c r="C1359" s="223" t="s">
        <v>64</v>
      </c>
      <c r="D1359" s="223" t="s">
        <v>691</v>
      </c>
      <c r="E1359" s="215">
        <v>120</v>
      </c>
      <c r="F1359" s="27">
        <f>F1360+F1361+F1362</f>
        <v>14557</v>
      </c>
    </row>
    <row r="1360" spans="1:6" s="12" customFormat="1" ht="15.75" x14ac:dyDescent="0.25">
      <c r="A1360" s="220" t="s">
        <v>432</v>
      </c>
      <c r="B1360" s="223" t="s">
        <v>69</v>
      </c>
      <c r="C1360" s="223" t="s">
        <v>64</v>
      </c>
      <c r="D1360" s="223" t="s">
        <v>691</v>
      </c>
      <c r="E1360" s="215" t="s">
        <v>137</v>
      </c>
      <c r="F1360" s="27">
        <f>9955-940</f>
        <v>9015</v>
      </c>
    </row>
    <row r="1361" spans="1:6" s="12" customFormat="1" ht="31.5" x14ac:dyDescent="0.25">
      <c r="A1361" s="220" t="s">
        <v>168</v>
      </c>
      <c r="B1361" s="223" t="s">
        <v>69</v>
      </c>
      <c r="C1361" s="223" t="s">
        <v>64</v>
      </c>
      <c r="D1361" s="223" t="s">
        <v>691</v>
      </c>
      <c r="E1361" s="215" t="s">
        <v>139</v>
      </c>
      <c r="F1361" s="27">
        <f>2762-700</f>
        <v>2062</v>
      </c>
    </row>
    <row r="1362" spans="1:6" s="12" customFormat="1" ht="47.25" x14ac:dyDescent="0.25">
      <c r="A1362" s="211" t="s">
        <v>225</v>
      </c>
      <c r="B1362" s="223" t="s">
        <v>69</v>
      </c>
      <c r="C1362" s="223" t="s">
        <v>64</v>
      </c>
      <c r="D1362" s="223" t="s">
        <v>691</v>
      </c>
      <c r="E1362" s="215" t="s">
        <v>226</v>
      </c>
      <c r="F1362" s="27">
        <f>3840-360</f>
        <v>3480</v>
      </c>
    </row>
    <row r="1363" spans="1:6" s="12" customFormat="1" ht="15.75" x14ac:dyDescent="0.25">
      <c r="A1363" s="220" t="s">
        <v>22</v>
      </c>
      <c r="B1363" s="223" t="s">
        <v>69</v>
      </c>
      <c r="C1363" s="223" t="s">
        <v>64</v>
      </c>
      <c r="D1363" s="223" t="s">
        <v>691</v>
      </c>
      <c r="E1363" s="215" t="s">
        <v>15</v>
      </c>
      <c r="F1363" s="27">
        <f>F1364</f>
        <v>2509</v>
      </c>
    </row>
    <row r="1364" spans="1:6" s="12" customFormat="1" ht="31.5" x14ac:dyDescent="0.25">
      <c r="A1364" s="48" t="s">
        <v>17</v>
      </c>
      <c r="B1364" s="223" t="s">
        <v>69</v>
      </c>
      <c r="C1364" s="223" t="s">
        <v>64</v>
      </c>
      <c r="D1364" s="223" t="s">
        <v>691</v>
      </c>
      <c r="E1364" s="215" t="s">
        <v>16</v>
      </c>
      <c r="F1364" s="27">
        <f>F1365+F1366</f>
        <v>2509</v>
      </c>
    </row>
    <row r="1365" spans="1:6" s="12" customFormat="1" ht="31.5" x14ac:dyDescent="0.25">
      <c r="A1365" s="48" t="s">
        <v>569</v>
      </c>
      <c r="B1365" s="223" t="s">
        <v>69</v>
      </c>
      <c r="C1365" s="223" t="s">
        <v>64</v>
      </c>
      <c r="D1365" s="223" t="s">
        <v>691</v>
      </c>
      <c r="E1365" s="215" t="s">
        <v>570</v>
      </c>
      <c r="F1365" s="27">
        <f>490+109</f>
        <v>599</v>
      </c>
    </row>
    <row r="1366" spans="1:6" s="12" customFormat="1" ht="31.5" x14ac:dyDescent="0.25">
      <c r="A1366" s="61" t="s">
        <v>185</v>
      </c>
      <c r="B1366" s="223" t="s">
        <v>69</v>
      </c>
      <c r="C1366" s="223" t="s">
        <v>64</v>
      </c>
      <c r="D1366" s="223" t="s">
        <v>691</v>
      </c>
      <c r="E1366" s="215" t="s">
        <v>141</v>
      </c>
      <c r="F1366" s="27">
        <v>1910</v>
      </c>
    </row>
    <row r="1367" spans="1:6" s="12" customFormat="1" ht="15.75" x14ac:dyDescent="0.25">
      <c r="A1367" s="220" t="s">
        <v>13</v>
      </c>
      <c r="B1367" s="223" t="s">
        <v>69</v>
      </c>
      <c r="C1367" s="223" t="s">
        <v>64</v>
      </c>
      <c r="D1367" s="223" t="s">
        <v>691</v>
      </c>
      <c r="E1367" s="215" t="s">
        <v>14</v>
      </c>
      <c r="F1367" s="27">
        <f>F1368</f>
        <v>462</v>
      </c>
    </row>
    <row r="1368" spans="1:6" s="12" customFormat="1" ht="15.75" x14ac:dyDescent="0.25">
      <c r="A1368" s="220" t="s">
        <v>35</v>
      </c>
      <c r="B1368" s="223" t="s">
        <v>69</v>
      </c>
      <c r="C1368" s="223" t="s">
        <v>64</v>
      </c>
      <c r="D1368" s="223" t="s">
        <v>691</v>
      </c>
      <c r="E1368" s="215" t="s">
        <v>34</v>
      </c>
      <c r="F1368" s="27">
        <f>F1369</f>
        <v>462</v>
      </c>
    </row>
    <row r="1369" spans="1:6" s="12" customFormat="1" ht="15.75" x14ac:dyDescent="0.25">
      <c r="A1369" s="220" t="s">
        <v>142</v>
      </c>
      <c r="B1369" s="223" t="s">
        <v>69</v>
      </c>
      <c r="C1369" s="223" t="s">
        <v>64</v>
      </c>
      <c r="D1369" s="223" t="s">
        <v>691</v>
      </c>
      <c r="E1369" s="215" t="s">
        <v>143</v>
      </c>
      <c r="F1369" s="27">
        <f>54+408</f>
        <v>462</v>
      </c>
    </row>
    <row r="1370" spans="1:6" s="12" customFormat="1" ht="31.5" x14ac:dyDescent="0.25">
      <c r="A1370" s="60" t="s">
        <v>109</v>
      </c>
      <c r="B1370" s="36" t="s">
        <v>69</v>
      </c>
      <c r="C1370" s="36" t="s">
        <v>64</v>
      </c>
      <c r="D1370" s="30" t="s">
        <v>692</v>
      </c>
      <c r="E1370" s="216"/>
      <c r="F1370" s="151">
        <f>F1371+F1376+F1380</f>
        <v>4395</v>
      </c>
    </row>
    <row r="1371" spans="1:6" s="12" customFormat="1" ht="47.25" x14ac:dyDescent="0.25">
      <c r="A1371" s="48" t="s">
        <v>338</v>
      </c>
      <c r="B1371" s="223" t="s">
        <v>69</v>
      </c>
      <c r="C1371" s="223" t="s">
        <v>64</v>
      </c>
      <c r="D1371" s="223" t="s">
        <v>692</v>
      </c>
      <c r="E1371" s="215" t="s">
        <v>31</v>
      </c>
      <c r="F1371" s="27">
        <f>F1372</f>
        <v>3854</v>
      </c>
    </row>
    <row r="1372" spans="1:6" s="12" customFormat="1" ht="15.75" x14ac:dyDescent="0.25">
      <c r="A1372" s="212" t="s">
        <v>33</v>
      </c>
      <c r="B1372" s="223" t="s">
        <v>69</v>
      </c>
      <c r="C1372" s="223" t="s">
        <v>64</v>
      </c>
      <c r="D1372" s="223" t="s">
        <v>692</v>
      </c>
      <c r="E1372" s="215" t="s">
        <v>32</v>
      </c>
      <c r="F1372" s="27">
        <f>F1373+F1374+F1375</f>
        <v>3854</v>
      </c>
    </row>
    <row r="1373" spans="1:6" s="12" customFormat="1" ht="15.75" x14ac:dyDescent="0.25">
      <c r="A1373" s="211" t="s">
        <v>339</v>
      </c>
      <c r="B1373" s="223" t="s">
        <v>69</v>
      </c>
      <c r="C1373" s="223" t="s">
        <v>64</v>
      </c>
      <c r="D1373" s="223" t="s">
        <v>692</v>
      </c>
      <c r="E1373" s="215" t="s">
        <v>146</v>
      </c>
      <c r="F1373" s="27">
        <f>4177-1519</f>
        <v>2658</v>
      </c>
    </row>
    <row r="1374" spans="1:6" s="12" customFormat="1" ht="31.5" x14ac:dyDescent="0.25">
      <c r="A1374" s="48" t="s">
        <v>145</v>
      </c>
      <c r="B1374" s="223" t="s">
        <v>69</v>
      </c>
      <c r="C1374" s="223" t="s">
        <v>64</v>
      </c>
      <c r="D1374" s="223" t="s">
        <v>692</v>
      </c>
      <c r="E1374" s="215" t="s">
        <v>147</v>
      </c>
      <c r="F1374" s="27">
        <f>601-240</f>
        <v>361</v>
      </c>
    </row>
    <row r="1375" spans="1:6" s="12" customFormat="1" ht="31.5" x14ac:dyDescent="0.25">
      <c r="A1375" s="211" t="s">
        <v>238</v>
      </c>
      <c r="B1375" s="223" t="s">
        <v>69</v>
      </c>
      <c r="C1375" s="223" t="s">
        <v>64</v>
      </c>
      <c r="D1375" s="223" t="s">
        <v>692</v>
      </c>
      <c r="E1375" s="215" t="s">
        <v>239</v>
      </c>
      <c r="F1375" s="27">
        <f>1442-607</f>
        <v>835</v>
      </c>
    </row>
    <row r="1376" spans="1:6" s="12" customFormat="1" ht="15.75" x14ac:dyDescent="0.25">
      <c r="A1376" s="220" t="s">
        <v>22</v>
      </c>
      <c r="B1376" s="215" t="s">
        <v>69</v>
      </c>
      <c r="C1376" s="215" t="s">
        <v>64</v>
      </c>
      <c r="D1376" s="223" t="s">
        <v>692</v>
      </c>
      <c r="E1376" s="215" t="s">
        <v>15</v>
      </c>
      <c r="F1376" s="27">
        <f>F1377</f>
        <v>540</v>
      </c>
    </row>
    <row r="1377" spans="1:6 16369:16370" s="12" customFormat="1" ht="31.5" x14ac:dyDescent="0.25">
      <c r="A1377" s="48" t="s">
        <v>17</v>
      </c>
      <c r="B1377" s="223" t="s">
        <v>69</v>
      </c>
      <c r="C1377" s="223" t="s">
        <v>64</v>
      </c>
      <c r="D1377" s="223" t="s">
        <v>692</v>
      </c>
      <c r="E1377" s="215" t="s">
        <v>16</v>
      </c>
      <c r="F1377" s="27">
        <f>F1378+F1379</f>
        <v>540</v>
      </c>
    </row>
    <row r="1378" spans="1:6 16369:16370" s="12" customFormat="1" ht="31.5" x14ac:dyDescent="0.25">
      <c r="A1378" s="48" t="s">
        <v>569</v>
      </c>
      <c r="B1378" s="223" t="s">
        <v>69</v>
      </c>
      <c r="C1378" s="223" t="s">
        <v>64</v>
      </c>
      <c r="D1378" s="223" t="s">
        <v>692</v>
      </c>
      <c r="E1378" s="215" t="s">
        <v>570</v>
      </c>
      <c r="F1378" s="27">
        <f>455-167</f>
        <v>288</v>
      </c>
    </row>
    <row r="1379" spans="1:6 16369:16370" s="12" customFormat="1" ht="31.5" x14ac:dyDescent="0.25">
      <c r="A1379" s="61" t="s">
        <v>185</v>
      </c>
      <c r="B1379" s="223" t="s">
        <v>69</v>
      </c>
      <c r="C1379" s="223" t="s">
        <v>64</v>
      </c>
      <c r="D1379" s="223" t="s">
        <v>692</v>
      </c>
      <c r="E1379" s="215" t="s">
        <v>141</v>
      </c>
      <c r="F1379" s="27">
        <f>419-167</f>
        <v>252</v>
      </c>
    </row>
    <row r="1380" spans="1:6 16369:16370" s="12" customFormat="1" ht="15.75" x14ac:dyDescent="0.25">
      <c r="A1380" s="220" t="s">
        <v>13</v>
      </c>
      <c r="B1380" s="223" t="s">
        <v>69</v>
      </c>
      <c r="C1380" s="223" t="s">
        <v>64</v>
      </c>
      <c r="D1380" s="223" t="s">
        <v>692</v>
      </c>
      <c r="E1380" s="215" t="s">
        <v>14</v>
      </c>
      <c r="F1380" s="27">
        <f>F1381</f>
        <v>1</v>
      </c>
      <c r="XEO1380" s="2"/>
      <c r="XEP1380" s="2"/>
    </row>
    <row r="1381" spans="1:6 16369:16370" s="12" customFormat="1" ht="15.75" x14ac:dyDescent="0.25">
      <c r="A1381" s="220" t="s">
        <v>35</v>
      </c>
      <c r="B1381" s="223" t="s">
        <v>69</v>
      </c>
      <c r="C1381" s="223" t="s">
        <v>64</v>
      </c>
      <c r="D1381" s="223" t="s">
        <v>692</v>
      </c>
      <c r="E1381" s="215" t="s">
        <v>34</v>
      </c>
      <c r="F1381" s="27">
        <f>F1382</f>
        <v>1</v>
      </c>
    </row>
    <row r="1382" spans="1:6 16369:16370" s="12" customFormat="1" ht="15.75" x14ac:dyDescent="0.25">
      <c r="A1382" s="220" t="s">
        <v>142</v>
      </c>
      <c r="B1382" s="223" t="s">
        <v>69</v>
      </c>
      <c r="C1382" s="223" t="s">
        <v>64</v>
      </c>
      <c r="D1382" s="223" t="s">
        <v>692</v>
      </c>
      <c r="E1382" s="215" t="s">
        <v>143</v>
      </c>
      <c r="F1382" s="27">
        <f>2-1</f>
        <v>1</v>
      </c>
    </row>
    <row r="1383" spans="1:6 16369:16370" s="12" customFormat="1" ht="31.5" x14ac:dyDescent="0.25">
      <c r="A1383" s="17" t="s">
        <v>509</v>
      </c>
      <c r="B1383" s="18" t="s">
        <v>69</v>
      </c>
      <c r="C1383" s="18" t="s">
        <v>64</v>
      </c>
      <c r="D1383" s="19" t="s">
        <v>231</v>
      </c>
      <c r="E1383" s="19"/>
      <c r="F1383" s="20">
        <f>F1384</f>
        <v>69</v>
      </c>
    </row>
    <row r="1384" spans="1:6 16369:16370" ht="15.75" x14ac:dyDescent="0.25">
      <c r="A1384" s="21" t="s">
        <v>513</v>
      </c>
      <c r="B1384" s="22" t="s">
        <v>69</v>
      </c>
      <c r="C1384" s="22" t="s">
        <v>64</v>
      </c>
      <c r="D1384" s="51" t="s">
        <v>514</v>
      </c>
      <c r="E1384" s="36"/>
      <c r="F1384" s="55">
        <f>F1385+F1390</f>
        <v>69</v>
      </c>
    </row>
    <row r="1385" spans="1:6 16369:16370" ht="31.5" x14ac:dyDescent="0.25">
      <c r="A1385" s="53" t="s">
        <v>515</v>
      </c>
      <c r="B1385" s="106" t="s">
        <v>69</v>
      </c>
      <c r="C1385" s="18" t="s">
        <v>64</v>
      </c>
      <c r="D1385" s="23" t="s">
        <v>580</v>
      </c>
      <c r="E1385" s="54"/>
      <c r="F1385" s="56">
        <f>F1386</f>
        <v>26</v>
      </c>
    </row>
    <row r="1386" spans="1:6 16369:16370" ht="63" x14ac:dyDescent="0.25">
      <c r="A1386" s="28" t="s">
        <v>516</v>
      </c>
      <c r="B1386" s="36" t="s">
        <v>69</v>
      </c>
      <c r="C1386" s="36" t="s">
        <v>64</v>
      </c>
      <c r="D1386" s="30" t="s">
        <v>581</v>
      </c>
      <c r="E1386" s="216"/>
      <c r="F1386" s="32">
        <f>F1387</f>
        <v>26</v>
      </c>
    </row>
    <row r="1387" spans="1:6 16369:16370" ht="15.75" x14ac:dyDescent="0.25">
      <c r="A1387" s="212" t="s">
        <v>22</v>
      </c>
      <c r="B1387" s="29" t="s">
        <v>69</v>
      </c>
      <c r="C1387" s="29" t="s">
        <v>64</v>
      </c>
      <c r="D1387" s="26" t="s">
        <v>581</v>
      </c>
      <c r="E1387" s="215" t="s">
        <v>15</v>
      </c>
      <c r="F1387" s="27">
        <f>F1388</f>
        <v>26</v>
      </c>
    </row>
    <row r="1388" spans="1:6 16369:16370" ht="31.5" x14ac:dyDescent="0.25">
      <c r="A1388" s="212" t="s">
        <v>17</v>
      </c>
      <c r="B1388" s="29" t="s">
        <v>69</v>
      </c>
      <c r="C1388" s="29" t="s">
        <v>64</v>
      </c>
      <c r="D1388" s="26" t="s">
        <v>581</v>
      </c>
      <c r="E1388" s="215" t="s">
        <v>16</v>
      </c>
      <c r="F1388" s="27">
        <f>F1389</f>
        <v>26</v>
      </c>
    </row>
    <row r="1389" spans="1:6 16369:16370" ht="31.5" x14ac:dyDescent="0.25">
      <c r="A1389" s="211" t="s">
        <v>140</v>
      </c>
      <c r="B1389" s="29" t="s">
        <v>69</v>
      </c>
      <c r="C1389" s="29" t="s">
        <v>64</v>
      </c>
      <c r="D1389" s="26" t="s">
        <v>581</v>
      </c>
      <c r="E1389" s="215" t="s">
        <v>141</v>
      </c>
      <c r="F1389" s="27">
        <f>55-29</f>
        <v>26</v>
      </c>
    </row>
    <row r="1390" spans="1:6 16369:16370" ht="31.5" x14ac:dyDescent="0.25">
      <c r="A1390" s="53" t="s">
        <v>232</v>
      </c>
      <c r="B1390" s="106" t="s">
        <v>69</v>
      </c>
      <c r="C1390" s="18" t="s">
        <v>64</v>
      </c>
      <c r="D1390" s="23" t="s">
        <v>582</v>
      </c>
      <c r="E1390" s="54"/>
      <c r="F1390" s="56">
        <f>F1391</f>
        <v>43</v>
      </c>
    </row>
    <row r="1391" spans="1:6 16369:16370" ht="15.75" x14ac:dyDescent="0.25">
      <c r="A1391" s="28" t="s">
        <v>517</v>
      </c>
      <c r="B1391" s="36" t="s">
        <v>69</v>
      </c>
      <c r="C1391" s="36" t="s">
        <v>64</v>
      </c>
      <c r="D1391" s="30" t="s">
        <v>583</v>
      </c>
      <c r="E1391" s="216"/>
      <c r="F1391" s="32">
        <f>F1392</f>
        <v>43</v>
      </c>
    </row>
    <row r="1392" spans="1:6 16369:16370" s="13" customFormat="1" ht="15.75" x14ac:dyDescent="0.25">
      <c r="A1392" s="212" t="s">
        <v>22</v>
      </c>
      <c r="B1392" s="29" t="s">
        <v>69</v>
      </c>
      <c r="C1392" s="29" t="s">
        <v>64</v>
      </c>
      <c r="D1392" s="30" t="s">
        <v>583</v>
      </c>
      <c r="E1392" s="215" t="s">
        <v>15</v>
      </c>
      <c r="F1392" s="27">
        <f>F1393</f>
        <v>43</v>
      </c>
    </row>
    <row r="1393" spans="1:6" s="13" customFormat="1" ht="31.5" x14ac:dyDescent="0.25">
      <c r="A1393" s="212" t="s">
        <v>17</v>
      </c>
      <c r="B1393" s="29" t="s">
        <v>69</v>
      </c>
      <c r="C1393" s="29" t="s">
        <v>64</v>
      </c>
      <c r="D1393" s="30" t="s">
        <v>583</v>
      </c>
      <c r="E1393" s="215" t="s">
        <v>16</v>
      </c>
      <c r="F1393" s="27">
        <f>F1394</f>
        <v>43</v>
      </c>
    </row>
    <row r="1394" spans="1:6" s="13" customFormat="1" ht="63.75" customHeight="1" x14ac:dyDescent="0.25">
      <c r="A1394" s="211" t="s">
        <v>140</v>
      </c>
      <c r="B1394" s="29" t="s">
        <v>69</v>
      </c>
      <c r="C1394" s="29" t="s">
        <v>64</v>
      </c>
      <c r="D1394" s="30" t="s">
        <v>583</v>
      </c>
      <c r="E1394" s="215" t="s">
        <v>141</v>
      </c>
      <c r="F1394" s="27">
        <f>70-27</f>
        <v>43</v>
      </c>
    </row>
    <row r="1395" spans="1:6" s="13" customFormat="1" ht="18.75" x14ac:dyDescent="0.3">
      <c r="A1395" s="75" t="s">
        <v>95</v>
      </c>
      <c r="B1395" s="76" t="s">
        <v>83</v>
      </c>
      <c r="C1395" s="76"/>
      <c r="D1395" s="77"/>
      <c r="E1395" s="77"/>
      <c r="F1395" s="78">
        <f>F1396+F1407</f>
        <v>85800</v>
      </c>
    </row>
    <row r="1396" spans="1:6" s="13" customFormat="1" ht="18.75" x14ac:dyDescent="0.3">
      <c r="A1396" s="75" t="s">
        <v>477</v>
      </c>
      <c r="B1396" s="76" t="s">
        <v>83</v>
      </c>
      <c r="C1396" s="76" t="s">
        <v>70</v>
      </c>
      <c r="D1396" s="77"/>
      <c r="E1396" s="77"/>
      <c r="F1396" s="78">
        <f t="shared" ref="F1396:F1402" si="15">F1397</f>
        <v>78100</v>
      </c>
    </row>
    <row r="1397" spans="1:6" s="13" customFormat="1" ht="56.25" x14ac:dyDescent="0.3">
      <c r="A1397" s="176" t="s">
        <v>885</v>
      </c>
      <c r="B1397" s="19" t="s">
        <v>83</v>
      </c>
      <c r="C1397" s="18" t="s">
        <v>70</v>
      </c>
      <c r="D1397" s="177" t="s">
        <v>282</v>
      </c>
      <c r="E1397" s="178"/>
      <c r="F1397" s="179">
        <f t="shared" si="15"/>
        <v>78100</v>
      </c>
    </row>
    <row r="1398" spans="1:6" s="13" customFormat="1" ht="15.75" x14ac:dyDescent="0.25">
      <c r="A1398" s="53" t="s">
        <v>566</v>
      </c>
      <c r="B1398" s="18" t="s">
        <v>83</v>
      </c>
      <c r="C1398" s="18" t="s">
        <v>70</v>
      </c>
      <c r="D1398" s="23" t="s">
        <v>564</v>
      </c>
      <c r="E1398" s="50"/>
      <c r="F1398" s="180">
        <f t="shared" si="15"/>
        <v>78100</v>
      </c>
    </row>
    <row r="1399" spans="1:6" s="104" customFormat="1" ht="31.5" x14ac:dyDescent="0.25">
      <c r="A1399" s="181" t="s">
        <v>356</v>
      </c>
      <c r="B1399" s="18" t="s">
        <v>83</v>
      </c>
      <c r="C1399" s="18" t="s">
        <v>70</v>
      </c>
      <c r="D1399" s="18" t="s">
        <v>626</v>
      </c>
      <c r="E1399" s="215"/>
      <c r="F1399" s="20">
        <f>F1400+F1404</f>
        <v>78100</v>
      </c>
    </row>
    <row r="1400" spans="1:6" s="13" customFormat="1" ht="15.75" x14ac:dyDescent="0.25">
      <c r="A1400" s="164" t="s">
        <v>625</v>
      </c>
      <c r="B1400" s="36" t="s">
        <v>83</v>
      </c>
      <c r="C1400" s="36" t="s">
        <v>70</v>
      </c>
      <c r="D1400" s="36" t="s">
        <v>627</v>
      </c>
      <c r="E1400" s="216"/>
      <c r="F1400" s="32">
        <f t="shared" si="15"/>
        <v>100</v>
      </c>
    </row>
    <row r="1401" spans="1:6" s="13" customFormat="1" ht="31.5" x14ac:dyDescent="0.25">
      <c r="A1401" s="65" t="s">
        <v>489</v>
      </c>
      <c r="B1401" s="223" t="s">
        <v>83</v>
      </c>
      <c r="C1401" s="223" t="s">
        <v>70</v>
      </c>
      <c r="D1401" s="223" t="s">
        <v>627</v>
      </c>
      <c r="E1401" s="215" t="s">
        <v>37</v>
      </c>
      <c r="F1401" s="27">
        <f t="shared" si="15"/>
        <v>100</v>
      </c>
    </row>
    <row r="1402" spans="1:6" s="13" customFormat="1" ht="15.75" x14ac:dyDescent="0.25">
      <c r="A1402" s="107" t="s">
        <v>36</v>
      </c>
      <c r="B1402" s="223" t="s">
        <v>83</v>
      </c>
      <c r="C1402" s="223" t="s">
        <v>70</v>
      </c>
      <c r="D1402" s="223" t="s">
        <v>627</v>
      </c>
      <c r="E1402" s="215" t="s">
        <v>128</v>
      </c>
      <c r="F1402" s="27">
        <f t="shared" si="15"/>
        <v>100</v>
      </c>
    </row>
    <row r="1403" spans="1:6" s="13" customFormat="1" ht="31.5" x14ac:dyDescent="0.25">
      <c r="A1403" s="107" t="s">
        <v>155</v>
      </c>
      <c r="B1403" s="223" t="s">
        <v>83</v>
      </c>
      <c r="C1403" s="223" t="s">
        <v>70</v>
      </c>
      <c r="D1403" s="223" t="s">
        <v>627</v>
      </c>
      <c r="E1403" s="215" t="s">
        <v>160</v>
      </c>
      <c r="F1403" s="27">
        <f>10000-9900</f>
        <v>100</v>
      </c>
    </row>
    <row r="1404" spans="1:6" ht="36" customHeight="1" x14ac:dyDescent="0.25">
      <c r="A1404" s="62" t="s">
        <v>768</v>
      </c>
      <c r="B1404" s="36" t="s">
        <v>83</v>
      </c>
      <c r="C1404" s="36" t="s">
        <v>70</v>
      </c>
      <c r="D1404" s="36" t="s">
        <v>771</v>
      </c>
      <c r="E1404" s="216"/>
      <c r="F1404" s="32">
        <f>F1405</f>
        <v>78000</v>
      </c>
    </row>
    <row r="1405" spans="1:6" ht="45.6" customHeight="1" x14ac:dyDescent="0.25">
      <c r="A1405" s="107" t="s">
        <v>769</v>
      </c>
      <c r="B1405" s="223" t="s">
        <v>83</v>
      </c>
      <c r="C1405" s="223" t="s">
        <v>70</v>
      </c>
      <c r="D1405" s="223" t="s">
        <v>771</v>
      </c>
      <c r="E1405" s="215" t="s">
        <v>772</v>
      </c>
      <c r="F1405" s="27">
        <f>F1406</f>
        <v>78000</v>
      </c>
    </row>
    <row r="1406" spans="1:6" ht="27.6" customHeight="1" x14ac:dyDescent="0.25">
      <c r="A1406" s="107" t="s">
        <v>770</v>
      </c>
      <c r="B1406" s="223" t="s">
        <v>83</v>
      </c>
      <c r="C1406" s="223" t="s">
        <v>70</v>
      </c>
      <c r="D1406" s="223" t="s">
        <v>771</v>
      </c>
      <c r="E1406" s="215" t="s">
        <v>773</v>
      </c>
      <c r="F1406" s="27">
        <v>78000</v>
      </c>
    </row>
    <row r="1407" spans="1:6" ht="15.75" x14ac:dyDescent="0.25">
      <c r="A1407" s="45" t="s">
        <v>205</v>
      </c>
      <c r="B1407" s="18" t="s">
        <v>83</v>
      </c>
      <c r="C1407" s="18" t="s">
        <v>83</v>
      </c>
      <c r="D1407" s="18"/>
      <c r="E1407" s="19"/>
      <c r="F1407" s="20">
        <f>F1408+F1420</f>
        <v>7700</v>
      </c>
    </row>
    <row r="1408" spans="1:6" ht="56.25" x14ac:dyDescent="0.3">
      <c r="A1408" s="176" t="s">
        <v>885</v>
      </c>
      <c r="B1408" s="19" t="s">
        <v>83</v>
      </c>
      <c r="C1408" s="18" t="s">
        <v>83</v>
      </c>
      <c r="D1408" s="177" t="s">
        <v>282</v>
      </c>
      <c r="E1408" s="178"/>
      <c r="F1408" s="179">
        <f>F1409</f>
        <v>7500</v>
      </c>
    </row>
    <row r="1409" spans="1:6" ht="15.75" x14ac:dyDescent="0.25">
      <c r="A1409" s="53" t="s">
        <v>566</v>
      </c>
      <c r="B1409" s="18" t="s">
        <v>83</v>
      </c>
      <c r="C1409" s="18" t="s">
        <v>83</v>
      </c>
      <c r="D1409" s="23" t="s">
        <v>564</v>
      </c>
      <c r="E1409" s="50"/>
      <c r="F1409" s="180">
        <f>F1410</f>
        <v>7500</v>
      </c>
    </row>
    <row r="1410" spans="1:6" ht="47.25" x14ac:dyDescent="0.25">
      <c r="A1410" s="108" t="s">
        <v>357</v>
      </c>
      <c r="B1410" s="19" t="s">
        <v>83</v>
      </c>
      <c r="C1410" s="18" t="s">
        <v>83</v>
      </c>
      <c r="D1410" s="18" t="s">
        <v>628</v>
      </c>
      <c r="E1410" s="19"/>
      <c r="F1410" s="20">
        <f>F1411</f>
        <v>7500</v>
      </c>
    </row>
    <row r="1411" spans="1:6" ht="47.25" x14ac:dyDescent="0.25">
      <c r="A1411" s="60" t="s">
        <v>358</v>
      </c>
      <c r="B1411" s="36" t="s">
        <v>83</v>
      </c>
      <c r="C1411" s="36" t="s">
        <v>83</v>
      </c>
      <c r="D1411" s="36" t="s">
        <v>629</v>
      </c>
      <c r="E1411" s="216"/>
      <c r="F1411" s="32">
        <f>F1412+F1415</f>
        <v>7500</v>
      </c>
    </row>
    <row r="1412" spans="1:6" ht="15.75" x14ac:dyDescent="0.25">
      <c r="A1412" s="220" t="s">
        <v>22</v>
      </c>
      <c r="B1412" s="215" t="s">
        <v>83</v>
      </c>
      <c r="C1412" s="223" t="s">
        <v>83</v>
      </c>
      <c r="D1412" s="223" t="s">
        <v>629</v>
      </c>
      <c r="E1412" s="215" t="s">
        <v>15</v>
      </c>
      <c r="F1412" s="32">
        <f>F1413</f>
        <v>36</v>
      </c>
    </row>
    <row r="1413" spans="1:6" ht="31.5" x14ac:dyDescent="0.25">
      <c r="A1413" s="48" t="s">
        <v>17</v>
      </c>
      <c r="B1413" s="215" t="s">
        <v>83</v>
      </c>
      <c r="C1413" s="223" t="s">
        <v>83</v>
      </c>
      <c r="D1413" s="223" t="s">
        <v>629</v>
      </c>
      <c r="E1413" s="215" t="s">
        <v>16</v>
      </c>
      <c r="F1413" s="32">
        <f>F1414</f>
        <v>36</v>
      </c>
    </row>
    <row r="1414" spans="1:6" ht="31.5" x14ac:dyDescent="0.25">
      <c r="A1414" s="48" t="s">
        <v>185</v>
      </c>
      <c r="B1414" s="215" t="s">
        <v>83</v>
      </c>
      <c r="C1414" s="223" t="s">
        <v>83</v>
      </c>
      <c r="D1414" s="223" t="s">
        <v>629</v>
      </c>
      <c r="E1414" s="215" t="s">
        <v>141</v>
      </c>
      <c r="F1414" s="32">
        <f>62-12-14</f>
        <v>36</v>
      </c>
    </row>
    <row r="1415" spans="1:6" ht="15.75" x14ac:dyDescent="0.25">
      <c r="A1415" s="48" t="s">
        <v>23</v>
      </c>
      <c r="B1415" s="215" t="s">
        <v>83</v>
      </c>
      <c r="C1415" s="223" t="s">
        <v>83</v>
      </c>
      <c r="D1415" s="223" t="s">
        <v>629</v>
      </c>
      <c r="E1415" s="215" t="s">
        <v>24</v>
      </c>
      <c r="F1415" s="27">
        <f>F1416+F1418</f>
        <v>7464</v>
      </c>
    </row>
    <row r="1416" spans="1:6" ht="15.75" x14ac:dyDescent="0.25">
      <c r="A1416" s="48" t="s">
        <v>39</v>
      </c>
      <c r="B1416" s="215" t="s">
        <v>83</v>
      </c>
      <c r="C1416" s="223" t="s">
        <v>63</v>
      </c>
      <c r="D1416" s="223" t="s">
        <v>629</v>
      </c>
      <c r="E1416" s="215" t="s">
        <v>115</v>
      </c>
      <c r="F1416" s="27">
        <f>F1417</f>
        <v>0</v>
      </c>
    </row>
    <row r="1417" spans="1:6" ht="31.5" x14ac:dyDescent="0.25">
      <c r="A1417" s="61" t="s">
        <v>192</v>
      </c>
      <c r="B1417" s="215" t="s">
        <v>83</v>
      </c>
      <c r="C1417" s="223" t="s">
        <v>83</v>
      </c>
      <c r="D1417" s="223" t="s">
        <v>629</v>
      </c>
      <c r="E1417" s="215" t="s">
        <v>191</v>
      </c>
      <c r="F1417" s="27">
        <f>5392-2488-2904</f>
        <v>0</v>
      </c>
    </row>
    <row r="1418" spans="1:6" ht="31.5" x14ac:dyDescent="0.25">
      <c r="A1418" s="61" t="s">
        <v>133</v>
      </c>
      <c r="B1418" s="223" t="s">
        <v>83</v>
      </c>
      <c r="C1418" s="223" t="s">
        <v>83</v>
      </c>
      <c r="D1418" s="223" t="s">
        <v>629</v>
      </c>
      <c r="E1418" s="215" t="s">
        <v>132</v>
      </c>
      <c r="F1418" s="27">
        <f>F1419</f>
        <v>7464</v>
      </c>
    </row>
    <row r="1419" spans="1:6" ht="31.5" x14ac:dyDescent="0.25">
      <c r="A1419" s="61" t="s">
        <v>217</v>
      </c>
      <c r="B1419" s="223" t="s">
        <v>83</v>
      </c>
      <c r="C1419" s="223" t="s">
        <v>83</v>
      </c>
      <c r="D1419" s="223" t="s">
        <v>629</v>
      </c>
      <c r="E1419" s="215" t="s">
        <v>194</v>
      </c>
      <c r="F1419" s="27">
        <v>7464</v>
      </c>
    </row>
    <row r="1420" spans="1:6" ht="15.75" x14ac:dyDescent="0.25">
      <c r="A1420" s="35" t="s">
        <v>111</v>
      </c>
      <c r="B1420" s="18" t="s">
        <v>83</v>
      </c>
      <c r="C1420" s="18" t="s">
        <v>83</v>
      </c>
      <c r="D1420" s="18" t="s">
        <v>236</v>
      </c>
      <c r="E1420" s="54"/>
      <c r="F1420" s="20">
        <f>F1421</f>
        <v>200</v>
      </c>
    </row>
    <row r="1421" spans="1:6" ht="15.75" x14ac:dyDescent="0.25">
      <c r="A1421" s="21" t="s">
        <v>51</v>
      </c>
      <c r="B1421" s="22" t="s">
        <v>83</v>
      </c>
      <c r="C1421" s="22" t="s">
        <v>83</v>
      </c>
      <c r="D1421" s="22" t="s">
        <v>428</v>
      </c>
      <c r="E1421" s="41"/>
      <c r="F1421" s="24">
        <f>F1422</f>
        <v>200</v>
      </c>
    </row>
    <row r="1422" spans="1:6" ht="15.75" x14ac:dyDescent="0.25">
      <c r="A1422" s="211" t="s">
        <v>23</v>
      </c>
      <c r="B1422" s="123" t="s">
        <v>83</v>
      </c>
      <c r="C1422" s="123" t="s">
        <v>83</v>
      </c>
      <c r="D1422" s="223" t="s">
        <v>428</v>
      </c>
      <c r="E1422" s="215" t="s">
        <v>24</v>
      </c>
      <c r="F1422" s="27">
        <f>F1423</f>
        <v>200</v>
      </c>
    </row>
    <row r="1423" spans="1:6" ht="15.75" x14ac:dyDescent="0.25">
      <c r="A1423" s="211" t="s">
        <v>188</v>
      </c>
      <c r="B1423" s="223" t="s">
        <v>83</v>
      </c>
      <c r="C1423" s="223" t="s">
        <v>83</v>
      </c>
      <c r="D1423" s="223" t="s">
        <v>428</v>
      </c>
      <c r="E1423" s="215" t="s">
        <v>126</v>
      </c>
      <c r="F1423" s="27">
        <v>200</v>
      </c>
    </row>
    <row r="1424" spans="1:6" ht="18.75" x14ac:dyDescent="0.3">
      <c r="A1424" s="112" t="s">
        <v>110</v>
      </c>
      <c r="B1424" s="77">
        <v>10</v>
      </c>
      <c r="C1424" s="77"/>
      <c r="D1424" s="182"/>
      <c r="E1424" s="182"/>
      <c r="F1424" s="183">
        <f>F1425+F1436+F1582</f>
        <v>266550</v>
      </c>
    </row>
    <row r="1425" spans="1:6" ht="15.75" x14ac:dyDescent="0.25">
      <c r="A1425" s="45" t="s">
        <v>112</v>
      </c>
      <c r="B1425" s="19">
        <v>10</v>
      </c>
      <c r="C1425" s="18" t="s">
        <v>70</v>
      </c>
      <c r="D1425" s="54"/>
      <c r="E1425" s="54"/>
      <c r="F1425" s="184">
        <f>F1427</f>
        <v>12756</v>
      </c>
    </row>
    <row r="1426" spans="1:6" ht="31.5" x14ac:dyDescent="0.25">
      <c r="A1426" s="17" t="s">
        <v>509</v>
      </c>
      <c r="B1426" s="19" t="s">
        <v>113</v>
      </c>
      <c r="C1426" s="18" t="s">
        <v>70</v>
      </c>
      <c r="D1426" s="19" t="s">
        <v>231</v>
      </c>
      <c r="E1426" s="54"/>
      <c r="F1426" s="184">
        <f>F1427</f>
        <v>12756</v>
      </c>
    </row>
    <row r="1427" spans="1:6" ht="15.75" x14ac:dyDescent="0.25">
      <c r="A1427" s="21" t="s">
        <v>513</v>
      </c>
      <c r="B1427" s="22" t="s">
        <v>113</v>
      </c>
      <c r="C1427" s="22" t="s">
        <v>70</v>
      </c>
      <c r="D1427" s="51" t="s">
        <v>514</v>
      </c>
      <c r="E1427" s="41"/>
      <c r="F1427" s="24">
        <f>F1428</f>
        <v>12756</v>
      </c>
    </row>
    <row r="1428" spans="1:6" ht="31.5" x14ac:dyDescent="0.25">
      <c r="A1428" s="53" t="s">
        <v>515</v>
      </c>
      <c r="B1428" s="18" t="s">
        <v>113</v>
      </c>
      <c r="C1428" s="18" t="s">
        <v>70</v>
      </c>
      <c r="D1428" s="23" t="s">
        <v>580</v>
      </c>
      <c r="E1428" s="41"/>
      <c r="F1428" s="20">
        <f>F1429</f>
        <v>12756</v>
      </c>
    </row>
    <row r="1429" spans="1:6" ht="15.75" x14ac:dyDescent="0.25">
      <c r="A1429" s="28" t="s">
        <v>717</v>
      </c>
      <c r="B1429" s="36" t="s">
        <v>113</v>
      </c>
      <c r="C1429" s="36" t="s">
        <v>70</v>
      </c>
      <c r="D1429" s="30" t="s">
        <v>602</v>
      </c>
      <c r="E1429" s="215"/>
      <c r="F1429" s="32">
        <f>F1430+F1433</f>
        <v>12756</v>
      </c>
    </row>
    <row r="1430" spans="1:6" ht="15.75" x14ac:dyDescent="0.25">
      <c r="A1430" s="220" t="s">
        <v>22</v>
      </c>
      <c r="B1430" s="223" t="s">
        <v>113</v>
      </c>
      <c r="C1430" s="223" t="s">
        <v>70</v>
      </c>
      <c r="D1430" s="26" t="s">
        <v>602</v>
      </c>
      <c r="E1430" s="215" t="s">
        <v>15</v>
      </c>
      <c r="F1430" s="27">
        <f>F1431</f>
        <v>65</v>
      </c>
    </row>
    <row r="1431" spans="1:6" ht="31.5" x14ac:dyDescent="0.25">
      <c r="A1431" s="48" t="s">
        <v>17</v>
      </c>
      <c r="B1431" s="223" t="s">
        <v>113</v>
      </c>
      <c r="C1431" s="223" t="s">
        <v>70</v>
      </c>
      <c r="D1431" s="26" t="s">
        <v>602</v>
      </c>
      <c r="E1431" s="215" t="s">
        <v>16</v>
      </c>
      <c r="F1431" s="27">
        <f>F1432</f>
        <v>65</v>
      </c>
    </row>
    <row r="1432" spans="1:6" ht="31.5" x14ac:dyDescent="0.25">
      <c r="A1432" s="48" t="s">
        <v>185</v>
      </c>
      <c r="B1432" s="223" t="s">
        <v>113</v>
      </c>
      <c r="C1432" s="223" t="s">
        <v>70</v>
      </c>
      <c r="D1432" s="26" t="s">
        <v>602</v>
      </c>
      <c r="E1432" s="215" t="s">
        <v>141</v>
      </c>
      <c r="F1432" s="27">
        <f>45+20</f>
        <v>65</v>
      </c>
    </row>
    <row r="1433" spans="1:6" ht="15.75" x14ac:dyDescent="0.25">
      <c r="A1433" s="211" t="s">
        <v>23</v>
      </c>
      <c r="B1433" s="223" t="s">
        <v>113</v>
      </c>
      <c r="C1433" s="223" t="s">
        <v>70</v>
      </c>
      <c r="D1433" s="26" t="s">
        <v>602</v>
      </c>
      <c r="E1433" s="215" t="s">
        <v>24</v>
      </c>
      <c r="F1433" s="27">
        <f>F1434</f>
        <v>12691</v>
      </c>
    </row>
    <row r="1434" spans="1:6" ht="37.9" customHeight="1" x14ac:dyDescent="0.25">
      <c r="A1434" s="185" t="s">
        <v>133</v>
      </c>
      <c r="B1434" s="223" t="s">
        <v>113</v>
      </c>
      <c r="C1434" s="223" t="s">
        <v>70</v>
      </c>
      <c r="D1434" s="26" t="s">
        <v>602</v>
      </c>
      <c r="E1434" s="215" t="s">
        <v>132</v>
      </c>
      <c r="F1434" s="27">
        <f>F1435</f>
        <v>12691</v>
      </c>
    </row>
    <row r="1435" spans="1:6" ht="31.5" x14ac:dyDescent="0.25">
      <c r="A1435" s="185" t="s">
        <v>217</v>
      </c>
      <c r="B1435" s="223">
        <v>10</v>
      </c>
      <c r="C1435" s="223" t="s">
        <v>70</v>
      </c>
      <c r="D1435" s="26" t="s">
        <v>602</v>
      </c>
      <c r="E1435" s="215" t="s">
        <v>194</v>
      </c>
      <c r="F1435" s="27">
        <f>9386+3305</f>
        <v>12691</v>
      </c>
    </row>
    <row r="1436" spans="1:6" ht="15.75" x14ac:dyDescent="0.25">
      <c r="A1436" s="45" t="s">
        <v>114</v>
      </c>
      <c r="B1436" s="19">
        <v>10</v>
      </c>
      <c r="C1436" s="18" t="s">
        <v>63</v>
      </c>
      <c r="D1436" s="54"/>
      <c r="E1436" s="54"/>
      <c r="F1436" s="184">
        <f>F1437+F1565+F1576</f>
        <v>125700</v>
      </c>
    </row>
    <row r="1437" spans="1:6" ht="56.25" x14ac:dyDescent="0.3">
      <c r="A1437" s="176" t="s">
        <v>711</v>
      </c>
      <c r="B1437" s="19" t="s">
        <v>113</v>
      </c>
      <c r="C1437" s="18" t="s">
        <v>63</v>
      </c>
      <c r="D1437" s="177" t="s">
        <v>282</v>
      </c>
      <c r="E1437" s="178"/>
      <c r="F1437" s="179">
        <f>F1438+F1538+F1551</f>
        <v>109528</v>
      </c>
    </row>
    <row r="1438" spans="1:6" ht="15.75" x14ac:dyDescent="0.25">
      <c r="A1438" s="53" t="s">
        <v>712</v>
      </c>
      <c r="B1438" s="19" t="s">
        <v>113</v>
      </c>
      <c r="C1438" s="18" t="s">
        <v>63</v>
      </c>
      <c r="D1438" s="23" t="s">
        <v>526</v>
      </c>
      <c r="E1438" s="54"/>
      <c r="F1438" s="56">
        <f>F1439+F1475+F1517+F1525+F1530</f>
        <v>63815</v>
      </c>
    </row>
    <row r="1439" spans="1:6" ht="15.75" x14ac:dyDescent="0.25">
      <c r="A1439" s="53" t="s">
        <v>527</v>
      </c>
      <c r="B1439" s="18" t="s">
        <v>113</v>
      </c>
      <c r="C1439" s="18" t="s">
        <v>63</v>
      </c>
      <c r="D1439" s="23" t="s">
        <v>528</v>
      </c>
      <c r="E1439" s="54"/>
      <c r="F1439" s="56">
        <f>F1440+F1447+F1454+F1461+F1468</f>
        <v>14941</v>
      </c>
    </row>
    <row r="1440" spans="1:6" ht="63" x14ac:dyDescent="0.25">
      <c r="A1440" s="60" t="s">
        <v>529</v>
      </c>
      <c r="B1440" s="216" t="s">
        <v>113</v>
      </c>
      <c r="C1440" s="36" t="s">
        <v>63</v>
      </c>
      <c r="D1440" s="30" t="s">
        <v>530</v>
      </c>
      <c r="E1440" s="216"/>
      <c r="F1440" s="151">
        <f>F1441+F1444</f>
        <v>3197</v>
      </c>
    </row>
    <row r="1441" spans="1:6" ht="15.75" x14ac:dyDescent="0.25">
      <c r="A1441" s="61" t="s">
        <v>22</v>
      </c>
      <c r="B1441" s="215" t="s">
        <v>113</v>
      </c>
      <c r="C1441" s="223" t="s">
        <v>63</v>
      </c>
      <c r="D1441" s="49" t="s">
        <v>530</v>
      </c>
      <c r="E1441" s="215" t="s">
        <v>15</v>
      </c>
      <c r="F1441" s="27">
        <f>F1442</f>
        <v>17</v>
      </c>
    </row>
    <row r="1442" spans="1:6" ht="31.5" x14ac:dyDescent="0.25">
      <c r="A1442" s="61" t="s">
        <v>17</v>
      </c>
      <c r="B1442" s="215" t="s">
        <v>113</v>
      </c>
      <c r="C1442" s="223" t="s">
        <v>63</v>
      </c>
      <c r="D1442" s="49" t="s">
        <v>531</v>
      </c>
      <c r="E1442" s="215" t="s">
        <v>16</v>
      </c>
      <c r="F1442" s="27">
        <f>F1443</f>
        <v>17</v>
      </c>
    </row>
    <row r="1443" spans="1:6" ht="31.5" x14ac:dyDescent="0.25">
      <c r="A1443" s="61" t="s">
        <v>185</v>
      </c>
      <c r="B1443" s="215">
        <v>10</v>
      </c>
      <c r="C1443" s="223" t="s">
        <v>63</v>
      </c>
      <c r="D1443" s="49" t="s">
        <v>530</v>
      </c>
      <c r="E1443" s="215" t="s">
        <v>141</v>
      </c>
      <c r="F1443" s="27">
        <f>15+2</f>
        <v>17</v>
      </c>
    </row>
    <row r="1444" spans="1:6" ht="15.75" x14ac:dyDescent="0.25">
      <c r="A1444" s="61" t="s">
        <v>23</v>
      </c>
      <c r="B1444" s="215" t="s">
        <v>113</v>
      </c>
      <c r="C1444" s="223" t="s">
        <v>63</v>
      </c>
      <c r="D1444" s="49" t="s">
        <v>530</v>
      </c>
      <c r="E1444" s="127">
        <v>300</v>
      </c>
      <c r="F1444" s="27">
        <f>F1445</f>
        <v>3180</v>
      </c>
    </row>
    <row r="1445" spans="1:6" ht="15.75" x14ac:dyDescent="0.25">
      <c r="A1445" s="61" t="s">
        <v>39</v>
      </c>
      <c r="B1445" s="29">
        <v>10</v>
      </c>
      <c r="C1445" s="223" t="s">
        <v>63</v>
      </c>
      <c r="D1445" s="49" t="s">
        <v>530</v>
      </c>
      <c r="E1445" s="127">
        <v>310</v>
      </c>
      <c r="F1445" s="27">
        <f>F1446</f>
        <v>3180</v>
      </c>
    </row>
    <row r="1446" spans="1:6" ht="31.5" x14ac:dyDescent="0.25">
      <c r="A1446" s="61" t="s">
        <v>192</v>
      </c>
      <c r="B1446" s="215">
        <v>10</v>
      </c>
      <c r="C1446" s="223" t="s">
        <v>63</v>
      </c>
      <c r="D1446" s="49" t="s">
        <v>530</v>
      </c>
      <c r="E1446" s="127">
        <v>313</v>
      </c>
      <c r="F1446" s="27">
        <f>3000+180</f>
        <v>3180</v>
      </c>
    </row>
    <row r="1447" spans="1:6" ht="47.25" x14ac:dyDescent="0.25">
      <c r="A1447" s="60" t="s">
        <v>718</v>
      </c>
      <c r="B1447" s="216">
        <v>10</v>
      </c>
      <c r="C1447" s="36" t="s">
        <v>63</v>
      </c>
      <c r="D1447" s="30" t="s">
        <v>532</v>
      </c>
      <c r="E1447" s="216"/>
      <c r="F1447" s="151">
        <f>F1448+F1451</f>
        <v>704</v>
      </c>
    </row>
    <row r="1448" spans="1:6" ht="15.75" x14ac:dyDescent="0.25">
      <c r="A1448" s="61" t="s">
        <v>22</v>
      </c>
      <c r="B1448" s="223" t="s">
        <v>113</v>
      </c>
      <c r="C1448" s="223" t="s">
        <v>63</v>
      </c>
      <c r="D1448" s="49" t="s">
        <v>532</v>
      </c>
      <c r="E1448" s="215" t="s">
        <v>15</v>
      </c>
      <c r="F1448" s="27">
        <f>F1449</f>
        <v>4</v>
      </c>
    </row>
    <row r="1449" spans="1:6" ht="31.5" x14ac:dyDescent="0.25">
      <c r="A1449" s="61" t="s">
        <v>17</v>
      </c>
      <c r="B1449" s="223" t="s">
        <v>113</v>
      </c>
      <c r="C1449" s="223" t="s">
        <v>63</v>
      </c>
      <c r="D1449" s="49" t="s">
        <v>532</v>
      </c>
      <c r="E1449" s="215" t="s">
        <v>16</v>
      </c>
      <c r="F1449" s="27">
        <f>F1450</f>
        <v>4</v>
      </c>
    </row>
    <row r="1450" spans="1:6" ht="31.5" x14ac:dyDescent="0.25">
      <c r="A1450" s="61" t="s">
        <v>185</v>
      </c>
      <c r="B1450" s="223" t="s">
        <v>113</v>
      </c>
      <c r="C1450" s="223" t="s">
        <v>63</v>
      </c>
      <c r="D1450" s="49" t="s">
        <v>532</v>
      </c>
      <c r="E1450" s="215" t="s">
        <v>141</v>
      </c>
      <c r="F1450" s="27">
        <v>4</v>
      </c>
    </row>
    <row r="1451" spans="1:6" ht="15.75" x14ac:dyDescent="0.25">
      <c r="A1451" s="61" t="s">
        <v>23</v>
      </c>
      <c r="B1451" s="215">
        <v>10</v>
      </c>
      <c r="C1451" s="223" t="s">
        <v>63</v>
      </c>
      <c r="D1451" s="49" t="s">
        <v>532</v>
      </c>
      <c r="E1451" s="127">
        <v>300</v>
      </c>
      <c r="F1451" s="27">
        <f>F1452</f>
        <v>700</v>
      </c>
    </row>
    <row r="1452" spans="1:6" ht="15.75" x14ac:dyDescent="0.25">
      <c r="A1452" s="61" t="s">
        <v>39</v>
      </c>
      <c r="B1452" s="215">
        <v>10</v>
      </c>
      <c r="C1452" s="223" t="s">
        <v>63</v>
      </c>
      <c r="D1452" s="49" t="s">
        <v>532</v>
      </c>
      <c r="E1452" s="127">
        <v>310</v>
      </c>
      <c r="F1452" s="27">
        <f>F1453</f>
        <v>700</v>
      </c>
    </row>
    <row r="1453" spans="1:6" ht="31.5" x14ac:dyDescent="0.25">
      <c r="A1453" s="61" t="s">
        <v>192</v>
      </c>
      <c r="B1453" s="29" t="s">
        <v>113</v>
      </c>
      <c r="C1453" s="223" t="s">
        <v>63</v>
      </c>
      <c r="D1453" s="49" t="s">
        <v>532</v>
      </c>
      <c r="E1453" s="127">
        <v>313</v>
      </c>
      <c r="F1453" s="27">
        <v>700</v>
      </c>
    </row>
    <row r="1454" spans="1:6" ht="63" x14ac:dyDescent="0.25">
      <c r="A1454" s="60" t="s">
        <v>533</v>
      </c>
      <c r="B1454" s="36" t="s">
        <v>113</v>
      </c>
      <c r="C1454" s="36" t="s">
        <v>63</v>
      </c>
      <c r="D1454" s="155" t="s">
        <v>534</v>
      </c>
      <c r="E1454" s="156"/>
      <c r="F1454" s="32">
        <f>F1455+F1458</f>
        <v>5515</v>
      </c>
    </row>
    <row r="1455" spans="1:6" ht="15.75" x14ac:dyDescent="0.25">
      <c r="A1455" s="61" t="s">
        <v>22</v>
      </c>
      <c r="B1455" s="223" t="s">
        <v>113</v>
      </c>
      <c r="C1455" s="223" t="s">
        <v>63</v>
      </c>
      <c r="D1455" s="49" t="s">
        <v>534</v>
      </c>
      <c r="E1455" s="127">
        <v>200</v>
      </c>
      <c r="F1455" s="186">
        <f>F1456</f>
        <v>27</v>
      </c>
    </row>
    <row r="1456" spans="1:6" ht="31.5" x14ac:dyDescent="0.25">
      <c r="A1456" s="61" t="s">
        <v>17</v>
      </c>
      <c r="B1456" s="223" t="s">
        <v>113</v>
      </c>
      <c r="C1456" s="223" t="s">
        <v>63</v>
      </c>
      <c r="D1456" s="49" t="s">
        <v>534</v>
      </c>
      <c r="E1456" s="127">
        <v>240</v>
      </c>
      <c r="F1456" s="186">
        <f>F1457</f>
        <v>27</v>
      </c>
    </row>
    <row r="1457" spans="1:6" ht="31.5" x14ac:dyDescent="0.25">
      <c r="A1457" s="61" t="s">
        <v>185</v>
      </c>
      <c r="B1457" s="223" t="s">
        <v>113</v>
      </c>
      <c r="C1457" s="223" t="s">
        <v>63</v>
      </c>
      <c r="D1457" s="49" t="s">
        <v>534</v>
      </c>
      <c r="E1457" s="127">
        <v>244</v>
      </c>
      <c r="F1457" s="186">
        <f>15+12</f>
        <v>27</v>
      </c>
    </row>
    <row r="1458" spans="1:6" ht="15.75" x14ac:dyDescent="0.25">
      <c r="A1458" s="61" t="s">
        <v>23</v>
      </c>
      <c r="B1458" s="223" t="s">
        <v>113</v>
      </c>
      <c r="C1458" s="223" t="s">
        <v>63</v>
      </c>
      <c r="D1458" s="49" t="s">
        <v>534</v>
      </c>
      <c r="E1458" s="127">
        <v>300</v>
      </c>
      <c r="F1458" s="186">
        <f>F1459</f>
        <v>5488</v>
      </c>
    </row>
    <row r="1459" spans="1:6" ht="15.75" x14ac:dyDescent="0.25">
      <c r="A1459" s="61" t="s">
        <v>39</v>
      </c>
      <c r="B1459" s="223" t="s">
        <v>113</v>
      </c>
      <c r="C1459" s="223" t="s">
        <v>63</v>
      </c>
      <c r="D1459" s="49" t="s">
        <v>534</v>
      </c>
      <c r="E1459" s="127">
        <v>310</v>
      </c>
      <c r="F1459" s="186">
        <f>F1460</f>
        <v>5488</v>
      </c>
    </row>
    <row r="1460" spans="1:6" ht="31.5" x14ac:dyDescent="0.25">
      <c r="A1460" s="61" t="s">
        <v>192</v>
      </c>
      <c r="B1460" s="29" t="s">
        <v>113</v>
      </c>
      <c r="C1460" s="223" t="s">
        <v>63</v>
      </c>
      <c r="D1460" s="49" t="s">
        <v>534</v>
      </c>
      <c r="E1460" s="127">
        <v>313</v>
      </c>
      <c r="F1460" s="186">
        <f>3000+2488</f>
        <v>5488</v>
      </c>
    </row>
    <row r="1461" spans="1:6" ht="31.5" x14ac:dyDescent="0.25">
      <c r="A1461" s="60" t="s">
        <v>197</v>
      </c>
      <c r="B1461" s="36" t="s">
        <v>113</v>
      </c>
      <c r="C1461" s="36" t="s">
        <v>63</v>
      </c>
      <c r="D1461" s="155" t="s">
        <v>535</v>
      </c>
      <c r="E1461" s="156"/>
      <c r="F1461" s="32">
        <f>F1462+F1465</f>
        <v>5025</v>
      </c>
    </row>
    <row r="1462" spans="1:6" ht="15.75" x14ac:dyDescent="0.25">
      <c r="A1462" s="61" t="s">
        <v>22</v>
      </c>
      <c r="B1462" s="223" t="s">
        <v>113</v>
      </c>
      <c r="C1462" s="223" t="s">
        <v>63</v>
      </c>
      <c r="D1462" s="49" t="s">
        <v>535</v>
      </c>
      <c r="E1462" s="127">
        <v>200</v>
      </c>
      <c r="F1462" s="186">
        <f>F1463</f>
        <v>25</v>
      </c>
    </row>
    <row r="1463" spans="1:6" ht="31.5" x14ac:dyDescent="0.25">
      <c r="A1463" s="61" t="s">
        <v>17</v>
      </c>
      <c r="B1463" s="223" t="s">
        <v>113</v>
      </c>
      <c r="C1463" s="223" t="s">
        <v>63</v>
      </c>
      <c r="D1463" s="49" t="s">
        <v>535</v>
      </c>
      <c r="E1463" s="127">
        <v>240</v>
      </c>
      <c r="F1463" s="186">
        <f>F1464</f>
        <v>25</v>
      </c>
    </row>
    <row r="1464" spans="1:6" ht="31.5" x14ac:dyDescent="0.25">
      <c r="A1464" s="61" t="s">
        <v>185</v>
      </c>
      <c r="B1464" s="223" t="s">
        <v>113</v>
      </c>
      <c r="C1464" s="223" t="s">
        <v>63</v>
      </c>
      <c r="D1464" s="49" t="s">
        <v>535</v>
      </c>
      <c r="E1464" s="127">
        <v>244</v>
      </c>
      <c r="F1464" s="186">
        <f>20+5</f>
        <v>25</v>
      </c>
    </row>
    <row r="1465" spans="1:6" ht="15.75" x14ac:dyDescent="0.25">
      <c r="A1465" s="61" t="s">
        <v>23</v>
      </c>
      <c r="B1465" s="223" t="s">
        <v>113</v>
      </c>
      <c r="C1465" s="223" t="s">
        <v>63</v>
      </c>
      <c r="D1465" s="49" t="s">
        <v>535</v>
      </c>
      <c r="E1465" s="127">
        <v>300</v>
      </c>
      <c r="F1465" s="186">
        <f>F1466</f>
        <v>5000</v>
      </c>
    </row>
    <row r="1466" spans="1:6" ht="15.75" x14ac:dyDescent="0.25">
      <c r="A1466" s="61" t="s">
        <v>39</v>
      </c>
      <c r="B1466" s="223" t="s">
        <v>113</v>
      </c>
      <c r="C1466" s="223" t="s">
        <v>63</v>
      </c>
      <c r="D1466" s="49" t="s">
        <v>535</v>
      </c>
      <c r="E1466" s="127">
        <v>310</v>
      </c>
      <c r="F1466" s="186">
        <f>F1467</f>
        <v>5000</v>
      </c>
    </row>
    <row r="1467" spans="1:6" ht="31.5" x14ac:dyDescent="0.25">
      <c r="A1467" s="61" t="s">
        <v>192</v>
      </c>
      <c r="B1467" s="29" t="s">
        <v>113</v>
      </c>
      <c r="C1467" s="223" t="s">
        <v>63</v>
      </c>
      <c r="D1467" s="49" t="s">
        <v>535</v>
      </c>
      <c r="E1467" s="127">
        <v>313</v>
      </c>
      <c r="F1467" s="186">
        <f>4000+1000</f>
        <v>5000</v>
      </c>
    </row>
    <row r="1468" spans="1:6" ht="31.5" x14ac:dyDescent="0.25">
      <c r="A1468" s="60" t="s">
        <v>536</v>
      </c>
      <c r="B1468" s="36" t="s">
        <v>113</v>
      </c>
      <c r="C1468" s="36" t="s">
        <v>63</v>
      </c>
      <c r="D1468" s="155" t="s">
        <v>537</v>
      </c>
      <c r="E1468" s="156"/>
      <c r="F1468" s="32">
        <f>F1469+F1472</f>
        <v>500</v>
      </c>
    </row>
    <row r="1469" spans="1:6" ht="15.75" x14ac:dyDescent="0.25">
      <c r="A1469" s="61" t="s">
        <v>22</v>
      </c>
      <c r="B1469" s="223" t="s">
        <v>113</v>
      </c>
      <c r="C1469" s="223" t="s">
        <v>63</v>
      </c>
      <c r="D1469" s="49" t="s">
        <v>537</v>
      </c>
      <c r="E1469" s="127">
        <v>200</v>
      </c>
      <c r="F1469" s="186">
        <f>F1470</f>
        <v>3</v>
      </c>
    </row>
    <row r="1470" spans="1:6" ht="31.5" x14ac:dyDescent="0.25">
      <c r="A1470" s="61" t="s">
        <v>17</v>
      </c>
      <c r="B1470" s="223" t="s">
        <v>113</v>
      </c>
      <c r="C1470" s="223" t="s">
        <v>63</v>
      </c>
      <c r="D1470" s="49" t="s">
        <v>537</v>
      </c>
      <c r="E1470" s="127">
        <v>240</v>
      </c>
      <c r="F1470" s="186">
        <f>F1471</f>
        <v>3</v>
      </c>
    </row>
    <row r="1471" spans="1:6" ht="31.5" x14ac:dyDescent="0.25">
      <c r="A1471" s="61" t="s">
        <v>185</v>
      </c>
      <c r="B1471" s="223" t="s">
        <v>113</v>
      </c>
      <c r="C1471" s="223" t="s">
        <v>63</v>
      </c>
      <c r="D1471" s="49" t="s">
        <v>537</v>
      </c>
      <c r="E1471" s="127">
        <v>244</v>
      </c>
      <c r="F1471" s="186">
        <v>3</v>
      </c>
    </row>
    <row r="1472" spans="1:6" ht="15.75" x14ac:dyDescent="0.25">
      <c r="A1472" s="61" t="s">
        <v>23</v>
      </c>
      <c r="B1472" s="223" t="s">
        <v>113</v>
      </c>
      <c r="C1472" s="223" t="s">
        <v>63</v>
      </c>
      <c r="D1472" s="49" t="s">
        <v>537</v>
      </c>
      <c r="E1472" s="127">
        <v>300</v>
      </c>
      <c r="F1472" s="186">
        <f>F1473</f>
        <v>497</v>
      </c>
    </row>
    <row r="1473" spans="1:6" ht="15.75" x14ac:dyDescent="0.25">
      <c r="A1473" s="61" t="s">
        <v>39</v>
      </c>
      <c r="B1473" s="223" t="s">
        <v>113</v>
      </c>
      <c r="C1473" s="223" t="s">
        <v>63</v>
      </c>
      <c r="D1473" s="49" t="s">
        <v>537</v>
      </c>
      <c r="E1473" s="127">
        <v>310</v>
      </c>
      <c r="F1473" s="186">
        <f>F1474</f>
        <v>497</v>
      </c>
    </row>
    <row r="1474" spans="1:6" ht="31.5" x14ac:dyDescent="0.25">
      <c r="A1474" s="61" t="s">
        <v>192</v>
      </c>
      <c r="B1474" s="223" t="s">
        <v>113</v>
      </c>
      <c r="C1474" s="223" t="s">
        <v>63</v>
      </c>
      <c r="D1474" s="49" t="s">
        <v>537</v>
      </c>
      <c r="E1474" s="127">
        <v>313</v>
      </c>
      <c r="F1474" s="186">
        <v>497</v>
      </c>
    </row>
    <row r="1475" spans="1:6" ht="15.75" x14ac:dyDescent="0.25">
      <c r="A1475" s="53" t="s">
        <v>538</v>
      </c>
      <c r="B1475" s="18" t="s">
        <v>113</v>
      </c>
      <c r="C1475" s="18" t="s">
        <v>63</v>
      </c>
      <c r="D1475" s="23" t="s">
        <v>539</v>
      </c>
      <c r="E1475" s="54"/>
      <c r="F1475" s="56">
        <f>F1476+F1483+F1492+F1499+F1503+F1510</f>
        <v>13510</v>
      </c>
    </row>
    <row r="1476" spans="1:6" ht="15.75" x14ac:dyDescent="0.25">
      <c r="A1476" s="60" t="s">
        <v>117</v>
      </c>
      <c r="B1476" s="36" t="s">
        <v>113</v>
      </c>
      <c r="C1476" s="36" t="s">
        <v>63</v>
      </c>
      <c r="D1476" s="30" t="s">
        <v>540</v>
      </c>
      <c r="E1476" s="216"/>
      <c r="F1476" s="151">
        <f>F1477+F1480</f>
        <v>4830</v>
      </c>
    </row>
    <row r="1477" spans="1:6" ht="15.75" x14ac:dyDescent="0.25">
      <c r="A1477" s="61" t="s">
        <v>22</v>
      </c>
      <c r="B1477" s="223" t="s">
        <v>113</v>
      </c>
      <c r="C1477" s="223" t="s">
        <v>63</v>
      </c>
      <c r="D1477" s="49" t="s">
        <v>540</v>
      </c>
      <c r="E1477" s="127">
        <v>200</v>
      </c>
      <c r="F1477" s="186">
        <f>F1478</f>
        <v>30</v>
      </c>
    </row>
    <row r="1478" spans="1:6" ht="31.5" x14ac:dyDescent="0.25">
      <c r="A1478" s="61" t="s">
        <v>17</v>
      </c>
      <c r="B1478" s="223" t="s">
        <v>113</v>
      </c>
      <c r="C1478" s="223" t="s">
        <v>63</v>
      </c>
      <c r="D1478" s="49" t="s">
        <v>540</v>
      </c>
      <c r="E1478" s="127">
        <v>240</v>
      </c>
      <c r="F1478" s="186">
        <f>F1479</f>
        <v>30</v>
      </c>
    </row>
    <row r="1479" spans="1:6" ht="31.5" x14ac:dyDescent="0.25">
      <c r="A1479" s="61" t="s">
        <v>185</v>
      </c>
      <c r="B1479" s="223" t="s">
        <v>113</v>
      </c>
      <c r="C1479" s="223" t="s">
        <v>63</v>
      </c>
      <c r="D1479" s="49" t="s">
        <v>540</v>
      </c>
      <c r="E1479" s="127">
        <v>244</v>
      </c>
      <c r="F1479" s="186">
        <f>35-5</f>
        <v>30</v>
      </c>
    </row>
    <row r="1480" spans="1:6" ht="15.75" x14ac:dyDescent="0.25">
      <c r="A1480" s="61" t="s">
        <v>23</v>
      </c>
      <c r="B1480" s="223" t="s">
        <v>113</v>
      </c>
      <c r="C1480" s="223" t="s">
        <v>63</v>
      </c>
      <c r="D1480" s="49" t="s">
        <v>540</v>
      </c>
      <c r="E1480" s="127">
        <v>300</v>
      </c>
      <c r="F1480" s="186">
        <f>F1481</f>
        <v>4800</v>
      </c>
    </row>
    <row r="1481" spans="1:6" ht="15.75" x14ac:dyDescent="0.25">
      <c r="A1481" s="61" t="s">
        <v>39</v>
      </c>
      <c r="B1481" s="223" t="s">
        <v>113</v>
      </c>
      <c r="C1481" s="223" t="s">
        <v>63</v>
      </c>
      <c r="D1481" s="49" t="s">
        <v>540</v>
      </c>
      <c r="E1481" s="127">
        <v>310</v>
      </c>
      <c r="F1481" s="186">
        <f>F1482</f>
        <v>4800</v>
      </c>
    </row>
    <row r="1482" spans="1:6" ht="31.5" x14ac:dyDescent="0.25">
      <c r="A1482" s="61" t="s">
        <v>192</v>
      </c>
      <c r="B1482" s="223" t="s">
        <v>113</v>
      </c>
      <c r="C1482" s="223" t="s">
        <v>63</v>
      </c>
      <c r="D1482" s="49" t="s">
        <v>540</v>
      </c>
      <c r="E1482" s="127">
        <v>313</v>
      </c>
      <c r="F1482" s="186">
        <f>7000-2000-200</f>
        <v>4800</v>
      </c>
    </row>
    <row r="1483" spans="1:6" ht="94.5" x14ac:dyDescent="0.25">
      <c r="A1483" s="60" t="s">
        <v>719</v>
      </c>
      <c r="B1483" s="36" t="s">
        <v>113</v>
      </c>
      <c r="C1483" s="36" t="s">
        <v>63</v>
      </c>
      <c r="D1483" s="30" t="s">
        <v>541</v>
      </c>
      <c r="E1483" s="216"/>
      <c r="F1483" s="151">
        <f>F1484+F1487</f>
        <v>1958</v>
      </c>
    </row>
    <row r="1484" spans="1:6" ht="15.75" x14ac:dyDescent="0.25">
      <c r="A1484" s="61" t="s">
        <v>22</v>
      </c>
      <c r="B1484" s="223" t="s">
        <v>113</v>
      </c>
      <c r="C1484" s="223" t="s">
        <v>63</v>
      </c>
      <c r="D1484" s="49" t="s">
        <v>541</v>
      </c>
      <c r="E1484" s="127">
        <v>200</v>
      </c>
      <c r="F1484" s="186">
        <f>F1485</f>
        <v>68</v>
      </c>
    </row>
    <row r="1485" spans="1:6" ht="31.5" x14ac:dyDescent="0.25">
      <c r="A1485" s="61" t="s">
        <v>17</v>
      </c>
      <c r="B1485" s="223" t="s">
        <v>113</v>
      </c>
      <c r="C1485" s="223" t="s">
        <v>63</v>
      </c>
      <c r="D1485" s="49" t="s">
        <v>541</v>
      </c>
      <c r="E1485" s="127">
        <v>240</v>
      </c>
      <c r="F1485" s="186">
        <f>F1486</f>
        <v>68</v>
      </c>
    </row>
    <row r="1486" spans="1:6" ht="31.5" x14ac:dyDescent="0.25">
      <c r="A1486" s="61" t="s">
        <v>185</v>
      </c>
      <c r="B1486" s="223" t="s">
        <v>113</v>
      </c>
      <c r="C1486" s="223" t="s">
        <v>63</v>
      </c>
      <c r="D1486" s="49" t="s">
        <v>541</v>
      </c>
      <c r="E1486" s="127">
        <v>244</v>
      </c>
      <c r="F1486" s="186">
        <v>68</v>
      </c>
    </row>
    <row r="1487" spans="1:6" ht="15.75" x14ac:dyDescent="0.25">
      <c r="A1487" s="61" t="s">
        <v>23</v>
      </c>
      <c r="B1487" s="29" t="s">
        <v>113</v>
      </c>
      <c r="C1487" s="223" t="s">
        <v>63</v>
      </c>
      <c r="D1487" s="49" t="s">
        <v>541</v>
      </c>
      <c r="E1487" s="127">
        <v>300</v>
      </c>
      <c r="F1487" s="186">
        <f>F1488+F1490</f>
        <v>1890</v>
      </c>
    </row>
    <row r="1488" spans="1:6" ht="15.75" x14ac:dyDescent="0.25">
      <c r="A1488" s="61" t="s">
        <v>39</v>
      </c>
      <c r="B1488" s="223" t="s">
        <v>113</v>
      </c>
      <c r="C1488" s="223" t="s">
        <v>63</v>
      </c>
      <c r="D1488" s="49" t="s">
        <v>541</v>
      </c>
      <c r="E1488" s="127">
        <v>310</v>
      </c>
      <c r="F1488" s="186">
        <f>F1489</f>
        <v>1665</v>
      </c>
    </row>
    <row r="1489" spans="1:6" ht="31.5" x14ac:dyDescent="0.25">
      <c r="A1489" s="61" t="s">
        <v>192</v>
      </c>
      <c r="B1489" s="223" t="s">
        <v>113</v>
      </c>
      <c r="C1489" s="223" t="s">
        <v>63</v>
      </c>
      <c r="D1489" s="49" t="s">
        <v>541</v>
      </c>
      <c r="E1489" s="127">
        <v>313</v>
      </c>
      <c r="F1489" s="186">
        <f>1755-45-45</f>
        <v>1665</v>
      </c>
    </row>
    <row r="1490" spans="1:6" ht="31.5" x14ac:dyDescent="0.25">
      <c r="A1490" s="61" t="s">
        <v>133</v>
      </c>
      <c r="B1490" s="223" t="s">
        <v>113</v>
      </c>
      <c r="C1490" s="223" t="s">
        <v>63</v>
      </c>
      <c r="D1490" s="49" t="s">
        <v>541</v>
      </c>
      <c r="E1490" s="127">
        <v>320</v>
      </c>
      <c r="F1490" s="186">
        <f>F1491</f>
        <v>225</v>
      </c>
    </row>
    <row r="1491" spans="1:6" ht="31.5" x14ac:dyDescent="0.25">
      <c r="A1491" s="61" t="s">
        <v>217</v>
      </c>
      <c r="B1491" s="223" t="s">
        <v>113</v>
      </c>
      <c r="C1491" s="223" t="s">
        <v>63</v>
      </c>
      <c r="D1491" s="49" t="s">
        <v>541</v>
      </c>
      <c r="E1491" s="127">
        <v>321</v>
      </c>
      <c r="F1491" s="186">
        <f>135+45+45</f>
        <v>225</v>
      </c>
    </row>
    <row r="1492" spans="1:6" ht="47.25" x14ac:dyDescent="0.25">
      <c r="A1492" s="60" t="s">
        <v>127</v>
      </c>
      <c r="B1492" s="36" t="s">
        <v>113</v>
      </c>
      <c r="C1492" s="36" t="s">
        <v>63</v>
      </c>
      <c r="D1492" s="155" t="s">
        <v>542</v>
      </c>
      <c r="E1492" s="216"/>
      <c r="F1492" s="151">
        <f>F1493+F1496</f>
        <v>112</v>
      </c>
    </row>
    <row r="1493" spans="1:6" ht="15.75" x14ac:dyDescent="0.25">
      <c r="A1493" s="61" t="s">
        <v>22</v>
      </c>
      <c r="B1493" s="223" t="s">
        <v>113</v>
      </c>
      <c r="C1493" s="223" t="s">
        <v>63</v>
      </c>
      <c r="D1493" s="49" t="s">
        <v>542</v>
      </c>
      <c r="E1493" s="127">
        <v>200</v>
      </c>
      <c r="F1493" s="186">
        <f>F1494</f>
        <v>1</v>
      </c>
    </row>
    <row r="1494" spans="1:6" ht="31.5" x14ac:dyDescent="0.25">
      <c r="A1494" s="61" t="s">
        <v>17</v>
      </c>
      <c r="B1494" s="29" t="s">
        <v>113</v>
      </c>
      <c r="C1494" s="223" t="s">
        <v>63</v>
      </c>
      <c r="D1494" s="49" t="s">
        <v>542</v>
      </c>
      <c r="E1494" s="127">
        <v>240</v>
      </c>
      <c r="F1494" s="186">
        <f>F1495</f>
        <v>1</v>
      </c>
    </row>
    <row r="1495" spans="1:6" ht="31.5" x14ac:dyDescent="0.25">
      <c r="A1495" s="61" t="s">
        <v>185</v>
      </c>
      <c r="B1495" s="223" t="s">
        <v>113</v>
      </c>
      <c r="C1495" s="223" t="s">
        <v>63</v>
      </c>
      <c r="D1495" s="49" t="s">
        <v>542</v>
      </c>
      <c r="E1495" s="127">
        <v>244</v>
      </c>
      <c r="F1495" s="186">
        <v>1</v>
      </c>
    </row>
    <row r="1496" spans="1:6" ht="15.75" x14ac:dyDescent="0.25">
      <c r="A1496" s="61" t="s">
        <v>23</v>
      </c>
      <c r="B1496" s="223" t="s">
        <v>113</v>
      </c>
      <c r="C1496" s="223" t="s">
        <v>63</v>
      </c>
      <c r="D1496" s="49" t="s">
        <v>542</v>
      </c>
      <c r="E1496" s="127">
        <v>300</v>
      </c>
      <c r="F1496" s="186">
        <f>F1497</f>
        <v>111</v>
      </c>
    </row>
    <row r="1497" spans="1:6" ht="15.75" x14ac:dyDescent="0.25">
      <c r="A1497" s="61" t="s">
        <v>39</v>
      </c>
      <c r="B1497" s="223" t="s">
        <v>113</v>
      </c>
      <c r="C1497" s="223" t="s">
        <v>63</v>
      </c>
      <c r="D1497" s="49" t="s">
        <v>542</v>
      </c>
      <c r="E1497" s="127">
        <v>310</v>
      </c>
      <c r="F1497" s="186">
        <f>F1498</f>
        <v>111</v>
      </c>
    </row>
    <row r="1498" spans="1:6" ht="15.75" x14ac:dyDescent="0.25">
      <c r="A1498" s="61" t="s">
        <v>543</v>
      </c>
      <c r="B1498" s="223" t="s">
        <v>113</v>
      </c>
      <c r="C1498" s="223" t="s">
        <v>63</v>
      </c>
      <c r="D1498" s="49" t="s">
        <v>542</v>
      </c>
      <c r="E1498" s="127">
        <v>312</v>
      </c>
      <c r="F1498" s="186">
        <v>111</v>
      </c>
    </row>
    <row r="1499" spans="1:6" ht="47.25" x14ac:dyDescent="0.25">
      <c r="A1499" s="60" t="s">
        <v>720</v>
      </c>
      <c r="B1499" s="36" t="s">
        <v>113</v>
      </c>
      <c r="C1499" s="36" t="s">
        <v>63</v>
      </c>
      <c r="D1499" s="155" t="s">
        <v>544</v>
      </c>
      <c r="E1499" s="156"/>
      <c r="F1499" s="32">
        <f>F1500</f>
        <v>37</v>
      </c>
    </row>
    <row r="1500" spans="1:6" ht="15.75" x14ac:dyDescent="0.25">
      <c r="A1500" s="61" t="s">
        <v>23</v>
      </c>
      <c r="B1500" s="223" t="s">
        <v>113</v>
      </c>
      <c r="C1500" s="223" t="s">
        <v>63</v>
      </c>
      <c r="D1500" s="49" t="s">
        <v>544</v>
      </c>
      <c r="E1500" s="127">
        <v>300</v>
      </c>
      <c r="F1500" s="186">
        <f>F1501</f>
        <v>37</v>
      </c>
    </row>
    <row r="1501" spans="1:6" ht="15.75" x14ac:dyDescent="0.25">
      <c r="A1501" s="61" t="s">
        <v>39</v>
      </c>
      <c r="B1501" s="29" t="s">
        <v>113</v>
      </c>
      <c r="C1501" s="223" t="s">
        <v>63</v>
      </c>
      <c r="D1501" s="49" t="s">
        <v>544</v>
      </c>
      <c r="E1501" s="127">
        <v>310</v>
      </c>
      <c r="F1501" s="186">
        <f>F1502</f>
        <v>37</v>
      </c>
    </row>
    <row r="1502" spans="1:6" ht="31.5" x14ac:dyDescent="0.25">
      <c r="A1502" s="61" t="s">
        <v>192</v>
      </c>
      <c r="B1502" s="223" t="s">
        <v>113</v>
      </c>
      <c r="C1502" s="223" t="s">
        <v>63</v>
      </c>
      <c r="D1502" s="49" t="s">
        <v>544</v>
      </c>
      <c r="E1502" s="127">
        <v>313</v>
      </c>
      <c r="F1502" s="186">
        <v>37</v>
      </c>
    </row>
    <row r="1503" spans="1:6" ht="126" x14ac:dyDescent="0.25">
      <c r="A1503" s="60" t="s">
        <v>545</v>
      </c>
      <c r="B1503" s="36" t="s">
        <v>113</v>
      </c>
      <c r="C1503" s="36" t="s">
        <v>63</v>
      </c>
      <c r="D1503" s="155" t="s">
        <v>546</v>
      </c>
      <c r="E1503" s="156"/>
      <c r="F1503" s="32">
        <f>F1504+F1507</f>
        <v>6332</v>
      </c>
    </row>
    <row r="1504" spans="1:6" ht="15.75" x14ac:dyDescent="0.25">
      <c r="A1504" s="61" t="s">
        <v>22</v>
      </c>
      <c r="B1504" s="223" t="s">
        <v>113</v>
      </c>
      <c r="C1504" s="223" t="s">
        <v>63</v>
      </c>
      <c r="D1504" s="49" t="s">
        <v>546</v>
      </c>
      <c r="E1504" s="127">
        <v>200</v>
      </c>
      <c r="F1504" s="186">
        <f>F1505</f>
        <v>82</v>
      </c>
    </row>
    <row r="1505" spans="1:6" ht="31.5" x14ac:dyDescent="0.25">
      <c r="A1505" s="61" t="s">
        <v>17</v>
      </c>
      <c r="B1505" s="223" t="s">
        <v>113</v>
      </c>
      <c r="C1505" s="223" t="s">
        <v>63</v>
      </c>
      <c r="D1505" s="49" t="s">
        <v>546</v>
      </c>
      <c r="E1505" s="127">
        <v>240</v>
      </c>
      <c r="F1505" s="186">
        <f>F1506</f>
        <v>82</v>
      </c>
    </row>
    <row r="1506" spans="1:6" ht="31.5" x14ac:dyDescent="0.25">
      <c r="A1506" s="61" t="s">
        <v>185</v>
      </c>
      <c r="B1506" s="223" t="s">
        <v>113</v>
      </c>
      <c r="C1506" s="223" t="s">
        <v>63</v>
      </c>
      <c r="D1506" s="49" t="s">
        <v>546</v>
      </c>
      <c r="E1506" s="127">
        <v>244</v>
      </c>
      <c r="F1506" s="186">
        <v>82</v>
      </c>
    </row>
    <row r="1507" spans="1:6" ht="15.75" x14ac:dyDescent="0.25">
      <c r="A1507" s="61" t="s">
        <v>23</v>
      </c>
      <c r="B1507" s="223" t="s">
        <v>113</v>
      </c>
      <c r="C1507" s="223" t="s">
        <v>63</v>
      </c>
      <c r="D1507" s="49" t="s">
        <v>546</v>
      </c>
      <c r="E1507" s="127">
        <v>300</v>
      </c>
      <c r="F1507" s="186">
        <f>F1509</f>
        <v>6250</v>
      </c>
    </row>
    <row r="1508" spans="1:6" ht="15.75" x14ac:dyDescent="0.25">
      <c r="A1508" s="61" t="s">
        <v>39</v>
      </c>
      <c r="B1508" s="29" t="s">
        <v>113</v>
      </c>
      <c r="C1508" s="223" t="s">
        <v>63</v>
      </c>
      <c r="D1508" s="49" t="s">
        <v>546</v>
      </c>
      <c r="E1508" s="127">
        <v>310</v>
      </c>
      <c r="F1508" s="186">
        <f>F1509</f>
        <v>6250</v>
      </c>
    </row>
    <row r="1509" spans="1:6" ht="31.5" x14ac:dyDescent="0.25">
      <c r="A1509" s="61" t="s">
        <v>192</v>
      </c>
      <c r="B1509" s="223" t="s">
        <v>113</v>
      </c>
      <c r="C1509" s="223" t="s">
        <v>63</v>
      </c>
      <c r="D1509" s="49" t="s">
        <v>546</v>
      </c>
      <c r="E1509" s="127">
        <v>313</v>
      </c>
      <c r="F1509" s="186">
        <v>6250</v>
      </c>
    </row>
    <row r="1510" spans="1:6" ht="157.5" x14ac:dyDescent="0.25">
      <c r="A1510" s="60" t="s">
        <v>721</v>
      </c>
      <c r="B1510" s="36" t="s">
        <v>113</v>
      </c>
      <c r="C1510" s="36" t="s">
        <v>63</v>
      </c>
      <c r="D1510" s="155" t="s">
        <v>547</v>
      </c>
      <c r="E1510" s="156"/>
      <c r="F1510" s="32">
        <f>F1511+F1514</f>
        <v>241</v>
      </c>
    </row>
    <row r="1511" spans="1:6" ht="15.75" x14ac:dyDescent="0.25">
      <c r="A1511" s="61" t="s">
        <v>22</v>
      </c>
      <c r="B1511" s="223" t="s">
        <v>113</v>
      </c>
      <c r="C1511" s="223" t="s">
        <v>63</v>
      </c>
      <c r="D1511" s="49" t="s">
        <v>547</v>
      </c>
      <c r="E1511" s="127">
        <v>200</v>
      </c>
      <c r="F1511" s="186">
        <f>F1512</f>
        <v>1</v>
      </c>
    </row>
    <row r="1512" spans="1:6" ht="31.5" x14ac:dyDescent="0.25">
      <c r="A1512" s="61" t="s">
        <v>17</v>
      </c>
      <c r="B1512" s="223" t="s">
        <v>113</v>
      </c>
      <c r="C1512" s="223" t="s">
        <v>63</v>
      </c>
      <c r="D1512" s="49" t="s">
        <v>547</v>
      </c>
      <c r="E1512" s="127">
        <v>240</v>
      </c>
      <c r="F1512" s="186">
        <f>F1513</f>
        <v>1</v>
      </c>
    </row>
    <row r="1513" spans="1:6" ht="31.5" x14ac:dyDescent="0.25">
      <c r="A1513" s="61" t="s">
        <v>185</v>
      </c>
      <c r="B1513" s="223" t="s">
        <v>113</v>
      </c>
      <c r="C1513" s="223" t="s">
        <v>63</v>
      </c>
      <c r="D1513" s="49" t="s">
        <v>547</v>
      </c>
      <c r="E1513" s="127">
        <v>244</v>
      </c>
      <c r="F1513" s="186">
        <f>3-2</f>
        <v>1</v>
      </c>
    </row>
    <row r="1514" spans="1:6" ht="15.75" x14ac:dyDescent="0.25">
      <c r="A1514" s="61" t="s">
        <v>23</v>
      </c>
      <c r="B1514" s="223" t="s">
        <v>113</v>
      </c>
      <c r="C1514" s="223" t="s">
        <v>63</v>
      </c>
      <c r="D1514" s="49" t="s">
        <v>547</v>
      </c>
      <c r="E1514" s="127">
        <v>300</v>
      </c>
      <c r="F1514" s="186">
        <f>F1515</f>
        <v>240</v>
      </c>
    </row>
    <row r="1515" spans="1:6" ht="15.75" x14ac:dyDescent="0.25">
      <c r="A1515" s="61" t="s">
        <v>39</v>
      </c>
      <c r="B1515" s="29" t="s">
        <v>113</v>
      </c>
      <c r="C1515" s="223" t="s">
        <v>63</v>
      </c>
      <c r="D1515" s="49" t="s">
        <v>547</v>
      </c>
      <c r="E1515" s="127">
        <v>310</v>
      </c>
      <c r="F1515" s="186">
        <f>F1516</f>
        <v>240</v>
      </c>
    </row>
    <row r="1516" spans="1:6" ht="31.5" x14ac:dyDescent="0.25">
      <c r="A1516" s="61" t="s">
        <v>192</v>
      </c>
      <c r="B1516" s="29" t="s">
        <v>113</v>
      </c>
      <c r="C1516" s="223" t="s">
        <v>63</v>
      </c>
      <c r="D1516" s="49" t="s">
        <v>547</v>
      </c>
      <c r="E1516" s="127">
        <v>313</v>
      </c>
      <c r="F1516" s="186">
        <f>420-180</f>
        <v>240</v>
      </c>
    </row>
    <row r="1517" spans="1:6" ht="31.5" x14ac:dyDescent="0.25">
      <c r="A1517" s="53" t="s">
        <v>548</v>
      </c>
      <c r="B1517" s="18" t="s">
        <v>113</v>
      </c>
      <c r="C1517" s="18" t="s">
        <v>63</v>
      </c>
      <c r="D1517" s="23" t="s">
        <v>549</v>
      </c>
      <c r="E1517" s="54"/>
      <c r="F1517" s="56">
        <f>F1518</f>
        <v>2360</v>
      </c>
    </row>
    <row r="1518" spans="1:6" ht="15.75" x14ac:dyDescent="0.25">
      <c r="A1518" s="60" t="s">
        <v>550</v>
      </c>
      <c r="B1518" s="36" t="s">
        <v>113</v>
      </c>
      <c r="C1518" s="36" t="s">
        <v>63</v>
      </c>
      <c r="D1518" s="155" t="s">
        <v>551</v>
      </c>
      <c r="E1518" s="156"/>
      <c r="F1518" s="157">
        <f>F1519+F1522</f>
        <v>2360</v>
      </c>
    </row>
    <row r="1519" spans="1:6" ht="15.75" x14ac:dyDescent="0.25">
      <c r="A1519" s="61" t="s">
        <v>22</v>
      </c>
      <c r="B1519" s="29" t="s">
        <v>113</v>
      </c>
      <c r="C1519" s="223" t="s">
        <v>63</v>
      </c>
      <c r="D1519" s="49" t="s">
        <v>551</v>
      </c>
      <c r="E1519" s="127">
        <v>200</v>
      </c>
      <c r="F1519" s="186">
        <f>F1520</f>
        <v>1480</v>
      </c>
    </row>
    <row r="1520" spans="1:6" ht="31.5" x14ac:dyDescent="0.25">
      <c r="A1520" s="61" t="s">
        <v>17</v>
      </c>
      <c r="B1520" s="29" t="s">
        <v>113</v>
      </c>
      <c r="C1520" s="223" t="s">
        <v>63</v>
      </c>
      <c r="D1520" s="49" t="s">
        <v>551</v>
      </c>
      <c r="E1520" s="127">
        <v>240</v>
      </c>
      <c r="F1520" s="186">
        <f>F1521</f>
        <v>1480</v>
      </c>
    </row>
    <row r="1521" spans="1:6" ht="31.5" x14ac:dyDescent="0.25">
      <c r="A1521" s="61" t="s">
        <v>185</v>
      </c>
      <c r="B1521" s="29" t="s">
        <v>113</v>
      </c>
      <c r="C1521" s="223" t="s">
        <v>63</v>
      </c>
      <c r="D1521" s="49" t="s">
        <v>551</v>
      </c>
      <c r="E1521" s="127">
        <v>244</v>
      </c>
      <c r="F1521" s="186">
        <v>1480</v>
      </c>
    </row>
    <row r="1522" spans="1:6" ht="31.5" x14ac:dyDescent="0.25">
      <c r="A1522" s="220" t="s">
        <v>18</v>
      </c>
      <c r="B1522" s="29" t="s">
        <v>113</v>
      </c>
      <c r="C1522" s="223" t="s">
        <v>63</v>
      </c>
      <c r="D1522" s="49" t="s">
        <v>551</v>
      </c>
      <c r="E1522" s="127">
        <v>600</v>
      </c>
      <c r="F1522" s="186">
        <f>F1523</f>
        <v>880</v>
      </c>
    </row>
    <row r="1523" spans="1:6" ht="31.5" x14ac:dyDescent="0.25">
      <c r="A1523" s="83" t="s">
        <v>28</v>
      </c>
      <c r="B1523" s="223" t="s">
        <v>113</v>
      </c>
      <c r="C1523" s="223" t="s">
        <v>63</v>
      </c>
      <c r="D1523" s="49" t="s">
        <v>551</v>
      </c>
      <c r="E1523" s="127">
        <v>630</v>
      </c>
      <c r="F1523" s="186">
        <f>F1524</f>
        <v>880</v>
      </c>
    </row>
    <row r="1524" spans="1:6" ht="31.5" x14ac:dyDescent="0.25">
      <c r="A1524" s="83" t="s">
        <v>745</v>
      </c>
      <c r="B1524" s="223" t="s">
        <v>113</v>
      </c>
      <c r="C1524" s="223" t="s">
        <v>63</v>
      </c>
      <c r="D1524" s="49" t="s">
        <v>551</v>
      </c>
      <c r="E1524" s="127">
        <v>634</v>
      </c>
      <c r="F1524" s="186">
        <v>880</v>
      </c>
    </row>
    <row r="1525" spans="1:6" ht="31.5" x14ac:dyDescent="0.25">
      <c r="A1525" s="53" t="s">
        <v>552</v>
      </c>
      <c r="B1525" s="18" t="s">
        <v>113</v>
      </c>
      <c r="C1525" s="18" t="s">
        <v>63</v>
      </c>
      <c r="D1525" s="23" t="s">
        <v>553</v>
      </c>
      <c r="E1525" s="54"/>
      <c r="F1525" s="56">
        <f>F1526</f>
        <v>2050</v>
      </c>
    </row>
    <row r="1526" spans="1:6" ht="31.5" x14ac:dyDescent="0.25">
      <c r="A1526" s="60" t="s">
        <v>118</v>
      </c>
      <c r="B1526" s="36" t="s">
        <v>113</v>
      </c>
      <c r="C1526" s="36" t="s">
        <v>63</v>
      </c>
      <c r="D1526" s="155" t="s">
        <v>554</v>
      </c>
      <c r="E1526" s="156"/>
      <c r="F1526" s="157">
        <f>F1527</f>
        <v>2050</v>
      </c>
    </row>
    <row r="1527" spans="1:6" ht="31.5" x14ac:dyDescent="0.25">
      <c r="A1527" s="220" t="s">
        <v>18</v>
      </c>
      <c r="B1527" s="223" t="s">
        <v>113</v>
      </c>
      <c r="C1527" s="223" t="s">
        <v>63</v>
      </c>
      <c r="D1527" s="49" t="s">
        <v>554</v>
      </c>
      <c r="E1527" s="127">
        <v>600</v>
      </c>
      <c r="F1527" s="186">
        <f>F1528</f>
        <v>2050</v>
      </c>
    </row>
    <row r="1528" spans="1:6" ht="31.5" x14ac:dyDescent="0.25">
      <c r="A1528" s="83" t="s">
        <v>28</v>
      </c>
      <c r="B1528" s="223" t="s">
        <v>113</v>
      </c>
      <c r="C1528" s="223" t="s">
        <v>63</v>
      </c>
      <c r="D1528" s="49" t="s">
        <v>554</v>
      </c>
      <c r="E1528" s="127">
        <v>630</v>
      </c>
      <c r="F1528" s="186">
        <f>F1529</f>
        <v>2050</v>
      </c>
    </row>
    <row r="1529" spans="1:6" ht="31.5" x14ac:dyDescent="0.25">
      <c r="A1529" s="83" t="s">
        <v>745</v>
      </c>
      <c r="B1529" s="223" t="s">
        <v>113</v>
      </c>
      <c r="C1529" s="223" t="s">
        <v>63</v>
      </c>
      <c r="D1529" s="49" t="s">
        <v>554</v>
      </c>
      <c r="E1529" s="127">
        <v>634</v>
      </c>
      <c r="F1529" s="186">
        <f>1450+600</f>
        <v>2050</v>
      </c>
    </row>
    <row r="1530" spans="1:6" ht="31.5" x14ac:dyDescent="0.25">
      <c r="A1530" s="53" t="s">
        <v>555</v>
      </c>
      <c r="B1530" s="18" t="s">
        <v>113</v>
      </c>
      <c r="C1530" s="18" t="s">
        <v>63</v>
      </c>
      <c r="D1530" s="23" t="s">
        <v>556</v>
      </c>
      <c r="E1530" s="54"/>
      <c r="F1530" s="56">
        <f>F1531</f>
        <v>30954</v>
      </c>
    </row>
    <row r="1531" spans="1:6" ht="31.5" x14ac:dyDescent="0.25">
      <c r="A1531" s="60" t="s">
        <v>4</v>
      </c>
      <c r="B1531" s="36" t="s">
        <v>113</v>
      </c>
      <c r="C1531" s="36" t="s">
        <v>63</v>
      </c>
      <c r="D1531" s="30" t="s">
        <v>557</v>
      </c>
      <c r="E1531" s="216"/>
      <c r="F1531" s="151">
        <f>F1532+F1535</f>
        <v>30954</v>
      </c>
    </row>
    <row r="1532" spans="1:6" ht="15.75" x14ac:dyDescent="0.25">
      <c r="A1532" s="48" t="s">
        <v>22</v>
      </c>
      <c r="B1532" s="223" t="s">
        <v>113</v>
      </c>
      <c r="C1532" s="223" t="s">
        <v>63</v>
      </c>
      <c r="D1532" s="49" t="s">
        <v>557</v>
      </c>
      <c r="E1532" s="215" t="s">
        <v>15</v>
      </c>
      <c r="F1532" s="27">
        <f>F1533</f>
        <v>154</v>
      </c>
    </row>
    <row r="1533" spans="1:6" ht="31.5" x14ac:dyDescent="0.25">
      <c r="A1533" s="48" t="s">
        <v>17</v>
      </c>
      <c r="B1533" s="223" t="s">
        <v>113</v>
      </c>
      <c r="C1533" s="223" t="s">
        <v>63</v>
      </c>
      <c r="D1533" s="49" t="s">
        <v>557</v>
      </c>
      <c r="E1533" s="215" t="s">
        <v>16</v>
      </c>
      <c r="F1533" s="27">
        <f>F1534</f>
        <v>154</v>
      </c>
    </row>
    <row r="1534" spans="1:6" ht="31.5" x14ac:dyDescent="0.25">
      <c r="A1534" s="61" t="s">
        <v>185</v>
      </c>
      <c r="B1534" s="223" t="s">
        <v>113</v>
      </c>
      <c r="C1534" s="223" t="s">
        <v>63</v>
      </c>
      <c r="D1534" s="49" t="s">
        <v>557</v>
      </c>
      <c r="E1534" s="215" t="s">
        <v>141</v>
      </c>
      <c r="F1534" s="27">
        <v>154</v>
      </c>
    </row>
    <row r="1535" spans="1:6" ht="15.75" x14ac:dyDescent="0.25">
      <c r="A1535" s="61" t="s">
        <v>23</v>
      </c>
      <c r="B1535" s="29" t="s">
        <v>113</v>
      </c>
      <c r="C1535" s="223" t="s">
        <v>63</v>
      </c>
      <c r="D1535" s="49" t="s">
        <v>557</v>
      </c>
      <c r="E1535" s="215" t="s">
        <v>24</v>
      </c>
      <c r="F1535" s="27">
        <f>F1536</f>
        <v>30800</v>
      </c>
    </row>
    <row r="1536" spans="1:6" ht="15.75" x14ac:dyDescent="0.25">
      <c r="A1536" s="61" t="s">
        <v>39</v>
      </c>
      <c r="B1536" s="223" t="s">
        <v>113</v>
      </c>
      <c r="C1536" s="223" t="s">
        <v>63</v>
      </c>
      <c r="D1536" s="49" t="s">
        <v>557</v>
      </c>
      <c r="E1536" s="215" t="s">
        <v>115</v>
      </c>
      <c r="F1536" s="27">
        <f>F1537</f>
        <v>30800</v>
      </c>
    </row>
    <row r="1537" spans="1:6" ht="31.5" x14ac:dyDescent="0.25">
      <c r="A1537" s="61" t="s">
        <v>192</v>
      </c>
      <c r="B1537" s="223" t="s">
        <v>113</v>
      </c>
      <c r="C1537" s="223" t="s">
        <v>63</v>
      </c>
      <c r="D1537" s="49" t="s">
        <v>557</v>
      </c>
      <c r="E1537" s="215" t="s">
        <v>191</v>
      </c>
      <c r="F1537" s="27">
        <v>30800</v>
      </c>
    </row>
    <row r="1538" spans="1:6" ht="15.75" x14ac:dyDescent="0.25">
      <c r="A1538" s="53" t="s">
        <v>559</v>
      </c>
      <c r="B1538" s="18" t="s">
        <v>113</v>
      </c>
      <c r="C1538" s="18" t="s">
        <v>63</v>
      </c>
      <c r="D1538" s="23" t="s">
        <v>560</v>
      </c>
      <c r="E1538" s="50"/>
      <c r="F1538" s="180">
        <f>F1539</f>
        <v>7230</v>
      </c>
    </row>
    <row r="1539" spans="1:6" ht="47.25" x14ac:dyDescent="0.25">
      <c r="A1539" s="53" t="s">
        <v>561</v>
      </c>
      <c r="B1539" s="18" t="s">
        <v>113</v>
      </c>
      <c r="C1539" s="18" t="s">
        <v>63</v>
      </c>
      <c r="D1539" s="23" t="s">
        <v>562</v>
      </c>
      <c r="E1539" s="54"/>
      <c r="F1539" s="56">
        <f>F1540</f>
        <v>7230</v>
      </c>
    </row>
    <row r="1540" spans="1:6" ht="63" x14ac:dyDescent="0.25">
      <c r="A1540" s="60" t="s">
        <v>722</v>
      </c>
      <c r="B1540" s="36" t="s">
        <v>113</v>
      </c>
      <c r="C1540" s="36" t="s">
        <v>63</v>
      </c>
      <c r="D1540" s="155" t="s">
        <v>563</v>
      </c>
      <c r="E1540" s="156"/>
      <c r="F1540" s="157">
        <f>F1541+F1544</f>
        <v>7230</v>
      </c>
    </row>
    <row r="1541" spans="1:6" ht="15.75" x14ac:dyDescent="0.25">
      <c r="A1541" s="48" t="s">
        <v>22</v>
      </c>
      <c r="B1541" s="223" t="s">
        <v>113</v>
      </c>
      <c r="C1541" s="223" t="s">
        <v>63</v>
      </c>
      <c r="D1541" s="49" t="s">
        <v>563</v>
      </c>
      <c r="E1541" s="127">
        <v>200</v>
      </c>
      <c r="F1541" s="186">
        <f>F1542</f>
        <v>150</v>
      </c>
    </row>
    <row r="1542" spans="1:6" ht="31.5" x14ac:dyDescent="0.25">
      <c r="A1542" s="48" t="s">
        <v>17</v>
      </c>
      <c r="B1542" s="223" t="s">
        <v>113</v>
      </c>
      <c r="C1542" s="223" t="s">
        <v>63</v>
      </c>
      <c r="D1542" s="49" t="s">
        <v>563</v>
      </c>
      <c r="E1542" s="127">
        <v>240</v>
      </c>
      <c r="F1542" s="186">
        <f>F1543</f>
        <v>150</v>
      </c>
    </row>
    <row r="1543" spans="1:6" ht="31.5" x14ac:dyDescent="0.25">
      <c r="A1543" s="61" t="s">
        <v>185</v>
      </c>
      <c r="B1543" s="29" t="s">
        <v>113</v>
      </c>
      <c r="C1543" s="223" t="s">
        <v>63</v>
      </c>
      <c r="D1543" s="49" t="s">
        <v>563</v>
      </c>
      <c r="E1543" s="127">
        <v>244</v>
      </c>
      <c r="F1543" s="186">
        <f>200-50</f>
        <v>150</v>
      </c>
    </row>
    <row r="1544" spans="1:6" ht="31.5" x14ac:dyDescent="0.25">
      <c r="A1544" s="220" t="s">
        <v>18</v>
      </c>
      <c r="B1544" s="223" t="s">
        <v>113</v>
      </c>
      <c r="C1544" s="223" t="s">
        <v>63</v>
      </c>
      <c r="D1544" s="49" t="s">
        <v>563</v>
      </c>
      <c r="E1544" s="215" t="s">
        <v>20</v>
      </c>
      <c r="F1544" s="186">
        <f>F1545+F1547+F1549</f>
        <v>7080</v>
      </c>
    </row>
    <row r="1545" spans="1:6" ht="15.75" x14ac:dyDescent="0.25">
      <c r="A1545" s="220" t="s">
        <v>25</v>
      </c>
      <c r="B1545" s="29" t="s">
        <v>113</v>
      </c>
      <c r="C1545" s="223" t="s">
        <v>63</v>
      </c>
      <c r="D1545" s="49" t="s">
        <v>563</v>
      </c>
      <c r="E1545" s="215" t="s">
        <v>26</v>
      </c>
      <c r="F1545" s="186">
        <f>F1546</f>
        <v>4524</v>
      </c>
    </row>
    <row r="1546" spans="1:6" ht="15.75" x14ac:dyDescent="0.25">
      <c r="A1546" s="83" t="s">
        <v>152</v>
      </c>
      <c r="B1546" s="29" t="s">
        <v>113</v>
      </c>
      <c r="C1546" s="223" t="s">
        <v>63</v>
      </c>
      <c r="D1546" s="49" t="s">
        <v>563</v>
      </c>
      <c r="E1546" s="215" t="s">
        <v>159</v>
      </c>
      <c r="F1546" s="186">
        <f>4318+206</f>
        <v>4524</v>
      </c>
    </row>
    <row r="1547" spans="1:6" ht="15.75" x14ac:dyDescent="0.25">
      <c r="A1547" s="211" t="s">
        <v>19</v>
      </c>
      <c r="B1547" s="29" t="s">
        <v>113</v>
      </c>
      <c r="C1547" s="223" t="s">
        <v>63</v>
      </c>
      <c r="D1547" s="49" t="s">
        <v>563</v>
      </c>
      <c r="E1547" s="215" t="s">
        <v>21</v>
      </c>
      <c r="F1547" s="186">
        <f>F1548</f>
        <v>1190</v>
      </c>
    </row>
    <row r="1548" spans="1:6" ht="15.75" x14ac:dyDescent="0.25">
      <c r="A1548" s="211" t="s">
        <v>165</v>
      </c>
      <c r="B1548" s="29" t="s">
        <v>113</v>
      </c>
      <c r="C1548" s="223" t="s">
        <v>63</v>
      </c>
      <c r="D1548" s="49" t="s">
        <v>563</v>
      </c>
      <c r="E1548" s="215" t="s">
        <v>164</v>
      </c>
      <c r="F1548" s="186">
        <f>2183+50-1043</f>
        <v>1190</v>
      </c>
    </row>
    <row r="1549" spans="1:6" ht="31.5" x14ac:dyDescent="0.25">
      <c r="A1549" s="83" t="s">
        <v>28</v>
      </c>
      <c r="B1549" s="29" t="s">
        <v>113</v>
      </c>
      <c r="C1549" s="223" t="s">
        <v>63</v>
      </c>
      <c r="D1549" s="49" t="s">
        <v>563</v>
      </c>
      <c r="E1549" s="215" t="s">
        <v>0</v>
      </c>
      <c r="F1549" s="186">
        <f>F1550</f>
        <v>1366</v>
      </c>
    </row>
    <row r="1550" spans="1:6" ht="31.5" x14ac:dyDescent="0.25">
      <c r="A1550" s="83" t="s">
        <v>745</v>
      </c>
      <c r="B1550" s="223" t="s">
        <v>113</v>
      </c>
      <c r="C1550" s="223" t="s">
        <v>63</v>
      </c>
      <c r="D1550" s="49" t="s">
        <v>563</v>
      </c>
      <c r="E1550" s="127">
        <v>634</v>
      </c>
      <c r="F1550" s="186">
        <f>3800-2434</f>
        <v>1366</v>
      </c>
    </row>
    <row r="1551" spans="1:6" ht="15.75" x14ac:dyDescent="0.25">
      <c r="A1551" s="53" t="s">
        <v>566</v>
      </c>
      <c r="B1551" s="18" t="s">
        <v>113</v>
      </c>
      <c r="C1551" s="18" t="s">
        <v>63</v>
      </c>
      <c r="D1551" s="23" t="s">
        <v>564</v>
      </c>
      <c r="E1551" s="50"/>
      <c r="F1551" s="184">
        <f>F1560+F1552</f>
        <v>38483</v>
      </c>
    </row>
    <row r="1552" spans="1:6" ht="47.25" x14ac:dyDescent="0.25">
      <c r="A1552" s="108" t="s">
        <v>357</v>
      </c>
      <c r="B1552" s="36" t="s">
        <v>113</v>
      </c>
      <c r="C1552" s="36" t="s">
        <v>63</v>
      </c>
      <c r="D1552" s="18" t="s">
        <v>628</v>
      </c>
      <c r="E1552" s="216"/>
      <c r="F1552" s="32">
        <f>F1553</f>
        <v>2918</v>
      </c>
    </row>
    <row r="1553" spans="1:6" ht="47.25" x14ac:dyDescent="0.25">
      <c r="A1553" s="60" t="s">
        <v>358</v>
      </c>
      <c r="B1553" s="215" t="s">
        <v>113</v>
      </c>
      <c r="C1553" s="223" t="s">
        <v>63</v>
      </c>
      <c r="D1553" s="36" t="s">
        <v>629</v>
      </c>
      <c r="E1553" s="216"/>
      <c r="F1553" s="32">
        <f>F1554+F1557</f>
        <v>2918</v>
      </c>
    </row>
    <row r="1554" spans="1:6" ht="15.75" x14ac:dyDescent="0.25">
      <c r="A1554" s="220" t="s">
        <v>22</v>
      </c>
      <c r="B1554" s="215" t="s">
        <v>113</v>
      </c>
      <c r="C1554" s="223" t="s">
        <v>63</v>
      </c>
      <c r="D1554" s="223" t="s">
        <v>629</v>
      </c>
      <c r="E1554" s="215" t="s">
        <v>15</v>
      </c>
      <c r="F1554" s="32">
        <f>F1555</f>
        <v>14</v>
      </c>
    </row>
    <row r="1555" spans="1:6" ht="31.5" x14ac:dyDescent="0.25">
      <c r="A1555" s="48" t="s">
        <v>17</v>
      </c>
      <c r="B1555" s="215" t="s">
        <v>113</v>
      </c>
      <c r="C1555" s="223" t="s">
        <v>63</v>
      </c>
      <c r="D1555" s="223" t="s">
        <v>629</v>
      </c>
      <c r="E1555" s="215" t="s">
        <v>16</v>
      </c>
      <c r="F1555" s="32">
        <f>F1556</f>
        <v>14</v>
      </c>
    </row>
    <row r="1556" spans="1:6" ht="31.5" x14ac:dyDescent="0.25">
      <c r="A1556" s="48" t="s">
        <v>185</v>
      </c>
      <c r="B1556" s="215" t="s">
        <v>113</v>
      </c>
      <c r="C1556" s="223" t="s">
        <v>63</v>
      </c>
      <c r="D1556" s="223" t="s">
        <v>629</v>
      </c>
      <c r="E1556" s="215" t="s">
        <v>141</v>
      </c>
      <c r="F1556" s="32">
        <v>14</v>
      </c>
    </row>
    <row r="1557" spans="1:6" ht="15.75" x14ac:dyDescent="0.25">
      <c r="A1557" s="48" t="s">
        <v>23</v>
      </c>
      <c r="B1557" s="215" t="s">
        <v>113</v>
      </c>
      <c r="C1557" s="223" t="s">
        <v>63</v>
      </c>
      <c r="D1557" s="223" t="s">
        <v>629</v>
      </c>
      <c r="E1557" s="215" t="s">
        <v>24</v>
      </c>
      <c r="F1557" s="27">
        <f>F1558</f>
        <v>2904</v>
      </c>
    </row>
    <row r="1558" spans="1:6" ht="15.75" x14ac:dyDescent="0.25">
      <c r="A1558" s="48" t="s">
        <v>39</v>
      </c>
      <c r="B1558" s="215" t="s">
        <v>113</v>
      </c>
      <c r="C1558" s="223" t="s">
        <v>63</v>
      </c>
      <c r="D1558" s="223" t="s">
        <v>629</v>
      </c>
      <c r="E1558" s="215" t="s">
        <v>115</v>
      </c>
      <c r="F1558" s="27">
        <f>F1559</f>
        <v>2904</v>
      </c>
    </row>
    <row r="1559" spans="1:6" ht="31.5" x14ac:dyDescent="0.25">
      <c r="A1559" s="61" t="s">
        <v>192</v>
      </c>
      <c r="B1559" s="215" t="s">
        <v>113</v>
      </c>
      <c r="C1559" s="223" t="s">
        <v>63</v>
      </c>
      <c r="D1559" s="223" t="s">
        <v>629</v>
      </c>
      <c r="E1559" s="215" t="s">
        <v>191</v>
      </c>
      <c r="F1559" s="27">
        <v>2904</v>
      </c>
    </row>
    <row r="1560" spans="1:6" ht="31.5" x14ac:dyDescent="0.25">
      <c r="A1560" s="44" t="s">
        <v>394</v>
      </c>
      <c r="B1560" s="19" t="s">
        <v>113</v>
      </c>
      <c r="C1560" s="18" t="s">
        <v>63</v>
      </c>
      <c r="D1560" s="18" t="s">
        <v>567</v>
      </c>
      <c r="E1560" s="19"/>
      <c r="F1560" s="20">
        <f>F1561</f>
        <v>35565</v>
      </c>
    </row>
    <row r="1561" spans="1:6" ht="31.5" x14ac:dyDescent="0.25">
      <c r="A1561" s="81" t="s">
        <v>395</v>
      </c>
      <c r="B1561" s="36" t="s">
        <v>113</v>
      </c>
      <c r="C1561" s="36" t="s">
        <v>63</v>
      </c>
      <c r="D1561" s="36" t="s">
        <v>568</v>
      </c>
      <c r="E1561" s="216"/>
      <c r="F1561" s="32">
        <f>F1562</f>
        <v>35565</v>
      </c>
    </row>
    <row r="1562" spans="1:6" ht="15.75" x14ac:dyDescent="0.25">
      <c r="A1562" s="220" t="s">
        <v>22</v>
      </c>
      <c r="B1562" s="215" t="s">
        <v>113</v>
      </c>
      <c r="C1562" s="223" t="s">
        <v>63</v>
      </c>
      <c r="D1562" s="223" t="s">
        <v>568</v>
      </c>
      <c r="E1562" s="215" t="s">
        <v>15</v>
      </c>
      <c r="F1562" s="27">
        <f>F1563</f>
        <v>35565</v>
      </c>
    </row>
    <row r="1563" spans="1:6" ht="31.5" x14ac:dyDescent="0.25">
      <c r="A1563" s="48" t="s">
        <v>17</v>
      </c>
      <c r="B1563" s="215" t="s">
        <v>113</v>
      </c>
      <c r="C1563" s="223" t="s">
        <v>63</v>
      </c>
      <c r="D1563" s="223" t="s">
        <v>568</v>
      </c>
      <c r="E1563" s="215" t="s">
        <v>16</v>
      </c>
      <c r="F1563" s="27">
        <f>F1564</f>
        <v>35565</v>
      </c>
    </row>
    <row r="1564" spans="1:6" ht="31.5" x14ac:dyDescent="0.25">
      <c r="A1564" s="48" t="s">
        <v>185</v>
      </c>
      <c r="B1564" s="215" t="s">
        <v>113</v>
      </c>
      <c r="C1564" s="223" t="s">
        <v>63</v>
      </c>
      <c r="D1564" s="223" t="s">
        <v>568</v>
      </c>
      <c r="E1564" s="215" t="s">
        <v>141</v>
      </c>
      <c r="F1564" s="27">
        <f>35558+7</f>
        <v>35565</v>
      </c>
    </row>
    <row r="1565" spans="1:6" ht="37.5" x14ac:dyDescent="0.3">
      <c r="A1565" s="154" t="s">
        <v>887</v>
      </c>
      <c r="B1565" s="153" t="s">
        <v>113</v>
      </c>
      <c r="C1565" s="153" t="s">
        <v>63</v>
      </c>
      <c r="D1565" s="77" t="s">
        <v>440</v>
      </c>
      <c r="E1565" s="92"/>
      <c r="F1565" s="78">
        <f t="shared" ref="F1565:F1574" si="16">F1566</f>
        <v>15092</v>
      </c>
    </row>
    <row r="1566" spans="1:6" ht="31.5" x14ac:dyDescent="0.25">
      <c r="A1566" s="53" t="s">
        <v>752</v>
      </c>
      <c r="B1566" s="19" t="s">
        <v>113</v>
      </c>
      <c r="C1566" s="18" t="s">
        <v>63</v>
      </c>
      <c r="D1566" s="23" t="s">
        <v>755</v>
      </c>
      <c r="E1566" s="50"/>
      <c r="F1566" s="20">
        <f t="shared" si="16"/>
        <v>15092</v>
      </c>
    </row>
    <row r="1567" spans="1:6" ht="31.5" x14ac:dyDescent="0.25">
      <c r="A1567" s="53" t="s">
        <v>765</v>
      </c>
      <c r="B1567" s="19" t="s">
        <v>113</v>
      </c>
      <c r="C1567" s="18" t="s">
        <v>63</v>
      </c>
      <c r="D1567" s="23" t="s">
        <v>753</v>
      </c>
      <c r="E1567" s="156"/>
      <c r="F1567" s="20">
        <f>F1572+F1568</f>
        <v>15092</v>
      </c>
    </row>
    <row r="1568" spans="1:6" ht="19.5" customHeight="1" x14ac:dyDescent="0.25">
      <c r="A1568" s="28" t="s">
        <v>904</v>
      </c>
      <c r="B1568" s="216" t="s">
        <v>113</v>
      </c>
      <c r="C1568" s="36" t="s">
        <v>63</v>
      </c>
      <c r="D1568" s="30" t="s">
        <v>886</v>
      </c>
      <c r="E1568" s="130"/>
      <c r="F1568" s="209">
        <f t="shared" ref="F1568:F1570" si="17">F1569</f>
        <v>1962</v>
      </c>
    </row>
    <row r="1569" spans="1:16370" ht="24" customHeight="1" x14ac:dyDescent="0.25">
      <c r="A1569" s="221" t="s">
        <v>489</v>
      </c>
      <c r="B1569" s="215" t="s">
        <v>113</v>
      </c>
      <c r="C1569" s="223" t="s">
        <v>63</v>
      </c>
      <c r="D1569" s="26" t="s">
        <v>886</v>
      </c>
      <c r="E1569" s="210">
        <v>400</v>
      </c>
      <c r="F1569" s="209">
        <f t="shared" si="17"/>
        <v>1962</v>
      </c>
    </row>
    <row r="1570" spans="1:16370" ht="15.75" x14ac:dyDescent="0.25">
      <c r="A1570" s="212" t="s">
        <v>116</v>
      </c>
      <c r="B1570" s="215" t="s">
        <v>113</v>
      </c>
      <c r="C1570" s="223" t="s">
        <v>63</v>
      </c>
      <c r="D1570" s="26" t="s">
        <v>886</v>
      </c>
      <c r="E1570" s="210">
        <v>410</v>
      </c>
      <c r="F1570" s="209">
        <f t="shared" si="17"/>
        <v>1962</v>
      </c>
    </row>
    <row r="1571" spans="1:16370" ht="31.5" x14ac:dyDescent="0.25">
      <c r="A1571" s="211" t="s">
        <v>193</v>
      </c>
      <c r="B1571" s="215" t="s">
        <v>113</v>
      </c>
      <c r="C1571" s="223" t="s">
        <v>63</v>
      </c>
      <c r="D1571" s="26" t="s">
        <v>886</v>
      </c>
      <c r="E1571" s="210">
        <v>412</v>
      </c>
      <c r="F1571" s="209">
        <v>1962</v>
      </c>
    </row>
    <row r="1572" spans="1:16370" ht="31.5" x14ac:dyDescent="0.25">
      <c r="A1572" s="28" t="s">
        <v>766</v>
      </c>
      <c r="B1572" s="216" t="s">
        <v>113</v>
      </c>
      <c r="C1572" s="36" t="s">
        <v>63</v>
      </c>
      <c r="D1572" s="30" t="s">
        <v>754</v>
      </c>
      <c r="E1572" s="156"/>
      <c r="F1572" s="27">
        <f t="shared" si="16"/>
        <v>13130</v>
      </c>
    </row>
    <row r="1573" spans="1:16370" ht="21" customHeight="1" x14ac:dyDescent="0.25">
      <c r="A1573" s="173" t="s">
        <v>489</v>
      </c>
      <c r="B1573" s="215" t="s">
        <v>113</v>
      </c>
      <c r="C1573" s="223" t="s">
        <v>63</v>
      </c>
      <c r="D1573" s="26" t="s">
        <v>754</v>
      </c>
      <c r="E1573" s="50">
        <v>400</v>
      </c>
      <c r="F1573" s="27">
        <f t="shared" si="16"/>
        <v>13130</v>
      </c>
      <c r="G1573" s="66"/>
      <c r="H1573" s="66"/>
      <c r="I1573" s="66"/>
      <c r="J1573" s="66"/>
      <c r="K1573" s="66"/>
      <c r="L1573" s="66"/>
      <c r="M1573" s="66"/>
      <c r="N1573" s="66"/>
      <c r="O1573" s="66"/>
      <c r="P1573" s="66"/>
      <c r="Q1573" s="66"/>
      <c r="R1573" s="66"/>
      <c r="S1573" s="66"/>
      <c r="T1573" s="66"/>
      <c r="U1573" s="66"/>
      <c r="V1573" s="66"/>
      <c r="W1573" s="66"/>
      <c r="X1573" s="66"/>
      <c r="Y1573" s="66"/>
      <c r="Z1573" s="66"/>
      <c r="AA1573" s="66"/>
      <c r="AB1573" s="66"/>
      <c r="AC1573" s="66"/>
      <c r="AD1573" s="66"/>
      <c r="AE1573" s="66"/>
      <c r="AF1573" s="66"/>
      <c r="AG1573" s="66"/>
      <c r="AH1573" s="66"/>
      <c r="AI1573" s="66"/>
      <c r="AJ1573" s="66"/>
      <c r="AK1573" s="66"/>
      <c r="AL1573" s="66"/>
      <c r="AM1573" s="66"/>
      <c r="AN1573" s="66"/>
      <c r="AO1573" s="66"/>
      <c r="AP1573" s="66"/>
      <c r="AQ1573" s="66"/>
      <c r="AR1573" s="66"/>
      <c r="AS1573" s="66"/>
      <c r="AT1573" s="66"/>
      <c r="AU1573" s="66"/>
      <c r="AV1573" s="66"/>
      <c r="AW1573" s="66"/>
      <c r="AX1573" s="66"/>
      <c r="AY1573" s="66"/>
      <c r="AZ1573" s="66"/>
      <c r="BA1573" s="66"/>
      <c r="BB1573" s="66"/>
      <c r="BC1573" s="66"/>
      <c r="BD1573" s="66"/>
      <c r="BE1573" s="66"/>
      <c r="BF1573" s="66"/>
      <c r="BG1573" s="66"/>
      <c r="BH1573" s="66"/>
      <c r="BI1573" s="66"/>
      <c r="BJ1573" s="66"/>
      <c r="BK1573" s="66"/>
      <c r="BL1573" s="66"/>
      <c r="BM1573" s="66"/>
      <c r="BN1573" s="66"/>
      <c r="BO1573" s="66"/>
      <c r="BP1573" s="66"/>
      <c r="BQ1573" s="66"/>
      <c r="BR1573" s="66"/>
      <c r="BS1573" s="66"/>
      <c r="BT1573" s="66"/>
      <c r="BU1573" s="66"/>
      <c r="BV1573" s="66"/>
      <c r="BW1573" s="66"/>
      <c r="BX1573" s="66"/>
      <c r="BY1573" s="66"/>
      <c r="BZ1573" s="66"/>
      <c r="CA1573" s="66"/>
      <c r="CB1573" s="66"/>
      <c r="CC1573" s="66"/>
      <c r="CD1573" s="66"/>
      <c r="CE1573" s="66"/>
      <c r="CF1573" s="66"/>
      <c r="CG1573" s="66"/>
      <c r="CH1573" s="66"/>
      <c r="CI1573" s="66"/>
      <c r="CJ1573" s="66"/>
      <c r="CK1573" s="66"/>
      <c r="CL1573" s="66"/>
      <c r="CM1573" s="66"/>
      <c r="CN1573" s="66"/>
      <c r="CO1573" s="66"/>
      <c r="CP1573" s="66"/>
      <c r="CQ1573" s="66"/>
      <c r="CR1573" s="66"/>
      <c r="CS1573" s="66"/>
      <c r="CT1573" s="66"/>
      <c r="CU1573" s="66"/>
      <c r="CV1573" s="66"/>
      <c r="CW1573" s="66"/>
      <c r="CX1573" s="66"/>
      <c r="CY1573" s="66"/>
      <c r="CZ1573" s="66"/>
      <c r="DA1573" s="66"/>
      <c r="DB1573" s="66"/>
      <c r="DC1573" s="66"/>
      <c r="DD1573" s="66"/>
      <c r="DE1573" s="66"/>
      <c r="DF1573" s="66"/>
      <c r="DG1573" s="66"/>
      <c r="DH1573" s="66"/>
      <c r="DI1573" s="66"/>
      <c r="DJ1573" s="66"/>
      <c r="DK1573" s="66"/>
      <c r="DL1573" s="66"/>
      <c r="DM1573" s="66"/>
      <c r="DN1573" s="66"/>
      <c r="DO1573" s="66"/>
      <c r="DP1573" s="66"/>
      <c r="DQ1573" s="66"/>
      <c r="DR1573" s="66"/>
      <c r="DS1573" s="66"/>
      <c r="DT1573" s="66"/>
      <c r="DU1573" s="66"/>
      <c r="DV1573" s="66"/>
      <c r="DW1573" s="66"/>
      <c r="DX1573" s="66"/>
      <c r="DY1573" s="66"/>
      <c r="DZ1573" s="66"/>
      <c r="EA1573" s="66"/>
      <c r="EB1573" s="66"/>
      <c r="EC1573" s="66"/>
      <c r="ED1573" s="66"/>
      <c r="EE1573" s="66"/>
      <c r="EF1573" s="66"/>
      <c r="EG1573" s="66"/>
      <c r="EH1573" s="66"/>
      <c r="EI1573" s="66"/>
      <c r="EJ1573" s="66"/>
      <c r="EK1573" s="66"/>
      <c r="EL1573" s="66"/>
      <c r="EM1573" s="66"/>
      <c r="EN1573" s="66"/>
      <c r="EO1573" s="66"/>
      <c r="EP1573" s="66"/>
      <c r="EQ1573" s="66"/>
      <c r="ER1573" s="66"/>
      <c r="ES1573" s="66"/>
      <c r="ET1573" s="66"/>
      <c r="EU1573" s="66"/>
      <c r="EV1573" s="66"/>
      <c r="EW1573" s="66"/>
      <c r="EX1573" s="66"/>
      <c r="EY1573" s="66"/>
      <c r="EZ1573" s="66"/>
      <c r="FA1573" s="66"/>
      <c r="FB1573" s="66"/>
      <c r="FC1573" s="66"/>
      <c r="FD1573" s="66"/>
      <c r="FE1573" s="66"/>
      <c r="FF1573" s="66"/>
      <c r="FG1573" s="66"/>
      <c r="FH1573" s="66"/>
      <c r="FI1573" s="66"/>
      <c r="FJ1573" s="66"/>
      <c r="FK1573" s="66"/>
      <c r="FL1573" s="66"/>
      <c r="FM1573" s="66"/>
      <c r="FN1573" s="66"/>
      <c r="FO1573" s="66"/>
      <c r="FP1573" s="66"/>
      <c r="FQ1573" s="66"/>
      <c r="FR1573" s="66"/>
      <c r="FS1573" s="66"/>
      <c r="FT1573" s="66"/>
      <c r="FU1573" s="66"/>
      <c r="FV1573" s="66"/>
      <c r="FW1573" s="66"/>
      <c r="FX1573" s="66"/>
      <c r="FY1573" s="66"/>
      <c r="FZ1573" s="66"/>
      <c r="GA1573" s="66"/>
      <c r="GB1573" s="66"/>
      <c r="GC1573" s="66"/>
      <c r="GD1573" s="66"/>
      <c r="GE1573" s="66"/>
      <c r="GF1573" s="66"/>
      <c r="GG1573" s="66"/>
      <c r="GH1573" s="66"/>
      <c r="GI1573" s="66"/>
      <c r="GJ1573" s="66"/>
      <c r="GK1573" s="66"/>
      <c r="GL1573" s="66"/>
      <c r="GM1573" s="66"/>
      <c r="GN1573" s="66"/>
      <c r="GO1573" s="66"/>
      <c r="GP1573" s="66"/>
      <c r="GQ1573" s="66"/>
      <c r="GR1573" s="66"/>
      <c r="GS1573" s="66"/>
      <c r="GT1573" s="66"/>
      <c r="GU1573" s="66"/>
      <c r="GV1573" s="66"/>
      <c r="GW1573" s="66"/>
      <c r="GX1573" s="66"/>
      <c r="GY1573" s="66"/>
      <c r="GZ1573" s="66"/>
      <c r="HA1573" s="66"/>
      <c r="HB1573" s="66"/>
      <c r="HC1573" s="66"/>
      <c r="HD1573" s="66"/>
      <c r="HE1573" s="66"/>
      <c r="HF1573" s="66"/>
      <c r="HG1573" s="66"/>
      <c r="HH1573" s="66"/>
      <c r="HI1573" s="66"/>
      <c r="HJ1573" s="66"/>
      <c r="HK1573" s="66"/>
      <c r="HL1573" s="66"/>
      <c r="HM1573" s="66"/>
      <c r="HN1573" s="66"/>
      <c r="HO1573" s="66"/>
      <c r="HP1573" s="66"/>
      <c r="HQ1573" s="66"/>
      <c r="HR1573" s="66"/>
      <c r="HS1573" s="66"/>
      <c r="HT1573" s="66"/>
      <c r="HU1573" s="66"/>
      <c r="HV1573" s="66"/>
      <c r="HW1573" s="66"/>
      <c r="HX1573" s="66"/>
      <c r="HY1573" s="66"/>
      <c r="HZ1573" s="66"/>
      <c r="IA1573" s="66"/>
      <c r="IB1573" s="66"/>
      <c r="IC1573" s="66"/>
      <c r="ID1573" s="66"/>
      <c r="IE1573" s="66"/>
      <c r="IF1573" s="66"/>
      <c r="IG1573" s="66"/>
      <c r="IH1573" s="66"/>
      <c r="II1573" s="66"/>
      <c r="IJ1573" s="66"/>
      <c r="IK1573" s="66"/>
      <c r="IL1573" s="66"/>
      <c r="IM1573" s="66"/>
      <c r="IN1573" s="66"/>
      <c r="IO1573" s="66"/>
      <c r="IP1573" s="66"/>
      <c r="IQ1573" s="66"/>
      <c r="IR1573" s="66"/>
      <c r="IS1573" s="66"/>
      <c r="IT1573" s="66"/>
      <c r="IU1573" s="66"/>
      <c r="IV1573" s="66"/>
      <c r="IW1573" s="66"/>
      <c r="IX1573" s="66"/>
      <c r="IY1573" s="66"/>
      <c r="IZ1573" s="66"/>
      <c r="JA1573" s="66"/>
      <c r="JB1573" s="66"/>
      <c r="JC1573" s="66"/>
      <c r="JD1573" s="66"/>
      <c r="JE1573" s="66"/>
      <c r="JF1573" s="66"/>
      <c r="JG1573" s="66"/>
      <c r="JH1573" s="66"/>
      <c r="JI1573" s="66"/>
      <c r="JJ1573" s="66"/>
      <c r="JK1573" s="66"/>
      <c r="JL1573" s="66"/>
      <c r="JM1573" s="66"/>
      <c r="JN1573" s="66"/>
      <c r="JO1573" s="66"/>
      <c r="JP1573" s="66"/>
      <c r="JQ1573" s="66"/>
      <c r="JR1573" s="66"/>
      <c r="JS1573" s="66"/>
      <c r="JT1573" s="66"/>
      <c r="JU1573" s="66"/>
      <c r="JV1573" s="66"/>
      <c r="JW1573" s="66"/>
      <c r="JX1573" s="66"/>
      <c r="JY1573" s="66"/>
      <c r="JZ1573" s="66"/>
      <c r="KA1573" s="66"/>
      <c r="KB1573" s="66"/>
      <c r="KC1573" s="66"/>
      <c r="KD1573" s="66"/>
      <c r="KE1573" s="66"/>
      <c r="KF1573" s="66"/>
      <c r="KG1573" s="66"/>
      <c r="KH1573" s="66"/>
      <c r="KI1573" s="66"/>
      <c r="KJ1573" s="66"/>
      <c r="KK1573" s="66"/>
      <c r="KL1573" s="66"/>
      <c r="KM1573" s="66"/>
      <c r="KN1573" s="66"/>
      <c r="KO1573" s="66"/>
      <c r="KP1573" s="66"/>
      <c r="KQ1573" s="66"/>
      <c r="KR1573" s="66"/>
      <c r="KS1573" s="66"/>
      <c r="KT1573" s="66"/>
      <c r="KU1573" s="66"/>
      <c r="KV1573" s="66"/>
      <c r="KW1573" s="66"/>
      <c r="KX1573" s="66"/>
      <c r="KY1573" s="66"/>
      <c r="KZ1573" s="66"/>
      <c r="LA1573" s="66"/>
      <c r="LB1573" s="66"/>
      <c r="LC1573" s="66"/>
      <c r="LD1573" s="66"/>
      <c r="LE1573" s="66"/>
      <c r="LF1573" s="66"/>
      <c r="LG1573" s="66"/>
      <c r="LH1573" s="66"/>
      <c r="LI1573" s="66"/>
      <c r="LJ1573" s="66"/>
      <c r="LK1573" s="66"/>
      <c r="LL1573" s="66"/>
      <c r="LM1573" s="66"/>
      <c r="LN1573" s="66"/>
      <c r="LO1573" s="66"/>
      <c r="LP1573" s="66"/>
      <c r="LQ1573" s="66"/>
      <c r="LR1573" s="66"/>
      <c r="LS1573" s="66"/>
      <c r="LT1573" s="66"/>
      <c r="LU1573" s="66"/>
      <c r="LV1573" s="66"/>
      <c r="LW1573" s="66"/>
      <c r="LX1573" s="66"/>
      <c r="LY1573" s="66"/>
      <c r="LZ1573" s="66"/>
      <c r="MA1573" s="66"/>
      <c r="MB1573" s="66"/>
      <c r="MC1573" s="66"/>
      <c r="MD1573" s="66"/>
      <c r="ME1573" s="66"/>
      <c r="MF1573" s="66"/>
      <c r="MG1573" s="66"/>
      <c r="MH1573" s="66"/>
      <c r="MI1573" s="66"/>
      <c r="MJ1573" s="66"/>
      <c r="MK1573" s="66"/>
      <c r="ML1573" s="66"/>
      <c r="MM1573" s="66"/>
      <c r="MN1573" s="66"/>
      <c r="MO1573" s="66"/>
      <c r="MP1573" s="66"/>
      <c r="MQ1573" s="66"/>
      <c r="MR1573" s="66"/>
      <c r="MS1573" s="66"/>
      <c r="MT1573" s="66"/>
      <c r="MU1573" s="66"/>
      <c r="MV1573" s="66"/>
      <c r="MW1573" s="66"/>
      <c r="MX1573" s="66"/>
      <c r="MY1573" s="66"/>
      <c r="MZ1573" s="66"/>
      <c r="NA1573" s="66"/>
      <c r="NB1573" s="66"/>
      <c r="NC1573" s="66"/>
      <c r="ND1573" s="66"/>
      <c r="NE1573" s="66"/>
      <c r="NF1573" s="66"/>
      <c r="NG1573" s="66"/>
      <c r="NH1573" s="66"/>
      <c r="NI1573" s="66"/>
      <c r="NJ1573" s="66"/>
      <c r="NK1573" s="66"/>
      <c r="NL1573" s="66"/>
      <c r="NM1573" s="66"/>
      <c r="NN1573" s="66"/>
      <c r="NO1573" s="66"/>
      <c r="NP1573" s="66"/>
      <c r="NQ1573" s="66"/>
      <c r="NR1573" s="66"/>
      <c r="NS1573" s="66"/>
      <c r="NT1573" s="66"/>
      <c r="NU1573" s="66"/>
      <c r="NV1573" s="66"/>
      <c r="NW1573" s="66"/>
      <c r="NX1573" s="66"/>
      <c r="NY1573" s="66"/>
      <c r="NZ1573" s="66"/>
      <c r="OA1573" s="66"/>
      <c r="OB1573" s="66"/>
      <c r="OC1573" s="66"/>
      <c r="OD1573" s="66"/>
      <c r="OE1573" s="66"/>
      <c r="OF1573" s="66"/>
      <c r="OG1573" s="66"/>
      <c r="OH1573" s="66"/>
      <c r="OI1573" s="66"/>
      <c r="OJ1573" s="66"/>
      <c r="OK1573" s="66"/>
      <c r="OL1573" s="66"/>
      <c r="OM1573" s="66"/>
      <c r="ON1573" s="66"/>
      <c r="OO1573" s="66"/>
      <c r="OP1573" s="66"/>
      <c r="OQ1573" s="66"/>
      <c r="OR1573" s="66"/>
      <c r="OS1573" s="66"/>
      <c r="OT1573" s="66"/>
      <c r="OU1573" s="66"/>
      <c r="OV1573" s="66"/>
      <c r="OW1573" s="66"/>
      <c r="OX1573" s="66"/>
      <c r="OY1573" s="66"/>
      <c r="OZ1573" s="66"/>
      <c r="PA1573" s="66"/>
      <c r="PB1573" s="66"/>
      <c r="PC1573" s="66"/>
      <c r="PD1573" s="66"/>
      <c r="PE1573" s="66"/>
      <c r="PF1573" s="66"/>
      <c r="PG1573" s="66"/>
      <c r="PH1573" s="66"/>
      <c r="PI1573" s="66"/>
      <c r="PJ1573" s="66"/>
      <c r="PK1573" s="66"/>
      <c r="PL1573" s="66"/>
      <c r="PM1573" s="66"/>
      <c r="PN1573" s="66"/>
      <c r="PO1573" s="66"/>
      <c r="PP1573" s="66"/>
      <c r="PQ1573" s="66"/>
      <c r="PR1573" s="66"/>
      <c r="PS1573" s="66"/>
      <c r="PT1573" s="66"/>
      <c r="PU1573" s="66"/>
      <c r="PV1573" s="66"/>
      <c r="PW1573" s="66"/>
      <c r="PX1573" s="66"/>
      <c r="PY1573" s="66"/>
      <c r="PZ1573" s="66"/>
      <c r="QA1573" s="66"/>
      <c r="QB1573" s="66"/>
      <c r="QC1573" s="66"/>
      <c r="QD1573" s="66"/>
      <c r="QE1573" s="66"/>
      <c r="QF1573" s="66"/>
      <c r="QG1573" s="66"/>
      <c r="QH1573" s="66"/>
      <c r="QI1573" s="66"/>
      <c r="QJ1573" s="66"/>
      <c r="QK1573" s="66"/>
      <c r="QL1573" s="66"/>
      <c r="QM1573" s="66"/>
      <c r="QN1573" s="66"/>
      <c r="QO1573" s="66"/>
      <c r="QP1573" s="66"/>
      <c r="QQ1573" s="66"/>
      <c r="QR1573" s="66"/>
      <c r="QS1573" s="66"/>
      <c r="QT1573" s="66"/>
      <c r="QU1573" s="66"/>
      <c r="QV1573" s="66"/>
      <c r="QW1573" s="66"/>
      <c r="QX1573" s="66"/>
      <c r="QY1573" s="66"/>
      <c r="QZ1573" s="66"/>
      <c r="RA1573" s="66"/>
      <c r="RB1573" s="66"/>
      <c r="RC1573" s="66"/>
      <c r="RD1573" s="66"/>
      <c r="RE1573" s="66"/>
      <c r="RF1573" s="66"/>
      <c r="RG1573" s="66"/>
      <c r="RH1573" s="66"/>
      <c r="RI1573" s="66"/>
      <c r="RJ1573" s="66"/>
      <c r="RK1573" s="66"/>
      <c r="RL1573" s="66"/>
      <c r="RM1573" s="66"/>
      <c r="RN1573" s="66"/>
      <c r="RO1573" s="66"/>
      <c r="RP1573" s="66"/>
      <c r="RQ1573" s="66"/>
      <c r="RR1573" s="66"/>
      <c r="RS1573" s="66"/>
      <c r="RT1573" s="66"/>
      <c r="RU1573" s="66"/>
      <c r="RV1573" s="66"/>
      <c r="RW1573" s="66"/>
      <c r="RX1573" s="66"/>
      <c r="RY1573" s="66"/>
      <c r="RZ1573" s="66"/>
      <c r="SA1573" s="66"/>
      <c r="SB1573" s="66"/>
      <c r="SC1573" s="66"/>
      <c r="SD1573" s="66"/>
      <c r="SE1573" s="66"/>
      <c r="SF1573" s="66"/>
      <c r="SG1573" s="66"/>
      <c r="SH1573" s="66"/>
      <c r="SI1573" s="66"/>
      <c r="SJ1573" s="66"/>
      <c r="SK1573" s="66"/>
      <c r="SL1573" s="66"/>
      <c r="SM1573" s="66"/>
      <c r="SN1573" s="66"/>
      <c r="SO1573" s="66"/>
      <c r="SP1573" s="66"/>
      <c r="SQ1573" s="66"/>
      <c r="SR1573" s="66"/>
      <c r="SS1573" s="66"/>
      <c r="ST1573" s="66"/>
      <c r="SU1573" s="66"/>
      <c r="SV1573" s="66"/>
      <c r="SW1573" s="66"/>
      <c r="SX1573" s="66"/>
      <c r="SY1573" s="66"/>
      <c r="SZ1573" s="66"/>
      <c r="TA1573" s="66"/>
      <c r="TB1573" s="66"/>
      <c r="TC1573" s="66"/>
      <c r="TD1573" s="66"/>
      <c r="TE1573" s="66"/>
      <c r="TF1573" s="66"/>
      <c r="TG1573" s="66"/>
      <c r="TH1573" s="66"/>
      <c r="TI1573" s="66"/>
      <c r="TJ1573" s="66"/>
      <c r="TK1573" s="66"/>
      <c r="TL1573" s="66"/>
      <c r="TM1573" s="66"/>
      <c r="TN1573" s="66"/>
      <c r="TO1573" s="66"/>
      <c r="TP1573" s="66"/>
      <c r="TQ1573" s="66"/>
      <c r="TR1573" s="66"/>
      <c r="TS1573" s="66"/>
      <c r="TT1573" s="66"/>
      <c r="TU1573" s="66"/>
      <c r="TV1573" s="66"/>
      <c r="TW1573" s="66"/>
      <c r="TX1573" s="66"/>
      <c r="TY1573" s="66"/>
      <c r="TZ1573" s="66"/>
      <c r="UA1573" s="66"/>
      <c r="UB1573" s="66"/>
      <c r="UC1573" s="66"/>
      <c r="UD1573" s="66"/>
      <c r="UE1573" s="66"/>
      <c r="UF1573" s="66"/>
      <c r="UG1573" s="66"/>
      <c r="UH1573" s="66"/>
      <c r="UI1573" s="66"/>
      <c r="UJ1573" s="66"/>
      <c r="UK1573" s="66"/>
      <c r="UL1573" s="66"/>
      <c r="UM1573" s="66"/>
      <c r="UN1573" s="66"/>
      <c r="UO1573" s="66"/>
      <c r="UP1573" s="66"/>
      <c r="UQ1573" s="66"/>
      <c r="UR1573" s="66"/>
      <c r="US1573" s="66"/>
      <c r="UT1573" s="66"/>
      <c r="UU1573" s="66"/>
      <c r="UV1573" s="66"/>
      <c r="UW1573" s="66"/>
      <c r="UX1573" s="66"/>
      <c r="UY1573" s="66"/>
      <c r="UZ1573" s="66"/>
      <c r="VA1573" s="66"/>
      <c r="VB1573" s="66"/>
      <c r="VC1573" s="66"/>
      <c r="VD1573" s="66"/>
      <c r="VE1573" s="66"/>
      <c r="VF1573" s="66"/>
      <c r="VG1573" s="66"/>
      <c r="VH1573" s="66"/>
      <c r="VI1573" s="66"/>
      <c r="VJ1573" s="66"/>
      <c r="VK1573" s="66"/>
      <c r="VL1573" s="66"/>
      <c r="VM1573" s="66"/>
      <c r="VN1573" s="66"/>
      <c r="VO1573" s="66"/>
      <c r="VP1573" s="66"/>
      <c r="VQ1573" s="66"/>
      <c r="VR1573" s="66"/>
      <c r="VS1573" s="66"/>
      <c r="VT1573" s="66"/>
      <c r="VU1573" s="66"/>
      <c r="VV1573" s="66"/>
      <c r="VW1573" s="66"/>
      <c r="VX1573" s="66"/>
      <c r="VY1573" s="66"/>
      <c r="VZ1573" s="66"/>
      <c r="WA1573" s="66"/>
      <c r="WB1573" s="66"/>
      <c r="WC1573" s="66"/>
      <c r="WD1573" s="66"/>
      <c r="WE1573" s="66"/>
      <c r="WF1573" s="66"/>
      <c r="WG1573" s="66"/>
      <c r="WH1573" s="66"/>
      <c r="WI1573" s="66"/>
      <c r="WJ1573" s="66"/>
      <c r="WK1573" s="66"/>
      <c r="WL1573" s="66"/>
      <c r="WM1573" s="66"/>
      <c r="WN1573" s="66"/>
      <c r="WO1573" s="66"/>
      <c r="WP1573" s="66"/>
      <c r="WQ1573" s="66"/>
      <c r="WR1573" s="66"/>
      <c r="WS1573" s="66"/>
      <c r="WT1573" s="66"/>
      <c r="WU1573" s="66"/>
      <c r="WV1573" s="66"/>
      <c r="WW1573" s="66"/>
      <c r="WX1573" s="66"/>
      <c r="WY1573" s="66"/>
      <c r="WZ1573" s="66"/>
      <c r="XA1573" s="66"/>
      <c r="XB1573" s="66"/>
      <c r="XC1573" s="66"/>
      <c r="XD1573" s="66"/>
      <c r="XE1573" s="66"/>
      <c r="XF1573" s="66"/>
      <c r="XG1573" s="66"/>
      <c r="XH1573" s="66"/>
      <c r="XI1573" s="66"/>
      <c r="XJ1573" s="66"/>
      <c r="XK1573" s="66"/>
      <c r="XL1573" s="66"/>
      <c r="XM1573" s="66"/>
      <c r="XN1573" s="66"/>
      <c r="XO1573" s="66"/>
      <c r="XP1573" s="66"/>
      <c r="XQ1573" s="66"/>
      <c r="XR1573" s="66"/>
      <c r="XS1573" s="66"/>
      <c r="XT1573" s="66"/>
      <c r="XU1573" s="66"/>
      <c r="XV1573" s="66"/>
      <c r="XW1573" s="66"/>
      <c r="XX1573" s="66"/>
      <c r="XY1573" s="66"/>
      <c r="XZ1573" s="66"/>
      <c r="YA1573" s="66"/>
      <c r="YB1573" s="66"/>
      <c r="YC1573" s="66"/>
      <c r="YD1573" s="66"/>
      <c r="YE1573" s="66"/>
      <c r="YF1573" s="66"/>
      <c r="YG1573" s="66"/>
      <c r="YH1573" s="66"/>
      <c r="YI1573" s="66"/>
      <c r="YJ1573" s="66"/>
      <c r="YK1573" s="66"/>
      <c r="YL1573" s="66"/>
      <c r="YM1573" s="66"/>
      <c r="YN1573" s="66"/>
      <c r="YO1573" s="66"/>
      <c r="YP1573" s="66"/>
      <c r="YQ1573" s="66"/>
      <c r="YR1573" s="66"/>
      <c r="YS1573" s="66"/>
      <c r="YT1573" s="66"/>
      <c r="YU1573" s="66"/>
      <c r="YV1573" s="66"/>
      <c r="YW1573" s="66"/>
      <c r="YX1573" s="66"/>
      <c r="YY1573" s="66"/>
      <c r="YZ1573" s="66"/>
      <c r="ZA1573" s="66"/>
      <c r="ZB1573" s="66"/>
      <c r="ZC1573" s="66"/>
      <c r="ZD1573" s="66"/>
      <c r="ZE1573" s="66"/>
      <c r="ZF1573" s="66"/>
      <c r="ZG1573" s="66"/>
      <c r="ZH1573" s="66"/>
      <c r="ZI1573" s="66"/>
      <c r="ZJ1573" s="66"/>
      <c r="ZK1573" s="66"/>
      <c r="ZL1573" s="66"/>
      <c r="ZM1573" s="66"/>
      <c r="ZN1573" s="66"/>
      <c r="ZO1573" s="66"/>
      <c r="ZP1573" s="66"/>
      <c r="ZQ1573" s="66"/>
      <c r="ZR1573" s="66"/>
      <c r="ZS1573" s="66"/>
      <c r="ZT1573" s="66"/>
      <c r="ZU1573" s="66"/>
      <c r="ZV1573" s="66"/>
      <c r="ZW1573" s="66"/>
      <c r="ZX1573" s="66"/>
      <c r="ZY1573" s="66"/>
      <c r="ZZ1573" s="66"/>
      <c r="AAA1573" s="66"/>
      <c r="AAB1573" s="66"/>
      <c r="AAC1573" s="66"/>
      <c r="AAD1573" s="66"/>
      <c r="AAE1573" s="66"/>
      <c r="AAF1573" s="66"/>
      <c r="AAG1573" s="66"/>
      <c r="AAH1573" s="66"/>
      <c r="AAI1573" s="66"/>
      <c r="AAJ1573" s="66"/>
      <c r="AAK1573" s="66"/>
      <c r="AAL1573" s="66"/>
      <c r="AAM1573" s="66"/>
      <c r="AAN1573" s="66"/>
      <c r="AAO1573" s="66"/>
      <c r="AAP1573" s="66"/>
      <c r="AAQ1573" s="66"/>
      <c r="AAR1573" s="66"/>
      <c r="AAS1573" s="66"/>
      <c r="AAT1573" s="66"/>
      <c r="AAU1573" s="66"/>
      <c r="AAV1573" s="66"/>
      <c r="AAW1573" s="66"/>
      <c r="AAX1573" s="66"/>
      <c r="AAY1573" s="66"/>
      <c r="AAZ1573" s="66"/>
      <c r="ABA1573" s="66"/>
      <c r="ABB1573" s="66"/>
      <c r="ABC1573" s="66"/>
      <c r="ABD1573" s="66"/>
      <c r="ABE1573" s="66"/>
      <c r="ABF1573" s="66"/>
      <c r="ABG1573" s="66"/>
      <c r="ABH1573" s="66"/>
      <c r="ABI1573" s="66"/>
      <c r="ABJ1573" s="66"/>
      <c r="ABK1573" s="66"/>
      <c r="ABL1573" s="66"/>
      <c r="ABM1573" s="66"/>
      <c r="ABN1573" s="66"/>
      <c r="ABO1573" s="66"/>
      <c r="ABP1573" s="66"/>
      <c r="ABQ1573" s="66"/>
      <c r="ABR1573" s="66"/>
      <c r="ABS1573" s="66"/>
      <c r="ABT1573" s="66"/>
      <c r="ABU1573" s="66"/>
      <c r="ABV1573" s="66"/>
      <c r="ABW1573" s="66"/>
      <c r="ABX1573" s="66"/>
      <c r="ABY1573" s="66"/>
      <c r="ABZ1573" s="66"/>
      <c r="ACA1573" s="66"/>
      <c r="ACB1573" s="66"/>
      <c r="ACC1573" s="66"/>
      <c r="ACD1573" s="66"/>
      <c r="ACE1573" s="66"/>
      <c r="ACF1573" s="66"/>
      <c r="ACG1573" s="66"/>
      <c r="ACH1573" s="66"/>
      <c r="ACI1573" s="66"/>
      <c r="ACJ1573" s="66"/>
      <c r="ACK1573" s="66"/>
      <c r="ACL1573" s="66"/>
      <c r="ACM1573" s="66"/>
      <c r="ACN1573" s="66"/>
      <c r="ACO1573" s="66"/>
      <c r="ACP1573" s="66"/>
      <c r="ACQ1573" s="66"/>
      <c r="ACR1573" s="66"/>
      <c r="ACS1573" s="66"/>
      <c r="ACT1573" s="66"/>
      <c r="ACU1573" s="66"/>
      <c r="ACV1573" s="66"/>
      <c r="ACW1573" s="66"/>
      <c r="ACX1573" s="66"/>
      <c r="ACY1573" s="66"/>
      <c r="ACZ1573" s="66"/>
      <c r="ADA1573" s="66"/>
      <c r="ADB1573" s="66"/>
      <c r="ADC1573" s="66"/>
      <c r="ADD1573" s="66"/>
      <c r="ADE1573" s="66"/>
      <c r="ADF1573" s="66"/>
      <c r="ADG1573" s="66"/>
      <c r="ADH1573" s="66"/>
      <c r="ADI1573" s="66"/>
      <c r="ADJ1573" s="66"/>
      <c r="ADK1573" s="66"/>
      <c r="ADL1573" s="66"/>
      <c r="ADM1573" s="66"/>
      <c r="ADN1573" s="66"/>
      <c r="ADO1573" s="66"/>
      <c r="ADP1573" s="66"/>
      <c r="ADQ1573" s="66"/>
      <c r="ADR1573" s="66"/>
      <c r="ADS1573" s="66"/>
      <c r="ADT1573" s="66"/>
      <c r="ADU1573" s="66"/>
      <c r="ADV1573" s="66"/>
      <c r="ADW1573" s="66"/>
      <c r="ADX1573" s="66"/>
      <c r="ADY1573" s="66"/>
      <c r="ADZ1573" s="66"/>
      <c r="AEA1573" s="66"/>
      <c r="AEB1573" s="66"/>
      <c r="AEC1573" s="66"/>
      <c r="AED1573" s="66"/>
      <c r="AEE1573" s="66"/>
      <c r="AEF1573" s="66"/>
      <c r="AEG1573" s="66"/>
      <c r="AEH1573" s="66"/>
      <c r="AEI1573" s="66"/>
      <c r="AEJ1573" s="66"/>
      <c r="AEK1573" s="66"/>
      <c r="AEL1573" s="66"/>
      <c r="AEM1573" s="66"/>
      <c r="AEN1573" s="66"/>
      <c r="AEO1573" s="66"/>
      <c r="AEP1573" s="66"/>
      <c r="AEQ1573" s="66"/>
      <c r="AER1573" s="66"/>
      <c r="AES1573" s="66"/>
      <c r="AET1573" s="66"/>
      <c r="AEU1573" s="66"/>
      <c r="AEV1573" s="66"/>
      <c r="AEW1573" s="66"/>
      <c r="AEX1573" s="66"/>
      <c r="AEY1573" s="66"/>
      <c r="AEZ1573" s="66"/>
      <c r="AFA1573" s="66"/>
      <c r="AFB1573" s="66"/>
      <c r="AFC1573" s="66"/>
      <c r="AFD1573" s="66"/>
      <c r="AFE1573" s="66"/>
      <c r="AFF1573" s="66"/>
      <c r="AFG1573" s="66"/>
      <c r="AFH1573" s="66"/>
      <c r="AFI1573" s="66"/>
      <c r="AFJ1573" s="66"/>
      <c r="AFK1573" s="66"/>
      <c r="AFL1573" s="66"/>
      <c r="AFM1573" s="66"/>
      <c r="AFN1573" s="66"/>
      <c r="AFO1573" s="66"/>
      <c r="AFP1573" s="66"/>
      <c r="AFQ1573" s="66"/>
      <c r="AFR1573" s="66"/>
      <c r="AFS1573" s="66"/>
      <c r="AFT1573" s="66"/>
      <c r="AFU1573" s="66"/>
      <c r="AFV1573" s="66"/>
      <c r="AFW1573" s="66"/>
      <c r="AFX1573" s="66"/>
      <c r="AFY1573" s="66"/>
      <c r="AFZ1573" s="66"/>
      <c r="AGA1573" s="66"/>
      <c r="AGB1573" s="66"/>
      <c r="AGC1573" s="66"/>
      <c r="AGD1573" s="66"/>
      <c r="AGE1573" s="66"/>
      <c r="AGF1573" s="66"/>
      <c r="AGG1573" s="66"/>
      <c r="AGH1573" s="66"/>
      <c r="AGI1573" s="66"/>
      <c r="AGJ1573" s="66"/>
      <c r="AGK1573" s="66"/>
      <c r="AGL1573" s="66"/>
      <c r="AGM1573" s="66"/>
      <c r="AGN1573" s="66"/>
      <c r="AGO1573" s="66"/>
      <c r="AGP1573" s="66"/>
      <c r="AGQ1573" s="66"/>
      <c r="AGR1573" s="66"/>
      <c r="AGS1573" s="66"/>
      <c r="AGT1573" s="66"/>
      <c r="AGU1573" s="66"/>
      <c r="AGV1573" s="66"/>
      <c r="AGW1573" s="66"/>
      <c r="AGX1573" s="66"/>
      <c r="AGY1573" s="66"/>
      <c r="AGZ1573" s="66"/>
      <c r="AHA1573" s="66"/>
      <c r="AHB1573" s="66"/>
      <c r="AHC1573" s="66"/>
      <c r="AHD1573" s="66"/>
      <c r="AHE1573" s="66"/>
      <c r="AHF1573" s="66"/>
      <c r="AHG1573" s="66"/>
      <c r="AHH1573" s="66"/>
      <c r="AHI1573" s="66"/>
      <c r="AHJ1573" s="66"/>
      <c r="AHK1573" s="66"/>
      <c r="AHL1573" s="66"/>
      <c r="AHM1573" s="66"/>
      <c r="AHN1573" s="66"/>
      <c r="AHO1573" s="66"/>
      <c r="AHP1573" s="66"/>
      <c r="AHQ1573" s="66"/>
      <c r="AHR1573" s="66"/>
      <c r="AHS1573" s="66"/>
      <c r="AHT1573" s="66"/>
      <c r="AHU1573" s="66"/>
      <c r="AHV1573" s="66"/>
      <c r="AHW1573" s="66"/>
      <c r="AHX1573" s="66"/>
      <c r="AHY1573" s="66"/>
      <c r="AHZ1573" s="66"/>
      <c r="AIA1573" s="66"/>
      <c r="AIB1573" s="66"/>
      <c r="AIC1573" s="66"/>
      <c r="AID1573" s="66"/>
      <c r="AIE1573" s="66"/>
      <c r="AIF1573" s="66"/>
      <c r="AIG1573" s="66"/>
      <c r="AIH1573" s="66"/>
      <c r="AII1573" s="66"/>
      <c r="AIJ1573" s="66"/>
      <c r="AIK1573" s="66"/>
      <c r="AIL1573" s="66"/>
      <c r="AIM1573" s="66"/>
      <c r="AIN1573" s="66"/>
      <c r="AIO1573" s="66"/>
      <c r="AIP1573" s="66"/>
      <c r="AIQ1573" s="66"/>
      <c r="AIR1573" s="66"/>
      <c r="AIS1573" s="66"/>
      <c r="AIT1573" s="66"/>
      <c r="AIU1573" s="66"/>
      <c r="AIV1573" s="66"/>
      <c r="AIW1573" s="66"/>
      <c r="AIX1573" s="66"/>
      <c r="AIY1573" s="66"/>
      <c r="AIZ1573" s="66"/>
      <c r="AJA1573" s="66"/>
      <c r="AJB1573" s="66"/>
      <c r="AJC1573" s="66"/>
      <c r="AJD1573" s="66"/>
      <c r="AJE1573" s="66"/>
      <c r="AJF1573" s="66"/>
      <c r="AJG1573" s="66"/>
      <c r="AJH1573" s="66"/>
      <c r="AJI1573" s="66"/>
      <c r="AJJ1573" s="66"/>
      <c r="AJK1573" s="66"/>
      <c r="AJL1573" s="66"/>
      <c r="AJM1573" s="66"/>
      <c r="AJN1573" s="66"/>
      <c r="AJO1573" s="66"/>
      <c r="AJP1573" s="66"/>
      <c r="AJQ1573" s="66"/>
      <c r="AJR1573" s="66"/>
      <c r="AJS1573" s="66"/>
      <c r="AJT1573" s="66"/>
      <c r="AJU1573" s="66"/>
      <c r="AJV1573" s="66"/>
      <c r="AJW1573" s="66"/>
      <c r="AJX1573" s="66"/>
      <c r="AJY1573" s="66"/>
      <c r="AJZ1573" s="66"/>
      <c r="AKA1573" s="66"/>
      <c r="AKB1573" s="66"/>
      <c r="AKC1573" s="66"/>
      <c r="AKD1573" s="66"/>
      <c r="AKE1573" s="66"/>
      <c r="AKF1573" s="66"/>
      <c r="AKG1573" s="66"/>
      <c r="AKH1573" s="66"/>
      <c r="AKI1573" s="66"/>
      <c r="AKJ1573" s="66"/>
      <c r="AKK1573" s="66"/>
      <c r="AKL1573" s="66"/>
      <c r="AKM1573" s="66"/>
      <c r="AKN1573" s="66"/>
      <c r="AKO1573" s="66"/>
      <c r="AKP1573" s="66"/>
      <c r="AKQ1573" s="66"/>
      <c r="AKR1573" s="66"/>
      <c r="AKS1573" s="66"/>
      <c r="AKT1573" s="66"/>
      <c r="AKU1573" s="66"/>
      <c r="AKV1573" s="66"/>
      <c r="AKW1573" s="66"/>
      <c r="AKX1573" s="66"/>
      <c r="AKY1573" s="66"/>
      <c r="AKZ1573" s="66"/>
      <c r="ALA1573" s="66"/>
      <c r="ALB1573" s="66"/>
      <c r="ALC1573" s="66"/>
      <c r="ALD1573" s="66"/>
      <c r="ALE1573" s="66"/>
      <c r="ALF1573" s="66"/>
      <c r="ALG1573" s="66"/>
      <c r="ALH1573" s="66"/>
      <c r="ALI1573" s="66"/>
      <c r="ALJ1573" s="66"/>
      <c r="ALK1573" s="66"/>
      <c r="ALL1573" s="66"/>
      <c r="ALM1573" s="66"/>
      <c r="ALN1573" s="66"/>
      <c r="ALO1573" s="66"/>
      <c r="ALP1573" s="66"/>
      <c r="ALQ1573" s="66"/>
      <c r="ALR1573" s="66"/>
      <c r="ALS1573" s="66"/>
      <c r="ALT1573" s="66"/>
      <c r="ALU1573" s="66"/>
      <c r="ALV1573" s="66"/>
      <c r="ALW1573" s="66"/>
      <c r="ALX1573" s="66"/>
      <c r="ALY1573" s="66"/>
      <c r="ALZ1573" s="66"/>
      <c r="AMA1573" s="66"/>
      <c r="AMB1573" s="66"/>
      <c r="AMC1573" s="66"/>
      <c r="AMD1573" s="66"/>
      <c r="AME1573" s="66"/>
      <c r="AMF1573" s="66"/>
      <c r="AMG1573" s="66"/>
      <c r="AMH1573" s="66"/>
      <c r="AMI1573" s="66"/>
      <c r="AMJ1573" s="66"/>
      <c r="AMK1573" s="66"/>
      <c r="AML1573" s="66"/>
      <c r="AMM1573" s="66"/>
      <c r="AMN1573" s="66"/>
      <c r="AMO1573" s="66"/>
      <c r="AMP1573" s="66"/>
      <c r="AMQ1573" s="66"/>
      <c r="AMR1573" s="66"/>
      <c r="AMS1573" s="66"/>
      <c r="AMT1573" s="66"/>
      <c r="AMU1573" s="66"/>
      <c r="AMV1573" s="66"/>
      <c r="AMW1573" s="66"/>
      <c r="AMX1573" s="66"/>
      <c r="AMY1573" s="66"/>
      <c r="AMZ1573" s="66"/>
      <c r="ANA1573" s="66"/>
      <c r="ANB1573" s="66"/>
      <c r="ANC1573" s="66"/>
      <c r="AND1573" s="66"/>
      <c r="ANE1573" s="66"/>
      <c r="ANF1573" s="66"/>
      <c r="ANG1573" s="66"/>
      <c r="ANH1573" s="66"/>
      <c r="ANI1573" s="66"/>
      <c r="ANJ1573" s="66"/>
      <c r="ANK1573" s="66"/>
      <c r="ANL1573" s="66"/>
      <c r="ANM1573" s="66"/>
      <c r="ANN1573" s="66"/>
      <c r="ANO1573" s="66"/>
      <c r="ANP1573" s="66"/>
      <c r="ANQ1573" s="66"/>
      <c r="ANR1573" s="66"/>
      <c r="ANS1573" s="66"/>
      <c r="ANT1573" s="66"/>
      <c r="ANU1573" s="66"/>
      <c r="ANV1573" s="66"/>
      <c r="ANW1573" s="66"/>
      <c r="ANX1573" s="66"/>
      <c r="ANY1573" s="66"/>
      <c r="ANZ1573" s="66"/>
      <c r="AOA1573" s="66"/>
      <c r="AOB1573" s="66"/>
      <c r="AOC1573" s="66"/>
      <c r="AOD1573" s="66"/>
      <c r="AOE1573" s="66"/>
      <c r="AOF1573" s="66"/>
      <c r="AOG1573" s="66"/>
      <c r="AOH1573" s="66"/>
      <c r="AOI1573" s="66"/>
      <c r="AOJ1573" s="66"/>
      <c r="AOK1573" s="66"/>
      <c r="AOL1573" s="66"/>
      <c r="AOM1573" s="66"/>
      <c r="AON1573" s="66"/>
      <c r="AOO1573" s="66"/>
      <c r="AOP1573" s="66"/>
      <c r="AOQ1573" s="66"/>
      <c r="AOR1573" s="66"/>
      <c r="AOS1573" s="66"/>
      <c r="AOT1573" s="66"/>
      <c r="AOU1573" s="66"/>
      <c r="AOV1573" s="66"/>
      <c r="AOW1573" s="66"/>
      <c r="AOX1573" s="66"/>
      <c r="AOY1573" s="66"/>
      <c r="AOZ1573" s="66"/>
      <c r="APA1573" s="66"/>
      <c r="APB1573" s="66"/>
      <c r="APC1573" s="66"/>
      <c r="APD1573" s="66"/>
      <c r="APE1573" s="66"/>
      <c r="APF1573" s="66"/>
      <c r="APG1573" s="66"/>
      <c r="APH1573" s="66"/>
      <c r="API1573" s="66"/>
      <c r="APJ1573" s="66"/>
      <c r="APK1573" s="66"/>
      <c r="APL1573" s="66"/>
      <c r="APM1573" s="66"/>
      <c r="APN1573" s="66"/>
      <c r="APO1573" s="66"/>
      <c r="APP1573" s="66"/>
      <c r="APQ1573" s="66"/>
      <c r="APR1573" s="66"/>
      <c r="APS1573" s="66"/>
      <c r="APT1573" s="66"/>
      <c r="APU1573" s="66"/>
      <c r="APV1573" s="66"/>
      <c r="APW1573" s="66"/>
      <c r="APX1573" s="66"/>
      <c r="APY1573" s="66"/>
      <c r="APZ1573" s="66"/>
      <c r="AQA1573" s="66"/>
      <c r="AQB1573" s="66"/>
      <c r="AQC1573" s="66"/>
      <c r="AQD1573" s="66"/>
      <c r="AQE1573" s="66"/>
      <c r="AQF1573" s="66"/>
      <c r="AQG1573" s="66"/>
      <c r="AQH1573" s="66"/>
      <c r="AQI1573" s="66"/>
      <c r="AQJ1573" s="66"/>
      <c r="AQK1573" s="66"/>
      <c r="AQL1573" s="66"/>
      <c r="AQM1573" s="66"/>
      <c r="AQN1573" s="66"/>
      <c r="AQO1573" s="66"/>
      <c r="AQP1573" s="66"/>
      <c r="AQQ1573" s="66"/>
      <c r="AQR1573" s="66"/>
      <c r="AQS1573" s="66"/>
      <c r="AQT1573" s="66"/>
      <c r="AQU1573" s="66"/>
      <c r="AQV1573" s="66"/>
      <c r="AQW1573" s="66"/>
      <c r="AQX1573" s="66"/>
      <c r="AQY1573" s="66"/>
      <c r="AQZ1573" s="66"/>
      <c r="ARA1573" s="66"/>
      <c r="ARB1573" s="66"/>
      <c r="ARC1573" s="66"/>
      <c r="ARD1573" s="66"/>
      <c r="ARE1573" s="66"/>
      <c r="ARF1573" s="66"/>
      <c r="ARG1573" s="66"/>
      <c r="ARH1573" s="66"/>
      <c r="ARI1573" s="66"/>
      <c r="ARJ1573" s="66"/>
      <c r="ARK1573" s="66"/>
      <c r="ARL1573" s="66"/>
      <c r="ARM1573" s="66"/>
      <c r="ARN1573" s="66"/>
      <c r="ARO1573" s="66"/>
      <c r="ARP1573" s="66"/>
      <c r="ARQ1573" s="66"/>
      <c r="ARR1573" s="66"/>
      <c r="ARS1573" s="66"/>
      <c r="ART1573" s="66"/>
      <c r="ARU1573" s="66"/>
      <c r="ARV1573" s="66"/>
      <c r="ARW1573" s="66"/>
      <c r="ARX1573" s="66"/>
      <c r="ARY1573" s="66"/>
      <c r="ARZ1573" s="66"/>
      <c r="ASA1573" s="66"/>
      <c r="ASB1573" s="66"/>
      <c r="ASC1573" s="66"/>
      <c r="ASD1573" s="66"/>
      <c r="ASE1573" s="66"/>
      <c r="ASF1573" s="66"/>
      <c r="ASG1573" s="66"/>
      <c r="ASH1573" s="66"/>
      <c r="ASI1573" s="66"/>
      <c r="ASJ1573" s="66"/>
      <c r="ASK1573" s="66"/>
      <c r="ASL1573" s="66"/>
      <c r="ASM1573" s="66"/>
      <c r="ASN1573" s="66"/>
      <c r="ASO1573" s="66"/>
      <c r="ASP1573" s="66"/>
      <c r="ASQ1573" s="66"/>
      <c r="ASR1573" s="66"/>
      <c r="ASS1573" s="66"/>
      <c r="AST1573" s="66"/>
      <c r="ASU1573" s="66"/>
      <c r="ASV1573" s="66"/>
      <c r="ASW1573" s="66"/>
      <c r="ASX1573" s="66"/>
      <c r="ASY1573" s="66"/>
      <c r="ASZ1573" s="66"/>
      <c r="ATA1573" s="66"/>
      <c r="ATB1573" s="66"/>
      <c r="ATC1573" s="66"/>
      <c r="ATD1573" s="66"/>
      <c r="ATE1573" s="66"/>
      <c r="ATF1573" s="66"/>
      <c r="ATG1573" s="66"/>
      <c r="ATH1573" s="66"/>
      <c r="ATI1573" s="66"/>
      <c r="ATJ1573" s="66"/>
      <c r="ATK1573" s="66"/>
      <c r="ATL1573" s="66"/>
      <c r="ATM1573" s="66"/>
      <c r="ATN1573" s="66"/>
      <c r="ATO1573" s="66"/>
      <c r="ATP1573" s="66"/>
      <c r="ATQ1573" s="66"/>
      <c r="ATR1573" s="66"/>
      <c r="ATS1573" s="66"/>
      <c r="ATT1573" s="66"/>
      <c r="ATU1573" s="66"/>
      <c r="ATV1573" s="66"/>
      <c r="ATW1573" s="66"/>
      <c r="ATX1573" s="66"/>
      <c r="ATY1573" s="66"/>
      <c r="ATZ1573" s="66"/>
      <c r="AUA1573" s="66"/>
      <c r="AUB1573" s="66"/>
      <c r="AUC1573" s="66"/>
      <c r="AUD1573" s="66"/>
      <c r="AUE1573" s="66"/>
      <c r="AUF1573" s="66"/>
      <c r="AUG1573" s="66"/>
      <c r="AUH1573" s="66"/>
      <c r="AUI1573" s="66"/>
      <c r="AUJ1573" s="66"/>
      <c r="AUK1573" s="66"/>
      <c r="AUL1573" s="66"/>
      <c r="AUM1573" s="66"/>
      <c r="AUN1573" s="66"/>
      <c r="AUO1573" s="66"/>
      <c r="AUP1573" s="66"/>
      <c r="AUQ1573" s="66"/>
      <c r="AUR1573" s="66"/>
      <c r="AUS1573" s="66"/>
      <c r="AUT1573" s="66"/>
      <c r="AUU1573" s="66"/>
      <c r="AUV1573" s="66"/>
      <c r="AUW1573" s="66"/>
      <c r="AUX1573" s="66"/>
      <c r="AUY1573" s="66"/>
      <c r="AUZ1573" s="66"/>
      <c r="AVA1573" s="66"/>
      <c r="AVB1573" s="66"/>
      <c r="AVC1573" s="66"/>
      <c r="AVD1573" s="66"/>
      <c r="AVE1573" s="66"/>
      <c r="AVF1573" s="66"/>
      <c r="AVG1573" s="66"/>
      <c r="AVH1573" s="66"/>
      <c r="AVI1573" s="66"/>
      <c r="AVJ1573" s="66"/>
      <c r="AVK1573" s="66"/>
      <c r="AVL1573" s="66"/>
      <c r="AVM1573" s="66"/>
      <c r="AVN1573" s="66"/>
      <c r="AVO1573" s="66"/>
      <c r="AVP1573" s="66"/>
      <c r="AVQ1573" s="66"/>
      <c r="AVR1573" s="66"/>
      <c r="AVS1573" s="66"/>
      <c r="AVT1573" s="66"/>
      <c r="AVU1573" s="66"/>
      <c r="AVV1573" s="66"/>
      <c r="AVW1573" s="66"/>
      <c r="AVX1573" s="66"/>
      <c r="AVY1573" s="66"/>
      <c r="AVZ1573" s="66"/>
      <c r="AWA1573" s="66"/>
      <c r="AWB1573" s="66"/>
      <c r="AWC1573" s="66"/>
      <c r="AWD1573" s="66"/>
      <c r="AWE1573" s="66"/>
      <c r="AWF1573" s="66"/>
      <c r="AWG1573" s="66"/>
      <c r="AWH1573" s="66"/>
      <c r="AWI1573" s="66"/>
      <c r="AWJ1573" s="66"/>
      <c r="AWK1573" s="66"/>
      <c r="AWL1573" s="66"/>
      <c r="AWM1573" s="66"/>
      <c r="AWN1573" s="66"/>
      <c r="AWO1573" s="66"/>
      <c r="AWP1573" s="66"/>
      <c r="AWQ1573" s="66"/>
      <c r="AWR1573" s="66"/>
      <c r="AWS1573" s="66"/>
      <c r="AWT1573" s="66"/>
      <c r="AWU1573" s="66"/>
      <c r="AWV1573" s="66"/>
      <c r="AWW1573" s="66"/>
      <c r="AWX1573" s="66"/>
      <c r="AWY1573" s="66"/>
      <c r="AWZ1573" s="66"/>
      <c r="AXA1573" s="66"/>
      <c r="AXB1573" s="66"/>
      <c r="AXC1573" s="66"/>
      <c r="AXD1573" s="66"/>
      <c r="AXE1573" s="66"/>
      <c r="AXF1573" s="66"/>
      <c r="AXG1573" s="66"/>
      <c r="AXH1573" s="66"/>
      <c r="AXI1573" s="66"/>
      <c r="AXJ1573" s="66"/>
      <c r="AXK1573" s="66"/>
      <c r="AXL1573" s="66"/>
      <c r="AXM1573" s="66"/>
      <c r="AXN1573" s="66"/>
      <c r="AXO1573" s="66"/>
      <c r="AXP1573" s="66"/>
      <c r="AXQ1573" s="66"/>
      <c r="AXR1573" s="66"/>
      <c r="AXS1573" s="66"/>
      <c r="AXT1573" s="66"/>
      <c r="AXU1573" s="66"/>
      <c r="AXV1573" s="66"/>
      <c r="AXW1573" s="66"/>
      <c r="AXX1573" s="66"/>
      <c r="AXY1573" s="66"/>
      <c r="AXZ1573" s="66"/>
      <c r="AYA1573" s="66"/>
      <c r="AYB1573" s="66"/>
      <c r="AYC1573" s="66"/>
      <c r="AYD1573" s="66"/>
      <c r="AYE1573" s="66"/>
      <c r="AYF1573" s="66"/>
      <c r="AYG1573" s="66"/>
      <c r="AYH1573" s="66"/>
      <c r="AYI1573" s="66"/>
      <c r="AYJ1573" s="66"/>
      <c r="AYK1573" s="66"/>
      <c r="AYL1573" s="66"/>
      <c r="AYM1573" s="66"/>
      <c r="AYN1573" s="66"/>
      <c r="AYO1573" s="66"/>
      <c r="AYP1573" s="66"/>
      <c r="AYQ1573" s="66"/>
      <c r="AYR1573" s="66"/>
      <c r="AYS1573" s="66"/>
      <c r="AYT1573" s="66"/>
      <c r="AYU1573" s="66"/>
      <c r="AYV1573" s="66"/>
      <c r="AYW1573" s="66"/>
      <c r="AYX1573" s="66"/>
      <c r="AYY1573" s="66"/>
      <c r="AYZ1573" s="66"/>
      <c r="AZA1573" s="66"/>
      <c r="AZB1573" s="66"/>
      <c r="AZC1573" s="66"/>
      <c r="AZD1573" s="66"/>
      <c r="AZE1573" s="66"/>
      <c r="AZF1573" s="66"/>
      <c r="AZG1573" s="66"/>
      <c r="AZH1573" s="66"/>
      <c r="AZI1573" s="66"/>
      <c r="AZJ1573" s="66"/>
      <c r="AZK1573" s="66"/>
      <c r="AZL1573" s="66"/>
      <c r="AZM1573" s="66"/>
      <c r="AZN1573" s="66"/>
      <c r="AZO1573" s="66"/>
      <c r="AZP1573" s="66"/>
      <c r="AZQ1573" s="66"/>
      <c r="AZR1573" s="66"/>
      <c r="AZS1573" s="66"/>
      <c r="AZT1573" s="66"/>
      <c r="AZU1573" s="66"/>
      <c r="AZV1573" s="66"/>
      <c r="AZW1573" s="66"/>
      <c r="AZX1573" s="66"/>
      <c r="AZY1573" s="66"/>
      <c r="AZZ1573" s="66"/>
      <c r="BAA1573" s="66"/>
      <c r="BAB1573" s="66"/>
      <c r="BAC1573" s="66"/>
      <c r="BAD1573" s="66"/>
      <c r="BAE1573" s="66"/>
      <c r="BAF1573" s="66"/>
      <c r="BAG1573" s="66"/>
      <c r="BAH1573" s="66"/>
      <c r="BAI1573" s="66"/>
      <c r="BAJ1573" s="66"/>
      <c r="BAK1573" s="66"/>
      <c r="BAL1573" s="66"/>
      <c r="BAM1573" s="66"/>
      <c r="BAN1573" s="66"/>
      <c r="BAO1573" s="66"/>
      <c r="BAP1573" s="66"/>
      <c r="BAQ1573" s="66"/>
      <c r="BAR1573" s="66"/>
      <c r="BAS1573" s="66"/>
      <c r="BAT1573" s="66"/>
      <c r="BAU1573" s="66"/>
      <c r="BAV1573" s="66"/>
      <c r="BAW1573" s="66"/>
      <c r="BAX1573" s="66"/>
      <c r="BAY1573" s="66"/>
      <c r="BAZ1573" s="66"/>
      <c r="BBA1573" s="66"/>
      <c r="BBB1573" s="66"/>
      <c r="BBC1573" s="66"/>
      <c r="BBD1573" s="66"/>
      <c r="BBE1573" s="66"/>
      <c r="BBF1573" s="66"/>
      <c r="BBG1573" s="66"/>
      <c r="BBH1573" s="66"/>
      <c r="BBI1573" s="66"/>
      <c r="BBJ1573" s="66"/>
      <c r="BBK1573" s="66"/>
      <c r="BBL1573" s="66"/>
      <c r="BBM1573" s="66"/>
      <c r="BBN1573" s="66"/>
      <c r="BBO1573" s="66"/>
      <c r="BBP1573" s="66"/>
      <c r="BBQ1573" s="66"/>
      <c r="BBR1573" s="66"/>
      <c r="BBS1573" s="66"/>
      <c r="BBT1573" s="66"/>
      <c r="BBU1573" s="66"/>
      <c r="BBV1573" s="66"/>
      <c r="BBW1573" s="66"/>
      <c r="BBX1573" s="66"/>
      <c r="BBY1573" s="66"/>
      <c r="BBZ1573" s="66"/>
      <c r="BCA1573" s="66"/>
      <c r="BCB1573" s="66"/>
      <c r="BCC1573" s="66"/>
      <c r="BCD1573" s="66"/>
      <c r="BCE1573" s="66"/>
      <c r="BCF1573" s="66"/>
      <c r="BCG1573" s="66"/>
      <c r="BCH1573" s="66"/>
      <c r="BCI1573" s="66"/>
      <c r="BCJ1573" s="66"/>
      <c r="BCK1573" s="66"/>
      <c r="BCL1573" s="66"/>
      <c r="BCM1573" s="66"/>
      <c r="BCN1573" s="66"/>
      <c r="BCO1573" s="66"/>
      <c r="BCP1573" s="66"/>
      <c r="BCQ1573" s="66"/>
      <c r="BCR1573" s="66"/>
      <c r="BCS1573" s="66"/>
      <c r="BCT1573" s="66"/>
      <c r="BCU1573" s="66"/>
      <c r="BCV1573" s="66"/>
      <c r="BCW1573" s="66"/>
      <c r="BCX1573" s="66"/>
      <c r="BCY1573" s="66"/>
      <c r="BCZ1573" s="66"/>
      <c r="BDA1573" s="66"/>
      <c r="BDB1573" s="66"/>
      <c r="BDC1573" s="66"/>
      <c r="BDD1573" s="66"/>
      <c r="BDE1573" s="66"/>
      <c r="BDF1573" s="66"/>
      <c r="BDG1573" s="66"/>
      <c r="BDH1573" s="66"/>
      <c r="BDI1573" s="66"/>
      <c r="BDJ1573" s="66"/>
      <c r="BDK1573" s="66"/>
      <c r="BDL1573" s="66"/>
      <c r="BDM1573" s="66"/>
      <c r="BDN1573" s="66"/>
      <c r="BDO1573" s="66"/>
      <c r="BDP1573" s="66"/>
      <c r="BDQ1573" s="66"/>
      <c r="BDR1573" s="66"/>
      <c r="BDS1573" s="66"/>
      <c r="BDT1573" s="66"/>
      <c r="BDU1573" s="66"/>
      <c r="BDV1573" s="66"/>
      <c r="BDW1573" s="66"/>
      <c r="BDX1573" s="66"/>
      <c r="BDY1573" s="66"/>
      <c r="BDZ1573" s="66"/>
      <c r="BEA1573" s="66"/>
      <c r="BEB1573" s="66"/>
      <c r="BEC1573" s="66"/>
      <c r="BED1573" s="66"/>
      <c r="BEE1573" s="66"/>
      <c r="BEF1573" s="66"/>
      <c r="BEG1573" s="66"/>
      <c r="BEH1573" s="66"/>
      <c r="BEI1573" s="66"/>
      <c r="BEJ1573" s="66"/>
      <c r="BEK1573" s="66"/>
      <c r="BEL1573" s="66"/>
      <c r="BEM1573" s="66"/>
      <c r="BEN1573" s="66"/>
      <c r="BEO1573" s="66"/>
      <c r="BEP1573" s="66"/>
      <c r="BEQ1573" s="66"/>
      <c r="BER1573" s="66"/>
      <c r="BES1573" s="66"/>
      <c r="BET1573" s="66"/>
      <c r="BEU1573" s="66"/>
      <c r="BEV1573" s="66"/>
      <c r="BEW1573" s="66"/>
      <c r="BEX1573" s="66"/>
      <c r="BEY1573" s="66"/>
      <c r="BEZ1573" s="66"/>
      <c r="BFA1573" s="66"/>
      <c r="BFB1573" s="66"/>
      <c r="BFC1573" s="66"/>
      <c r="BFD1573" s="66"/>
      <c r="BFE1573" s="66"/>
      <c r="BFF1573" s="66"/>
      <c r="BFG1573" s="66"/>
      <c r="BFH1573" s="66"/>
      <c r="BFI1573" s="66"/>
      <c r="BFJ1573" s="66"/>
      <c r="BFK1573" s="66"/>
      <c r="BFL1573" s="66"/>
      <c r="BFM1573" s="66"/>
      <c r="BFN1573" s="66"/>
      <c r="BFO1573" s="66"/>
      <c r="BFP1573" s="66"/>
      <c r="BFQ1573" s="66"/>
      <c r="BFR1573" s="66"/>
      <c r="BFS1573" s="66"/>
      <c r="BFT1573" s="66"/>
      <c r="BFU1573" s="66"/>
      <c r="BFV1573" s="66"/>
      <c r="BFW1573" s="66"/>
      <c r="BFX1573" s="66"/>
      <c r="BFY1573" s="66"/>
      <c r="BFZ1573" s="66"/>
      <c r="BGA1573" s="66"/>
      <c r="BGB1573" s="66"/>
      <c r="BGC1573" s="66"/>
      <c r="BGD1573" s="66"/>
      <c r="BGE1573" s="66"/>
      <c r="BGF1573" s="66"/>
      <c r="BGG1573" s="66"/>
      <c r="BGH1573" s="66"/>
      <c r="BGI1573" s="66"/>
      <c r="BGJ1573" s="66"/>
      <c r="BGK1573" s="66"/>
      <c r="BGL1573" s="66"/>
      <c r="BGM1573" s="66"/>
      <c r="BGN1573" s="66"/>
      <c r="BGO1573" s="66"/>
      <c r="BGP1573" s="66"/>
      <c r="BGQ1573" s="66"/>
      <c r="BGR1573" s="66"/>
      <c r="BGS1573" s="66"/>
      <c r="BGT1573" s="66"/>
      <c r="BGU1573" s="66"/>
      <c r="BGV1573" s="66"/>
      <c r="BGW1573" s="66"/>
      <c r="BGX1573" s="66"/>
      <c r="BGY1573" s="66"/>
      <c r="BGZ1573" s="66"/>
      <c r="BHA1573" s="66"/>
      <c r="BHB1573" s="66"/>
      <c r="BHC1573" s="66"/>
      <c r="BHD1573" s="66"/>
      <c r="BHE1573" s="66"/>
      <c r="BHF1573" s="66"/>
      <c r="BHG1573" s="66"/>
      <c r="BHH1573" s="66"/>
      <c r="BHI1573" s="66"/>
      <c r="BHJ1573" s="66"/>
      <c r="BHK1573" s="66"/>
      <c r="BHL1573" s="66"/>
      <c r="BHM1573" s="66"/>
      <c r="BHN1573" s="66"/>
      <c r="BHO1573" s="66"/>
      <c r="BHP1573" s="66"/>
      <c r="BHQ1573" s="66"/>
      <c r="BHR1573" s="66"/>
      <c r="BHS1573" s="66"/>
      <c r="BHT1573" s="66"/>
      <c r="BHU1573" s="66"/>
      <c r="BHV1573" s="66"/>
      <c r="BHW1573" s="66"/>
      <c r="BHX1573" s="66"/>
      <c r="BHY1573" s="66"/>
      <c r="BHZ1573" s="66"/>
      <c r="BIA1573" s="66"/>
      <c r="BIB1573" s="66"/>
      <c r="BIC1573" s="66"/>
      <c r="BID1573" s="66"/>
      <c r="BIE1573" s="66"/>
      <c r="BIF1573" s="66"/>
      <c r="BIG1573" s="66"/>
      <c r="BIH1573" s="66"/>
      <c r="BII1573" s="66"/>
      <c r="BIJ1573" s="66"/>
      <c r="BIK1573" s="66"/>
      <c r="BIL1573" s="66"/>
      <c r="BIM1573" s="66"/>
      <c r="BIN1573" s="66"/>
      <c r="BIO1573" s="66"/>
      <c r="BIP1573" s="66"/>
      <c r="BIQ1573" s="66"/>
      <c r="BIR1573" s="66"/>
      <c r="BIS1573" s="66"/>
      <c r="BIT1573" s="66"/>
      <c r="BIU1573" s="66"/>
      <c r="BIV1573" s="66"/>
      <c r="BIW1573" s="66"/>
      <c r="BIX1573" s="66"/>
      <c r="BIY1573" s="66"/>
      <c r="BIZ1573" s="66"/>
      <c r="BJA1573" s="66"/>
      <c r="BJB1573" s="66"/>
      <c r="BJC1573" s="66"/>
      <c r="BJD1573" s="66"/>
      <c r="BJE1573" s="66"/>
      <c r="BJF1573" s="66"/>
      <c r="BJG1573" s="66"/>
      <c r="BJH1573" s="66"/>
      <c r="BJI1573" s="66"/>
      <c r="BJJ1573" s="66"/>
      <c r="BJK1573" s="66"/>
      <c r="BJL1573" s="66"/>
      <c r="BJM1573" s="66"/>
      <c r="BJN1573" s="66"/>
      <c r="BJO1573" s="66"/>
      <c r="BJP1573" s="66"/>
      <c r="BJQ1573" s="66"/>
      <c r="BJR1573" s="66"/>
      <c r="BJS1573" s="66"/>
      <c r="BJT1573" s="66"/>
      <c r="BJU1573" s="66"/>
      <c r="BJV1573" s="66"/>
      <c r="BJW1573" s="66"/>
      <c r="BJX1573" s="66"/>
      <c r="BJY1573" s="66"/>
      <c r="BJZ1573" s="66"/>
      <c r="BKA1573" s="66"/>
      <c r="BKB1573" s="66"/>
      <c r="BKC1573" s="66"/>
      <c r="BKD1573" s="66"/>
      <c r="BKE1573" s="66"/>
      <c r="BKF1573" s="66"/>
      <c r="BKG1573" s="66"/>
      <c r="BKH1573" s="66"/>
      <c r="BKI1573" s="66"/>
      <c r="BKJ1573" s="66"/>
      <c r="BKK1573" s="66"/>
      <c r="BKL1573" s="66"/>
      <c r="BKM1573" s="66"/>
      <c r="BKN1573" s="66"/>
      <c r="BKO1573" s="66"/>
      <c r="BKP1573" s="66"/>
      <c r="BKQ1573" s="66"/>
      <c r="BKR1573" s="66"/>
      <c r="BKS1573" s="66"/>
      <c r="BKT1573" s="66"/>
      <c r="BKU1573" s="66"/>
      <c r="BKV1573" s="66"/>
      <c r="BKW1573" s="66"/>
      <c r="BKX1573" s="66"/>
      <c r="BKY1573" s="66"/>
      <c r="BKZ1573" s="66"/>
      <c r="BLA1573" s="66"/>
      <c r="BLB1573" s="66"/>
      <c r="BLC1573" s="66"/>
      <c r="BLD1573" s="66"/>
      <c r="BLE1573" s="66"/>
      <c r="BLF1573" s="66"/>
      <c r="BLG1573" s="66"/>
      <c r="BLH1573" s="66"/>
      <c r="BLI1573" s="66"/>
      <c r="BLJ1573" s="66"/>
      <c r="BLK1573" s="66"/>
      <c r="BLL1573" s="66"/>
      <c r="BLM1573" s="66"/>
      <c r="BLN1573" s="66"/>
      <c r="BLO1573" s="66"/>
      <c r="BLP1573" s="66"/>
      <c r="BLQ1573" s="66"/>
      <c r="BLR1573" s="66"/>
      <c r="BLS1573" s="66"/>
      <c r="BLT1573" s="66"/>
      <c r="BLU1573" s="66"/>
      <c r="BLV1573" s="66"/>
      <c r="BLW1573" s="66"/>
      <c r="BLX1573" s="66"/>
      <c r="BLY1573" s="66"/>
      <c r="BLZ1573" s="66"/>
      <c r="BMA1573" s="66"/>
      <c r="BMB1573" s="66"/>
      <c r="BMC1573" s="66"/>
      <c r="BMD1573" s="66"/>
      <c r="BME1573" s="66"/>
      <c r="BMF1573" s="66"/>
      <c r="BMG1573" s="66"/>
      <c r="BMH1573" s="66"/>
      <c r="BMI1573" s="66"/>
      <c r="BMJ1573" s="66"/>
      <c r="BMK1573" s="66"/>
      <c r="BML1573" s="66"/>
      <c r="BMM1573" s="66"/>
      <c r="BMN1573" s="66"/>
      <c r="BMO1573" s="66"/>
      <c r="BMP1573" s="66"/>
      <c r="BMQ1573" s="66"/>
      <c r="BMR1573" s="66"/>
      <c r="BMS1573" s="66"/>
      <c r="BMT1573" s="66"/>
      <c r="BMU1573" s="66"/>
      <c r="BMV1573" s="66"/>
      <c r="BMW1573" s="66"/>
      <c r="BMX1573" s="66"/>
      <c r="BMY1573" s="66"/>
      <c r="BMZ1573" s="66"/>
      <c r="BNA1573" s="66"/>
      <c r="BNB1573" s="66"/>
      <c r="BNC1573" s="66"/>
      <c r="BND1573" s="66"/>
      <c r="BNE1573" s="66"/>
      <c r="BNF1573" s="66"/>
      <c r="BNG1573" s="66"/>
      <c r="BNH1573" s="66"/>
      <c r="BNI1573" s="66"/>
      <c r="BNJ1573" s="66"/>
      <c r="BNK1573" s="66"/>
      <c r="BNL1573" s="66"/>
      <c r="BNM1573" s="66"/>
      <c r="BNN1573" s="66"/>
      <c r="BNO1573" s="66"/>
      <c r="BNP1573" s="66"/>
      <c r="BNQ1573" s="66"/>
      <c r="BNR1573" s="66"/>
      <c r="BNS1573" s="66"/>
      <c r="BNT1573" s="66"/>
      <c r="BNU1573" s="66"/>
      <c r="BNV1573" s="66"/>
      <c r="BNW1573" s="66"/>
      <c r="BNX1573" s="66"/>
      <c r="BNY1573" s="66"/>
      <c r="BNZ1573" s="66"/>
      <c r="BOA1573" s="66"/>
      <c r="BOB1573" s="66"/>
      <c r="BOC1573" s="66"/>
      <c r="BOD1573" s="66"/>
      <c r="BOE1573" s="66"/>
      <c r="BOF1573" s="66"/>
      <c r="BOG1573" s="66"/>
      <c r="BOH1573" s="66"/>
      <c r="BOI1573" s="66"/>
      <c r="BOJ1573" s="66"/>
      <c r="BOK1573" s="66"/>
      <c r="BOL1573" s="66"/>
      <c r="BOM1573" s="66"/>
      <c r="BON1573" s="66"/>
      <c r="BOO1573" s="66"/>
      <c r="BOP1573" s="66"/>
      <c r="BOQ1573" s="66"/>
      <c r="BOR1573" s="66"/>
      <c r="BOS1573" s="66"/>
      <c r="BOT1573" s="66"/>
      <c r="BOU1573" s="66"/>
      <c r="BOV1573" s="66"/>
      <c r="BOW1573" s="66"/>
      <c r="BOX1573" s="66"/>
      <c r="BOY1573" s="66"/>
      <c r="BOZ1573" s="66"/>
      <c r="BPA1573" s="66"/>
      <c r="BPB1573" s="66"/>
      <c r="BPC1573" s="66"/>
      <c r="BPD1573" s="66"/>
      <c r="BPE1573" s="66"/>
      <c r="BPF1573" s="66"/>
      <c r="BPG1573" s="66"/>
      <c r="BPH1573" s="66"/>
      <c r="BPI1573" s="66"/>
      <c r="BPJ1573" s="66"/>
      <c r="BPK1573" s="66"/>
      <c r="BPL1573" s="66"/>
      <c r="BPM1573" s="66"/>
      <c r="BPN1573" s="66"/>
      <c r="BPO1573" s="66"/>
      <c r="BPP1573" s="66"/>
      <c r="BPQ1573" s="66"/>
      <c r="BPR1573" s="66"/>
      <c r="BPS1573" s="66"/>
      <c r="BPT1573" s="66"/>
      <c r="BPU1573" s="66"/>
      <c r="BPV1573" s="66"/>
      <c r="BPW1573" s="66"/>
      <c r="BPX1573" s="66"/>
      <c r="BPY1573" s="66"/>
      <c r="BPZ1573" s="66"/>
      <c r="BQA1573" s="66"/>
      <c r="BQB1573" s="66"/>
      <c r="BQC1573" s="66"/>
      <c r="BQD1573" s="66"/>
      <c r="BQE1573" s="66"/>
      <c r="BQF1573" s="66"/>
      <c r="BQG1573" s="66"/>
      <c r="BQH1573" s="66"/>
      <c r="BQI1573" s="66"/>
      <c r="BQJ1573" s="66"/>
      <c r="BQK1573" s="66"/>
      <c r="BQL1573" s="66"/>
      <c r="BQM1573" s="66"/>
      <c r="BQN1573" s="66"/>
      <c r="BQO1573" s="66"/>
      <c r="BQP1573" s="66"/>
      <c r="BQQ1573" s="66"/>
      <c r="BQR1573" s="66"/>
      <c r="BQS1573" s="66"/>
      <c r="BQT1573" s="66"/>
      <c r="BQU1573" s="66"/>
      <c r="BQV1573" s="66"/>
      <c r="BQW1573" s="66"/>
      <c r="BQX1573" s="66"/>
      <c r="BQY1573" s="66"/>
      <c r="BQZ1573" s="66"/>
      <c r="BRA1573" s="66"/>
      <c r="BRB1573" s="66"/>
      <c r="BRC1573" s="66"/>
      <c r="BRD1573" s="66"/>
      <c r="BRE1573" s="66"/>
      <c r="BRF1573" s="66"/>
      <c r="BRG1573" s="66"/>
      <c r="BRH1573" s="66"/>
      <c r="BRI1573" s="66"/>
      <c r="BRJ1573" s="66"/>
      <c r="BRK1573" s="66"/>
      <c r="BRL1573" s="66"/>
      <c r="BRM1573" s="66"/>
      <c r="BRN1573" s="66"/>
      <c r="BRO1573" s="66"/>
      <c r="BRP1573" s="66"/>
      <c r="BRQ1573" s="66"/>
      <c r="BRR1573" s="66"/>
      <c r="BRS1573" s="66"/>
      <c r="BRT1573" s="66"/>
      <c r="BRU1573" s="66"/>
      <c r="BRV1573" s="66"/>
      <c r="BRW1573" s="66"/>
      <c r="BRX1573" s="66"/>
      <c r="BRY1573" s="66"/>
      <c r="BRZ1573" s="66"/>
      <c r="BSA1573" s="66"/>
      <c r="BSB1573" s="66"/>
      <c r="BSC1573" s="66"/>
      <c r="BSD1573" s="66"/>
      <c r="BSE1573" s="66"/>
      <c r="BSF1573" s="66"/>
      <c r="BSG1573" s="66"/>
      <c r="BSH1573" s="66"/>
      <c r="BSI1573" s="66"/>
      <c r="BSJ1573" s="66"/>
      <c r="BSK1573" s="66"/>
      <c r="BSL1573" s="66"/>
      <c r="BSM1573" s="66"/>
      <c r="BSN1573" s="66"/>
      <c r="BSO1573" s="66"/>
      <c r="BSP1573" s="66"/>
      <c r="BSQ1573" s="66"/>
      <c r="BSR1573" s="66"/>
      <c r="BSS1573" s="66"/>
      <c r="BST1573" s="66"/>
      <c r="BSU1573" s="66"/>
      <c r="BSV1573" s="66"/>
      <c r="BSW1573" s="66"/>
      <c r="BSX1573" s="66"/>
      <c r="BSY1573" s="66"/>
      <c r="BSZ1573" s="66"/>
      <c r="BTA1573" s="66"/>
      <c r="BTB1573" s="66"/>
      <c r="BTC1573" s="66"/>
      <c r="BTD1573" s="66"/>
      <c r="BTE1573" s="66"/>
      <c r="BTF1573" s="66"/>
      <c r="BTG1573" s="66"/>
      <c r="BTH1573" s="66"/>
      <c r="BTI1573" s="66"/>
      <c r="BTJ1573" s="66"/>
      <c r="BTK1573" s="66"/>
      <c r="BTL1573" s="66"/>
      <c r="BTM1573" s="66"/>
      <c r="BTN1573" s="66"/>
      <c r="BTO1573" s="66"/>
      <c r="BTP1573" s="66"/>
      <c r="BTQ1573" s="66"/>
      <c r="BTR1573" s="66"/>
      <c r="BTS1573" s="66"/>
      <c r="BTT1573" s="66"/>
      <c r="BTU1573" s="66"/>
      <c r="BTV1573" s="66"/>
      <c r="BTW1573" s="66"/>
      <c r="BTX1573" s="66"/>
      <c r="BTY1573" s="66"/>
      <c r="BTZ1573" s="66"/>
      <c r="BUA1573" s="66"/>
      <c r="BUB1573" s="66"/>
      <c r="BUC1573" s="66"/>
      <c r="BUD1573" s="66"/>
      <c r="BUE1573" s="66"/>
      <c r="BUF1573" s="66"/>
      <c r="BUG1573" s="66"/>
      <c r="BUH1573" s="66"/>
      <c r="BUI1573" s="66"/>
      <c r="BUJ1573" s="66"/>
      <c r="BUK1573" s="66"/>
      <c r="BUL1573" s="66"/>
      <c r="BUM1573" s="66"/>
      <c r="BUN1573" s="66"/>
      <c r="BUO1573" s="66"/>
      <c r="BUP1573" s="66"/>
      <c r="BUQ1573" s="66"/>
      <c r="BUR1573" s="66"/>
      <c r="BUS1573" s="66"/>
      <c r="BUT1573" s="66"/>
      <c r="BUU1573" s="66"/>
      <c r="BUV1573" s="66"/>
      <c r="BUW1573" s="66"/>
      <c r="BUX1573" s="66"/>
      <c r="BUY1573" s="66"/>
      <c r="BUZ1573" s="66"/>
      <c r="BVA1573" s="66"/>
      <c r="BVB1573" s="66"/>
      <c r="BVC1573" s="66"/>
      <c r="BVD1573" s="66"/>
      <c r="BVE1573" s="66"/>
      <c r="BVF1573" s="66"/>
      <c r="BVG1573" s="66"/>
      <c r="BVH1573" s="66"/>
      <c r="BVI1573" s="66"/>
      <c r="BVJ1573" s="66"/>
      <c r="BVK1573" s="66"/>
      <c r="BVL1573" s="66"/>
      <c r="BVM1573" s="66"/>
      <c r="BVN1573" s="66"/>
      <c r="BVO1573" s="66"/>
      <c r="BVP1573" s="66"/>
      <c r="BVQ1573" s="66"/>
      <c r="BVR1573" s="66"/>
      <c r="BVS1573" s="66"/>
      <c r="BVT1573" s="66"/>
      <c r="BVU1573" s="66"/>
      <c r="BVV1573" s="66"/>
      <c r="BVW1573" s="66"/>
      <c r="BVX1573" s="66"/>
      <c r="BVY1573" s="66"/>
      <c r="BVZ1573" s="66"/>
      <c r="BWA1573" s="66"/>
      <c r="BWB1573" s="66"/>
      <c r="BWC1573" s="66"/>
      <c r="BWD1573" s="66"/>
      <c r="BWE1573" s="66"/>
      <c r="BWF1573" s="66"/>
      <c r="BWG1573" s="66"/>
      <c r="BWH1573" s="66"/>
      <c r="BWI1573" s="66"/>
      <c r="BWJ1573" s="66"/>
      <c r="BWK1573" s="66"/>
      <c r="BWL1573" s="66"/>
      <c r="BWM1573" s="66"/>
      <c r="BWN1573" s="66"/>
      <c r="BWO1573" s="66"/>
      <c r="BWP1573" s="66"/>
      <c r="BWQ1573" s="66"/>
      <c r="BWR1573" s="66"/>
      <c r="BWS1573" s="66"/>
      <c r="BWT1573" s="66"/>
      <c r="BWU1573" s="66"/>
      <c r="BWV1573" s="66"/>
      <c r="BWW1573" s="66"/>
      <c r="BWX1573" s="66"/>
      <c r="BWY1573" s="66"/>
      <c r="BWZ1573" s="66"/>
      <c r="BXA1573" s="66"/>
      <c r="BXB1573" s="66"/>
      <c r="BXC1573" s="66"/>
      <c r="BXD1573" s="66"/>
      <c r="BXE1573" s="66"/>
      <c r="BXF1573" s="66"/>
      <c r="BXG1573" s="66"/>
      <c r="BXH1573" s="66"/>
      <c r="BXI1573" s="66"/>
      <c r="BXJ1573" s="66"/>
      <c r="BXK1573" s="66"/>
      <c r="BXL1573" s="66"/>
      <c r="BXM1573" s="66"/>
      <c r="BXN1573" s="66"/>
      <c r="BXO1573" s="66"/>
      <c r="BXP1573" s="66"/>
      <c r="BXQ1573" s="66"/>
      <c r="BXR1573" s="66"/>
      <c r="BXS1573" s="66"/>
      <c r="BXT1573" s="66"/>
      <c r="BXU1573" s="66"/>
      <c r="BXV1573" s="66"/>
      <c r="BXW1573" s="66"/>
      <c r="BXX1573" s="66"/>
      <c r="BXY1573" s="66"/>
      <c r="BXZ1573" s="66"/>
      <c r="BYA1573" s="66"/>
      <c r="BYB1573" s="66"/>
      <c r="BYC1573" s="66"/>
      <c r="BYD1573" s="66"/>
      <c r="BYE1573" s="66"/>
      <c r="BYF1573" s="66"/>
      <c r="BYG1573" s="66"/>
      <c r="BYH1573" s="66"/>
      <c r="BYI1573" s="66"/>
      <c r="BYJ1573" s="66"/>
      <c r="BYK1573" s="66"/>
      <c r="BYL1573" s="66"/>
      <c r="BYM1573" s="66"/>
      <c r="BYN1573" s="66"/>
      <c r="BYO1573" s="66"/>
      <c r="BYP1573" s="66"/>
      <c r="BYQ1573" s="66"/>
      <c r="BYR1573" s="66"/>
      <c r="BYS1573" s="66"/>
      <c r="BYT1573" s="66"/>
      <c r="BYU1573" s="66"/>
      <c r="BYV1573" s="66"/>
      <c r="BYW1573" s="66"/>
      <c r="BYX1573" s="66"/>
      <c r="BYY1573" s="66"/>
      <c r="BYZ1573" s="66"/>
      <c r="BZA1573" s="66"/>
      <c r="BZB1573" s="66"/>
      <c r="BZC1573" s="66"/>
      <c r="BZD1573" s="66"/>
      <c r="BZE1573" s="66"/>
      <c r="BZF1573" s="66"/>
      <c r="BZG1573" s="66"/>
      <c r="BZH1573" s="66"/>
      <c r="BZI1573" s="66"/>
      <c r="BZJ1573" s="66"/>
      <c r="BZK1573" s="66"/>
      <c r="BZL1573" s="66"/>
      <c r="BZM1573" s="66"/>
      <c r="BZN1573" s="66"/>
      <c r="BZO1573" s="66"/>
      <c r="BZP1573" s="66"/>
      <c r="BZQ1573" s="66"/>
      <c r="BZR1573" s="66"/>
      <c r="BZS1573" s="66"/>
      <c r="BZT1573" s="66"/>
      <c r="BZU1573" s="66"/>
      <c r="BZV1573" s="66"/>
      <c r="BZW1573" s="66"/>
      <c r="BZX1573" s="66"/>
      <c r="BZY1573" s="66"/>
      <c r="BZZ1573" s="66"/>
      <c r="CAA1573" s="66"/>
      <c r="CAB1573" s="66"/>
      <c r="CAC1573" s="66"/>
      <c r="CAD1573" s="66"/>
      <c r="CAE1573" s="66"/>
      <c r="CAF1573" s="66"/>
      <c r="CAG1573" s="66"/>
      <c r="CAH1573" s="66"/>
      <c r="CAI1573" s="66"/>
      <c r="CAJ1573" s="66"/>
      <c r="CAK1573" s="66"/>
      <c r="CAL1573" s="66"/>
      <c r="CAM1573" s="66"/>
      <c r="CAN1573" s="66"/>
      <c r="CAO1573" s="66"/>
      <c r="CAP1573" s="66"/>
      <c r="CAQ1573" s="66"/>
      <c r="CAR1573" s="66"/>
      <c r="CAS1573" s="66"/>
      <c r="CAT1573" s="66"/>
      <c r="CAU1573" s="66"/>
      <c r="CAV1573" s="66"/>
      <c r="CAW1573" s="66"/>
      <c r="CAX1573" s="66"/>
      <c r="CAY1573" s="66"/>
      <c r="CAZ1573" s="66"/>
      <c r="CBA1573" s="66"/>
      <c r="CBB1573" s="66"/>
      <c r="CBC1573" s="66"/>
      <c r="CBD1573" s="66"/>
      <c r="CBE1573" s="66"/>
      <c r="CBF1573" s="66"/>
      <c r="CBG1573" s="66"/>
      <c r="CBH1573" s="66"/>
      <c r="CBI1573" s="66"/>
      <c r="CBJ1573" s="66"/>
      <c r="CBK1573" s="66"/>
      <c r="CBL1573" s="66"/>
      <c r="CBM1573" s="66"/>
      <c r="CBN1573" s="66"/>
      <c r="CBO1573" s="66"/>
      <c r="CBP1573" s="66"/>
      <c r="CBQ1573" s="66"/>
      <c r="CBR1573" s="66"/>
      <c r="CBS1573" s="66"/>
      <c r="CBT1573" s="66"/>
      <c r="CBU1573" s="66"/>
      <c r="CBV1573" s="66"/>
      <c r="CBW1573" s="66"/>
      <c r="CBX1573" s="66"/>
      <c r="CBY1573" s="66"/>
      <c r="CBZ1573" s="66"/>
      <c r="CCA1573" s="66"/>
      <c r="CCB1573" s="66"/>
      <c r="CCC1573" s="66"/>
      <c r="CCD1573" s="66"/>
      <c r="CCE1573" s="66"/>
      <c r="CCF1573" s="66"/>
      <c r="CCG1573" s="66"/>
      <c r="CCH1573" s="66"/>
      <c r="CCI1573" s="66"/>
      <c r="CCJ1573" s="66"/>
      <c r="CCK1573" s="66"/>
      <c r="CCL1573" s="66"/>
      <c r="CCM1573" s="66"/>
      <c r="CCN1573" s="66"/>
      <c r="CCO1573" s="66"/>
      <c r="CCP1573" s="66"/>
      <c r="CCQ1573" s="66"/>
      <c r="CCR1573" s="66"/>
      <c r="CCS1573" s="66"/>
      <c r="CCT1573" s="66"/>
      <c r="CCU1573" s="66"/>
      <c r="CCV1573" s="66"/>
      <c r="CCW1573" s="66"/>
      <c r="CCX1573" s="66"/>
      <c r="CCY1573" s="66"/>
      <c r="CCZ1573" s="66"/>
      <c r="CDA1573" s="66"/>
      <c r="CDB1573" s="66"/>
      <c r="CDC1573" s="66"/>
      <c r="CDD1573" s="66"/>
      <c r="CDE1573" s="66"/>
      <c r="CDF1573" s="66"/>
      <c r="CDG1573" s="66"/>
      <c r="CDH1573" s="66"/>
      <c r="CDI1573" s="66"/>
      <c r="CDJ1573" s="66"/>
      <c r="CDK1573" s="66"/>
      <c r="CDL1573" s="66"/>
      <c r="CDM1573" s="66"/>
      <c r="CDN1573" s="66"/>
      <c r="CDO1573" s="66"/>
      <c r="CDP1573" s="66"/>
      <c r="CDQ1573" s="66"/>
      <c r="CDR1573" s="66"/>
      <c r="CDS1573" s="66"/>
      <c r="CDT1573" s="66"/>
      <c r="CDU1573" s="66"/>
      <c r="CDV1573" s="66"/>
      <c r="CDW1573" s="66"/>
      <c r="CDX1573" s="66"/>
      <c r="CDY1573" s="66"/>
      <c r="CDZ1573" s="66"/>
      <c r="CEA1573" s="66"/>
      <c r="CEB1573" s="66"/>
      <c r="CEC1573" s="66"/>
      <c r="CED1573" s="66"/>
      <c r="CEE1573" s="66"/>
      <c r="CEF1573" s="66"/>
      <c r="CEG1573" s="66"/>
      <c r="CEH1573" s="66"/>
      <c r="CEI1573" s="66"/>
      <c r="CEJ1573" s="66"/>
      <c r="CEK1573" s="66"/>
      <c r="CEL1573" s="66"/>
      <c r="CEM1573" s="66"/>
      <c r="CEN1573" s="66"/>
      <c r="CEO1573" s="66"/>
      <c r="CEP1573" s="66"/>
      <c r="CEQ1573" s="66"/>
      <c r="CER1573" s="66"/>
      <c r="CES1573" s="66"/>
      <c r="CET1573" s="66"/>
      <c r="CEU1573" s="66"/>
      <c r="CEV1573" s="66"/>
      <c r="CEW1573" s="66"/>
      <c r="CEX1573" s="66"/>
      <c r="CEY1573" s="66"/>
      <c r="CEZ1573" s="66"/>
      <c r="CFA1573" s="66"/>
      <c r="CFB1573" s="66"/>
      <c r="CFC1573" s="66"/>
      <c r="CFD1573" s="66"/>
      <c r="CFE1573" s="66"/>
      <c r="CFF1573" s="66"/>
      <c r="CFG1573" s="66"/>
      <c r="CFH1573" s="66"/>
      <c r="CFI1573" s="66"/>
      <c r="CFJ1573" s="66"/>
      <c r="CFK1573" s="66"/>
      <c r="CFL1573" s="66"/>
      <c r="CFM1573" s="66"/>
      <c r="CFN1573" s="66"/>
      <c r="CFO1573" s="66"/>
      <c r="CFP1573" s="66"/>
      <c r="CFQ1573" s="66"/>
      <c r="CFR1573" s="66"/>
      <c r="CFS1573" s="66"/>
      <c r="CFT1573" s="66"/>
      <c r="CFU1573" s="66"/>
      <c r="CFV1573" s="66"/>
      <c r="CFW1573" s="66"/>
      <c r="CFX1573" s="66"/>
      <c r="CFY1573" s="66"/>
      <c r="CFZ1573" s="66"/>
      <c r="CGA1573" s="66"/>
      <c r="CGB1573" s="66"/>
      <c r="CGC1573" s="66"/>
      <c r="CGD1573" s="66"/>
      <c r="CGE1573" s="66"/>
      <c r="CGF1573" s="66"/>
      <c r="CGG1573" s="66"/>
      <c r="CGH1573" s="66"/>
      <c r="CGI1573" s="66"/>
      <c r="CGJ1573" s="66"/>
      <c r="CGK1573" s="66"/>
      <c r="CGL1573" s="66"/>
      <c r="CGM1573" s="66"/>
      <c r="CGN1573" s="66"/>
      <c r="CGO1573" s="66"/>
      <c r="CGP1573" s="66"/>
      <c r="CGQ1573" s="66"/>
      <c r="CGR1573" s="66"/>
      <c r="CGS1573" s="66"/>
      <c r="CGT1573" s="66"/>
      <c r="CGU1573" s="66"/>
      <c r="CGV1573" s="66"/>
      <c r="CGW1573" s="66"/>
      <c r="CGX1573" s="66"/>
      <c r="CGY1573" s="66"/>
      <c r="CGZ1573" s="66"/>
      <c r="CHA1573" s="66"/>
      <c r="CHB1573" s="66"/>
      <c r="CHC1573" s="66"/>
      <c r="CHD1573" s="66"/>
      <c r="CHE1573" s="66"/>
      <c r="CHF1573" s="66"/>
      <c r="CHG1573" s="66"/>
      <c r="CHH1573" s="66"/>
      <c r="CHI1573" s="66"/>
      <c r="CHJ1573" s="66"/>
      <c r="CHK1573" s="66"/>
      <c r="CHL1573" s="66"/>
      <c r="CHM1573" s="66"/>
      <c r="CHN1573" s="66"/>
      <c r="CHO1573" s="66"/>
      <c r="CHP1573" s="66"/>
      <c r="CHQ1573" s="66"/>
      <c r="CHR1573" s="66"/>
      <c r="CHS1573" s="66"/>
      <c r="CHT1573" s="66"/>
      <c r="CHU1573" s="66"/>
      <c r="CHV1573" s="66"/>
      <c r="CHW1573" s="66"/>
      <c r="CHX1573" s="66"/>
      <c r="CHY1573" s="66"/>
      <c r="CHZ1573" s="66"/>
      <c r="CIA1573" s="66"/>
      <c r="CIB1573" s="66"/>
      <c r="CIC1573" s="66"/>
      <c r="CID1573" s="66"/>
      <c r="CIE1573" s="66"/>
      <c r="CIF1573" s="66"/>
      <c r="CIG1573" s="66"/>
      <c r="CIH1573" s="66"/>
      <c r="CII1573" s="66"/>
      <c r="CIJ1573" s="66"/>
      <c r="CIK1573" s="66"/>
      <c r="CIL1573" s="66"/>
      <c r="CIM1573" s="66"/>
      <c r="CIN1573" s="66"/>
      <c r="CIO1573" s="66"/>
      <c r="CIP1573" s="66"/>
      <c r="CIQ1573" s="66"/>
      <c r="CIR1573" s="66"/>
      <c r="CIS1573" s="66"/>
      <c r="CIT1573" s="66"/>
      <c r="CIU1573" s="66"/>
      <c r="CIV1573" s="66"/>
      <c r="CIW1573" s="66"/>
      <c r="CIX1573" s="66"/>
      <c r="CIY1573" s="66"/>
      <c r="CIZ1573" s="66"/>
      <c r="CJA1573" s="66"/>
      <c r="CJB1573" s="66"/>
      <c r="CJC1573" s="66"/>
      <c r="CJD1573" s="66"/>
      <c r="CJE1573" s="66"/>
      <c r="CJF1573" s="66"/>
      <c r="CJG1573" s="66"/>
      <c r="CJH1573" s="66"/>
      <c r="CJI1573" s="66"/>
      <c r="CJJ1573" s="66"/>
      <c r="CJK1573" s="66"/>
      <c r="CJL1573" s="66"/>
      <c r="CJM1573" s="66"/>
      <c r="CJN1573" s="66"/>
      <c r="CJO1573" s="66"/>
      <c r="CJP1573" s="66"/>
      <c r="CJQ1573" s="66"/>
      <c r="CJR1573" s="66"/>
      <c r="CJS1573" s="66"/>
      <c r="CJT1573" s="66"/>
      <c r="CJU1573" s="66"/>
      <c r="CJV1573" s="66"/>
      <c r="CJW1573" s="66"/>
      <c r="CJX1573" s="66"/>
      <c r="CJY1573" s="66"/>
      <c r="CJZ1573" s="66"/>
      <c r="CKA1573" s="66"/>
      <c r="CKB1573" s="66"/>
      <c r="CKC1573" s="66"/>
      <c r="CKD1573" s="66"/>
      <c r="CKE1573" s="66"/>
      <c r="CKF1573" s="66"/>
      <c r="CKG1573" s="66"/>
      <c r="CKH1573" s="66"/>
      <c r="CKI1573" s="66"/>
      <c r="CKJ1573" s="66"/>
      <c r="CKK1573" s="66"/>
      <c r="CKL1573" s="66"/>
      <c r="CKM1573" s="66"/>
      <c r="CKN1573" s="66"/>
      <c r="CKO1573" s="66"/>
      <c r="CKP1573" s="66"/>
      <c r="CKQ1573" s="66"/>
      <c r="CKR1573" s="66"/>
      <c r="CKS1573" s="66"/>
      <c r="CKT1573" s="66"/>
      <c r="CKU1573" s="66"/>
      <c r="CKV1573" s="66"/>
      <c r="CKW1573" s="66"/>
      <c r="CKX1573" s="66"/>
      <c r="CKY1573" s="66"/>
      <c r="CKZ1573" s="66"/>
      <c r="CLA1573" s="66"/>
      <c r="CLB1573" s="66"/>
      <c r="CLC1573" s="66"/>
      <c r="CLD1573" s="66"/>
      <c r="CLE1573" s="66"/>
      <c r="CLF1573" s="66"/>
      <c r="CLG1573" s="66"/>
      <c r="CLH1573" s="66"/>
      <c r="CLI1573" s="66"/>
      <c r="CLJ1573" s="66"/>
      <c r="CLK1573" s="66"/>
      <c r="CLL1573" s="66"/>
      <c r="CLM1573" s="66"/>
      <c r="CLN1573" s="66"/>
      <c r="CLO1573" s="66"/>
      <c r="CLP1573" s="66"/>
      <c r="CLQ1573" s="66"/>
      <c r="CLR1573" s="66"/>
      <c r="CLS1573" s="66"/>
      <c r="CLT1573" s="66"/>
      <c r="CLU1573" s="66"/>
      <c r="CLV1573" s="66"/>
      <c r="CLW1573" s="66"/>
      <c r="CLX1573" s="66"/>
      <c r="CLY1573" s="66"/>
      <c r="CLZ1573" s="66"/>
      <c r="CMA1573" s="66"/>
      <c r="CMB1573" s="66"/>
      <c r="CMC1573" s="66"/>
      <c r="CMD1573" s="66"/>
      <c r="CME1573" s="66"/>
      <c r="CMF1573" s="66"/>
      <c r="CMG1573" s="66"/>
      <c r="CMH1573" s="66"/>
      <c r="CMI1573" s="66"/>
      <c r="CMJ1573" s="66"/>
      <c r="CMK1573" s="66"/>
      <c r="CML1573" s="66"/>
      <c r="CMM1573" s="66"/>
      <c r="CMN1573" s="66"/>
      <c r="CMO1573" s="66"/>
      <c r="CMP1573" s="66"/>
      <c r="CMQ1573" s="66"/>
      <c r="CMR1573" s="66"/>
      <c r="CMS1573" s="66"/>
      <c r="CMT1573" s="66"/>
      <c r="CMU1573" s="66"/>
      <c r="CMV1573" s="66"/>
      <c r="CMW1573" s="66"/>
      <c r="CMX1573" s="66"/>
      <c r="CMY1573" s="66"/>
      <c r="CMZ1573" s="66"/>
      <c r="CNA1573" s="66"/>
      <c r="CNB1573" s="66"/>
      <c r="CNC1573" s="66"/>
      <c r="CND1573" s="66"/>
      <c r="CNE1573" s="66"/>
      <c r="CNF1573" s="66"/>
      <c r="CNG1573" s="66"/>
      <c r="CNH1573" s="66"/>
      <c r="CNI1573" s="66"/>
      <c r="CNJ1573" s="66"/>
      <c r="CNK1573" s="66"/>
      <c r="CNL1573" s="66"/>
      <c r="CNM1573" s="66"/>
      <c r="CNN1573" s="66"/>
      <c r="CNO1573" s="66"/>
      <c r="CNP1573" s="66"/>
      <c r="CNQ1573" s="66"/>
      <c r="CNR1573" s="66"/>
      <c r="CNS1573" s="66"/>
      <c r="CNT1573" s="66"/>
      <c r="CNU1573" s="66"/>
      <c r="CNV1573" s="66"/>
      <c r="CNW1573" s="66"/>
      <c r="CNX1573" s="66"/>
      <c r="CNY1573" s="66"/>
      <c r="CNZ1573" s="66"/>
      <c r="COA1573" s="66"/>
      <c r="COB1573" s="66"/>
      <c r="COC1573" s="66"/>
      <c r="COD1573" s="66"/>
      <c r="COE1573" s="66"/>
      <c r="COF1573" s="66"/>
      <c r="COG1573" s="66"/>
      <c r="COH1573" s="66"/>
      <c r="COI1573" s="66"/>
      <c r="COJ1573" s="66"/>
      <c r="COK1573" s="66"/>
      <c r="COL1573" s="66"/>
      <c r="COM1573" s="66"/>
      <c r="CON1573" s="66"/>
      <c r="COO1573" s="66"/>
      <c r="COP1573" s="66"/>
      <c r="COQ1573" s="66"/>
      <c r="COR1573" s="66"/>
      <c r="COS1573" s="66"/>
      <c r="COT1573" s="66"/>
      <c r="COU1573" s="66"/>
      <c r="COV1573" s="66"/>
      <c r="COW1573" s="66"/>
      <c r="COX1573" s="66"/>
      <c r="COY1573" s="66"/>
      <c r="COZ1573" s="66"/>
      <c r="CPA1573" s="66"/>
      <c r="CPB1573" s="66"/>
      <c r="CPC1573" s="66"/>
      <c r="CPD1573" s="66"/>
      <c r="CPE1573" s="66"/>
      <c r="CPF1573" s="66"/>
      <c r="CPG1573" s="66"/>
      <c r="CPH1573" s="66"/>
      <c r="CPI1573" s="66"/>
      <c r="CPJ1573" s="66"/>
      <c r="CPK1573" s="66"/>
      <c r="CPL1573" s="66"/>
      <c r="CPM1573" s="66"/>
      <c r="CPN1573" s="66"/>
      <c r="CPO1573" s="66"/>
      <c r="CPP1573" s="66"/>
      <c r="CPQ1573" s="66"/>
      <c r="CPR1573" s="66"/>
      <c r="CPS1573" s="66"/>
      <c r="CPT1573" s="66"/>
      <c r="CPU1573" s="66"/>
      <c r="CPV1573" s="66"/>
      <c r="CPW1573" s="66"/>
      <c r="CPX1573" s="66"/>
      <c r="CPY1573" s="66"/>
      <c r="CPZ1573" s="66"/>
      <c r="CQA1573" s="66"/>
      <c r="CQB1573" s="66"/>
      <c r="CQC1573" s="66"/>
      <c r="CQD1573" s="66"/>
      <c r="CQE1573" s="66"/>
      <c r="CQF1573" s="66"/>
      <c r="CQG1573" s="66"/>
      <c r="CQH1573" s="66"/>
      <c r="CQI1573" s="66"/>
      <c r="CQJ1573" s="66"/>
      <c r="CQK1573" s="66"/>
      <c r="CQL1573" s="66"/>
      <c r="CQM1573" s="66"/>
      <c r="CQN1573" s="66"/>
      <c r="CQO1573" s="66"/>
      <c r="CQP1573" s="66"/>
      <c r="CQQ1573" s="66"/>
      <c r="CQR1573" s="66"/>
      <c r="CQS1573" s="66"/>
      <c r="CQT1573" s="66"/>
      <c r="CQU1573" s="66"/>
      <c r="CQV1573" s="66"/>
      <c r="CQW1573" s="66"/>
      <c r="CQX1573" s="66"/>
      <c r="CQY1573" s="66"/>
      <c r="CQZ1573" s="66"/>
      <c r="CRA1573" s="66"/>
      <c r="CRB1573" s="66"/>
      <c r="CRC1573" s="66"/>
      <c r="CRD1573" s="66"/>
      <c r="CRE1573" s="66"/>
      <c r="CRF1573" s="66"/>
      <c r="CRG1573" s="66"/>
      <c r="CRH1573" s="66"/>
      <c r="CRI1573" s="66"/>
      <c r="CRJ1573" s="66"/>
      <c r="CRK1573" s="66"/>
      <c r="CRL1573" s="66"/>
      <c r="CRM1573" s="66"/>
      <c r="CRN1573" s="66"/>
      <c r="CRO1573" s="66"/>
      <c r="CRP1573" s="66"/>
      <c r="CRQ1573" s="66"/>
      <c r="CRR1573" s="66"/>
      <c r="CRS1573" s="66"/>
      <c r="CRT1573" s="66"/>
      <c r="CRU1573" s="66"/>
      <c r="CRV1573" s="66"/>
      <c r="CRW1573" s="66"/>
      <c r="CRX1573" s="66"/>
      <c r="CRY1573" s="66"/>
      <c r="CRZ1573" s="66"/>
      <c r="CSA1573" s="66"/>
      <c r="CSB1573" s="66"/>
      <c r="CSC1573" s="66"/>
      <c r="CSD1573" s="66"/>
      <c r="CSE1573" s="66"/>
      <c r="CSF1573" s="66"/>
      <c r="CSG1573" s="66"/>
      <c r="CSH1573" s="66"/>
      <c r="CSI1573" s="66"/>
      <c r="CSJ1573" s="66"/>
      <c r="CSK1573" s="66"/>
      <c r="CSL1573" s="66"/>
      <c r="CSM1573" s="66"/>
      <c r="CSN1573" s="66"/>
      <c r="CSO1573" s="66"/>
      <c r="CSP1573" s="66"/>
      <c r="CSQ1573" s="66"/>
      <c r="CSR1573" s="66"/>
      <c r="CSS1573" s="66"/>
      <c r="CST1573" s="66"/>
      <c r="CSU1573" s="66"/>
      <c r="CSV1573" s="66"/>
      <c r="CSW1573" s="66"/>
      <c r="CSX1573" s="66"/>
      <c r="CSY1573" s="66"/>
      <c r="CSZ1573" s="66"/>
      <c r="CTA1573" s="66"/>
      <c r="CTB1573" s="66"/>
      <c r="CTC1573" s="66"/>
      <c r="CTD1573" s="66"/>
      <c r="CTE1573" s="66"/>
      <c r="CTF1573" s="66"/>
      <c r="CTG1573" s="66"/>
      <c r="CTH1573" s="66"/>
      <c r="CTI1573" s="66"/>
      <c r="CTJ1573" s="66"/>
      <c r="CTK1573" s="66"/>
      <c r="CTL1573" s="66"/>
      <c r="CTM1573" s="66"/>
      <c r="CTN1573" s="66"/>
      <c r="CTO1573" s="66"/>
      <c r="CTP1573" s="66"/>
      <c r="CTQ1573" s="66"/>
      <c r="CTR1573" s="66"/>
      <c r="CTS1573" s="66"/>
      <c r="CTT1573" s="66"/>
      <c r="CTU1573" s="66"/>
      <c r="CTV1573" s="66"/>
      <c r="CTW1573" s="66"/>
      <c r="CTX1573" s="66"/>
      <c r="CTY1573" s="66"/>
      <c r="CTZ1573" s="66"/>
      <c r="CUA1573" s="66"/>
      <c r="CUB1573" s="66"/>
      <c r="CUC1573" s="66"/>
      <c r="CUD1573" s="66"/>
      <c r="CUE1573" s="66"/>
      <c r="CUF1573" s="66"/>
      <c r="CUG1573" s="66"/>
      <c r="CUH1573" s="66"/>
      <c r="CUI1573" s="66"/>
      <c r="CUJ1573" s="66"/>
      <c r="CUK1573" s="66"/>
      <c r="CUL1573" s="66"/>
      <c r="CUM1573" s="66"/>
      <c r="CUN1573" s="66"/>
      <c r="CUO1573" s="66"/>
      <c r="CUP1573" s="66"/>
      <c r="CUQ1573" s="66"/>
      <c r="CUR1573" s="66"/>
      <c r="CUS1573" s="66"/>
      <c r="CUT1573" s="66"/>
      <c r="CUU1573" s="66"/>
      <c r="CUV1573" s="66"/>
      <c r="CUW1573" s="66"/>
      <c r="CUX1573" s="66"/>
      <c r="CUY1573" s="66"/>
      <c r="CUZ1573" s="66"/>
      <c r="CVA1573" s="66"/>
      <c r="CVB1573" s="66"/>
      <c r="CVC1573" s="66"/>
      <c r="CVD1573" s="66"/>
      <c r="CVE1573" s="66"/>
      <c r="CVF1573" s="66"/>
      <c r="CVG1573" s="66"/>
      <c r="CVH1573" s="66"/>
      <c r="CVI1573" s="66"/>
      <c r="CVJ1573" s="66"/>
      <c r="CVK1573" s="66"/>
      <c r="CVL1573" s="66"/>
      <c r="CVM1573" s="66"/>
      <c r="CVN1573" s="66"/>
      <c r="CVO1573" s="66"/>
      <c r="CVP1573" s="66"/>
      <c r="CVQ1573" s="66"/>
      <c r="CVR1573" s="66"/>
      <c r="CVS1573" s="66"/>
      <c r="CVT1573" s="66"/>
      <c r="CVU1573" s="66"/>
      <c r="CVV1573" s="66"/>
      <c r="CVW1573" s="66"/>
      <c r="CVX1573" s="66"/>
      <c r="CVY1573" s="66"/>
      <c r="CVZ1573" s="66"/>
      <c r="CWA1573" s="66"/>
      <c r="CWB1573" s="66"/>
      <c r="CWC1573" s="66"/>
      <c r="CWD1573" s="66"/>
      <c r="CWE1573" s="66"/>
      <c r="CWF1573" s="66"/>
      <c r="CWG1573" s="66"/>
      <c r="CWH1573" s="66"/>
      <c r="CWI1573" s="66"/>
      <c r="CWJ1573" s="66"/>
      <c r="CWK1573" s="66"/>
      <c r="CWL1573" s="66"/>
      <c r="CWM1573" s="66"/>
      <c r="CWN1573" s="66"/>
      <c r="CWO1573" s="66"/>
      <c r="CWP1573" s="66"/>
      <c r="CWQ1573" s="66"/>
      <c r="CWR1573" s="66"/>
      <c r="CWS1573" s="66"/>
      <c r="CWT1573" s="66"/>
      <c r="CWU1573" s="66"/>
      <c r="CWV1573" s="66"/>
      <c r="CWW1573" s="66"/>
      <c r="CWX1573" s="66"/>
      <c r="CWY1573" s="66"/>
      <c r="CWZ1573" s="66"/>
      <c r="CXA1573" s="66"/>
      <c r="CXB1573" s="66"/>
      <c r="CXC1573" s="66"/>
      <c r="CXD1573" s="66"/>
      <c r="CXE1573" s="66"/>
      <c r="CXF1573" s="66"/>
      <c r="CXG1573" s="66"/>
      <c r="CXH1573" s="66"/>
      <c r="CXI1573" s="66"/>
      <c r="CXJ1573" s="66"/>
      <c r="CXK1573" s="66"/>
      <c r="CXL1573" s="66"/>
      <c r="CXM1573" s="66"/>
      <c r="CXN1573" s="66"/>
      <c r="CXO1573" s="66"/>
      <c r="CXP1573" s="66"/>
      <c r="CXQ1573" s="66"/>
      <c r="CXR1573" s="66"/>
      <c r="CXS1573" s="66"/>
      <c r="CXT1573" s="66"/>
      <c r="CXU1573" s="66"/>
      <c r="CXV1573" s="66"/>
      <c r="CXW1573" s="66"/>
      <c r="CXX1573" s="66"/>
      <c r="CXY1573" s="66"/>
      <c r="CXZ1573" s="66"/>
      <c r="CYA1573" s="66"/>
      <c r="CYB1573" s="66"/>
      <c r="CYC1573" s="66"/>
      <c r="CYD1573" s="66"/>
      <c r="CYE1573" s="66"/>
      <c r="CYF1573" s="66"/>
      <c r="CYG1573" s="66"/>
      <c r="CYH1573" s="66"/>
      <c r="CYI1573" s="66"/>
      <c r="CYJ1573" s="66"/>
      <c r="CYK1573" s="66"/>
      <c r="CYL1573" s="66"/>
      <c r="CYM1573" s="66"/>
      <c r="CYN1573" s="66"/>
      <c r="CYO1573" s="66"/>
      <c r="CYP1573" s="66"/>
      <c r="CYQ1573" s="66"/>
      <c r="CYR1573" s="66"/>
      <c r="CYS1573" s="66"/>
      <c r="CYT1573" s="66"/>
      <c r="CYU1573" s="66"/>
      <c r="CYV1573" s="66"/>
      <c r="CYW1573" s="66"/>
      <c r="CYX1573" s="66"/>
      <c r="CYY1573" s="66"/>
      <c r="CYZ1573" s="66"/>
      <c r="CZA1573" s="66"/>
      <c r="CZB1573" s="66"/>
      <c r="CZC1573" s="66"/>
      <c r="CZD1573" s="66"/>
      <c r="CZE1573" s="66"/>
      <c r="CZF1573" s="66"/>
      <c r="CZG1573" s="66"/>
      <c r="CZH1573" s="66"/>
      <c r="CZI1573" s="66"/>
      <c r="CZJ1573" s="66"/>
      <c r="CZK1573" s="66"/>
      <c r="CZL1573" s="66"/>
      <c r="CZM1573" s="66"/>
      <c r="CZN1573" s="66"/>
      <c r="CZO1573" s="66"/>
      <c r="CZP1573" s="66"/>
      <c r="CZQ1573" s="66"/>
      <c r="CZR1573" s="66"/>
      <c r="CZS1573" s="66"/>
      <c r="CZT1573" s="66"/>
      <c r="CZU1573" s="66"/>
      <c r="CZV1573" s="66"/>
      <c r="CZW1573" s="66"/>
      <c r="CZX1573" s="66"/>
      <c r="CZY1573" s="66"/>
      <c r="CZZ1573" s="66"/>
      <c r="DAA1573" s="66"/>
      <c r="DAB1573" s="66"/>
      <c r="DAC1573" s="66"/>
      <c r="DAD1573" s="66"/>
      <c r="DAE1573" s="66"/>
      <c r="DAF1573" s="66"/>
      <c r="DAG1573" s="66"/>
      <c r="DAH1573" s="66"/>
      <c r="DAI1573" s="66"/>
      <c r="DAJ1573" s="66"/>
      <c r="DAK1573" s="66"/>
      <c r="DAL1573" s="66"/>
      <c r="DAM1573" s="66"/>
      <c r="DAN1573" s="66"/>
      <c r="DAO1573" s="66"/>
      <c r="DAP1573" s="66"/>
      <c r="DAQ1573" s="66"/>
      <c r="DAR1573" s="66"/>
      <c r="DAS1573" s="66"/>
      <c r="DAT1573" s="66"/>
      <c r="DAU1573" s="66"/>
      <c r="DAV1573" s="66"/>
      <c r="DAW1573" s="66"/>
      <c r="DAX1573" s="66"/>
      <c r="DAY1573" s="66"/>
      <c r="DAZ1573" s="66"/>
      <c r="DBA1573" s="66"/>
      <c r="DBB1573" s="66"/>
      <c r="DBC1573" s="66"/>
      <c r="DBD1573" s="66"/>
      <c r="DBE1573" s="66"/>
      <c r="DBF1573" s="66"/>
      <c r="DBG1573" s="66"/>
      <c r="DBH1573" s="66"/>
      <c r="DBI1573" s="66"/>
      <c r="DBJ1573" s="66"/>
      <c r="DBK1573" s="66"/>
      <c r="DBL1573" s="66"/>
      <c r="DBM1573" s="66"/>
      <c r="DBN1573" s="66"/>
      <c r="DBO1573" s="66"/>
      <c r="DBP1573" s="66"/>
      <c r="DBQ1573" s="66"/>
      <c r="DBR1573" s="66"/>
      <c r="DBS1573" s="66"/>
      <c r="DBT1573" s="66"/>
      <c r="DBU1573" s="66"/>
      <c r="DBV1573" s="66"/>
      <c r="DBW1573" s="66"/>
      <c r="DBX1573" s="66"/>
      <c r="DBY1573" s="66"/>
      <c r="DBZ1573" s="66"/>
      <c r="DCA1573" s="66"/>
      <c r="DCB1573" s="66"/>
      <c r="DCC1573" s="66"/>
      <c r="DCD1573" s="66"/>
      <c r="DCE1573" s="66"/>
      <c r="DCF1573" s="66"/>
      <c r="DCG1573" s="66"/>
      <c r="DCH1573" s="66"/>
      <c r="DCI1573" s="66"/>
      <c r="DCJ1573" s="66"/>
      <c r="DCK1573" s="66"/>
      <c r="DCL1573" s="66"/>
      <c r="DCM1573" s="66"/>
      <c r="DCN1573" s="66"/>
      <c r="DCO1573" s="66"/>
      <c r="DCP1573" s="66"/>
      <c r="DCQ1573" s="66"/>
      <c r="DCR1573" s="66"/>
      <c r="DCS1573" s="66"/>
      <c r="DCT1573" s="66"/>
      <c r="DCU1573" s="66"/>
      <c r="DCV1573" s="66"/>
      <c r="DCW1573" s="66"/>
      <c r="DCX1573" s="66"/>
      <c r="DCY1573" s="66"/>
      <c r="DCZ1573" s="66"/>
      <c r="DDA1573" s="66"/>
      <c r="DDB1573" s="66"/>
      <c r="DDC1573" s="66"/>
      <c r="DDD1573" s="66"/>
      <c r="DDE1573" s="66"/>
      <c r="DDF1573" s="66"/>
      <c r="DDG1573" s="66"/>
      <c r="DDH1573" s="66"/>
      <c r="DDI1573" s="66"/>
      <c r="DDJ1573" s="66"/>
      <c r="DDK1573" s="66"/>
      <c r="DDL1573" s="66"/>
      <c r="DDM1573" s="66"/>
      <c r="DDN1573" s="66"/>
      <c r="DDO1573" s="66"/>
      <c r="DDP1573" s="66"/>
      <c r="DDQ1573" s="66"/>
      <c r="DDR1573" s="66"/>
      <c r="DDS1573" s="66"/>
      <c r="DDT1573" s="66"/>
      <c r="DDU1573" s="66"/>
      <c r="DDV1573" s="66"/>
      <c r="DDW1573" s="66"/>
      <c r="DDX1573" s="66"/>
      <c r="DDY1573" s="66"/>
      <c r="DDZ1573" s="66"/>
      <c r="DEA1573" s="66"/>
      <c r="DEB1573" s="66"/>
      <c r="DEC1573" s="66"/>
      <c r="DED1573" s="66"/>
      <c r="DEE1573" s="66"/>
      <c r="DEF1573" s="66"/>
      <c r="DEG1573" s="66"/>
      <c r="DEH1573" s="66"/>
      <c r="DEI1573" s="66"/>
      <c r="DEJ1573" s="66"/>
      <c r="DEK1573" s="66"/>
      <c r="DEL1573" s="66"/>
      <c r="DEM1573" s="66"/>
      <c r="DEN1573" s="66"/>
      <c r="DEO1573" s="66"/>
      <c r="DEP1573" s="66"/>
      <c r="DEQ1573" s="66"/>
      <c r="DER1573" s="66"/>
      <c r="DES1573" s="66"/>
      <c r="DET1573" s="66"/>
      <c r="DEU1573" s="66"/>
      <c r="DEV1573" s="66"/>
      <c r="DEW1573" s="66"/>
      <c r="DEX1573" s="66"/>
      <c r="DEY1573" s="66"/>
      <c r="DEZ1573" s="66"/>
      <c r="DFA1573" s="66"/>
      <c r="DFB1573" s="66"/>
      <c r="DFC1573" s="66"/>
      <c r="DFD1573" s="66"/>
      <c r="DFE1573" s="66"/>
      <c r="DFF1573" s="66"/>
      <c r="DFG1573" s="66"/>
      <c r="DFH1573" s="66"/>
      <c r="DFI1573" s="66"/>
      <c r="DFJ1573" s="66"/>
      <c r="DFK1573" s="66"/>
      <c r="DFL1573" s="66"/>
      <c r="DFM1573" s="66"/>
      <c r="DFN1573" s="66"/>
      <c r="DFO1573" s="66"/>
      <c r="DFP1573" s="66"/>
      <c r="DFQ1573" s="66"/>
      <c r="DFR1573" s="66"/>
      <c r="DFS1573" s="66"/>
      <c r="DFT1573" s="66"/>
      <c r="DFU1573" s="66"/>
      <c r="DFV1573" s="66"/>
      <c r="DFW1573" s="66"/>
      <c r="DFX1573" s="66"/>
      <c r="DFY1573" s="66"/>
      <c r="DFZ1573" s="66"/>
      <c r="DGA1573" s="66"/>
      <c r="DGB1573" s="66"/>
      <c r="DGC1573" s="66"/>
      <c r="DGD1573" s="66"/>
      <c r="DGE1573" s="66"/>
      <c r="DGF1573" s="66"/>
      <c r="DGG1573" s="66"/>
      <c r="DGH1573" s="66"/>
      <c r="DGI1573" s="66"/>
      <c r="DGJ1573" s="66"/>
      <c r="DGK1573" s="66"/>
      <c r="DGL1573" s="66"/>
      <c r="DGM1573" s="66"/>
      <c r="DGN1573" s="66"/>
      <c r="DGO1573" s="66"/>
      <c r="DGP1573" s="66"/>
      <c r="DGQ1573" s="66"/>
      <c r="DGR1573" s="66"/>
      <c r="DGS1573" s="66"/>
      <c r="DGT1573" s="66"/>
      <c r="DGU1573" s="66"/>
      <c r="DGV1573" s="66"/>
      <c r="DGW1573" s="66"/>
      <c r="DGX1573" s="66"/>
      <c r="DGY1573" s="66"/>
      <c r="DGZ1573" s="66"/>
      <c r="DHA1573" s="66"/>
      <c r="DHB1573" s="66"/>
      <c r="DHC1573" s="66"/>
      <c r="DHD1573" s="66"/>
      <c r="DHE1573" s="66"/>
      <c r="DHF1573" s="66"/>
      <c r="DHG1573" s="66"/>
      <c r="DHH1573" s="66"/>
      <c r="DHI1573" s="66"/>
      <c r="DHJ1573" s="66"/>
      <c r="DHK1573" s="66"/>
      <c r="DHL1573" s="66"/>
      <c r="DHM1573" s="66"/>
      <c r="DHN1573" s="66"/>
      <c r="DHO1573" s="66"/>
      <c r="DHP1573" s="66"/>
      <c r="DHQ1573" s="66"/>
      <c r="DHR1573" s="66"/>
      <c r="DHS1573" s="66"/>
      <c r="DHT1573" s="66"/>
      <c r="DHU1573" s="66"/>
      <c r="DHV1573" s="66"/>
      <c r="DHW1573" s="66"/>
      <c r="DHX1573" s="66"/>
      <c r="DHY1573" s="66"/>
      <c r="DHZ1573" s="66"/>
      <c r="DIA1573" s="66"/>
      <c r="DIB1573" s="66"/>
      <c r="DIC1573" s="66"/>
      <c r="DID1573" s="66"/>
      <c r="DIE1573" s="66"/>
      <c r="DIF1573" s="66"/>
      <c r="DIG1573" s="66"/>
      <c r="DIH1573" s="66"/>
      <c r="DII1573" s="66"/>
      <c r="DIJ1573" s="66"/>
      <c r="DIK1573" s="66"/>
      <c r="DIL1573" s="66"/>
      <c r="DIM1573" s="66"/>
      <c r="DIN1573" s="66"/>
      <c r="DIO1573" s="66"/>
      <c r="DIP1573" s="66"/>
      <c r="DIQ1573" s="66"/>
      <c r="DIR1573" s="66"/>
      <c r="DIS1573" s="66"/>
      <c r="DIT1573" s="66"/>
      <c r="DIU1573" s="66"/>
      <c r="DIV1573" s="66"/>
      <c r="DIW1573" s="66"/>
      <c r="DIX1573" s="66"/>
      <c r="DIY1573" s="66"/>
      <c r="DIZ1573" s="66"/>
      <c r="DJA1573" s="66"/>
      <c r="DJB1573" s="66"/>
      <c r="DJC1573" s="66"/>
      <c r="DJD1573" s="66"/>
      <c r="DJE1573" s="66"/>
      <c r="DJF1573" s="66"/>
      <c r="DJG1573" s="66"/>
      <c r="DJH1573" s="66"/>
      <c r="DJI1573" s="66"/>
      <c r="DJJ1573" s="66"/>
      <c r="DJK1573" s="66"/>
      <c r="DJL1573" s="66"/>
      <c r="DJM1573" s="66"/>
      <c r="DJN1573" s="66"/>
      <c r="DJO1573" s="66"/>
      <c r="DJP1573" s="66"/>
      <c r="DJQ1573" s="66"/>
      <c r="DJR1573" s="66"/>
      <c r="DJS1573" s="66"/>
      <c r="DJT1573" s="66"/>
      <c r="DJU1573" s="66"/>
      <c r="DJV1573" s="66"/>
      <c r="DJW1573" s="66"/>
      <c r="DJX1573" s="66"/>
      <c r="DJY1573" s="66"/>
      <c r="DJZ1573" s="66"/>
      <c r="DKA1573" s="66"/>
      <c r="DKB1573" s="66"/>
      <c r="DKC1573" s="66"/>
      <c r="DKD1573" s="66"/>
      <c r="DKE1573" s="66"/>
      <c r="DKF1573" s="66"/>
      <c r="DKG1573" s="66"/>
      <c r="DKH1573" s="66"/>
      <c r="DKI1573" s="66"/>
      <c r="DKJ1573" s="66"/>
      <c r="DKK1573" s="66"/>
      <c r="DKL1573" s="66"/>
      <c r="DKM1573" s="66"/>
      <c r="DKN1573" s="66"/>
      <c r="DKO1573" s="66"/>
      <c r="DKP1573" s="66"/>
      <c r="DKQ1573" s="66"/>
      <c r="DKR1573" s="66"/>
      <c r="DKS1573" s="66"/>
      <c r="DKT1573" s="66"/>
      <c r="DKU1573" s="66"/>
      <c r="DKV1573" s="66"/>
      <c r="DKW1573" s="66"/>
      <c r="DKX1573" s="66"/>
      <c r="DKY1573" s="66"/>
      <c r="DKZ1573" s="66"/>
      <c r="DLA1573" s="66"/>
      <c r="DLB1573" s="66"/>
      <c r="DLC1573" s="66"/>
      <c r="DLD1573" s="66"/>
      <c r="DLE1573" s="66"/>
      <c r="DLF1573" s="66"/>
      <c r="DLG1573" s="66"/>
      <c r="DLH1573" s="66"/>
      <c r="DLI1573" s="66"/>
      <c r="DLJ1573" s="66"/>
      <c r="DLK1573" s="66"/>
      <c r="DLL1573" s="66"/>
      <c r="DLM1573" s="66"/>
      <c r="DLN1573" s="66"/>
      <c r="DLO1573" s="66"/>
      <c r="DLP1573" s="66"/>
      <c r="DLQ1573" s="66"/>
      <c r="DLR1573" s="66"/>
      <c r="DLS1573" s="66"/>
      <c r="DLT1573" s="66"/>
      <c r="DLU1573" s="66"/>
      <c r="DLV1573" s="66"/>
      <c r="DLW1573" s="66"/>
      <c r="DLX1573" s="66"/>
      <c r="DLY1573" s="66"/>
      <c r="DLZ1573" s="66"/>
      <c r="DMA1573" s="66"/>
      <c r="DMB1573" s="66"/>
      <c r="DMC1573" s="66"/>
      <c r="DMD1573" s="66"/>
      <c r="DME1573" s="66"/>
      <c r="DMF1573" s="66"/>
      <c r="DMG1573" s="66"/>
      <c r="DMH1573" s="66"/>
      <c r="DMI1573" s="66"/>
      <c r="DMJ1573" s="66"/>
      <c r="DMK1573" s="66"/>
      <c r="DML1573" s="66"/>
      <c r="DMM1573" s="66"/>
      <c r="DMN1573" s="66"/>
      <c r="DMO1573" s="66"/>
      <c r="DMP1573" s="66"/>
      <c r="DMQ1573" s="66"/>
      <c r="DMR1573" s="66"/>
      <c r="DMS1573" s="66"/>
      <c r="DMT1573" s="66"/>
      <c r="DMU1573" s="66"/>
      <c r="DMV1573" s="66"/>
      <c r="DMW1573" s="66"/>
      <c r="DMX1573" s="66"/>
      <c r="DMY1573" s="66"/>
      <c r="DMZ1573" s="66"/>
      <c r="DNA1573" s="66"/>
      <c r="DNB1573" s="66"/>
      <c r="DNC1573" s="66"/>
      <c r="DND1573" s="66"/>
      <c r="DNE1573" s="66"/>
      <c r="DNF1573" s="66"/>
      <c r="DNG1573" s="66"/>
      <c r="DNH1573" s="66"/>
      <c r="DNI1573" s="66"/>
      <c r="DNJ1573" s="66"/>
      <c r="DNK1573" s="66"/>
      <c r="DNL1573" s="66"/>
      <c r="DNM1573" s="66"/>
      <c r="DNN1573" s="66"/>
      <c r="DNO1573" s="66"/>
      <c r="DNP1573" s="66"/>
      <c r="DNQ1573" s="66"/>
      <c r="DNR1573" s="66"/>
      <c r="DNS1573" s="66"/>
      <c r="DNT1573" s="66"/>
      <c r="DNU1573" s="66"/>
      <c r="DNV1573" s="66"/>
      <c r="DNW1573" s="66"/>
      <c r="DNX1573" s="66"/>
      <c r="DNY1573" s="66"/>
      <c r="DNZ1573" s="66"/>
      <c r="DOA1573" s="66"/>
      <c r="DOB1573" s="66"/>
      <c r="DOC1573" s="66"/>
      <c r="DOD1573" s="66"/>
      <c r="DOE1573" s="66"/>
      <c r="DOF1573" s="66"/>
      <c r="DOG1573" s="66"/>
      <c r="DOH1573" s="66"/>
      <c r="DOI1573" s="66"/>
      <c r="DOJ1573" s="66"/>
      <c r="DOK1573" s="66"/>
      <c r="DOL1573" s="66"/>
      <c r="DOM1573" s="66"/>
      <c r="DON1573" s="66"/>
      <c r="DOO1573" s="66"/>
      <c r="DOP1573" s="66"/>
      <c r="DOQ1573" s="66"/>
      <c r="DOR1573" s="66"/>
      <c r="DOS1573" s="66"/>
      <c r="DOT1573" s="66"/>
      <c r="DOU1573" s="66"/>
      <c r="DOV1573" s="66"/>
      <c r="DOW1573" s="66"/>
      <c r="DOX1573" s="66"/>
      <c r="DOY1573" s="66"/>
      <c r="DOZ1573" s="66"/>
      <c r="DPA1573" s="66"/>
      <c r="DPB1573" s="66"/>
      <c r="DPC1573" s="66"/>
      <c r="DPD1573" s="66"/>
      <c r="DPE1573" s="66"/>
      <c r="DPF1573" s="66"/>
      <c r="DPG1573" s="66"/>
      <c r="DPH1573" s="66"/>
      <c r="DPI1573" s="66"/>
      <c r="DPJ1573" s="66"/>
      <c r="DPK1573" s="66"/>
      <c r="DPL1573" s="66"/>
      <c r="DPM1573" s="66"/>
      <c r="DPN1573" s="66"/>
      <c r="DPO1573" s="66"/>
      <c r="DPP1573" s="66"/>
      <c r="DPQ1573" s="66"/>
      <c r="DPR1573" s="66"/>
      <c r="DPS1573" s="66"/>
      <c r="DPT1573" s="66"/>
      <c r="DPU1573" s="66"/>
      <c r="DPV1573" s="66"/>
      <c r="DPW1573" s="66"/>
      <c r="DPX1573" s="66"/>
      <c r="DPY1573" s="66"/>
      <c r="DPZ1573" s="66"/>
      <c r="DQA1573" s="66"/>
      <c r="DQB1573" s="66"/>
      <c r="DQC1573" s="66"/>
      <c r="DQD1573" s="66"/>
      <c r="DQE1573" s="66"/>
      <c r="DQF1573" s="66"/>
      <c r="DQG1573" s="66"/>
      <c r="DQH1573" s="66"/>
      <c r="DQI1573" s="66"/>
      <c r="DQJ1573" s="66"/>
      <c r="DQK1573" s="66"/>
      <c r="DQL1573" s="66"/>
      <c r="DQM1573" s="66"/>
      <c r="DQN1573" s="66"/>
      <c r="DQO1573" s="66"/>
      <c r="DQP1573" s="66"/>
      <c r="DQQ1573" s="66"/>
      <c r="DQR1573" s="66"/>
      <c r="DQS1573" s="66"/>
      <c r="DQT1573" s="66"/>
      <c r="DQU1573" s="66"/>
      <c r="DQV1573" s="66"/>
      <c r="DQW1573" s="66"/>
      <c r="DQX1573" s="66"/>
      <c r="DQY1573" s="66"/>
      <c r="DQZ1573" s="66"/>
      <c r="DRA1573" s="66"/>
      <c r="DRB1573" s="66"/>
      <c r="DRC1573" s="66"/>
      <c r="DRD1573" s="66"/>
      <c r="DRE1573" s="66"/>
      <c r="DRF1573" s="66"/>
      <c r="DRG1573" s="66"/>
      <c r="DRH1573" s="66"/>
      <c r="DRI1573" s="66"/>
      <c r="DRJ1573" s="66"/>
      <c r="DRK1573" s="66"/>
      <c r="DRL1573" s="66"/>
      <c r="DRM1573" s="66"/>
      <c r="DRN1573" s="66"/>
      <c r="DRO1573" s="66"/>
      <c r="DRP1573" s="66"/>
      <c r="DRQ1573" s="66"/>
      <c r="DRR1573" s="66"/>
      <c r="DRS1573" s="66"/>
      <c r="DRT1573" s="66"/>
      <c r="DRU1573" s="66"/>
      <c r="DRV1573" s="66"/>
      <c r="DRW1573" s="66"/>
      <c r="DRX1573" s="66"/>
      <c r="DRY1573" s="66"/>
      <c r="DRZ1573" s="66"/>
      <c r="DSA1573" s="66"/>
      <c r="DSB1573" s="66"/>
      <c r="DSC1573" s="66"/>
      <c r="DSD1573" s="66"/>
      <c r="DSE1573" s="66"/>
      <c r="DSF1573" s="66"/>
      <c r="DSG1573" s="66"/>
      <c r="DSH1573" s="66"/>
      <c r="DSI1573" s="66"/>
      <c r="DSJ1573" s="66"/>
      <c r="DSK1573" s="66"/>
      <c r="DSL1573" s="66"/>
      <c r="DSM1573" s="66"/>
      <c r="DSN1573" s="66"/>
      <c r="DSO1573" s="66"/>
      <c r="DSP1573" s="66"/>
      <c r="DSQ1573" s="66"/>
      <c r="DSR1573" s="66"/>
      <c r="DSS1573" s="66"/>
      <c r="DST1573" s="66"/>
      <c r="DSU1573" s="66"/>
      <c r="DSV1573" s="66"/>
      <c r="DSW1573" s="66"/>
      <c r="DSX1573" s="66"/>
      <c r="DSY1573" s="66"/>
      <c r="DSZ1573" s="66"/>
      <c r="DTA1573" s="66"/>
      <c r="DTB1573" s="66"/>
      <c r="DTC1573" s="66"/>
      <c r="DTD1573" s="66"/>
      <c r="DTE1573" s="66"/>
      <c r="DTF1573" s="66"/>
      <c r="DTG1573" s="66"/>
      <c r="DTH1573" s="66"/>
      <c r="DTI1573" s="66"/>
      <c r="DTJ1573" s="66"/>
      <c r="DTK1573" s="66"/>
      <c r="DTL1573" s="66"/>
      <c r="DTM1573" s="66"/>
      <c r="DTN1573" s="66"/>
      <c r="DTO1573" s="66"/>
      <c r="DTP1573" s="66"/>
      <c r="DTQ1573" s="66"/>
      <c r="DTR1573" s="66"/>
      <c r="DTS1573" s="66"/>
      <c r="DTT1573" s="66"/>
      <c r="DTU1573" s="66"/>
      <c r="DTV1573" s="66"/>
      <c r="DTW1573" s="66"/>
      <c r="DTX1573" s="66"/>
      <c r="DTY1573" s="66"/>
      <c r="DTZ1573" s="66"/>
      <c r="DUA1573" s="66"/>
      <c r="DUB1573" s="66"/>
      <c r="DUC1573" s="66"/>
      <c r="DUD1573" s="66"/>
      <c r="DUE1573" s="66"/>
      <c r="DUF1573" s="66"/>
      <c r="DUG1573" s="66"/>
      <c r="DUH1573" s="66"/>
      <c r="DUI1573" s="66"/>
      <c r="DUJ1573" s="66"/>
      <c r="DUK1573" s="66"/>
      <c r="DUL1573" s="66"/>
      <c r="DUM1573" s="66"/>
      <c r="DUN1573" s="66"/>
      <c r="DUO1573" s="66"/>
      <c r="DUP1573" s="66"/>
      <c r="DUQ1573" s="66"/>
      <c r="DUR1573" s="66"/>
      <c r="DUS1573" s="66"/>
      <c r="DUT1573" s="66"/>
      <c r="DUU1573" s="66"/>
      <c r="DUV1573" s="66"/>
      <c r="DUW1573" s="66"/>
      <c r="DUX1573" s="66"/>
      <c r="DUY1573" s="66"/>
      <c r="DUZ1573" s="66"/>
      <c r="DVA1573" s="66"/>
      <c r="DVB1573" s="66"/>
      <c r="DVC1573" s="66"/>
      <c r="DVD1573" s="66"/>
      <c r="DVE1573" s="66"/>
      <c r="DVF1573" s="66"/>
      <c r="DVG1573" s="66"/>
      <c r="DVH1573" s="66"/>
      <c r="DVI1573" s="66"/>
      <c r="DVJ1573" s="66"/>
      <c r="DVK1573" s="66"/>
      <c r="DVL1573" s="66"/>
      <c r="DVM1573" s="66"/>
      <c r="DVN1573" s="66"/>
      <c r="DVO1573" s="66"/>
      <c r="DVP1573" s="66"/>
      <c r="DVQ1573" s="66"/>
      <c r="DVR1573" s="66"/>
      <c r="DVS1573" s="66"/>
      <c r="DVT1573" s="66"/>
      <c r="DVU1573" s="66"/>
      <c r="DVV1573" s="66"/>
      <c r="DVW1573" s="66"/>
      <c r="DVX1573" s="66"/>
      <c r="DVY1573" s="66"/>
      <c r="DVZ1573" s="66"/>
      <c r="DWA1573" s="66"/>
      <c r="DWB1573" s="66"/>
      <c r="DWC1573" s="66"/>
      <c r="DWD1573" s="66"/>
      <c r="DWE1573" s="66"/>
      <c r="DWF1573" s="66"/>
      <c r="DWG1573" s="66"/>
      <c r="DWH1573" s="66"/>
      <c r="DWI1573" s="66"/>
      <c r="DWJ1573" s="66"/>
      <c r="DWK1573" s="66"/>
      <c r="DWL1573" s="66"/>
      <c r="DWM1573" s="66"/>
      <c r="DWN1573" s="66"/>
      <c r="DWO1573" s="66"/>
      <c r="DWP1573" s="66"/>
      <c r="DWQ1573" s="66"/>
      <c r="DWR1573" s="66"/>
      <c r="DWS1573" s="66"/>
      <c r="DWT1573" s="66"/>
      <c r="DWU1573" s="66"/>
      <c r="DWV1573" s="66"/>
      <c r="DWW1573" s="66"/>
      <c r="DWX1573" s="66"/>
      <c r="DWY1573" s="66"/>
      <c r="DWZ1573" s="66"/>
      <c r="DXA1573" s="66"/>
      <c r="DXB1573" s="66"/>
      <c r="DXC1573" s="66"/>
      <c r="DXD1573" s="66"/>
      <c r="DXE1573" s="66"/>
      <c r="DXF1573" s="66"/>
      <c r="DXG1573" s="66"/>
      <c r="DXH1573" s="66"/>
      <c r="DXI1573" s="66"/>
      <c r="DXJ1573" s="66"/>
      <c r="DXK1573" s="66"/>
      <c r="DXL1573" s="66"/>
      <c r="DXM1573" s="66"/>
      <c r="DXN1573" s="66"/>
      <c r="DXO1573" s="66"/>
      <c r="DXP1573" s="66"/>
      <c r="DXQ1573" s="66"/>
      <c r="DXR1573" s="66"/>
      <c r="DXS1573" s="66"/>
      <c r="DXT1573" s="66"/>
      <c r="DXU1573" s="66"/>
      <c r="DXV1573" s="66"/>
      <c r="DXW1573" s="66"/>
      <c r="DXX1573" s="66"/>
      <c r="DXY1573" s="66"/>
      <c r="DXZ1573" s="66"/>
      <c r="DYA1573" s="66"/>
      <c r="DYB1573" s="66"/>
      <c r="DYC1573" s="66"/>
      <c r="DYD1573" s="66"/>
      <c r="DYE1573" s="66"/>
      <c r="DYF1573" s="66"/>
      <c r="DYG1573" s="66"/>
      <c r="DYH1573" s="66"/>
      <c r="DYI1573" s="66"/>
      <c r="DYJ1573" s="66"/>
      <c r="DYK1573" s="66"/>
      <c r="DYL1573" s="66"/>
      <c r="DYM1573" s="66"/>
      <c r="DYN1573" s="66"/>
      <c r="DYO1573" s="66"/>
      <c r="DYP1573" s="66"/>
      <c r="DYQ1573" s="66"/>
      <c r="DYR1573" s="66"/>
      <c r="DYS1573" s="66"/>
      <c r="DYT1573" s="66"/>
      <c r="DYU1573" s="66"/>
      <c r="DYV1573" s="66"/>
      <c r="DYW1573" s="66"/>
      <c r="DYX1573" s="66"/>
      <c r="DYY1573" s="66"/>
      <c r="DYZ1573" s="66"/>
      <c r="DZA1573" s="66"/>
      <c r="DZB1573" s="66"/>
      <c r="DZC1573" s="66"/>
      <c r="DZD1573" s="66"/>
      <c r="DZE1573" s="66"/>
      <c r="DZF1573" s="66"/>
      <c r="DZG1573" s="66"/>
      <c r="DZH1573" s="66"/>
      <c r="DZI1573" s="66"/>
      <c r="DZJ1573" s="66"/>
      <c r="DZK1573" s="66"/>
      <c r="DZL1573" s="66"/>
      <c r="DZM1573" s="66"/>
      <c r="DZN1573" s="66"/>
      <c r="DZO1573" s="66"/>
      <c r="DZP1573" s="66"/>
      <c r="DZQ1573" s="66"/>
      <c r="DZR1573" s="66"/>
      <c r="DZS1573" s="66"/>
      <c r="DZT1573" s="66"/>
      <c r="DZU1573" s="66"/>
      <c r="DZV1573" s="66"/>
      <c r="DZW1573" s="66"/>
      <c r="DZX1573" s="66"/>
      <c r="DZY1573" s="66"/>
      <c r="DZZ1573" s="66"/>
      <c r="EAA1573" s="66"/>
      <c r="EAB1573" s="66"/>
      <c r="EAC1573" s="66"/>
      <c r="EAD1573" s="66"/>
      <c r="EAE1573" s="66"/>
      <c r="EAF1573" s="66"/>
      <c r="EAG1573" s="66"/>
      <c r="EAH1573" s="66"/>
      <c r="EAI1573" s="66"/>
      <c r="EAJ1573" s="66"/>
      <c r="EAK1573" s="66"/>
      <c r="EAL1573" s="66"/>
      <c r="EAM1573" s="66"/>
      <c r="EAN1573" s="66"/>
      <c r="EAO1573" s="66"/>
      <c r="EAP1573" s="66"/>
      <c r="EAQ1573" s="66"/>
      <c r="EAR1573" s="66"/>
      <c r="EAS1573" s="66"/>
      <c r="EAT1573" s="66"/>
      <c r="EAU1573" s="66"/>
      <c r="EAV1573" s="66"/>
      <c r="EAW1573" s="66"/>
      <c r="EAX1573" s="66"/>
      <c r="EAY1573" s="66"/>
      <c r="EAZ1573" s="66"/>
      <c r="EBA1573" s="66"/>
      <c r="EBB1573" s="66"/>
      <c r="EBC1573" s="66"/>
      <c r="EBD1573" s="66"/>
      <c r="EBE1573" s="66"/>
      <c r="EBF1573" s="66"/>
      <c r="EBG1573" s="66"/>
      <c r="EBH1573" s="66"/>
      <c r="EBI1573" s="66"/>
      <c r="EBJ1573" s="66"/>
      <c r="EBK1573" s="66"/>
      <c r="EBL1573" s="66"/>
      <c r="EBM1573" s="66"/>
      <c r="EBN1573" s="66"/>
      <c r="EBO1573" s="66"/>
      <c r="EBP1573" s="66"/>
      <c r="EBQ1573" s="66"/>
      <c r="EBR1573" s="66"/>
      <c r="EBS1573" s="66"/>
      <c r="EBT1573" s="66"/>
      <c r="EBU1573" s="66"/>
      <c r="EBV1573" s="66"/>
      <c r="EBW1573" s="66"/>
      <c r="EBX1573" s="66"/>
      <c r="EBY1573" s="66"/>
      <c r="EBZ1573" s="66"/>
      <c r="ECA1573" s="66"/>
      <c r="ECB1573" s="66"/>
      <c r="ECC1573" s="66"/>
      <c r="ECD1573" s="66"/>
      <c r="ECE1573" s="66"/>
      <c r="ECF1573" s="66"/>
      <c r="ECG1573" s="66"/>
      <c r="ECH1573" s="66"/>
      <c r="ECI1573" s="66"/>
      <c r="ECJ1573" s="66"/>
      <c r="ECK1573" s="66"/>
      <c r="ECL1573" s="66"/>
      <c r="ECM1573" s="66"/>
      <c r="ECN1573" s="66"/>
      <c r="ECO1573" s="66"/>
      <c r="ECP1573" s="66"/>
      <c r="ECQ1573" s="66"/>
      <c r="ECR1573" s="66"/>
      <c r="ECS1573" s="66"/>
      <c r="ECT1573" s="66"/>
      <c r="ECU1573" s="66"/>
      <c r="ECV1573" s="66"/>
      <c r="ECW1573" s="66"/>
      <c r="ECX1573" s="66"/>
      <c r="ECY1573" s="66"/>
      <c r="ECZ1573" s="66"/>
      <c r="EDA1573" s="66"/>
      <c r="EDB1573" s="66"/>
      <c r="EDC1573" s="66"/>
      <c r="EDD1573" s="66"/>
      <c r="EDE1573" s="66"/>
      <c r="EDF1573" s="66"/>
      <c r="EDG1573" s="66"/>
      <c r="EDH1573" s="66"/>
      <c r="EDI1573" s="66"/>
      <c r="EDJ1573" s="66"/>
      <c r="EDK1573" s="66"/>
      <c r="EDL1573" s="66"/>
      <c r="EDM1573" s="66"/>
      <c r="EDN1573" s="66"/>
      <c r="EDO1573" s="66"/>
      <c r="EDP1573" s="66"/>
      <c r="EDQ1573" s="66"/>
      <c r="EDR1573" s="66"/>
      <c r="EDS1573" s="66"/>
      <c r="EDT1573" s="66"/>
      <c r="EDU1573" s="66"/>
      <c r="EDV1573" s="66"/>
      <c r="EDW1573" s="66"/>
      <c r="EDX1573" s="66"/>
      <c r="EDY1573" s="66"/>
      <c r="EDZ1573" s="66"/>
      <c r="EEA1573" s="66"/>
      <c r="EEB1573" s="66"/>
      <c r="EEC1573" s="66"/>
      <c r="EED1573" s="66"/>
      <c r="EEE1573" s="66"/>
      <c r="EEF1573" s="66"/>
      <c r="EEG1573" s="66"/>
      <c r="EEH1573" s="66"/>
      <c r="EEI1573" s="66"/>
      <c r="EEJ1573" s="66"/>
      <c r="EEK1573" s="66"/>
      <c r="EEL1573" s="66"/>
      <c r="EEM1573" s="66"/>
      <c r="EEN1573" s="66"/>
      <c r="EEO1573" s="66"/>
      <c r="EEP1573" s="66"/>
      <c r="EEQ1573" s="66"/>
      <c r="EER1573" s="66"/>
      <c r="EES1573" s="66"/>
      <c r="EET1573" s="66"/>
      <c r="EEU1573" s="66"/>
      <c r="EEV1573" s="66"/>
      <c r="EEW1573" s="66"/>
      <c r="EEX1573" s="66"/>
      <c r="EEY1573" s="66"/>
      <c r="EEZ1573" s="66"/>
      <c r="EFA1573" s="66"/>
      <c r="EFB1573" s="66"/>
      <c r="EFC1573" s="66"/>
      <c r="EFD1573" s="66"/>
      <c r="EFE1573" s="66"/>
      <c r="EFF1573" s="66"/>
      <c r="EFG1573" s="66"/>
      <c r="EFH1573" s="66"/>
      <c r="EFI1573" s="66"/>
      <c r="EFJ1573" s="66"/>
      <c r="EFK1573" s="66"/>
      <c r="EFL1573" s="66"/>
      <c r="EFM1573" s="66"/>
      <c r="EFN1573" s="66"/>
      <c r="EFO1573" s="66"/>
      <c r="EFP1573" s="66"/>
      <c r="EFQ1573" s="66"/>
      <c r="EFR1573" s="66"/>
      <c r="EFS1573" s="66"/>
      <c r="EFT1573" s="66"/>
      <c r="EFU1573" s="66"/>
      <c r="EFV1573" s="66"/>
      <c r="EFW1573" s="66"/>
      <c r="EFX1573" s="66"/>
      <c r="EFY1573" s="66"/>
      <c r="EFZ1573" s="66"/>
      <c r="EGA1573" s="66"/>
      <c r="EGB1573" s="66"/>
      <c r="EGC1573" s="66"/>
      <c r="EGD1573" s="66"/>
      <c r="EGE1573" s="66"/>
      <c r="EGF1573" s="66"/>
      <c r="EGG1573" s="66"/>
      <c r="EGH1573" s="66"/>
      <c r="EGI1573" s="66"/>
      <c r="EGJ1573" s="66"/>
      <c r="EGK1573" s="66"/>
      <c r="EGL1573" s="66"/>
      <c r="EGM1573" s="66"/>
      <c r="EGN1573" s="66"/>
      <c r="EGO1573" s="66"/>
      <c r="EGP1573" s="66"/>
      <c r="EGQ1573" s="66"/>
      <c r="EGR1573" s="66"/>
      <c r="EGS1573" s="66"/>
      <c r="EGT1573" s="66"/>
      <c r="EGU1573" s="66"/>
      <c r="EGV1573" s="66"/>
      <c r="EGW1573" s="66"/>
      <c r="EGX1573" s="66"/>
      <c r="EGY1573" s="66"/>
      <c r="EGZ1573" s="66"/>
      <c r="EHA1573" s="66"/>
      <c r="EHB1573" s="66"/>
      <c r="EHC1573" s="66"/>
      <c r="EHD1573" s="66"/>
      <c r="EHE1573" s="66"/>
      <c r="EHF1573" s="66"/>
      <c r="EHG1573" s="66"/>
      <c r="EHH1573" s="66"/>
      <c r="EHI1573" s="66"/>
      <c r="EHJ1573" s="66"/>
      <c r="EHK1573" s="66"/>
      <c r="EHL1573" s="66"/>
      <c r="EHM1573" s="66"/>
      <c r="EHN1573" s="66"/>
      <c r="EHO1573" s="66"/>
      <c r="EHP1573" s="66"/>
      <c r="EHQ1573" s="66"/>
      <c r="EHR1573" s="66"/>
      <c r="EHS1573" s="66"/>
      <c r="EHT1573" s="66"/>
      <c r="EHU1573" s="66"/>
      <c r="EHV1573" s="66"/>
      <c r="EHW1573" s="66"/>
      <c r="EHX1573" s="66"/>
      <c r="EHY1573" s="66"/>
      <c r="EHZ1573" s="66"/>
      <c r="EIA1573" s="66"/>
      <c r="EIB1573" s="66"/>
      <c r="EIC1573" s="66"/>
      <c r="EID1573" s="66"/>
      <c r="EIE1573" s="66"/>
      <c r="EIF1573" s="66"/>
      <c r="EIG1573" s="66"/>
      <c r="EIH1573" s="66"/>
      <c r="EII1573" s="66"/>
      <c r="EIJ1573" s="66"/>
      <c r="EIK1573" s="66"/>
      <c r="EIL1573" s="66"/>
      <c r="EIM1573" s="66"/>
      <c r="EIN1573" s="66"/>
      <c r="EIO1573" s="66"/>
      <c r="EIP1573" s="66"/>
      <c r="EIQ1573" s="66"/>
      <c r="EIR1573" s="66"/>
      <c r="EIS1573" s="66"/>
      <c r="EIT1573" s="66"/>
      <c r="EIU1573" s="66"/>
      <c r="EIV1573" s="66"/>
      <c r="EIW1573" s="66"/>
      <c r="EIX1573" s="66"/>
      <c r="EIY1573" s="66"/>
      <c r="EIZ1573" s="66"/>
      <c r="EJA1573" s="66"/>
      <c r="EJB1573" s="66"/>
      <c r="EJC1573" s="66"/>
      <c r="EJD1573" s="66"/>
      <c r="EJE1573" s="66"/>
      <c r="EJF1573" s="66"/>
      <c r="EJG1573" s="66"/>
      <c r="EJH1573" s="66"/>
      <c r="EJI1573" s="66"/>
      <c r="EJJ1573" s="66"/>
      <c r="EJK1573" s="66"/>
      <c r="EJL1573" s="66"/>
      <c r="EJM1573" s="66"/>
      <c r="EJN1573" s="66"/>
      <c r="EJO1573" s="66"/>
      <c r="EJP1573" s="66"/>
      <c r="EJQ1573" s="66"/>
      <c r="EJR1573" s="66"/>
      <c r="EJS1573" s="66"/>
      <c r="EJT1573" s="66"/>
      <c r="EJU1573" s="66"/>
      <c r="EJV1573" s="66"/>
      <c r="EJW1573" s="66"/>
      <c r="EJX1573" s="66"/>
      <c r="EJY1573" s="66"/>
      <c r="EJZ1573" s="66"/>
      <c r="EKA1573" s="66"/>
      <c r="EKB1573" s="66"/>
      <c r="EKC1573" s="66"/>
      <c r="EKD1573" s="66"/>
      <c r="EKE1573" s="66"/>
      <c r="EKF1573" s="66"/>
      <c r="EKG1573" s="66"/>
      <c r="EKH1573" s="66"/>
      <c r="EKI1573" s="66"/>
      <c r="EKJ1573" s="66"/>
      <c r="EKK1573" s="66"/>
      <c r="EKL1573" s="66"/>
      <c r="EKM1573" s="66"/>
      <c r="EKN1573" s="66"/>
      <c r="EKO1573" s="66"/>
      <c r="EKP1573" s="66"/>
      <c r="EKQ1573" s="66"/>
      <c r="EKR1573" s="66"/>
      <c r="EKS1573" s="66"/>
      <c r="EKT1573" s="66"/>
      <c r="EKU1573" s="66"/>
      <c r="EKV1573" s="66"/>
      <c r="EKW1573" s="66"/>
      <c r="EKX1573" s="66"/>
      <c r="EKY1573" s="66"/>
      <c r="EKZ1573" s="66"/>
      <c r="ELA1573" s="66"/>
      <c r="ELB1573" s="66"/>
      <c r="ELC1573" s="66"/>
      <c r="ELD1573" s="66"/>
      <c r="ELE1573" s="66"/>
      <c r="ELF1573" s="66"/>
      <c r="ELG1573" s="66"/>
      <c r="ELH1573" s="66"/>
      <c r="ELI1573" s="66"/>
      <c r="ELJ1573" s="66"/>
      <c r="ELK1573" s="66"/>
      <c r="ELL1573" s="66"/>
      <c r="ELM1573" s="66"/>
      <c r="ELN1573" s="66"/>
      <c r="ELO1573" s="66"/>
      <c r="ELP1573" s="66"/>
      <c r="ELQ1573" s="66"/>
      <c r="ELR1573" s="66"/>
      <c r="ELS1573" s="66"/>
      <c r="ELT1573" s="66"/>
      <c r="ELU1573" s="66"/>
      <c r="ELV1573" s="66"/>
      <c r="ELW1573" s="66"/>
      <c r="ELX1573" s="66"/>
      <c r="ELY1573" s="66"/>
      <c r="ELZ1573" s="66"/>
      <c r="EMA1573" s="66"/>
      <c r="EMB1573" s="66"/>
      <c r="EMC1573" s="66"/>
      <c r="EMD1573" s="66"/>
      <c r="EME1573" s="66"/>
      <c r="EMF1573" s="66"/>
      <c r="EMG1573" s="66"/>
      <c r="EMH1573" s="66"/>
      <c r="EMI1573" s="66"/>
      <c r="EMJ1573" s="66"/>
      <c r="EMK1573" s="66"/>
      <c r="EML1573" s="66"/>
      <c r="EMM1573" s="66"/>
      <c r="EMN1573" s="66"/>
      <c r="EMO1573" s="66"/>
      <c r="EMP1573" s="66"/>
      <c r="EMQ1573" s="66"/>
      <c r="EMR1573" s="66"/>
      <c r="EMS1573" s="66"/>
      <c r="EMT1573" s="66"/>
      <c r="EMU1573" s="66"/>
      <c r="EMV1573" s="66"/>
      <c r="EMW1573" s="66"/>
      <c r="EMX1573" s="66"/>
      <c r="EMY1573" s="66"/>
      <c r="EMZ1573" s="66"/>
      <c r="ENA1573" s="66"/>
      <c r="ENB1573" s="66"/>
      <c r="ENC1573" s="66"/>
      <c r="END1573" s="66"/>
      <c r="ENE1573" s="66"/>
      <c r="ENF1573" s="66"/>
      <c r="ENG1573" s="66"/>
      <c r="ENH1573" s="66"/>
      <c r="ENI1573" s="66"/>
      <c r="ENJ1573" s="66"/>
      <c r="ENK1573" s="66"/>
      <c r="ENL1573" s="66"/>
      <c r="ENM1573" s="66"/>
      <c r="ENN1573" s="66"/>
      <c r="ENO1573" s="66"/>
      <c r="ENP1573" s="66"/>
      <c r="ENQ1573" s="66"/>
      <c r="ENR1573" s="66"/>
      <c r="ENS1573" s="66"/>
      <c r="ENT1573" s="66"/>
      <c r="ENU1573" s="66"/>
      <c r="ENV1573" s="66"/>
      <c r="ENW1573" s="66"/>
      <c r="ENX1573" s="66"/>
      <c r="ENY1573" s="66"/>
      <c r="ENZ1573" s="66"/>
      <c r="EOA1573" s="66"/>
      <c r="EOB1573" s="66"/>
      <c r="EOC1573" s="66"/>
      <c r="EOD1573" s="66"/>
      <c r="EOE1573" s="66"/>
      <c r="EOF1573" s="66"/>
      <c r="EOG1573" s="66"/>
      <c r="EOH1573" s="66"/>
      <c r="EOI1573" s="66"/>
      <c r="EOJ1573" s="66"/>
      <c r="EOK1573" s="66"/>
      <c r="EOL1573" s="66"/>
      <c r="EOM1573" s="66"/>
      <c r="EON1573" s="66"/>
      <c r="EOO1573" s="66"/>
      <c r="EOP1573" s="66"/>
      <c r="EOQ1573" s="66"/>
      <c r="EOR1573" s="66"/>
      <c r="EOS1573" s="66"/>
      <c r="EOT1573" s="66"/>
      <c r="EOU1573" s="66"/>
      <c r="EOV1573" s="66"/>
      <c r="EOW1573" s="66"/>
      <c r="EOX1573" s="66"/>
      <c r="EOY1573" s="66"/>
      <c r="EOZ1573" s="66"/>
      <c r="EPA1573" s="66"/>
      <c r="EPB1573" s="66"/>
      <c r="EPC1573" s="66"/>
      <c r="EPD1573" s="66"/>
      <c r="EPE1573" s="66"/>
      <c r="EPF1573" s="66"/>
      <c r="EPG1573" s="66"/>
      <c r="EPH1573" s="66"/>
      <c r="EPI1573" s="66"/>
      <c r="EPJ1573" s="66"/>
      <c r="EPK1573" s="66"/>
      <c r="EPL1573" s="66"/>
      <c r="EPM1573" s="66"/>
      <c r="EPN1573" s="66"/>
      <c r="EPO1573" s="66"/>
      <c r="EPP1573" s="66"/>
      <c r="EPQ1573" s="66"/>
      <c r="EPR1573" s="66"/>
      <c r="EPS1573" s="66"/>
      <c r="EPT1573" s="66"/>
      <c r="EPU1573" s="66"/>
      <c r="EPV1573" s="66"/>
      <c r="EPW1573" s="66"/>
      <c r="EPX1573" s="66"/>
      <c r="EPY1573" s="66"/>
      <c r="EPZ1573" s="66"/>
      <c r="EQA1573" s="66"/>
      <c r="EQB1573" s="66"/>
      <c r="EQC1573" s="66"/>
      <c r="EQD1573" s="66"/>
      <c r="EQE1573" s="66"/>
      <c r="EQF1573" s="66"/>
      <c r="EQG1573" s="66"/>
      <c r="EQH1573" s="66"/>
      <c r="EQI1573" s="66"/>
      <c r="EQJ1573" s="66"/>
      <c r="EQK1573" s="66"/>
      <c r="EQL1573" s="66"/>
      <c r="EQM1573" s="66"/>
      <c r="EQN1573" s="66"/>
      <c r="EQO1573" s="66"/>
      <c r="EQP1573" s="66"/>
      <c r="EQQ1573" s="66"/>
      <c r="EQR1573" s="66"/>
      <c r="EQS1573" s="66"/>
      <c r="EQT1573" s="66"/>
      <c r="EQU1573" s="66"/>
      <c r="EQV1573" s="66"/>
      <c r="EQW1573" s="66"/>
      <c r="EQX1573" s="66"/>
      <c r="EQY1573" s="66"/>
      <c r="EQZ1573" s="66"/>
      <c r="ERA1573" s="66"/>
      <c r="ERB1573" s="66"/>
      <c r="ERC1573" s="66"/>
      <c r="ERD1573" s="66"/>
      <c r="ERE1573" s="66"/>
      <c r="ERF1573" s="66"/>
      <c r="ERG1573" s="66"/>
      <c r="ERH1573" s="66"/>
      <c r="ERI1573" s="66"/>
      <c r="ERJ1573" s="66"/>
      <c r="ERK1573" s="66"/>
      <c r="ERL1573" s="66"/>
      <c r="ERM1573" s="66"/>
      <c r="ERN1573" s="66"/>
      <c r="ERO1573" s="66"/>
      <c r="ERP1573" s="66"/>
      <c r="ERQ1573" s="66"/>
      <c r="ERR1573" s="66"/>
      <c r="ERS1573" s="66"/>
      <c r="ERT1573" s="66"/>
      <c r="ERU1573" s="66"/>
      <c r="ERV1573" s="66"/>
      <c r="ERW1573" s="66"/>
      <c r="ERX1573" s="66"/>
      <c r="ERY1573" s="66"/>
      <c r="ERZ1573" s="66"/>
      <c r="ESA1573" s="66"/>
      <c r="ESB1573" s="66"/>
      <c r="ESC1573" s="66"/>
      <c r="ESD1573" s="66"/>
      <c r="ESE1573" s="66"/>
      <c r="ESF1573" s="66"/>
      <c r="ESG1573" s="66"/>
      <c r="ESH1573" s="66"/>
      <c r="ESI1573" s="66"/>
      <c r="ESJ1573" s="66"/>
      <c r="ESK1573" s="66"/>
      <c r="ESL1573" s="66"/>
      <c r="ESM1573" s="66"/>
      <c r="ESN1573" s="66"/>
      <c r="ESO1573" s="66"/>
      <c r="ESP1573" s="66"/>
      <c r="ESQ1573" s="66"/>
      <c r="ESR1573" s="66"/>
      <c r="ESS1573" s="66"/>
      <c r="EST1573" s="66"/>
      <c r="ESU1573" s="66"/>
      <c r="ESV1573" s="66"/>
      <c r="ESW1573" s="66"/>
      <c r="ESX1573" s="66"/>
      <c r="ESY1573" s="66"/>
      <c r="ESZ1573" s="66"/>
      <c r="ETA1573" s="66"/>
      <c r="ETB1573" s="66"/>
      <c r="ETC1573" s="66"/>
      <c r="ETD1573" s="66"/>
      <c r="ETE1573" s="66"/>
      <c r="ETF1573" s="66"/>
      <c r="ETG1573" s="66"/>
      <c r="ETH1573" s="66"/>
      <c r="ETI1573" s="66"/>
      <c r="ETJ1573" s="66"/>
      <c r="ETK1573" s="66"/>
      <c r="ETL1573" s="66"/>
      <c r="ETM1573" s="66"/>
      <c r="ETN1573" s="66"/>
      <c r="ETO1573" s="66"/>
      <c r="ETP1573" s="66"/>
      <c r="ETQ1573" s="66"/>
      <c r="ETR1573" s="66"/>
      <c r="ETS1573" s="66"/>
      <c r="ETT1573" s="66"/>
      <c r="ETU1573" s="66"/>
      <c r="ETV1573" s="66"/>
      <c r="ETW1573" s="66"/>
      <c r="ETX1573" s="66"/>
      <c r="ETY1573" s="66"/>
      <c r="ETZ1573" s="66"/>
      <c r="EUA1573" s="66"/>
      <c r="EUB1573" s="66"/>
      <c r="EUC1573" s="66"/>
      <c r="EUD1573" s="66"/>
      <c r="EUE1573" s="66"/>
      <c r="EUF1573" s="66"/>
      <c r="EUG1573" s="66"/>
      <c r="EUH1573" s="66"/>
      <c r="EUI1573" s="66"/>
      <c r="EUJ1573" s="66"/>
      <c r="EUK1573" s="66"/>
      <c r="EUL1573" s="66"/>
      <c r="EUM1573" s="66"/>
      <c r="EUN1573" s="66"/>
      <c r="EUO1573" s="66"/>
      <c r="EUP1573" s="66"/>
      <c r="EUQ1573" s="66"/>
      <c r="EUR1573" s="66"/>
      <c r="EUS1573" s="66"/>
      <c r="EUT1573" s="66"/>
      <c r="EUU1573" s="66"/>
      <c r="EUV1573" s="66"/>
      <c r="EUW1573" s="66"/>
      <c r="EUX1573" s="66"/>
      <c r="EUY1573" s="66"/>
      <c r="EUZ1573" s="66"/>
      <c r="EVA1573" s="66"/>
      <c r="EVB1573" s="66"/>
      <c r="EVC1573" s="66"/>
      <c r="EVD1573" s="66"/>
      <c r="EVE1573" s="66"/>
      <c r="EVF1573" s="66"/>
      <c r="EVG1573" s="66"/>
      <c r="EVH1573" s="66"/>
      <c r="EVI1573" s="66"/>
      <c r="EVJ1573" s="66"/>
      <c r="EVK1573" s="66"/>
      <c r="EVL1573" s="66"/>
      <c r="EVM1573" s="66"/>
      <c r="EVN1573" s="66"/>
      <c r="EVO1573" s="66"/>
      <c r="EVP1573" s="66"/>
      <c r="EVQ1573" s="66"/>
      <c r="EVR1573" s="66"/>
      <c r="EVS1573" s="66"/>
      <c r="EVT1573" s="66"/>
      <c r="EVU1573" s="66"/>
      <c r="EVV1573" s="66"/>
      <c r="EVW1573" s="66"/>
      <c r="EVX1573" s="66"/>
      <c r="EVY1573" s="66"/>
      <c r="EVZ1573" s="66"/>
      <c r="EWA1573" s="66"/>
      <c r="EWB1573" s="66"/>
      <c r="EWC1573" s="66"/>
      <c r="EWD1573" s="66"/>
      <c r="EWE1573" s="66"/>
      <c r="EWF1573" s="66"/>
      <c r="EWG1573" s="66"/>
      <c r="EWH1573" s="66"/>
      <c r="EWI1573" s="66"/>
      <c r="EWJ1573" s="66"/>
      <c r="EWK1573" s="66"/>
      <c r="EWL1573" s="66"/>
      <c r="EWM1573" s="66"/>
      <c r="EWN1573" s="66"/>
      <c r="EWO1573" s="66"/>
      <c r="EWP1573" s="66"/>
      <c r="EWQ1573" s="66"/>
      <c r="EWR1573" s="66"/>
      <c r="EWS1573" s="66"/>
      <c r="EWT1573" s="66"/>
      <c r="EWU1573" s="66"/>
      <c r="EWV1573" s="66"/>
      <c r="EWW1573" s="66"/>
      <c r="EWX1573" s="66"/>
      <c r="EWY1573" s="66"/>
      <c r="EWZ1573" s="66"/>
      <c r="EXA1573" s="66"/>
      <c r="EXB1573" s="66"/>
      <c r="EXC1573" s="66"/>
      <c r="EXD1573" s="66"/>
      <c r="EXE1573" s="66"/>
      <c r="EXF1573" s="66"/>
      <c r="EXG1573" s="66"/>
      <c r="EXH1573" s="66"/>
      <c r="EXI1573" s="66"/>
      <c r="EXJ1573" s="66"/>
      <c r="EXK1573" s="66"/>
      <c r="EXL1573" s="66"/>
      <c r="EXM1573" s="66"/>
      <c r="EXN1573" s="66"/>
      <c r="EXO1573" s="66"/>
      <c r="EXP1573" s="66"/>
      <c r="EXQ1573" s="66"/>
      <c r="EXR1573" s="66"/>
      <c r="EXS1573" s="66"/>
      <c r="EXT1573" s="66"/>
      <c r="EXU1573" s="66"/>
      <c r="EXV1573" s="66"/>
      <c r="EXW1573" s="66"/>
      <c r="EXX1573" s="66"/>
      <c r="EXY1573" s="66"/>
      <c r="EXZ1573" s="66"/>
      <c r="EYA1573" s="66"/>
      <c r="EYB1573" s="66"/>
      <c r="EYC1573" s="66"/>
      <c r="EYD1573" s="66"/>
      <c r="EYE1573" s="66"/>
      <c r="EYF1573" s="66"/>
      <c r="EYG1573" s="66"/>
      <c r="EYH1573" s="66"/>
      <c r="EYI1573" s="66"/>
      <c r="EYJ1573" s="66"/>
      <c r="EYK1573" s="66"/>
      <c r="EYL1573" s="66"/>
      <c r="EYM1573" s="66"/>
      <c r="EYN1573" s="66"/>
      <c r="EYO1573" s="66"/>
      <c r="EYP1573" s="66"/>
      <c r="EYQ1573" s="66"/>
      <c r="EYR1573" s="66"/>
      <c r="EYS1573" s="66"/>
      <c r="EYT1573" s="66"/>
      <c r="EYU1573" s="66"/>
      <c r="EYV1573" s="66"/>
      <c r="EYW1573" s="66"/>
      <c r="EYX1573" s="66"/>
      <c r="EYY1573" s="66"/>
      <c r="EYZ1573" s="66"/>
      <c r="EZA1573" s="66"/>
      <c r="EZB1573" s="66"/>
      <c r="EZC1573" s="66"/>
      <c r="EZD1573" s="66"/>
      <c r="EZE1573" s="66"/>
      <c r="EZF1573" s="66"/>
      <c r="EZG1573" s="66"/>
      <c r="EZH1573" s="66"/>
      <c r="EZI1573" s="66"/>
      <c r="EZJ1573" s="66"/>
      <c r="EZK1573" s="66"/>
      <c r="EZL1573" s="66"/>
      <c r="EZM1573" s="66"/>
      <c r="EZN1573" s="66"/>
      <c r="EZO1573" s="66"/>
      <c r="EZP1573" s="66"/>
      <c r="EZQ1573" s="66"/>
      <c r="EZR1573" s="66"/>
      <c r="EZS1573" s="66"/>
      <c r="EZT1573" s="66"/>
      <c r="EZU1573" s="66"/>
      <c r="EZV1573" s="66"/>
      <c r="EZW1573" s="66"/>
      <c r="EZX1573" s="66"/>
      <c r="EZY1573" s="66"/>
      <c r="EZZ1573" s="66"/>
      <c r="FAA1573" s="66"/>
      <c r="FAB1573" s="66"/>
      <c r="FAC1573" s="66"/>
      <c r="FAD1573" s="66"/>
      <c r="FAE1573" s="66"/>
      <c r="FAF1573" s="66"/>
      <c r="FAG1573" s="66"/>
      <c r="FAH1573" s="66"/>
      <c r="FAI1573" s="66"/>
      <c r="FAJ1573" s="66"/>
      <c r="FAK1573" s="66"/>
      <c r="FAL1573" s="66"/>
      <c r="FAM1573" s="66"/>
      <c r="FAN1573" s="66"/>
      <c r="FAO1573" s="66"/>
      <c r="FAP1573" s="66"/>
      <c r="FAQ1573" s="66"/>
      <c r="FAR1573" s="66"/>
      <c r="FAS1573" s="66"/>
      <c r="FAT1573" s="66"/>
      <c r="FAU1573" s="66"/>
      <c r="FAV1573" s="66"/>
      <c r="FAW1573" s="66"/>
      <c r="FAX1573" s="66"/>
      <c r="FAY1573" s="66"/>
      <c r="FAZ1573" s="66"/>
      <c r="FBA1573" s="66"/>
      <c r="FBB1573" s="66"/>
      <c r="FBC1573" s="66"/>
      <c r="FBD1573" s="66"/>
      <c r="FBE1573" s="66"/>
      <c r="FBF1573" s="66"/>
      <c r="FBG1573" s="66"/>
      <c r="FBH1573" s="66"/>
      <c r="FBI1573" s="66"/>
      <c r="FBJ1573" s="66"/>
      <c r="FBK1573" s="66"/>
      <c r="FBL1573" s="66"/>
      <c r="FBM1573" s="66"/>
      <c r="FBN1573" s="66"/>
      <c r="FBO1573" s="66"/>
      <c r="FBP1573" s="66"/>
      <c r="FBQ1573" s="66"/>
      <c r="FBR1573" s="66"/>
      <c r="FBS1573" s="66"/>
      <c r="FBT1573" s="66"/>
      <c r="FBU1573" s="66"/>
      <c r="FBV1573" s="66"/>
      <c r="FBW1573" s="66"/>
      <c r="FBX1573" s="66"/>
      <c r="FBY1573" s="66"/>
      <c r="FBZ1573" s="66"/>
      <c r="FCA1573" s="66"/>
      <c r="FCB1573" s="66"/>
      <c r="FCC1573" s="66"/>
      <c r="FCD1573" s="66"/>
      <c r="FCE1573" s="66"/>
      <c r="FCF1573" s="66"/>
      <c r="FCG1573" s="66"/>
      <c r="FCH1573" s="66"/>
      <c r="FCI1573" s="66"/>
      <c r="FCJ1573" s="66"/>
      <c r="FCK1573" s="66"/>
      <c r="FCL1573" s="66"/>
      <c r="FCM1573" s="66"/>
      <c r="FCN1573" s="66"/>
      <c r="FCO1573" s="66"/>
      <c r="FCP1573" s="66"/>
      <c r="FCQ1573" s="66"/>
      <c r="FCR1573" s="66"/>
      <c r="FCS1573" s="66"/>
      <c r="FCT1573" s="66"/>
      <c r="FCU1573" s="66"/>
      <c r="FCV1573" s="66"/>
      <c r="FCW1573" s="66"/>
      <c r="FCX1573" s="66"/>
      <c r="FCY1573" s="66"/>
      <c r="FCZ1573" s="66"/>
      <c r="FDA1573" s="66"/>
      <c r="FDB1573" s="66"/>
      <c r="FDC1573" s="66"/>
      <c r="FDD1573" s="66"/>
      <c r="FDE1573" s="66"/>
      <c r="FDF1573" s="66"/>
      <c r="FDG1573" s="66"/>
      <c r="FDH1573" s="66"/>
      <c r="FDI1573" s="66"/>
      <c r="FDJ1573" s="66"/>
      <c r="FDK1573" s="66"/>
      <c r="FDL1573" s="66"/>
      <c r="FDM1573" s="66"/>
      <c r="FDN1573" s="66"/>
      <c r="FDO1573" s="66"/>
      <c r="FDP1573" s="66"/>
      <c r="FDQ1573" s="66"/>
      <c r="FDR1573" s="66"/>
      <c r="FDS1573" s="66"/>
      <c r="FDT1573" s="66"/>
      <c r="FDU1573" s="66"/>
      <c r="FDV1573" s="66"/>
      <c r="FDW1573" s="66"/>
      <c r="FDX1573" s="66"/>
      <c r="FDY1573" s="66"/>
      <c r="FDZ1573" s="66"/>
      <c r="FEA1573" s="66"/>
      <c r="FEB1573" s="66"/>
      <c r="FEC1573" s="66"/>
      <c r="FED1573" s="66"/>
      <c r="FEE1573" s="66"/>
      <c r="FEF1573" s="66"/>
      <c r="FEG1573" s="66"/>
      <c r="FEH1573" s="66"/>
      <c r="FEI1573" s="66"/>
      <c r="FEJ1573" s="66"/>
      <c r="FEK1573" s="66"/>
      <c r="FEL1573" s="66"/>
      <c r="FEM1573" s="66"/>
      <c r="FEN1573" s="66"/>
      <c r="FEO1573" s="66"/>
      <c r="FEP1573" s="66"/>
      <c r="FEQ1573" s="66"/>
      <c r="FER1573" s="66"/>
      <c r="FES1573" s="66"/>
      <c r="FET1573" s="66"/>
      <c r="FEU1573" s="66"/>
      <c r="FEV1573" s="66"/>
      <c r="FEW1573" s="66"/>
      <c r="FEX1573" s="66"/>
      <c r="FEY1573" s="66"/>
      <c r="FEZ1573" s="66"/>
      <c r="FFA1573" s="66"/>
      <c r="FFB1573" s="66"/>
      <c r="FFC1573" s="66"/>
      <c r="FFD1573" s="66"/>
      <c r="FFE1573" s="66"/>
      <c r="FFF1573" s="66"/>
      <c r="FFG1573" s="66"/>
      <c r="FFH1573" s="66"/>
      <c r="FFI1573" s="66"/>
      <c r="FFJ1573" s="66"/>
      <c r="FFK1573" s="66"/>
      <c r="FFL1573" s="66"/>
      <c r="FFM1573" s="66"/>
      <c r="FFN1573" s="66"/>
      <c r="FFO1573" s="66"/>
      <c r="FFP1573" s="66"/>
      <c r="FFQ1573" s="66"/>
      <c r="FFR1573" s="66"/>
      <c r="FFS1573" s="66"/>
      <c r="FFT1573" s="66"/>
      <c r="FFU1573" s="66"/>
      <c r="FFV1573" s="66"/>
      <c r="FFW1573" s="66"/>
      <c r="FFX1573" s="66"/>
      <c r="FFY1573" s="66"/>
      <c r="FFZ1573" s="66"/>
      <c r="FGA1573" s="66"/>
      <c r="FGB1573" s="66"/>
      <c r="FGC1573" s="66"/>
      <c r="FGD1573" s="66"/>
      <c r="FGE1573" s="66"/>
      <c r="FGF1573" s="66"/>
      <c r="FGG1573" s="66"/>
      <c r="FGH1573" s="66"/>
      <c r="FGI1573" s="66"/>
      <c r="FGJ1573" s="66"/>
      <c r="FGK1573" s="66"/>
      <c r="FGL1573" s="66"/>
      <c r="FGM1573" s="66"/>
      <c r="FGN1573" s="66"/>
      <c r="FGO1573" s="66"/>
      <c r="FGP1573" s="66"/>
      <c r="FGQ1573" s="66"/>
      <c r="FGR1573" s="66"/>
      <c r="FGS1573" s="66"/>
      <c r="FGT1573" s="66"/>
      <c r="FGU1573" s="66"/>
      <c r="FGV1573" s="66"/>
      <c r="FGW1573" s="66"/>
      <c r="FGX1573" s="66"/>
      <c r="FGY1573" s="66"/>
      <c r="FGZ1573" s="66"/>
      <c r="FHA1573" s="66"/>
      <c r="FHB1573" s="66"/>
      <c r="FHC1573" s="66"/>
      <c r="FHD1573" s="66"/>
      <c r="FHE1573" s="66"/>
      <c r="FHF1573" s="66"/>
      <c r="FHG1573" s="66"/>
      <c r="FHH1573" s="66"/>
      <c r="FHI1573" s="66"/>
      <c r="FHJ1573" s="66"/>
      <c r="FHK1573" s="66"/>
      <c r="FHL1573" s="66"/>
      <c r="FHM1573" s="66"/>
      <c r="FHN1573" s="66"/>
      <c r="FHO1573" s="66"/>
      <c r="FHP1573" s="66"/>
      <c r="FHQ1573" s="66"/>
      <c r="FHR1573" s="66"/>
      <c r="FHS1573" s="66"/>
      <c r="FHT1573" s="66"/>
      <c r="FHU1573" s="66"/>
      <c r="FHV1573" s="66"/>
      <c r="FHW1573" s="66"/>
      <c r="FHX1573" s="66"/>
      <c r="FHY1573" s="66"/>
      <c r="FHZ1573" s="66"/>
      <c r="FIA1573" s="66"/>
      <c r="FIB1573" s="66"/>
      <c r="FIC1573" s="66"/>
      <c r="FID1573" s="66"/>
      <c r="FIE1573" s="66"/>
      <c r="FIF1573" s="66"/>
      <c r="FIG1573" s="66"/>
      <c r="FIH1573" s="66"/>
      <c r="FII1573" s="66"/>
      <c r="FIJ1573" s="66"/>
      <c r="FIK1573" s="66"/>
      <c r="FIL1573" s="66"/>
      <c r="FIM1573" s="66"/>
      <c r="FIN1573" s="66"/>
      <c r="FIO1573" s="66"/>
      <c r="FIP1573" s="66"/>
      <c r="FIQ1573" s="66"/>
      <c r="FIR1573" s="66"/>
      <c r="FIS1573" s="66"/>
      <c r="FIT1573" s="66"/>
      <c r="FIU1573" s="66"/>
      <c r="FIV1573" s="66"/>
      <c r="FIW1573" s="66"/>
      <c r="FIX1573" s="66"/>
      <c r="FIY1573" s="66"/>
      <c r="FIZ1573" s="66"/>
      <c r="FJA1573" s="66"/>
      <c r="FJB1573" s="66"/>
      <c r="FJC1573" s="66"/>
      <c r="FJD1573" s="66"/>
      <c r="FJE1573" s="66"/>
      <c r="FJF1573" s="66"/>
      <c r="FJG1573" s="66"/>
      <c r="FJH1573" s="66"/>
      <c r="FJI1573" s="66"/>
      <c r="FJJ1573" s="66"/>
      <c r="FJK1573" s="66"/>
      <c r="FJL1573" s="66"/>
      <c r="FJM1573" s="66"/>
      <c r="FJN1573" s="66"/>
      <c r="FJO1573" s="66"/>
      <c r="FJP1573" s="66"/>
      <c r="FJQ1573" s="66"/>
      <c r="FJR1573" s="66"/>
      <c r="FJS1573" s="66"/>
      <c r="FJT1573" s="66"/>
      <c r="FJU1573" s="66"/>
      <c r="FJV1573" s="66"/>
      <c r="FJW1573" s="66"/>
      <c r="FJX1573" s="66"/>
      <c r="FJY1573" s="66"/>
      <c r="FJZ1573" s="66"/>
      <c r="FKA1573" s="66"/>
      <c r="FKB1573" s="66"/>
      <c r="FKC1573" s="66"/>
      <c r="FKD1573" s="66"/>
      <c r="FKE1573" s="66"/>
      <c r="FKF1573" s="66"/>
      <c r="FKG1573" s="66"/>
      <c r="FKH1573" s="66"/>
      <c r="FKI1573" s="66"/>
      <c r="FKJ1573" s="66"/>
      <c r="FKK1573" s="66"/>
      <c r="FKL1573" s="66"/>
      <c r="FKM1573" s="66"/>
      <c r="FKN1573" s="66"/>
      <c r="FKO1573" s="66"/>
      <c r="FKP1573" s="66"/>
      <c r="FKQ1573" s="66"/>
      <c r="FKR1573" s="66"/>
      <c r="FKS1573" s="66"/>
      <c r="FKT1573" s="66"/>
      <c r="FKU1573" s="66"/>
      <c r="FKV1573" s="66"/>
      <c r="FKW1573" s="66"/>
      <c r="FKX1573" s="66"/>
      <c r="FKY1573" s="66"/>
      <c r="FKZ1573" s="66"/>
      <c r="FLA1573" s="66"/>
      <c r="FLB1573" s="66"/>
      <c r="FLC1573" s="66"/>
      <c r="FLD1573" s="66"/>
      <c r="FLE1573" s="66"/>
      <c r="FLF1573" s="66"/>
      <c r="FLG1573" s="66"/>
      <c r="FLH1573" s="66"/>
      <c r="FLI1573" s="66"/>
      <c r="FLJ1573" s="66"/>
      <c r="FLK1573" s="66"/>
      <c r="FLL1573" s="66"/>
      <c r="FLM1573" s="66"/>
      <c r="FLN1573" s="66"/>
      <c r="FLO1573" s="66"/>
      <c r="FLP1573" s="66"/>
      <c r="FLQ1573" s="66"/>
      <c r="FLR1573" s="66"/>
      <c r="FLS1573" s="66"/>
      <c r="FLT1573" s="66"/>
      <c r="FLU1573" s="66"/>
      <c r="FLV1573" s="66"/>
      <c r="FLW1573" s="66"/>
      <c r="FLX1573" s="66"/>
      <c r="FLY1573" s="66"/>
      <c r="FLZ1573" s="66"/>
      <c r="FMA1573" s="66"/>
      <c r="FMB1573" s="66"/>
      <c r="FMC1573" s="66"/>
      <c r="FMD1573" s="66"/>
      <c r="FME1573" s="66"/>
      <c r="FMF1573" s="66"/>
      <c r="FMG1573" s="66"/>
      <c r="FMH1573" s="66"/>
      <c r="FMI1573" s="66"/>
      <c r="FMJ1573" s="66"/>
      <c r="FMK1573" s="66"/>
      <c r="FML1573" s="66"/>
      <c r="FMM1573" s="66"/>
      <c r="FMN1573" s="66"/>
      <c r="FMO1573" s="66"/>
      <c r="FMP1573" s="66"/>
      <c r="FMQ1573" s="66"/>
      <c r="FMR1573" s="66"/>
      <c r="FMS1573" s="66"/>
      <c r="FMT1573" s="66"/>
      <c r="FMU1573" s="66"/>
      <c r="FMV1573" s="66"/>
      <c r="FMW1573" s="66"/>
      <c r="FMX1573" s="66"/>
      <c r="FMY1573" s="66"/>
      <c r="FMZ1573" s="66"/>
      <c r="FNA1573" s="66"/>
      <c r="FNB1573" s="66"/>
      <c r="FNC1573" s="66"/>
      <c r="FND1573" s="66"/>
      <c r="FNE1573" s="66"/>
      <c r="FNF1573" s="66"/>
      <c r="FNG1573" s="66"/>
      <c r="FNH1573" s="66"/>
      <c r="FNI1573" s="66"/>
      <c r="FNJ1573" s="66"/>
      <c r="FNK1573" s="66"/>
      <c r="FNL1573" s="66"/>
      <c r="FNM1573" s="66"/>
      <c r="FNN1573" s="66"/>
      <c r="FNO1573" s="66"/>
      <c r="FNP1573" s="66"/>
      <c r="FNQ1573" s="66"/>
      <c r="FNR1573" s="66"/>
      <c r="FNS1573" s="66"/>
      <c r="FNT1573" s="66"/>
      <c r="FNU1573" s="66"/>
      <c r="FNV1573" s="66"/>
      <c r="FNW1573" s="66"/>
      <c r="FNX1573" s="66"/>
      <c r="FNY1573" s="66"/>
      <c r="FNZ1573" s="66"/>
      <c r="FOA1573" s="66"/>
      <c r="FOB1573" s="66"/>
      <c r="FOC1573" s="66"/>
      <c r="FOD1573" s="66"/>
      <c r="FOE1573" s="66"/>
      <c r="FOF1573" s="66"/>
      <c r="FOG1573" s="66"/>
      <c r="FOH1573" s="66"/>
      <c r="FOI1573" s="66"/>
      <c r="FOJ1573" s="66"/>
      <c r="FOK1573" s="66"/>
      <c r="FOL1573" s="66"/>
      <c r="FOM1573" s="66"/>
      <c r="FON1573" s="66"/>
      <c r="FOO1573" s="66"/>
      <c r="FOP1573" s="66"/>
      <c r="FOQ1573" s="66"/>
      <c r="FOR1573" s="66"/>
      <c r="FOS1573" s="66"/>
      <c r="FOT1573" s="66"/>
      <c r="FOU1573" s="66"/>
      <c r="FOV1573" s="66"/>
      <c r="FOW1573" s="66"/>
      <c r="FOX1573" s="66"/>
      <c r="FOY1573" s="66"/>
      <c r="FOZ1573" s="66"/>
      <c r="FPA1573" s="66"/>
      <c r="FPB1573" s="66"/>
      <c r="FPC1573" s="66"/>
      <c r="FPD1573" s="66"/>
      <c r="FPE1573" s="66"/>
      <c r="FPF1573" s="66"/>
      <c r="FPG1573" s="66"/>
      <c r="FPH1573" s="66"/>
      <c r="FPI1573" s="66"/>
      <c r="FPJ1573" s="66"/>
      <c r="FPK1573" s="66"/>
      <c r="FPL1573" s="66"/>
      <c r="FPM1573" s="66"/>
      <c r="FPN1573" s="66"/>
      <c r="FPO1573" s="66"/>
      <c r="FPP1573" s="66"/>
      <c r="FPQ1573" s="66"/>
      <c r="FPR1573" s="66"/>
      <c r="FPS1573" s="66"/>
      <c r="FPT1573" s="66"/>
      <c r="FPU1573" s="66"/>
      <c r="FPV1573" s="66"/>
      <c r="FPW1573" s="66"/>
      <c r="FPX1573" s="66"/>
      <c r="FPY1573" s="66"/>
      <c r="FPZ1573" s="66"/>
      <c r="FQA1573" s="66"/>
      <c r="FQB1573" s="66"/>
      <c r="FQC1573" s="66"/>
      <c r="FQD1573" s="66"/>
      <c r="FQE1573" s="66"/>
      <c r="FQF1573" s="66"/>
      <c r="FQG1573" s="66"/>
      <c r="FQH1573" s="66"/>
      <c r="FQI1573" s="66"/>
      <c r="FQJ1573" s="66"/>
      <c r="FQK1573" s="66"/>
      <c r="FQL1573" s="66"/>
      <c r="FQM1573" s="66"/>
      <c r="FQN1573" s="66"/>
      <c r="FQO1573" s="66"/>
      <c r="FQP1573" s="66"/>
      <c r="FQQ1573" s="66"/>
      <c r="FQR1573" s="66"/>
      <c r="FQS1573" s="66"/>
      <c r="FQT1573" s="66"/>
      <c r="FQU1573" s="66"/>
      <c r="FQV1573" s="66"/>
      <c r="FQW1573" s="66"/>
      <c r="FQX1573" s="66"/>
      <c r="FQY1573" s="66"/>
      <c r="FQZ1573" s="66"/>
      <c r="FRA1573" s="66"/>
      <c r="FRB1573" s="66"/>
      <c r="FRC1573" s="66"/>
      <c r="FRD1573" s="66"/>
      <c r="FRE1573" s="66"/>
      <c r="FRF1573" s="66"/>
      <c r="FRG1573" s="66"/>
      <c r="FRH1573" s="66"/>
      <c r="FRI1573" s="66"/>
      <c r="FRJ1573" s="66"/>
      <c r="FRK1573" s="66"/>
      <c r="FRL1573" s="66"/>
      <c r="FRM1573" s="66"/>
      <c r="FRN1573" s="66"/>
      <c r="FRO1573" s="66"/>
      <c r="FRP1573" s="66"/>
      <c r="FRQ1573" s="66"/>
      <c r="FRR1573" s="66"/>
      <c r="FRS1573" s="66"/>
      <c r="FRT1573" s="66"/>
      <c r="FRU1573" s="66"/>
      <c r="FRV1573" s="66"/>
      <c r="FRW1573" s="66"/>
      <c r="FRX1573" s="66"/>
      <c r="FRY1573" s="66"/>
      <c r="FRZ1573" s="66"/>
      <c r="FSA1573" s="66"/>
      <c r="FSB1573" s="66"/>
      <c r="FSC1573" s="66"/>
      <c r="FSD1573" s="66"/>
      <c r="FSE1573" s="66"/>
      <c r="FSF1573" s="66"/>
      <c r="FSG1573" s="66"/>
      <c r="FSH1573" s="66"/>
      <c r="FSI1573" s="66"/>
      <c r="FSJ1573" s="66"/>
      <c r="FSK1573" s="66"/>
      <c r="FSL1573" s="66"/>
      <c r="FSM1573" s="66"/>
      <c r="FSN1573" s="66"/>
      <c r="FSO1573" s="66"/>
      <c r="FSP1573" s="66"/>
      <c r="FSQ1573" s="66"/>
      <c r="FSR1573" s="66"/>
      <c r="FSS1573" s="66"/>
      <c r="FST1573" s="66"/>
      <c r="FSU1573" s="66"/>
      <c r="FSV1573" s="66"/>
      <c r="FSW1573" s="66"/>
      <c r="FSX1573" s="66"/>
      <c r="FSY1573" s="66"/>
      <c r="FSZ1573" s="66"/>
      <c r="FTA1573" s="66"/>
      <c r="FTB1573" s="66"/>
      <c r="FTC1573" s="66"/>
      <c r="FTD1573" s="66"/>
      <c r="FTE1573" s="66"/>
      <c r="FTF1573" s="66"/>
      <c r="FTG1573" s="66"/>
      <c r="FTH1573" s="66"/>
      <c r="FTI1573" s="66"/>
      <c r="FTJ1573" s="66"/>
      <c r="FTK1573" s="66"/>
      <c r="FTL1573" s="66"/>
      <c r="FTM1573" s="66"/>
      <c r="FTN1573" s="66"/>
      <c r="FTO1573" s="66"/>
      <c r="FTP1573" s="66"/>
      <c r="FTQ1573" s="66"/>
      <c r="FTR1573" s="66"/>
      <c r="FTS1573" s="66"/>
      <c r="FTT1573" s="66"/>
      <c r="FTU1573" s="66"/>
      <c r="FTV1573" s="66"/>
      <c r="FTW1573" s="66"/>
      <c r="FTX1573" s="66"/>
      <c r="FTY1573" s="66"/>
      <c r="FTZ1573" s="66"/>
      <c r="FUA1573" s="66"/>
      <c r="FUB1573" s="66"/>
      <c r="FUC1573" s="66"/>
      <c r="FUD1573" s="66"/>
      <c r="FUE1573" s="66"/>
      <c r="FUF1573" s="66"/>
      <c r="FUG1573" s="66"/>
      <c r="FUH1573" s="66"/>
      <c r="FUI1573" s="66"/>
      <c r="FUJ1573" s="66"/>
      <c r="FUK1573" s="66"/>
      <c r="FUL1573" s="66"/>
      <c r="FUM1573" s="66"/>
      <c r="FUN1573" s="66"/>
      <c r="FUO1573" s="66"/>
      <c r="FUP1573" s="66"/>
      <c r="FUQ1573" s="66"/>
      <c r="FUR1573" s="66"/>
      <c r="FUS1573" s="66"/>
      <c r="FUT1573" s="66"/>
      <c r="FUU1573" s="66"/>
      <c r="FUV1573" s="66"/>
      <c r="FUW1573" s="66"/>
      <c r="FUX1573" s="66"/>
      <c r="FUY1573" s="66"/>
      <c r="FUZ1573" s="66"/>
      <c r="FVA1573" s="66"/>
      <c r="FVB1573" s="66"/>
      <c r="FVC1573" s="66"/>
      <c r="FVD1573" s="66"/>
      <c r="FVE1573" s="66"/>
      <c r="FVF1573" s="66"/>
      <c r="FVG1573" s="66"/>
      <c r="FVH1573" s="66"/>
      <c r="FVI1573" s="66"/>
      <c r="FVJ1573" s="66"/>
      <c r="FVK1573" s="66"/>
      <c r="FVL1573" s="66"/>
      <c r="FVM1573" s="66"/>
      <c r="FVN1573" s="66"/>
      <c r="FVO1573" s="66"/>
      <c r="FVP1573" s="66"/>
      <c r="FVQ1573" s="66"/>
      <c r="FVR1573" s="66"/>
      <c r="FVS1573" s="66"/>
      <c r="FVT1573" s="66"/>
      <c r="FVU1573" s="66"/>
      <c r="FVV1573" s="66"/>
      <c r="FVW1573" s="66"/>
      <c r="FVX1573" s="66"/>
      <c r="FVY1573" s="66"/>
      <c r="FVZ1573" s="66"/>
      <c r="FWA1573" s="66"/>
      <c r="FWB1573" s="66"/>
      <c r="FWC1573" s="66"/>
      <c r="FWD1573" s="66"/>
      <c r="FWE1573" s="66"/>
      <c r="FWF1573" s="66"/>
      <c r="FWG1573" s="66"/>
      <c r="FWH1573" s="66"/>
      <c r="FWI1573" s="66"/>
      <c r="FWJ1573" s="66"/>
      <c r="FWK1573" s="66"/>
      <c r="FWL1573" s="66"/>
      <c r="FWM1573" s="66"/>
      <c r="FWN1573" s="66"/>
      <c r="FWO1573" s="66"/>
      <c r="FWP1573" s="66"/>
      <c r="FWQ1573" s="66"/>
      <c r="FWR1573" s="66"/>
      <c r="FWS1573" s="66"/>
      <c r="FWT1573" s="66"/>
      <c r="FWU1573" s="66"/>
      <c r="FWV1573" s="66"/>
      <c r="FWW1573" s="66"/>
      <c r="FWX1573" s="66"/>
      <c r="FWY1573" s="66"/>
      <c r="FWZ1573" s="66"/>
      <c r="FXA1573" s="66"/>
      <c r="FXB1573" s="66"/>
      <c r="FXC1573" s="66"/>
      <c r="FXD1573" s="66"/>
      <c r="FXE1573" s="66"/>
      <c r="FXF1573" s="66"/>
      <c r="FXG1573" s="66"/>
      <c r="FXH1573" s="66"/>
      <c r="FXI1573" s="66"/>
      <c r="FXJ1573" s="66"/>
      <c r="FXK1573" s="66"/>
      <c r="FXL1573" s="66"/>
      <c r="FXM1573" s="66"/>
      <c r="FXN1573" s="66"/>
      <c r="FXO1573" s="66"/>
      <c r="FXP1573" s="66"/>
      <c r="FXQ1573" s="66"/>
      <c r="FXR1573" s="66"/>
      <c r="FXS1573" s="66"/>
      <c r="FXT1573" s="66"/>
      <c r="FXU1573" s="66"/>
      <c r="FXV1573" s="66"/>
      <c r="FXW1573" s="66"/>
      <c r="FXX1573" s="66"/>
      <c r="FXY1573" s="66"/>
      <c r="FXZ1573" s="66"/>
      <c r="FYA1573" s="66"/>
      <c r="FYB1573" s="66"/>
      <c r="FYC1573" s="66"/>
      <c r="FYD1573" s="66"/>
      <c r="FYE1573" s="66"/>
      <c r="FYF1573" s="66"/>
      <c r="FYG1573" s="66"/>
      <c r="FYH1573" s="66"/>
      <c r="FYI1573" s="66"/>
      <c r="FYJ1573" s="66"/>
      <c r="FYK1573" s="66"/>
      <c r="FYL1573" s="66"/>
      <c r="FYM1573" s="66"/>
      <c r="FYN1573" s="66"/>
      <c r="FYO1573" s="66"/>
      <c r="FYP1573" s="66"/>
      <c r="FYQ1573" s="66"/>
      <c r="FYR1573" s="66"/>
      <c r="FYS1573" s="66"/>
      <c r="FYT1573" s="66"/>
      <c r="FYU1573" s="66"/>
      <c r="FYV1573" s="66"/>
      <c r="FYW1573" s="66"/>
      <c r="FYX1573" s="66"/>
      <c r="FYY1573" s="66"/>
      <c r="FYZ1573" s="66"/>
      <c r="FZA1573" s="66"/>
      <c r="FZB1573" s="66"/>
      <c r="FZC1573" s="66"/>
      <c r="FZD1573" s="66"/>
      <c r="FZE1573" s="66"/>
      <c r="FZF1573" s="66"/>
      <c r="FZG1573" s="66"/>
      <c r="FZH1573" s="66"/>
      <c r="FZI1573" s="66"/>
      <c r="FZJ1573" s="66"/>
      <c r="FZK1573" s="66"/>
      <c r="FZL1573" s="66"/>
      <c r="FZM1573" s="66"/>
      <c r="FZN1573" s="66"/>
      <c r="FZO1573" s="66"/>
      <c r="FZP1573" s="66"/>
      <c r="FZQ1573" s="66"/>
      <c r="FZR1573" s="66"/>
      <c r="FZS1573" s="66"/>
      <c r="FZT1573" s="66"/>
      <c r="FZU1573" s="66"/>
      <c r="FZV1573" s="66"/>
      <c r="FZW1573" s="66"/>
      <c r="FZX1573" s="66"/>
      <c r="FZY1573" s="66"/>
      <c r="FZZ1573" s="66"/>
      <c r="GAA1573" s="66"/>
      <c r="GAB1573" s="66"/>
      <c r="GAC1573" s="66"/>
      <c r="GAD1573" s="66"/>
      <c r="GAE1573" s="66"/>
      <c r="GAF1573" s="66"/>
      <c r="GAG1573" s="66"/>
      <c r="GAH1573" s="66"/>
      <c r="GAI1573" s="66"/>
      <c r="GAJ1573" s="66"/>
      <c r="GAK1573" s="66"/>
      <c r="GAL1573" s="66"/>
      <c r="GAM1573" s="66"/>
      <c r="GAN1573" s="66"/>
      <c r="GAO1573" s="66"/>
      <c r="GAP1573" s="66"/>
      <c r="GAQ1573" s="66"/>
      <c r="GAR1573" s="66"/>
      <c r="GAS1573" s="66"/>
      <c r="GAT1573" s="66"/>
      <c r="GAU1573" s="66"/>
      <c r="GAV1573" s="66"/>
      <c r="GAW1573" s="66"/>
      <c r="GAX1573" s="66"/>
      <c r="GAY1573" s="66"/>
      <c r="GAZ1573" s="66"/>
      <c r="GBA1573" s="66"/>
      <c r="GBB1573" s="66"/>
      <c r="GBC1573" s="66"/>
      <c r="GBD1573" s="66"/>
      <c r="GBE1573" s="66"/>
      <c r="GBF1573" s="66"/>
      <c r="GBG1573" s="66"/>
      <c r="GBH1573" s="66"/>
      <c r="GBI1573" s="66"/>
      <c r="GBJ1573" s="66"/>
      <c r="GBK1573" s="66"/>
      <c r="GBL1573" s="66"/>
      <c r="GBM1573" s="66"/>
      <c r="GBN1573" s="66"/>
      <c r="GBO1573" s="66"/>
      <c r="GBP1573" s="66"/>
      <c r="GBQ1573" s="66"/>
      <c r="GBR1573" s="66"/>
      <c r="GBS1573" s="66"/>
      <c r="GBT1573" s="66"/>
      <c r="GBU1573" s="66"/>
      <c r="GBV1573" s="66"/>
      <c r="GBW1573" s="66"/>
      <c r="GBX1573" s="66"/>
      <c r="GBY1573" s="66"/>
      <c r="GBZ1573" s="66"/>
      <c r="GCA1573" s="66"/>
      <c r="GCB1573" s="66"/>
      <c r="GCC1573" s="66"/>
      <c r="GCD1573" s="66"/>
      <c r="GCE1573" s="66"/>
      <c r="GCF1573" s="66"/>
      <c r="GCG1573" s="66"/>
      <c r="GCH1573" s="66"/>
      <c r="GCI1573" s="66"/>
      <c r="GCJ1573" s="66"/>
      <c r="GCK1573" s="66"/>
      <c r="GCL1573" s="66"/>
      <c r="GCM1573" s="66"/>
      <c r="GCN1573" s="66"/>
      <c r="GCO1573" s="66"/>
      <c r="GCP1573" s="66"/>
      <c r="GCQ1573" s="66"/>
      <c r="GCR1573" s="66"/>
      <c r="GCS1573" s="66"/>
      <c r="GCT1573" s="66"/>
      <c r="GCU1573" s="66"/>
      <c r="GCV1573" s="66"/>
      <c r="GCW1573" s="66"/>
      <c r="GCX1573" s="66"/>
      <c r="GCY1573" s="66"/>
      <c r="GCZ1573" s="66"/>
      <c r="GDA1573" s="66"/>
      <c r="GDB1573" s="66"/>
      <c r="GDC1573" s="66"/>
      <c r="GDD1573" s="66"/>
      <c r="GDE1573" s="66"/>
      <c r="GDF1573" s="66"/>
      <c r="GDG1573" s="66"/>
      <c r="GDH1573" s="66"/>
      <c r="GDI1573" s="66"/>
      <c r="GDJ1573" s="66"/>
      <c r="GDK1573" s="66"/>
      <c r="GDL1573" s="66"/>
      <c r="GDM1573" s="66"/>
      <c r="GDN1573" s="66"/>
      <c r="GDO1573" s="66"/>
      <c r="GDP1573" s="66"/>
      <c r="GDQ1573" s="66"/>
      <c r="GDR1573" s="66"/>
      <c r="GDS1573" s="66"/>
      <c r="GDT1573" s="66"/>
      <c r="GDU1573" s="66"/>
      <c r="GDV1573" s="66"/>
      <c r="GDW1573" s="66"/>
      <c r="GDX1573" s="66"/>
      <c r="GDY1573" s="66"/>
      <c r="GDZ1573" s="66"/>
      <c r="GEA1573" s="66"/>
      <c r="GEB1573" s="66"/>
      <c r="GEC1573" s="66"/>
      <c r="GED1573" s="66"/>
      <c r="GEE1573" s="66"/>
      <c r="GEF1573" s="66"/>
      <c r="GEG1573" s="66"/>
      <c r="GEH1573" s="66"/>
      <c r="GEI1573" s="66"/>
      <c r="GEJ1573" s="66"/>
      <c r="GEK1573" s="66"/>
      <c r="GEL1573" s="66"/>
      <c r="GEM1573" s="66"/>
      <c r="GEN1573" s="66"/>
      <c r="GEO1573" s="66"/>
      <c r="GEP1573" s="66"/>
      <c r="GEQ1573" s="66"/>
      <c r="GER1573" s="66"/>
      <c r="GES1573" s="66"/>
      <c r="GET1573" s="66"/>
      <c r="GEU1573" s="66"/>
      <c r="GEV1573" s="66"/>
      <c r="GEW1573" s="66"/>
      <c r="GEX1573" s="66"/>
      <c r="GEY1573" s="66"/>
      <c r="GEZ1573" s="66"/>
      <c r="GFA1573" s="66"/>
      <c r="GFB1573" s="66"/>
      <c r="GFC1573" s="66"/>
      <c r="GFD1573" s="66"/>
      <c r="GFE1573" s="66"/>
      <c r="GFF1573" s="66"/>
      <c r="GFG1573" s="66"/>
      <c r="GFH1573" s="66"/>
      <c r="GFI1573" s="66"/>
      <c r="GFJ1573" s="66"/>
      <c r="GFK1573" s="66"/>
      <c r="GFL1573" s="66"/>
      <c r="GFM1573" s="66"/>
      <c r="GFN1573" s="66"/>
      <c r="GFO1573" s="66"/>
      <c r="GFP1573" s="66"/>
      <c r="GFQ1573" s="66"/>
      <c r="GFR1573" s="66"/>
      <c r="GFS1573" s="66"/>
      <c r="GFT1573" s="66"/>
      <c r="GFU1573" s="66"/>
      <c r="GFV1573" s="66"/>
      <c r="GFW1573" s="66"/>
      <c r="GFX1573" s="66"/>
      <c r="GFY1573" s="66"/>
      <c r="GFZ1573" s="66"/>
      <c r="GGA1573" s="66"/>
      <c r="GGB1573" s="66"/>
      <c r="GGC1573" s="66"/>
      <c r="GGD1573" s="66"/>
      <c r="GGE1573" s="66"/>
      <c r="GGF1573" s="66"/>
      <c r="GGG1573" s="66"/>
      <c r="GGH1573" s="66"/>
      <c r="GGI1573" s="66"/>
      <c r="GGJ1573" s="66"/>
      <c r="GGK1573" s="66"/>
      <c r="GGL1573" s="66"/>
      <c r="GGM1573" s="66"/>
      <c r="GGN1573" s="66"/>
      <c r="GGO1573" s="66"/>
      <c r="GGP1573" s="66"/>
      <c r="GGQ1573" s="66"/>
      <c r="GGR1573" s="66"/>
      <c r="GGS1573" s="66"/>
      <c r="GGT1573" s="66"/>
      <c r="GGU1573" s="66"/>
      <c r="GGV1573" s="66"/>
      <c r="GGW1573" s="66"/>
      <c r="GGX1573" s="66"/>
      <c r="GGY1573" s="66"/>
      <c r="GGZ1573" s="66"/>
      <c r="GHA1573" s="66"/>
      <c r="GHB1573" s="66"/>
      <c r="GHC1573" s="66"/>
      <c r="GHD1573" s="66"/>
      <c r="GHE1573" s="66"/>
      <c r="GHF1573" s="66"/>
      <c r="GHG1573" s="66"/>
      <c r="GHH1573" s="66"/>
      <c r="GHI1573" s="66"/>
      <c r="GHJ1573" s="66"/>
      <c r="GHK1573" s="66"/>
      <c r="GHL1573" s="66"/>
      <c r="GHM1573" s="66"/>
      <c r="GHN1573" s="66"/>
      <c r="GHO1573" s="66"/>
      <c r="GHP1573" s="66"/>
      <c r="GHQ1573" s="66"/>
      <c r="GHR1573" s="66"/>
      <c r="GHS1573" s="66"/>
      <c r="GHT1573" s="66"/>
      <c r="GHU1573" s="66"/>
      <c r="GHV1573" s="66"/>
      <c r="GHW1573" s="66"/>
      <c r="GHX1573" s="66"/>
      <c r="GHY1573" s="66"/>
      <c r="GHZ1573" s="66"/>
      <c r="GIA1573" s="66"/>
      <c r="GIB1573" s="66"/>
      <c r="GIC1573" s="66"/>
      <c r="GID1573" s="66"/>
      <c r="GIE1573" s="66"/>
      <c r="GIF1573" s="66"/>
      <c r="GIG1573" s="66"/>
      <c r="GIH1573" s="66"/>
      <c r="GII1573" s="66"/>
      <c r="GIJ1573" s="66"/>
      <c r="GIK1573" s="66"/>
      <c r="GIL1573" s="66"/>
      <c r="GIM1573" s="66"/>
      <c r="GIN1573" s="66"/>
      <c r="GIO1573" s="66"/>
      <c r="GIP1573" s="66"/>
      <c r="GIQ1573" s="66"/>
      <c r="GIR1573" s="66"/>
      <c r="GIS1573" s="66"/>
      <c r="GIT1573" s="66"/>
      <c r="GIU1573" s="66"/>
      <c r="GIV1573" s="66"/>
      <c r="GIW1573" s="66"/>
      <c r="GIX1573" s="66"/>
      <c r="GIY1573" s="66"/>
      <c r="GIZ1573" s="66"/>
      <c r="GJA1573" s="66"/>
      <c r="GJB1573" s="66"/>
      <c r="GJC1573" s="66"/>
      <c r="GJD1573" s="66"/>
      <c r="GJE1573" s="66"/>
      <c r="GJF1573" s="66"/>
      <c r="GJG1573" s="66"/>
      <c r="GJH1573" s="66"/>
      <c r="GJI1573" s="66"/>
      <c r="GJJ1573" s="66"/>
      <c r="GJK1573" s="66"/>
      <c r="GJL1573" s="66"/>
      <c r="GJM1573" s="66"/>
      <c r="GJN1573" s="66"/>
      <c r="GJO1573" s="66"/>
      <c r="GJP1573" s="66"/>
      <c r="GJQ1573" s="66"/>
      <c r="GJR1573" s="66"/>
      <c r="GJS1573" s="66"/>
      <c r="GJT1573" s="66"/>
      <c r="GJU1573" s="66"/>
      <c r="GJV1573" s="66"/>
      <c r="GJW1573" s="66"/>
      <c r="GJX1573" s="66"/>
      <c r="GJY1573" s="66"/>
      <c r="GJZ1573" s="66"/>
      <c r="GKA1573" s="66"/>
      <c r="GKB1573" s="66"/>
      <c r="GKC1573" s="66"/>
      <c r="GKD1573" s="66"/>
      <c r="GKE1573" s="66"/>
      <c r="GKF1573" s="66"/>
      <c r="GKG1573" s="66"/>
      <c r="GKH1573" s="66"/>
      <c r="GKI1573" s="66"/>
      <c r="GKJ1573" s="66"/>
      <c r="GKK1573" s="66"/>
      <c r="GKL1573" s="66"/>
      <c r="GKM1573" s="66"/>
      <c r="GKN1573" s="66"/>
      <c r="GKO1573" s="66"/>
      <c r="GKP1573" s="66"/>
      <c r="GKQ1573" s="66"/>
      <c r="GKR1573" s="66"/>
      <c r="GKS1573" s="66"/>
      <c r="GKT1573" s="66"/>
      <c r="GKU1573" s="66"/>
      <c r="GKV1573" s="66"/>
      <c r="GKW1573" s="66"/>
      <c r="GKX1573" s="66"/>
      <c r="GKY1573" s="66"/>
      <c r="GKZ1573" s="66"/>
      <c r="GLA1573" s="66"/>
      <c r="GLB1573" s="66"/>
      <c r="GLC1573" s="66"/>
      <c r="GLD1573" s="66"/>
      <c r="GLE1573" s="66"/>
      <c r="GLF1573" s="66"/>
      <c r="GLG1573" s="66"/>
      <c r="GLH1573" s="66"/>
      <c r="GLI1573" s="66"/>
      <c r="GLJ1573" s="66"/>
      <c r="GLK1573" s="66"/>
      <c r="GLL1573" s="66"/>
      <c r="GLM1573" s="66"/>
      <c r="GLN1573" s="66"/>
      <c r="GLO1573" s="66"/>
      <c r="GLP1573" s="66"/>
      <c r="GLQ1573" s="66"/>
      <c r="GLR1573" s="66"/>
      <c r="GLS1573" s="66"/>
      <c r="GLT1573" s="66"/>
      <c r="GLU1573" s="66"/>
      <c r="GLV1573" s="66"/>
      <c r="GLW1573" s="66"/>
      <c r="GLX1573" s="66"/>
      <c r="GLY1573" s="66"/>
      <c r="GLZ1573" s="66"/>
      <c r="GMA1573" s="66"/>
      <c r="GMB1573" s="66"/>
      <c r="GMC1573" s="66"/>
      <c r="GMD1573" s="66"/>
      <c r="GME1573" s="66"/>
      <c r="GMF1573" s="66"/>
      <c r="GMG1573" s="66"/>
      <c r="GMH1573" s="66"/>
      <c r="GMI1573" s="66"/>
      <c r="GMJ1573" s="66"/>
      <c r="GMK1573" s="66"/>
      <c r="GML1573" s="66"/>
      <c r="GMM1573" s="66"/>
      <c r="GMN1573" s="66"/>
      <c r="GMO1573" s="66"/>
      <c r="GMP1573" s="66"/>
      <c r="GMQ1573" s="66"/>
      <c r="GMR1573" s="66"/>
      <c r="GMS1573" s="66"/>
      <c r="GMT1573" s="66"/>
      <c r="GMU1573" s="66"/>
      <c r="GMV1573" s="66"/>
      <c r="GMW1573" s="66"/>
      <c r="GMX1573" s="66"/>
      <c r="GMY1573" s="66"/>
      <c r="GMZ1573" s="66"/>
      <c r="GNA1573" s="66"/>
      <c r="GNB1573" s="66"/>
      <c r="GNC1573" s="66"/>
      <c r="GND1573" s="66"/>
      <c r="GNE1573" s="66"/>
      <c r="GNF1573" s="66"/>
      <c r="GNG1573" s="66"/>
      <c r="GNH1573" s="66"/>
      <c r="GNI1573" s="66"/>
      <c r="GNJ1573" s="66"/>
      <c r="GNK1573" s="66"/>
      <c r="GNL1573" s="66"/>
      <c r="GNM1573" s="66"/>
      <c r="GNN1573" s="66"/>
      <c r="GNO1573" s="66"/>
      <c r="GNP1573" s="66"/>
      <c r="GNQ1573" s="66"/>
      <c r="GNR1573" s="66"/>
      <c r="GNS1573" s="66"/>
      <c r="GNT1573" s="66"/>
      <c r="GNU1573" s="66"/>
      <c r="GNV1573" s="66"/>
      <c r="GNW1573" s="66"/>
      <c r="GNX1573" s="66"/>
      <c r="GNY1573" s="66"/>
      <c r="GNZ1573" s="66"/>
      <c r="GOA1573" s="66"/>
      <c r="GOB1573" s="66"/>
      <c r="GOC1573" s="66"/>
      <c r="GOD1573" s="66"/>
      <c r="GOE1573" s="66"/>
      <c r="GOF1573" s="66"/>
      <c r="GOG1573" s="66"/>
      <c r="GOH1573" s="66"/>
      <c r="GOI1573" s="66"/>
      <c r="GOJ1573" s="66"/>
      <c r="GOK1573" s="66"/>
      <c r="GOL1573" s="66"/>
      <c r="GOM1573" s="66"/>
      <c r="GON1573" s="66"/>
      <c r="GOO1573" s="66"/>
      <c r="GOP1573" s="66"/>
      <c r="GOQ1573" s="66"/>
      <c r="GOR1573" s="66"/>
      <c r="GOS1573" s="66"/>
      <c r="GOT1573" s="66"/>
      <c r="GOU1573" s="66"/>
      <c r="GOV1573" s="66"/>
      <c r="GOW1573" s="66"/>
      <c r="GOX1573" s="66"/>
      <c r="GOY1573" s="66"/>
      <c r="GOZ1573" s="66"/>
      <c r="GPA1573" s="66"/>
      <c r="GPB1573" s="66"/>
      <c r="GPC1573" s="66"/>
      <c r="GPD1573" s="66"/>
      <c r="GPE1573" s="66"/>
      <c r="GPF1573" s="66"/>
      <c r="GPG1573" s="66"/>
      <c r="GPH1573" s="66"/>
      <c r="GPI1573" s="66"/>
      <c r="GPJ1573" s="66"/>
      <c r="GPK1573" s="66"/>
      <c r="GPL1573" s="66"/>
      <c r="GPM1573" s="66"/>
      <c r="GPN1573" s="66"/>
      <c r="GPO1573" s="66"/>
      <c r="GPP1573" s="66"/>
      <c r="GPQ1573" s="66"/>
      <c r="GPR1573" s="66"/>
      <c r="GPS1573" s="66"/>
      <c r="GPT1573" s="66"/>
      <c r="GPU1573" s="66"/>
      <c r="GPV1573" s="66"/>
      <c r="GPW1573" s="66"/>
      <c r="GPX1573" s="66"/>
      <c r="GPY1573" s="66"/>
      <c r="GPZ1573" s="66"/>
      <c r="GQA1573" s="66"/>
      <c r="GQB1573" s="66"/>
      <c r="GQC1573" s="66"/>
      <c r="GQD1573" s="66"/>
      <c r="GQE1573" s="66"/>
      <c r="GQF1573" s="66"/>
      <c r="GQG1573" s="66"/>
      <c r="GQH1573" s="66"/>
      <c r="GQI1573" s="66"/>
      <c r="GQJ1573" s="66"/>
      <c r="GQK1573" s="66"/>
      <c r="GQL1573" s="66"/>
      <c r="GQM1573" s="66"/>
      <c r="GQN1573" s="66"/>
      <c r="GQO1573" s="66"/>
      <c r="GQP1573" s="66"/>
      <c r="GQQ1573" s="66"/>
      <c r="GQR1573" s="66"/>
      <c r="GQS1573" s="66"/>
      <c r="GQT1573" s="66"/>
      <c r="GQU1573" s="66"/>
      <c r="GQV1573" s="66"/>
      <c r="GQW1573" s="66"/>
      <c r="GQX1573" s="66"/>
      <c r="GQY1573" s="66"/>
      <c r="GQZ1573" s="66"/>
      <c r="GRA1573" s="66"/>
      <c r="GRB1573" s="66"/>
      <c r="GRC1573" s="66"/>
      <c r="GRD1573" s="66"/>
      <c r="GRE1573" s="66"/>
      <c r="GRF1573" s="66"/>
      <c r="GRG1573" s="66"/>
      <c r="GRH1573" s="66"/>
      <c r="GRI1573" s="66"/>
      <c r="GRJ1573" s="66"/>
      <c r="GRK1573" s="66"/>
      <c r="GRL1573" s="66"/>
      <c r="GRM1573" s="66"/>
      <c r="GRN1573" s="66"/>
      <c r="GRO1573" s="66"/>
      <c r="GRP1573" s="66"/>
      <c r="GRQ1573" s="66"/>
      <c r="GRR1573" s="66"/>
      <c r="GRS1573" s="66"/>
      <c r="GRT1573" s="66"/>
      <c r="GRU1573" s="66"/>
      <c r="GRV1573" s="66"/>
      <c r="GRW1573" s="66"/>
      <c r="GRX1573" s="66"/>
      <c r="GRY1573" s="66"/>
      <c r="GRZ1573" s="66"/>
      <c r="GSA1573" s="66"/>
      <c r="GSB1573" s="66"/>
      <c r="GSC1573" s="66"/>
      <c r="GSD1573" s="66"/>
      <c r="GSE1573" s="66"/>
      <c r="GSF1573" s="66"/>
      <c r="GSG1573" s="66"/>
      <c r="GSH1573" s="66"/>
      <c r="GSI1573" s="66"/>
      <c r="GSJ1573" s="66"/>
      <c r="GSK1573" s="66"/>
      <c r="GSL1573" s="66"/>
      <c r="GSM1573" s="66"/>
      <c r="GSN1573" s="66"/>
      <c r="GSO1573" s="66"/>
      <c r="GSP1573" s="66"/>
      <c r="GSQ1573" s="66"/>
      <c r="GSR1573" s="66"/>
      <c r="GSS1573" s="66"/>
      <c r="GST1573" s="66"/>
      <c r="GSU1573" s="66"/>
      <c r="GSV1573" s="66"/>
      <c r="GSW1573" s="66"/>
      <c r="GSX1573" s="66"/>
      <c r="GSY1573" s="66"/>
      <c r="GSZ1573" s="66"/>
      <c r="GTA1573" s="66"/>
      <c r="GTB1573" s="66"/>
      <c r="GTC1573" s="66"/>
      <c r="GTD1573" s="66"/>
      <c r="GTE1573" s="66"/>
      <c r="GTF1573" s="66"/>
      <c r="GTG1573" s="66"/>
      <c r="GTH1573" s="66"/>
      <c r="GTI1573" s="66"/>
      <c r="GTJ1573" s="66"/>
      <c r="GTK1573" s="66"/>
      <c r="GTL1573" s="66"/>
      <c r="GTM1573" s="66"/>
      <c r="GTN1573" s="66"/>
      <c r="GTO1573" s="66"/>
      <c r="GTP1573" s="66"/>
      <c r="GTQ1573" s="66"/>
      <c r="GTR1573" s="66"/>
      <c r="GTS1573" s="66"/>
      <c r="GTT1573" s="66"/>
      <c r="GTU1573" s="66"/>
      <c r="GTV1573" s="66"/>
      <c r="GTW1573" s="66"/>
      <c r="GTX1573" s="66"/>
      <c r="GTY1573" s="66"/>
      <c r="GTZ1573" s="66"/>
      <c r="GUA1573" s="66"/>
      <c r="GUB1573" s="66"/>
      <c r="GUC1573" s="66"/>
      <c r="GUD1573" s="66"/>
      <c r="GUE1573" s="66"/>
      <c r="GUF1573" s="66"/>
      <c r="GUG1573" s="66"/>
      <c r="GUH1573" s="66"/>
      <c r="GUI1573" s="66"/>
      <c r="GUJ1573" s="66"/>
      <c r="GUK1573" s="66"/>
      <c r="GUL1573" s="66"/>
      <c r="GUM1573" s="66"/>
      <c r="GUN1573" s="66"/>
      <c r="GUO1573" s="66"/>
      <c r="GUP1573" s="66"/>
      <c r="GUQ1573" s="66"/>
      <c r="GUR1573" s="66"/>
      <c r="GUS1573" s="66"/>
      <c r="GUT1573" s="66"/>
      <c r="GUU1573" s="66"/>
      <c r="GUV1573" s="66"/>
      <c r="GUW1573" s="66"/>
      <c r="GUX1573" s="66"/>
      <c r="GUY1573" s="66"/>
      <c r="GUZ1573" s="66"/>
      <c r="GVA1573" s="66"/>
      <c r="GVB1573" s="66"/>
      <c r="GVC1573" s="66"/>
      <c r="GVD1573" s="66"/>
      <c r="GVE1573" s="66"/>
      <c r="GVF1573" s="66"/>
      <c r="GVG1573" s="66"/>
      <c r="GVH1573" s="66"/>
      <c r="GVI1573" s="66"/>
      <c r="GVJ1573" s="66"/>
      <c r="GVK1573" s="66"/>
      <c r="GVL1573" s="66"/>
      <c r="GVM1573" s="66"/>
      <c r="GVN1573" s="66"/>
      <c r="GVO1573" s="66"/>
      <c r="GVP1573" s="66"/>
      <c r="GVQ1573" s="66"/>
      <c r="GVR1573" s="66"/>
      <c r="GVS1573" s="66"/>
      <c r="GVT1573" s="66"/>
      <c r="GVU1573" s="66"/>
      <c r="GVV1573" s="66"/>
      <c r="GVW1573" s="66"/>
      <c r="GVX1573" s="66"/>
      <c r="GVY1573" s="66"/>
      <c r="GVZ1573" s="66"/>
      <c r="GWA1573" s="66"/>
      <c r="GWB1573" s="66"/>
      <c r="GWC1573" s="66"/>
      <c r="GWD1573" s="66"/>
      <c r="GWE1573" s="66"/>
      <c r="GWF1573" s="66"/>
      <c r="GWG1573" s="66"/>
      <c r="GWH1573" s="66"/>
      <c r="GWI1573" s="66"/>
      <c r="GWJ1573" s="66"/>
      <c r="GWK1573" s="66"/>
      <c r="GWL1573" s="66"/>
      <c r="GWM1573" s="66"/>
      <c r="GWN1573" s="66"/>
      <c r="GWO1573" s="66"/>
      <c r="GWP1573" s="66"/>
      <c r="GWQ1573" s="66"/>
      <c r="GWR1573" s="66"/>
      <c r="GWS1573" s="66"/>
      <c r="GWT1573" s="66"/>
      <c r="GWU1573" s="66"/>
      <c r="GWV1573" s="66"/>
      <c r="GWW1573" s="66"/>
      <c r="GWX1573" s="66"/>
      <c r="GWY1573" s="66"/>
      <c r="GWZ1573" s="66"/>
      <c r="GXA1573" s="66"/>
      <c r="GXB1573" s="66"/>
      <c r="GXC1573" s="66"/>
      <c r="GXD1573" s="66"/>
      <c r="GXE1573" s="66"/>
      <c r="GXF1573" s="66"/>
      <c r="GXG1573" s="66"/>
      <c r="GXH1573" s="66"/>
      <c r="GXI1573" s="66"/>
      <c r="GXJ1573" s="66"/>
      <c r="GXK1573" s="66"/>
      <c r="GXL1573" s="66"/>
      <c r="GXM1573" s="66"/>
      <c r="GXN1573" s="66"/>
      <c r="GXO1573" s="66"/>
      <c r="GXP1573" s="66"/>
      <c r="GXQ1573" s="66"/>
      <c r="GXR1573" s="66"/>
      <c r="GXS1573" s="66"/>
      <c r="GXT1573" s="66"/>
      <c r="GXU1573" s="66"/>
      <c r="GXV1573" s="66"/>
      <c r="GXW1573" s="66"/>
      <c r="GXX1573" s="66"/>
      <c r="GXY1573" s="66"/>
      <c r="GXZ1573" s="66"/>
      <c r="GYA1573" s="66"/>
      <c r="GYB1573" s="66"/>
      <c r="GYC1573" s="66"/>
      <c r="GYD1573" s="66"/>
      <c r="GYE1573" s="66"/>
      <c r="GYF1573" s="66"/>
      <c r="GYG1573" s="66"/>
      <c r="GYH1573" s="66"/>
      <c r="GYI1573" s="66"/>
      <c r="GYJ1573" s="66"/>
      <c r="GYK1573" s="66"/>
      <c r="GYL1573" s="66"/>
      <c r="GYM1573" s="66"/>
      <c r="GYN1573" s="66"/>
      <c r="GYO1573" s="66"/>
      <c r="GYP1573" s="66"/>
      <c r="GYQ1573" s="66"/>
      <c r="GYR1573" s="66"/>
      <c r="GYS1573" s="66"/>
      <c r="GYT1573" s="66"/>
      <c r="GYU1573" s="66"/>
      <c r="GYV1573" s="66"/>
      <c r="GYW1573" s="66"/>
      <c r="GYX1573" s="66"/>
      <c r="GYY1573" s="66"/>
      <c r="GYZ1573" s="66"/>
      <c r="GZA1573" s="66"/>
      <c r="GZB1573" s="66"/>
      <c r="GZC1573" s="66"/>
      <c r="GZD1573" s="66"/>
      <c r="GZE1573" s="66"/>
      <c r="GZF1573" s="66"/>
      <c r="GZG1573" s="66"/>
      <c r="GZH1573" s="66"/>
      <c r="GZI1573" s="66"/>
      <c r="GZJ1573" s="66"/>
      <c r="GZK1573" s="66"/>
      <c r="GZL1573" s="66"/>
      <c r="GZM1573" s="66"/>
      <c r="GZN1573" s="66"/>
      <c r="GZO1573" s="66"/>
      <c r="GZP1573" s="66"/>
      <c r="GZQ1573" s="66"/>
      <c r="GZR1573" s="66"/>
      <c r="GZS1573" s="66"/>
      <c r="GZT1573" s="66"/>
      <c r="GZU1573" s="66"/>
      <c r="GZV1573" s="66"/>
      <c r="GZW1573" s="66"/>
      <c r="GZX1573" s="66"/>
      <c r="GZY1573" s="66"/>
      <c r="GZZ1573" s="66"/>
      <c r="HAA1573" s="66"/>
      <c r="HAB1573" s="66"/>
      <c r="HAC1573" s="66"/>
      <c r="HAD1573" s="66"/>
      <c r="HAE1573" s="66"/>
      <c r="HAF1573" s="66"/>
      <c r="HAG1573" s="66"/>
      <c r="HAH1573" s="66"/>
      <c r="HAI1573" s="66"/>
      <c r="HAJ1573" s="66"/>
      <c r="HAK1573" s="66"/>
      <c r="HAL1573" s="66"/>
      <c r="HAM1573" s="66"/>
      <c r="HAN1573" s="66"/>
      <c r="HAO1573" s="66"/>
      <c r="HAP1573" s="66"/>
      <c r="HAQ1573" s="66"/>
      <c r="HAR1573" s="66"/>
      <c r="HAS1573" s="66"/>
      <c r="HAT1573" s="66"/>
      <c r="HAU1573" s="66"/>
      <c r="HAV1573" s="66"/>
      <c r="HAW1573" s="66"/>
      <c r="HAX1573" s="66"/>
      <c r="HAY1573" s="66"/>
      <c r="HAZ1573" s="66"/>
      <c r="HBA1573" s="66"/>
      <c r="HBB1573" s="66"/>
      <c r="HBC1573" s="66"/>
      <c r="HBD1573" s="66"/>
      <c r="HBE1573" s="66"/>
      <c r="HBF1573" s="66"/>
      <c r="HBG1573" s="66"/>
      <c r="HBH1573" s="66"/>
      <c r="HBI1573" s="66"/>
      <c r="HBJ1573" s="66"/>
      <c r="HBK1573" s="66"/>
      <c r="HBL1573" s="66"/>
      <c r="HBM1573" s="66"/>
      <c r="HBN1573" s="66"/>
      <c r="HBO1573" s="66"/>
      <c r="HBP1573" s="66"/>
      <c r="HBQ1573" s="66"/>
      <c r="HBR1573" s="66"/>
      <c r="HBS1573" s="66"/>
      <c r="HBT1573" s="66"/>
      <c r="HBU1573" s="66"/>
      <c r="HBV1573" s="66"/>
      <c r="HBW1573" s="66"/>
      <c r="HBX1573" s="66"/>
      <c r="HBY1573" s="66"/>
      <c r="HBZ1573" s="66"/>
      <c r="HCA1573" s="66"/>
      <c r="HCB1573" s="66"/>
      <c r="HCC1573" s="66"/>
      <c r="HCD1573" s="66"/>
      <c r="HCE1573" s="66"/>
      <c r="HCF1573" s="66"/>
      <c r="HCG1573" s="66"/>
      <c r="HCH1573" s="66"/>
      <c r="HCI1573" s="66"/>
      <c r="HCJ1573" s="66"/>
      <c r="HCK1573" s="66"/>
      <c r="HCL1573" s="66"/>
      <c r="HCM1573" s="66"/>
      <c r="HCN1573" s="66"/>
      <c r="HCO1573" s="66"/>
      <c r="HCP1573" s="66"/>
      <c r="HCQ1573" s="66"/>
      <c r="HCR1573" s="66"/>
      <c r="HCS1573" s="66"/>
      <c r="HCT1573" s="66"/>
      <c r="HCU1573" s="66"/>
      <c r="HCV1573" s="66"/>
      <c r="HCW1573" s="66"/>
      <c r="HCX1573" s="66"/>
      <c r="HCY1573" s="66"/>
      <c r="HCZ1573" s="66"/>
      <c r="HDA1573" s="66"/>
      <c r="HDB1573" s="66"/>
      <c r="HDC1573" s="66"/>
      <c r="HDD1573" s="66"/>
      <c r="HDE1573" s="66"/>
      <c r="HDF1573" s="66"/>
      <c r="HDG1573" s="66"/>
      <c r="HDH1573" s="66"/>
      <c r="HDI1573" s="66"/>
      <c r="HDJ1573" s="66"/>
      <c r="HDK1573" s="66"/>
      <c r="HDL1573" s="66"/>
      <c r="HDM1573" s="66"/>
      <c r="HDN1573" s="66"/>
      <c r="HDO1573" s="66"/>
      <c r="HDP1573" s="66"/>
      <c r="HDQ1573" s="66"/>
      <c r="HDR1573" s="66"/>
      <c r="HDS1573" s="66"/>
      <c r="HDT1573" s="66"/>
      <c r="HDU1573" s="66"/>
      <c r="HDV1573" s="66"/>
      <c r="HDW1573" s="66"/>
      <c r="HDX1573" s="66"/>
      <c r="HDY1573" s="66"/>
      <c r="HDZ1573" s="66"/>
      <c r="HEA1573" s="66"/>
      <c r="HEB1573" s="66"/>
      <c r="HEC1573" s="66"/>
      <c r="HED1573" s="66"/>
      <c r="HEE1573" s="66"/>
      <c r="HEF1573" s="66"/>
      <c r="HEG1573" s="66"/>
      <c r="HEH1573" s="66"/>
      <c r="HEI1573" s="66"/>
      <c r="HEJ1573" s="66"/>
      <c r="HEK1573" s="66"/>
      <c r="HEL1573" s="66"/>
      <c r="HEM1573" s="66"/>
      <c r="HEN1573" s="66"/>
      <c r="HEO1573" s="66"/>
      <c r="HEP1573" s="66"/>
      <c r="HEQ1573" s="66"/>
      <c r="HER1573" s="66"/>
      <c r="HES1573" s="66"/>
      <c r="HET1573" s="66"/>
      <c r="HEU1573" s="66"/>
      <c r="HEV1573" s="66"/>
      <c r="HEW1573" s="66"/>
      <c r="HEX1573" s="66"/>
      <c r="HEY1573" s="66"/>
      <c r="HEZ1573" s="66"/>
      <c r="HFA1573" s="66"/>
      <c r="HFB1573" s="66"/>
      <c r="HFC1573" s="66"/>
      <c r="HFD1573" s="66"/>
      <c r="HFE1573" s="66"/>
      <c r="HFF1573" s="66"/>
      <c r="HFG1573" s="66"/>
      <c r="HFH1573" s="66"/>
      <c r="HFI1573" s="66"/>
      <c r="HFJ1573" s="66"/>
      <c r="HFK1573" s="66"/>
      <c r="HFL1573" s="66"/>
      <c r="HFM1573" s="66"/>
      <c r="HFN1573" s="66"/>
      <c r="HFO1573" s="66"/>
      <c r="HFP1573" s="66"/>
      <c r="HFQ1573" s="66"/>
      <c r="HFR1573" s="66"/>
      <c r="HFS1573" s="66"/>
      <c r="HFT1573" s="66"/>
      <c r="HFU1573" s="66"/>
      <c r="HFV1573" s="66"/>
      <c r="HFW1573" s="66"/>
      <c r="HFX1573" s="66"/>
      <c r="HFY1573" s="66"/>
      <c r="HFZ1573" s="66"/>
      <c r="HGA1573" s="66"/>
      <c r="HGB1573" s="66"/>
      <c r="HGC1573" s="66"/>
      <c r="HGD1573" s="66"/>
      <c r="HGE1573" s="66"/>
      <c r="HGF1573" s="66"/>
      <c r="HGG1573" s="66"/>
      <c r="HGH1573" s="66"/>
      <c r="HGI1573" s="66"/>
      <c r="HGJ1573" s="66"/>
      <c r="HGK1573" s="66"/>
      <c r="HGL1573" s="66"/>
      <c r="HGM1573" s="66"/>
      <c r="HGN1573" s="66"/>
      <c r="HGO1573" s="66"/>
      <c r="HGP1573" s="66"/>
      <c r="HGQ1573" s="66"/>
      <c r="HGR1573" s="66"/>
      <c r="HGS1573" s="66"/>
      <c r="HGT1573" s="66"/>
      <c r="HGU1573" s="66"/>
      <c r="HGV1573" s="66"/>
      <c r="HGW1573" s="66"/>
      <c r="HGX1573" s="66"/>
      <c r="HGY1573" s="66"/>
      <c r="HGZ1573" s="66"/>
      <c r="HHA1573" s="66"/>
      <c r="HHB1573" s="66"/>
      <c r="HHC1573" s="66"/>
      <c r="HHD1573" s="66"/>
      <c r="HHE1573" s="66"/>
      <c r="HHF1573" s="66"/>
      <c r="HHG1573" s="66"/>
      <c r="HHH1573" s="66"/>
      <c r="HHI1573" s="66"/>
      <c r="HHJ1573" s="66"/>
      <c r="HHK1573" s="66"/>
      <c r="HHL1573" s="66"/>
      <c r="HHM1573" s="66"/>
      <c r="HHN1573" s="66"/>
      <c r="HHO1573" s="66"/>
      <c r="HHP1573" s="66"/>
      <c r="HHQ1573" s="66"/>
      <c r="HHR1573" s="66"/>
      <c r="HHS1573" s="66"/>
      <c r="HHT1573" s="66"/>
      <c r="HHU1573" s="66"/>
      <c r="HHV1573" s="66"/>
      <c r="HHW1573" s="66"/>
      <c r="HHX1573" s="66"/>
      <c r="HHY1573" s="66"/>
      <c r="HHZ1573" s="66"/>
      <c r="HIA1573" s="66"/>
      <c r="HIB1573" s="66"/>
      <c r="HIC1573" s="66"/>
      <c r="HID1573" s="66"/>
      <c r="HIE1573" s="66"/>
      <c r="HIF1573" s="66"/>
      <c r="HIG1573" s="66"/>
      <c r="HIH1573" s="66"/>
      <c r="HII1573" s="66"/>
      <c r="HIJ1573" s="66"/>
      <c r="HIK1573" s="66"/>
      <c r="HIL1573" s="66"/>
      <c r="HIM1573" s="66"/>
      <c r="HIN1573" s="66"/>
      <c r="HIO1573" s="66"/>
      <c r="HIP1573" s="66"/>
      <c r="HIQ1573" s="66"/>
      <c r="HIR1573" s="66"/>
      <c r="HIS1573" s="66"/>
      <c r="HIT1573" s="66"/>
      <c r="HIU1573" s="66"/>
      <c r="HIV1573" s="66"/>
      <c r="HIW1573" s="66"/>
      <c r="HIX1573" s="66"/>
      <c r="HIY1573" s="66"/>
      <c r="HIZ1573" s="66"/>
      <c r="HJA1573" s="66"/>
      <c r="HJB1573" s="66"/>
      <c r="HJC1573" s="66"/>
      <c r="HJD1573" s="66"/>
      <c r="HJE1573" s="66"/>
      <c r="HJF1573" s="66"/>
      <c r="HJG1573" s="66"/>
      <c r="HJH1573" s="66"/>
      <c r="HJI1573" s="66"/>
      <c r="HJJ1573" s="66"/>
      <c r="HJK1573" s="66"/>
      <c r="HJL1573" s="66"/>
      <c r="HJM1573" s="66"/>
      <c r="HJN1573" s="66"/>
      <c r="HJO1573" s="66"/>
      <c r="HJP1573" s="66"/>
      <c r="HJQ1573" s="66"/>
      <c r="HJR1573" s="66"/>
      <c r="HJS1573" s="66"/>
      <c r="HJT1573" s="66"/>
      <c r="HJU1573" s="66"/>
      <c r="HJV1573" s="66"/>
      <c r="HJW1573" s="66"/>
      <c r="HJX1573" s="66"/>
      <c r="HJY1573" s="66"/>
      <c r="HJZ1573" s="66"/>
      <c r="HKA1573" s="66"/>
      <c r="HKB1573" s="66"/>
      <c r="HKC1573" s="66"/>
      <c r="HKD1573" s="66"/>
      <c r="HKE1573" s="66"/>
      <c r="HKF1573" s="66"/>
      <c r="HKG1573" s="66"/>
      <c r="HKH1573" s="66"/>
      <c r="HKI1573" s="66"/>
      <c r="HKJ1573" s="66"/>
      <c r="HKK1573" s="66"/>
      <c r="HKL1573" s="66"/>
      <c r="HKM1573" s="66"/>
      <c r="HKN1573" s="66"/>
      <c r="HKO1573" s="66"/>
      <c r="HKP1573" s="66"/>
      <c r="HKQ1573" s="66"/>
      <c r="HKR1573" s="66"/>
      <c r="HKS1573" s="66"/>
      <c r="HKT1573" s="66"/>
      <c r="HKU1573" s="66"/>
      <c r="HKV1573" s="66"/>
      <c r="HKW1573" s="66"/>
      <c r="HKX1573" s="66"/>
      <c r="HKY1573" s="66"/>
      <c r="HKZ1573" s="66"/>
      <c r="HLA1573" s="66"/>
      <c r="HLB1573" s="66"/>
      <c r="HLC1573" s="66"/>
      <c r="HLD1573" s="66"/>
      <c r="HLE1573" s="66"/>
      <c r="HLF1573" s="66"/>
      <c r="HLG1573" s="66"/>
      <c r="HLH1573" s="66"/>
      <c r="HLI1573" s="66"/>
      <c r="HLJ1573" s="66"/>
      <c r="HLK1573" s="66"/>
      <c r="HLL1573" s="66"/>
      <c r="HLM1573" s="66"/>
      <c r="HLN1573" s="66"/>
      <c r="HLO1573" s="66"/>
      <c r="HLP1573" s="66"/>
      <c r="HLQ1573" s="66"/>
      <c r="HLR1573" s="66"/>
      <c r="HLS1573" s="66"/>
      <c r="HLT1573" s="66"/>
      <c r="HLU1573" s="66"/>
      <c r="HLV1573" s="66"/>
      <c r="HLW1573" s="66"/>
      <c r="HLX1573" s="66"/>
      <c r="HLY1573" s="66"/>
      <c r="HLZ1573" s="66"/>
      <c r="HMA1573" s="66"/>
      <c r="HMB1573" s="66"/>
      <c r="HMC1573" s="66"/>
      <c r="HMD1573" s="66"/>
      <c r="HME1573" s="66"/>
      <c r="HMF1573" s="66"/>
      <c r="HMG1573" s="66"/>
      <c r="HMH1573" s="66"/>
      <c r="HMI1573" s="66"/>
      <c r="HMJ1573" s="66"/>
      <c r="HMK1573" s="66"/>
      <c r="HML1573" s="66"/>
      <c r="HMM1573" s="66"/>
      <c r="HMN1573" s="66"/>
      <c r="HMO1573" s="66"/>
      <c r="HMP1573" s="66"/>
      <c r="HMQ1573" s="66"/>
      <c r="HMR1573" s="66"/>
      <c r="HMS1573" s="66"/>
      <c r="HMT1573" s="66"/>
      <c r="HMU1573" s="66"/>
      <c r="HMV1573" s="66"/>
      <c r="HMW1573" s="66"/>
      <c r="HMX1573" s="66"/>
      <c r="HMY1573" s="66"/>
      <c r="HMZ1573" s="66"/>
      <c r="HNA1573" s="66"/>
      <c r="HNB1573" s="66"/>
      <c r="HNC1573" s="66"/>
      <c r="HND1573" s="66"/>
      <c r="HNE1573" s="66"/>
      <c r="HNF1573" s="66"/>
      <c r="HNG1573" s="66"/>
      <c r="HNH1573" s="66"/>
      <c r="HNI1573" s="66"/>
      <c r="HNJ1573" s="66"/>
      <c r="HNK1573" s="66"/>
      <c r="HNL1573" s="66"/>
      <c r="HNM1573" s="66"/>
      <c r="HNN1573" s="66"/>
      <c r="HNO1573" s="66"/>
      <c r="HNP1573" s="66"/>
      <c r="HNQ1573" s="66"/>
      <c r="HNR1573" s="66"/>
      <c r="HNS1573" s="66"/>
      <c r="HNT1573" s="66"/>
      <c r="HNU1573" s="66"/>
      <c r="HNV1573" s="66"/>
      <c r="HNW1573" s="66"/>
      <c r="HNX1573" s="66"/>
      <c r="HNY1573" s="66"/>
      <c r="HNZ1573" s="66"/>
      <c r="HOA1573" s="66"/>
      <c r="HOB1573" s="66"/>
      <c r="HOC1573" s="66"/>
      <c r="HOD1573" s="66"/>
      <c r="HOE1573" s="66"/>
      <c r="HOF1573" s="66"/>
      <c r="HOG1573" s="66"/>
      <c r="HOH1573" s="66"/>
      <c r="HOI1573" s="66"/>
      <c r="HOJ1573" s="66"/>
      <c r="HOK1573" s="66"/>
      <c r="HOL1573" s="66"/>
      <c r="HOM1573" s="66"/>
      <c r="HON1573" s="66"/>
      <c r="HOO1573" s="66"/>
      <c r="HOP1573" s="66"/>
      <c r="HOQ1573" s="66"/>
      <c r="HOR1573" s="66"/>
      <c r="HOS1573" s="66"/>
      <c r="HOT1573" s="66"/>
      <c r="HOU1573" s="66"/>
      <c r="HOV1573" s="66"/>
      <c r="HOW1573" s="66"/>
      <c r="HOX1573" s="66"/>
      <c r="HOY1573" s="66"/>
      <c r="HOZ1573" s="66"/>
      <c r="HPA1573" s="66"/>
      <c r="HPB1573" s="66"/>
      <c r="HPC1573" s="66"/>
      <c r="HPD1573" s="66"/>
      <c r="HPE1573" s="66"/>
      <c r="HPF1573" s="66"/>
      <c r="HPG1573" s="66"/>
      <c r="HPH1573" s="66"/>
      <c r="HPI1573" s="66"/>
      <c r="HPJ1573" s="66"/>
      <c r="HPK1573" s="66"/>
      <c r="HPL1573" s="66"/>
      <c r="HPM1573" s="66"/>
      <c r="HPN1573" s="66"/>
      <c r="HPO1573" s="66"/>
      <c r="HPP1573" s="66"/>
      <c r="HPQ1573" s="66"/>
      <c r="HPR1573" s="66"/>
      <c r="HPS1573" s="66"/>
      <c r="HPT1573" s="66"/>
      <c r="HPU1573" s="66"/>
      <c r="HPV1573" s="66"/>
      <c r="HPW1573" s="66"/>
      <c r="HPX1573" s="66"/>
      <c r="HPY1573" s="66"/>
      <c r="HPZ1573" s="66"/>
      <c r="HQA1573" s="66"/>
      <c r="HQB1573" s="66"/>
      <c r="HQC1573" s="66"/>
      <c r="HQD1573" s="66"/>
      <c r="HQE1573" s="66"/>
      <c r="HQF1573" s="66"/>
      <c r="HQG1573" s="66"/>
      <c r="HQH1573" s="66"/>
      <c r="HQI1573" s="66"/>
      <c r="HQJ1573" s="66"/>
      <c r="HQK1573" s="66"/>
      <c r="HQL1573" s="66"/>
      <c r="HQM1573" s="66"/>
      <c r="HQN1573" s="66"/>
      <c r="HQO1573" s="66"/>
      <c r="HQP1573" s="66"/>
      <c r="HQQ1573" s="66"/>
      <c r="HQR1573" s="66"/>
      <c r="HQS1573" s="66"/>
      <c r="HQT1573" s="66"/>
      <c r="HQU1573" s="66"/>
      <c r="HQV1573" s="66"/>
      <c r="HQW1573" s="66"/>
      <c r="HQX1573" s="66"/>
      <c r="HQY1573" s="66"/>
      <c r="HQZ1573" s="66"/>
      <c r="HRA1573" s="66"/>
      <c r="HRB1573" s="66"/>
      <c r="HRC1573" s="66"/>
      <c r="HRD1573" s="66"/>
      <c r="HRE1573" s="66"/>
      <c r="HRF1573" s="66"/>
      <c r="HRG1573" s="66"/>
      <c r="HRH1573" s="66"/>
      <c r="HRI1573" s="66"/>
      <c r="HRJ1573" s="66"/>
      <c r="HRK1573" s="66"/>
      <c r="HRL1573" s="66"/>
      <c r="HRM1573" s="66"/>
      <c r="HRN1573" s="66"/>
      <c r="HRO1573" s="66"/>
      <c r="HRP1573" s="66"/>
      <c r="HRQ1573" s="66"/>
      <c r="HRR1573" s="66"/>
      <c r="HRS1573" s="66"/>
      <c r="HRT1573" s="66"/>
      <c r="HRU1573" s="66"/>
      <c r="HRV1573" s="66"/>
      <c r="HRW1573" s="66"/>
      <c r="HRX1573" s="66"/>
      <c r="HRY1573" s="66"/>
      <c r="HRZ1573" s="66"/>
      <c r="HSA1573" s="66"/>
      <c r="HSB1573" s="66"/>
      <c r="HSC1573" s="66"/>
      <c r="HSD1573" s="66"/>
      <c r="HSE1573" s="66"/>
      <c r="HSF1573" s="66"/>
      <c r="HSG1573" s="66"/>
      <c r="HSH1573" s="66"/>
      <c r="HSI1573" s="66"/>
      <c r="HSJ1573" s="66"/>
      <c r="HSK1573" s="66"/>
      <c r="HSL1573" s="66"/>
      <c r="HSM1573" s="66"/>
      <c r="HSN1573" s="66"/>
      <c r="HSO1573" s="66"/>
      <c r="HSP1573" s="66"/>
      <c r="HSQ1573" s="66"/>
      <c r="HSR1573" s="66"/>
      <c r="HSS1573" s="66"/>
      <c r="HST1573" s="66"/>
      <c r="HSU1573" s="66"/>
      <c r="HSV1573" s="66"/>
      <c r="HSW1573" s="66"/>
      <c r="HSX1573" s="66"/>
      <c r="HSY1573" s="66"/>
      <c r="HSZ1573" s="66"/>
      <c r="HTA1573" s="66"/>
      <c r="HTB1573" s="66"/>
      <c r="HTC1573" s="66"/>
      <c r="HTD1573" s="66"/>
      <c r="HTE1573" s="66"/>
      <c r="HTF1573" s="66"/>
      <c r="HTG1573" s="66"/>
      <c r="HTH1573" s="66"/>
      <c r="HTI1573" s="66"/>
      <c r="HTJ1573" s="66"/>
      <c r="HTK1573" s="66"/>
      <c r="HTL1573" s="66"/>
      <c r="HTM1573" s="66"/>
      <c r="HTN1573" s="66"/>
      <c r="HTO1573" s="66"/>
      <c r="HTP1573" s="66"/>
      <c r="HTQ1573" s="66"/>
      <c r="HTR1573" s="66"/>
      <c r="HTS1573" s="66"/>
      <c r="HTT1573" s="66"/>
      <c r="HTU1573" s="66"/>
      <c r="HTV1573" s="66"/>
      <c r="HTW1573" s="66"/>
      <c r="HTX1573" s="66"/>
      <c r="HTY1573" s="66"/>
      <c r="HTZ1573" s="66"/>
      <c r="HUA1573" s="66"/>
      <c r="HUB1573" s="66"/>
      <c r="HUC1573" s="66"/>
      <c r="HUD1573" s="66"/>
      <c r="HUE1573" s="66"/>
      <c r="HUF1573" s="66"/>
      <c r="HUG1573" s="66"/>
      <c r="HUH1573" s="66"/>
      <c r="HUI1573" s="66"/>
      <c r="HUJ1573" s="66"/>
      <c r="HUK1573" s="66"/>
      <c r="HUL1573" s="66"/>
      <c r="HUM1573" s="66"/>
      <c r="HUN1573" s="66"/>
      <c r="HUO1573" s="66"/>
      <c r="HUP1573" s="66"/>
      <c r="HUQ1573" s="66"/>
      <c r="HUR1573" s="66"/>
      <c r="HUS1573" s="66"/>
      <c r="HUT1573" s="66"/>
      <c r="HUU1573" s="66"/>
      <c r="HUV1573" s="66"/>
      <c r="HUW1573" s="66"/>
      <c r="HUX1573" s="66"/>
      <c r="HUY1573" s="66"/>
      <c r="HUZ1573" s="66"/>
      <c r="HVA1573" s="66"/>
      <c r="HVB1573" s="66"/>
      <c r="HVC1573" s="66"/>
      <c r="HVD1573" s="66"/>
      <c r="HVE1573" s="66"/>
      <c r="HVF1573" s="66"/>
      <c r="HVG1573" s="66"/>
      <c r="HVH1573" s="66"/>
      <c r="HVI1573" s="66"/>
      <c r="HVJ1573" s="66"/>
      <c r="HVK1573" s="66"/>
      <c r="HVL1573" s="66"/>
      <c r="HVM1573" s="66"/>
      <c r="HVN1573" s="66"/>
      <c r="HVO1573" s="66"/>
      <c r="HVP1573" s="66"/>
      <c r="HVQ1573" s="66"/>
      <c r="HVR1573" s="66"/>
      <c r="HVS1573" s="66"/>
      <c r="HVT1573" s="66"/>
      <c r="HVU1573" s="66"/>
      <c r="HVV1573" s="66"/>
      <c r="HVW1573" s="66"/>
      <c r="HVX1573" s="66"/>
      <c r="HVY1573" s="66"/>
      <c r="HVZ1573" s="66"/>
      <c r="HWA1573" s="66"/>
      <c r="HWB1573" s="66"/>
      <c r="HWC1573" s="66"/>
      <c r="HWD1573" s="66"/>
      <c r="HWE1573" s="66"/>
      <c r="HWF1573" s="66"/>
      <c r="HWG1573" s="66"/>
      <c r="HWH1573" s="66"/>
      <c r="HWI1573" s="66"/>
      <c r="HWJ1573" s="66"/>
      <c r="HWK1573" s="66"/>
      <c r="HWL1573" s="66"/>
      <c r="HWM1573" s="66"/>
      <c r="HWN1573" s="66"/>
      <c r="HWO1573" s="66"/>
      <c r="HWP1573" s="66"/>
      <c r="HWQ1573" s="66"/>
      <c r="HWR1573" s="66"/>
      <c r="HWS1573" s="66"/>
      <c r="HWT1573" s="66"/>
      <c r="HWU1573" s="66"/>
      <c r="HWV1573" s="66"/>
      <c r="HWW1573" s="66"/>
      <c r="HWX1573" s="66"/>
      <c r="HWY1573" s="66"/>
      <c r="HWZ1573" s="66"/>
      <c r="HXA1573" s="66"/>
      <c r="HXB1573" s="66"/>
      <c r="HXC1573" s="66"/>
      <c r="HXD1573" s="66"/>
      <c r="HXE1573" s="66"/>
      <c r="HXF1573" s="66"/>
      <c r="HXG1573" s="66"/>
      <c r="HXH1573" s="66"/>
      <c r="HXI1573" s="66"/>
      <c r="HXJ1573" s="66"/>
      <c r="HXK1573" s="66"/>
      <c r="HXL1573" s="66"/>
      <c r="HXM1573" s="66"/>
      <c r="HXN1573" s="66"/>
      <c r="HXO1573" s="66"/>
      <c r="HXP1573" s="66"/>
      <c r="HXQ1573" s="66"/>
      <c r="HXR1573" s="66"/>
      <c r="HXS1573" s="66"/>
      <c r="HXT1573" s="66"/>
      <c r="HXU1573" s="66"/>
      <c r="HXV1573" s="66"/>
      <c r="HXW1573" s="66"/>
      <c r="HXX1573" s="66"/>
      <c r="HXY1573" s="66"/>
      <c r="HXZ1573" s="66"/>
      <c r="HYA1573" s="66"/>
      <c r="HYB1573" s="66"/>
      <c r="HYC1573" s="66"/>
      <c r="HYD1573" s="66"/>
      <c r="HYE1573" s="66"/>
      <c r="HYF1573" s="66"/>
      <c r="HYG1573" s="66"/>
      <c r="HYH1573" s="66"/>
      <c r="HYI1573" s="66"/>
      <c r="HYJ1573" s="66"/>
      <c r="HYK1573" s="66"/>
      <c r="HYL1573" s="66"/>
      <c r="HYM1573" s="66"/>
      <c r="HYN1573" s="66"/>
      <c r="HYO1573" s="66"/>
      <c r="HYP1573" s="66"/>
      <c r="HYQ1573" s="66"/>
      <c r="HYR1573" s="66"/>
      <c r="HYS1573" s="66"/>
      <c r="HYT1573" s="66"/>
      <c r="HYU1573" s="66"/>
      <c r="HYV1573" s="66"/>
      <c r="HYW1573" s="66"/>
      <c r="HYX1573" s="66"/>
      <c r="HYY1573" s="66"/>
      <c r="HYZ1573" s="66"/>
      <c r="HZA1573" s="66"/>
      <c r="HZB1573" s="66"/>
      <c r="HZC1573" s="66"/>
      <c r="HZD1573" s="66"/>
      <c r="HZE1573" s="66"/>
      <c r="HZF1573" s="66"/>
      <c r="HZG1573" s="66"/>
      <c r="HZH1573" s="66"/>
      <c r="HZI1573" s="66"/>
      <c r="HZJ1573" s="66"/>
      <c r="HZK1573" s="66"/>
      <c r="HZL1573" s="66"/>
      <c r="HZM1573" s="66"/>
      <c r="HZN1573" s="66"/>
      <c r="HZO1573" s="66"/>
      <c r="HZP1573" s="66"/>
      <c r="HZQ1573" s="66"/>
      <c r="HZR1573" s="66"/>
      <c r="HZS1573" s="66"/>
      <c r="HZT1573" s="66"/>
      <c r="HZU1573" s="66"/>
      <c r="HZV1573" s="66"/>
      <c r="HZW1573" s="66"/>
      <c r="HZX1573" s="66"/>
      <c r="HZY1573" s="66"/>
      <c r="HZZ1573" s="66"/>
      <c r="IAA1573" s="66"/>
      <c r="IAB1573" s="66"/>
      <c r="IAC1573" s="66"/>
      <c r="IAD1573" s="66"/>
      <c r="IAE1573" s="66"/>
      <c r="IAF1573" s="66"/>
      <c r="IAG1573" s="66"/>
      <c r="IAH1573" s="66"/>
      <c r="IAI1573" s="66"/>
      <c r="IAJ1573" s="66"/>
      <c r="IAK1573" s="66"/>
      <c r="IAL1573" s="66"/>
      <c r="IAM1573" s="66"/>
      <c r="IAN1573" s="66"/>
      <c r="IAO1573" s="66"/>
      <c r="IAP1573" s="66"/>
      <c r="IAQ1573" s="66"/>
      <c r="IAR1573" s="66"/>
      <c r="IAS1573" s="66"/>
      <c r="IAT1573" s="66"/>
      <c r="IAU1573" s="66"/>
      <c r="IAV1573" s="66"/>
      <c r="IAW1573" s="66"/>
      <c r="IAX1573" s="66"/>
      <c r="IAY1573" s="66"/>
      <c r="IAZ1573" s="66"/>
      <c r="IBA1573" s="66"/>
      <c r="IBB1573" s="66"/>
      <c r="IBC1573" s="66"/>
      <c r="IBD1573" s="66"/>
      <c r="IBE1573" s="66"/>
      <c r="IBF1573" s="66"/>
      <c r="IBG1573" s="66"/>
      <c r="IBH1573" s="66"/>
      <c r="IBI1573" s="66"/>
      <c r="IBJ1573" s="66"/>
      <c r="IBK1573" s="66"/>
      <c r="IBL1573" s="66"/>
      <c r="IBM1573" s="66"/>
      <c r="IBN1573" s="66"/>
      <c r="IBO1573" s="66"/>
      <c r="IBP1573" s="66"/>
      <c r="IBQ1573" s="66"/>
      <c r="IBR1573" s="66"/>
      <c r="IBS1573" s="66"/>
      <c r="IBT1573" s="66"/>
      <c r="IBU1573" s="66"/>
      <c r="IBV1573" s="66"/>
      <c r="IBW1573" s="66"/>
      <c r="IBX1573" s="66"/>
      <c r="IBY1573" s="66"/>
      <c r="IBZ1573" s="66"/>
      <c r="ICA1573" s="66"/>
      <c r="ICB1573" s="66"/>
      <c r="ICC1573" s="66"/>
      <c r="ICD1573" s="66"/>
      <c r="ICE1573" s="66"/>
      <c r="ICF1573" s="66"/>
      <c r="ICG1573" s="66"/>
      <c r="ICH1573" s="66"/>
      <c r="ICI1573" s="66"/>
      <c r="ICJ1573" s="66"/>
      <c r="ICK1573" s="66"/>
      <c r="ICL1573" s="66"/>
      <c r="ICM1573" s="66"/>
      <c r="ICN1573" s="66"/>
      <c r="ICO1573" s="66"/>
      <c r="ICP1573" s="66"/>
      <c r="ICQ1573" s="66"/>
      <c r="ICR1573" s="66"/>
      <c r="ICS1573" s="66"/>
      <c r="ICT1573" s="66"/>
      <c r="ICU1573" s="66"/>
      <c r="ICV1573" s="66"/>
      <c r="ICW1573" s="66"/>
      <c r="ICX1573" s="66"/>
      <c r="ICY1573" s="66"/>
      <c r="ICZ1573" s="66"/>
      <c r="IDA1573" s="66"/>
      <c r="IDB1573" s="66"/>
      <c r="IDC1573" s="66"/>
      <c r="IDD1573" s="66"/>
      <c r="IDE1573" s="66"/>
      <c r="IDF1573" s="66"/>
      <c r="IDG1573" s="66"/>
      <c r="IDH1573" s="66"/>
      <c r="IDI1573" s="66"/>
      <c r="IDJ1573" s="66"/>
      <c r="IDK1573" s="66"/>
      <c r="IDL1573" s="66"/>
      <c r="IDM1573" s="66"/>
      <c r="IDN1573" s="66"/>
      <c r="IDO1573" s="66"/>
      <c r="IDP1573" s="66"/>
      <c r="IDQ1573" s="66"/>
      <c r="IDR1573" s="66"/>
      <c r="IDS1573" s="66"/>
      <c r="IDT1573" s="66"/>
      <c r="IDU1573" s="66"/>
      <c r="IDV1573" s="66"/>
      <c r="IDW1573" s="66"/>
      <c r="IDX1573" s="66"/>
      <c r="IDY1573" s="66"/>
      <c r="IDZ1573" s="66"/>
      <c r="IEA1573" s="66"/>
      <c r="IEB1573" s="66"/>
      <c r="IEC1573" s="66"/>
      <c r="IED1573" s="66"/>
      <c r="IEE1573" s="66"/>
      <c r="IEF1573" s="66"/>
      <c r="IEG1573" s="66"/>
      <c r="IEH1573" s="66"/>
      <c r="IEI1573" s="66"/>
      <c r="IEJ1573" s="66"/>
      <c r="IEK1573" s="66"/>
      <c r="IEL1573" s="66"/>
      <c r="IEM1573" s="66"/>
      <c r="IEN1573" s="66"/>
      <c r="IEO1573" s="66"/>
      <c r="IEP1573" s="66"/>
      <c r="IEQ1573" s="66"/>
      <c r="IER1573" s="66"/>
      <c r="IES1573" s="66"/>
      <c r="IET1573" s="66"/>
      <c r="IEU1573" s="66"/>
      <c r="IEV1573" s="66"/>
      <c r="IEW1573" s="66"/>
      <c r="IEX1573" s="66"/>
      <c r="IEY1573" s="66"/>
      <c r="IEZ1573" s="66"/>
      <c r="IFA1573" s="66"/>
      <c r="IFB1573" s="66"/>
      <c r="IFC1573" s="66"/>
      <c r="IFD1573" s="66"/>
      <c r="IFE1573" s="66"/>
      <c r="IFF1573" s="66"/>
      <c r="IFG1573" s="66"/>
      <c r="IFH1573" s="66"/>
      <c r="IFI1573" s="66"/>
      <c r="IFJ1573" s="66"/>
      <c r="IFK1573" s="66"/>
      <c r="IFL1573" s="66"/>
      <c r="IFM1573" s="66"/>
      <c r="IFN1573" s="66"/>
      <c r="IFO1573" s="66"/>
      <c r="IFP1573" s="66"/>
      <c r="IFQ1573" s="66"/>
      <c r="IFR1573" s="66"/>
      <c r="IFS1573" s="66"/>
      <c r="IFT1573" s="66"/>
      <c r="IFU1573" s="66"/>
      <c r="IFV1573" s="66"/>
      <c r="IFW1573" s="66"/>
      <c r="IFX1573" s="66"/>
      <c r="IFY1573" s="66"/>
      <c r="IFZ1573" s="66"/>
      <c r="IGA1573" s="66"/>
      <c r="IGB1573" s="66"/>
      <c r="IGC1573" s="66"/>
      <c r="IGD1573" s="66"/>
      <c r="IGE1573" s="66"/>
      <c r="IGF1573" s="66"/>
      <c r="IGG1573" s="66"/>
      <c r="IGH1573" s="66"/>
      <c r="IGI1573" s="66"/>
      <c r="IGJ1573" s="66"/>
      <c r="IGK1573" s="66"/>
      <c r="IGL1573" s="66"/>
      <c r="IGM1573" s="66"/>
      <c r="IGN1573" s="66"/>
      <c r="IGO1573" s="66"/>
      <c r="IGP1573" s="66"/>
      <c r="IGQ1573" s="66"/>
      <c r="IGR1573" s="66"/>
      <c r="IGS1573" s="66"/>
      <c r="IGT1573" s="66"/>
      <c r="IGU1573" s="66"/>
      <c r="IGV1573" s="66"/>
      <c r="IGW1573" s="66"/>
      <c r="IGX1573" s="66"/>
      <c r="IGY1573" s="66"/>
      <c r="IGZ1573" s="66"/>
      <c r="IHA1573" s="66"/>
      <c r="IHB1573" s="66"/>
      <c r="IHC1573" s="66"/>
      <c r="IHD1573" s="66"/>
      <c r="IHE1573" s="66"/>
      <c r="IHF1573" s="66"/>
      <c r="IHG1573" s="66"/>
      <c r="IHH1573" s="66"/>
      <c r="IHI1573" s="66"/>
      <c r="IHJ1573" s="66"/>
      <c r="IHK1573" s="66"/>
      <c r="IHL1573" s="66"/>
      <c r="IHM1573" s="66"/>
      <c r="IHN1573" s="66"/>
      <c r="IHO1573" s="66"/>
      <c r="IHP1573" s="66"/>
      <c r="IHQ1573" s="66"/>
      <c r="IHR1573" s="66"/>
      <c r="IHS1573" s="66"/>
      <c r="IHT1573" s="66"/>
      <c r="IHU1573" s="66"/>
      <c r="IHV1573" s="66"/>
      <c r="IHW1573" s="66"/>
      <c r="IHX1573" s="66"/>
      <c r="IHY1573" s="66"/>
      <c r="IHZ1573" s="66"/>
      <c r="IIA1573" s="66"/>
      <c r="IIB1573" s="66"/>
      <c r="IIC1573" s="66"/>
      <c r="IID1573" s="66"/>
      <c r="IIE1573" s="66"/>
      <c r="IIF1573" s="66"/>
      <c r="IIG1573" s="66"/>
      <c r="IIH1573" s="66"/>
      <c r="III1573" s="66"/>
      <c r="IIJ1573" s="66"/>
      <c r="IIK1573" s="66"/>
      <c r="IIL1573" s="66"/>
      <c r="IIM1573" s="66"/>
      <c r="IIN1573" s="66"/>
      <c r="IIO1573" s="66"/>
      <c r="IIP1573" s="66"/>
      <c r="IIQ1573" s="66"/>
      <c r="IIR1573" s="66"/>
      <c r="IIS1573" s="66"/>
      <c r="IIT1573" s="66"/>
      <c r="IIU1573" s="66"/>
      <c r="IIV1573" s="66"/>
      <c r="IIW1573" s="66"/>
      <c r="IIX1573" s="66"/>
      <c r="IIY1573" s="66"/>
      <c r="IIZ1573" s="66"/>
      <c r="IJA1573" s="66"/>
      <c r="IJB1573" s="66"/>
      <c r="IJC1573" s="66"/>
      <c r="IJD1573" s="66"/>
      <c r="IJE1573" s="66"/>
      <c r="IJF1573" s="66"/>
      <c r="IJG1573" s="66"/>
      <c r="IJH1573" s="66"/>
      <c r="IJI1573" s="66"/>
      <c r="IJJ1573" s="66"/>
      <c r="IJK1573" s="66"/>
      <c r="IJL1573" s="66"/>
      <c r="IJM1573" s="66"/>
      <c r="IJN1573" s="66"/>
      <c r="IJO1573" s="66"/>
      <c r="IJP1573" s="66"/>
      <c r="IJQ1573" s="66"/>
      <c r="IJR1573" s="66"/>
      <c r="IJS1573" s="66"/>
      <c r="IJT1573" s="66"/>
      <c r="IJU1573" s="66"/>
      <c r="IJV1573" s="66"/>
      <c r="IJW1573" s="66"/>
      <c r="IJX1573" s="66"/>
      <c r="IJY1573" s="66"/>
      <c r="IJZ1573" s="66"/>
      <c r="IKA1573" s="66"/>
      <c r="IKB1573" s="66"/>
      <c r="IKC1573" s="66"/>
      <c r="IKD1573" s="66"/>
      <c r="IKE1573" s="66"/>
      <c r="IKF1573" s="66"/>
      <c r="IKG1573" s="66"/>
      <c r="IKH1573" s="66"/>
      <c r="IKI1573" s="66"/>
      <c r="IKJ1573" s="66"/>
      <c r="IKK1573" s="66"/>
      <c r="IKL1573" s="66"/>
      <c r="IKM1573" s="66"/>
      <c r="IKN1573" s="66"/>
      <c r="IKO1573" s="66"/>
      <c r="IKP1573" s="66"/>
      <c r="IKQ1573" s="66"/>
      <c r="IKR1573" s="66"/>
      <c r="IKS1573" s="66"/>
      <c r="IKT1573" s="66"/>
      <c r="IKU1573" s="66"/>
      <c r="IKV1573" s="66"/>
      <c r="IKW1573" s="66"/>
      <c r="IKX1573" s="66"/>
      <c r="IKY1573" s="66"/>
      <c r="IKZ1573" s="66"/>
      <c r="ILA1573" s="66"/>
      <c r="ILB1573" s="66"/>
      <c r="ILC1573" s="66"/>
      <c r="ILD1573" s="66"/>
      <c r="ILE1573" s="66"/>
      <c r="ILF1573" s="66"/>
      <c r="ILG1573" s="66"/>
      <c r="ILH1573" s="66"/>
      <c r="ILI1573" s="66"/>
      <c r="ILJ1573" s="66"/>
      <c r="ILK1573" s="66"/>
      <c r="ILL1573" s="66"/>
      <c r="ILM1573" s="66"/>
      <c r="ILN1573" s="66"/>
      <c r="ILO1573" s="66"/>
      <c r="ILP1573" s="66"/>
      <c r="ILQ1573" s="66"/>
      <c r="ILR1573" s="66"/>
      <c r="ILS1573" s="66"/>
      <c r="ILT1573" s="66"/>
      <c r="ILU1573" s="66"/>
      <c r="ILV1573" s="66"/>
      <c r="ILW1573" s="66"/>
      <c r="ILX1573" s="66"/>
      <c r="ILY1573" s="66"/>
      <c r="ILZ1573" s="66"/>
      <c r="IMA1573" s="66"/>
      <c r="IMB1573" s="66"/>
      <c r="IMC1573" s="66"/>
      <c r="IMD1573" s="66"/>
      <c r="IME1573" s="66"/>
      <c r="IMF1573" s="66"/>
      <c r="IMG1573" s="66"/>
      <c r="IMH1573" s="66"/>
      <c r="IMI1573" s="66"/>
      <c r="IMJ1573" s="66"/>
      <c r="IMK1573" s="66"/>
      <c r="IML1573" s="66"/>
      <c r="IMM1573" s="66"/>
      <c r="IMN1573" s="66"/>
      <c r="IMO1573" s="66"/>
      <c r="IMP1573" s="66"/>
      <c r="IMQ1573" s="66"/>
      <c r="IMR1573" s="66"/>
      <c r="IMS1573" s="66"/>
      <c r="IMT1573" s="66"/>
      <c r="IMU1573" s="66"/>
      <c r="IMV1573" s="66"/>
      <c r="IMW1573" s="66"/>
      <c r="IMX1573" s="66"/>
      <c r="IMY1573" s="66"/>
      <c r="IMZ1573" s="66"/>
      <c r="INA1573" s="66"/>
      <c r="INB1573" s="66"/>
      <c r="INC1573" s="66"/>
      <c r="IND1573" s="66"/>
      <c r="INE1573" s="66"/>
      <c r="INF1573" s="66"/>
      <c r="ING1573" s="66"/>
      <c r="INH1573" s="66"/>
      <c r="INI1573" s="66"/>
      <c r="INJ1573" s="66"/>
      <c r="INK1573" s="66"/>
      <c r="INL1573" s="66"/>
      <c r="INM1573" s="66"/>
      <c r="INN1573" s="66"/>
      <c r="INO1573" s="66"/>
      <c r="INP1573" s="66"/>
      <c r="INQ1573" s="66"/>
      <c r="INR1573" s="66"/>
      <c r="INS1573" s="66"/>
      <c r="INT1573" s="66"/>
      <c r="INU1573" s="66"/>
      <c r="INV1573" s="66"/>
      <c r="INW1573" s="66"/>
      <c r="INX1573" s="66"/>
      <c r="INY1573" s="66"/>
      <c r="INZ1573" s="66"/>
      <c r="IOA1573" s="66"/>
      <c r="IOB1573" s="66"/>
      <c r="IOC1573" s="66"/>
      <c r="IOD1573" s="66"/>
      <c r="IOE1573" s="66"/>
      <c r="IOF1573" s="66"/>
      <c r="IOG1573" s="66"/>
      <c r="IOH1573" s="66"/>
      <c r="IOI1573" s="66"/>
      <c r="IOJ1573" s="66"/>
      <c r="IOK1573" s="66"/>
      <c r="IOL1573" s="66"/>
      <c r="IOM1573" s="66"/>
      <c r="ION1573" s="66"/>
      <c r="IOO1573" s="66"/>
      <c r="IOP1573" s="66"/>
      <c r="IOQ1573" s="66"/>
      <c r="IOR1573" s="66"/>
      <c r="IOS1573" s="66"/>
      <c r="IOT1573" s="66"/>
      <c r="IOU1573" s="66"/>
      <c r="IOV1573" s="66"/>
      <c r="IOW1573" s="66"/>
      <c r="IOX1573" s="66"/>
      <c r="IOY1573" s="66"/>
      <c r="IOZ1573" s="66"/>
      <c r="IPA1573" s="66"/>
      <c r="IPB1573" s="66"/>
      <c r="IPC1573" s="66"/>
      <c r="IPD1573" s="66"/>
      <c r="IPE1573" s="66"/>
      <c r="IPF1573" s="66"/>
      <c r="IPG1573" s="66"/>
      <c r="IPH1573" s="66"/>
      <c r="IPI1573" s="66"/>
      <c r="IPJ1573" s="66"/>
      <c r="IPK1573" s="66"/>
      <c r="IPL1573" s="66"/>
      <c r="IPM1573" s="66"/>
      <c r="IPN1573" s="66"/>
      <c r="IPO1573" s="66"/>
      <c r="IPP1573" s="66"/>
      <c r="IPQ1573" s="66"/>
      <c r="IPR1573" s="66"/>
      <c r="IPS1573" s="66"/>
      <c r="IPT1573" s="66"/>
      <c r="IPU1573" s="66"/>
      <c r="IPV1573" s="66"/>
      <c r="IPW1573" s="66"/>
      <c r="IPX1573" s="66"/>
      <c r="IPY1573" s="66"/>
      <c r="IPZ1573" s="66"/>
      <c r="IQA1573" s="66"/>
      <c r="IQB1573" s="66"/>
      <c r="IQC1573" s="66"/>
      <c r="IQD1573" s="66"/>
      <c r="IQE1573" s="66"/>
      <c r="IQF1573" s="66"/>
      <c r="IQG1573" s="66"/>
      <c r="IQH1573" s="66"/>
      <c r="IQI1573" s="66"/>
      <c r="IQJ1573" s="66"/>
      <c r="IQK1573" s="66"/>
      <c r="IQL1573" s="66"/>
      <c r="IQM1573" s="66"/>
      <c r="IQN1573" s="66"/>
      <c r="IQO1573" s="66"/>
      <c r="IQP1573" s="66"/>
      <c r="IQQ1573" s="66"/>
      <c r="IQR1573" s="66"/>
      <c r="IQS1573" s="66"/>
      <c r="IQT1573" s="66"/>
      <c r="IQU1573" s="66"/>
      <c r="IQV1573" s="66"/>
      <c r="IQW1573" s="66"/>
      <c r="IQX1573" s="66"/>
      <c r="IQY1573" s="66"/>
      <c r="IQZ1573" s="66"/>
      <c r="IRA1573" s="66"/>
      <c r="IRB1573" s="66"/>
      <c r="IRC1573" s="66"/>
      <c r="IRD1573" s="66"/>
      <c r="IRE1573" s="66"/>
      <c r="IRF1573" s="66"/>
      <c r="IRG1573" s="66"/>
      <c r="IRH1573" s="66"/>
      <c r="IRI1573" s="66"/>
      <c r="IRJ1573" s="66"/>
      <c r="IRK1573" s="66"/>
      <c r="IRL1573" s="66"/>
      <c r="IRM1573" s="66"/>
      <c r="IRN1573" s="66"/>
      <c r="IRO1573" s="66"/>
      <c r="IRP1573" s="66"/>
      <c r="IRQ1573" s="66"/>
      <c r="IRR1573" s="66"/>
      <c r="IRS1573" s="66"/>
      <c r="IRT1573" s="66"/>
      <c r="IRU1573" s="66"/>
      <c r="IRV1573" s="66"/>
      <c r="IRW1573" s="66"/>
      <c r="IRX1573" s="66"/>
      <c r="IRY1573" s="66"/>
      <c r="IRZ1573" s="66"/>
      <c r="ISA1573" s="66"/>
      <c r="ISB1573" s="66"/>
      <c r="ISC1573" s="66"/>
      <c r="ISD1573" s="66"/>
      <c r="ISE1573" s="66"/>
      <c r="ISF1573" s="66"/>
      <c r="ISG1573" s="66"/>
      <c r="ISH1573" s="66"/>
      <c r="ISI1573" s="66"/>
      <c r="ISJ1573" s="66"/>
      <c r="ISK1573" s="66"/>
      <c r="ISL1573" s="66"/>
      <c r="ISM1573" s="66"/>
      <c r="ISN1573" s="66"/>
      <c r="ISO1573" s="66"/>
      <c r="ISP1573" s="66"/>
      <c r="ISQ1573" s="66"/>
      <c r="ISR1573" s="66"/>
      <c r="ISS1573" s="66"/>
      <c r="IST1573" s="66"/>
      <c r="ISU1573" s="66"/>
      <c r="ISV1573" s="66"/>
      <c r="ISW1573" s="66"/>
      <c r="ISX1573" s="66"/>
      <c r="ISY1573" s="66"/>
      <c r="ISZ1573" s="66"/>
      <c r="ITA1573" s="66"/>
      <c r="ITB1573" s="66"/>
      <c r="ITC1573" s="66"/>
      <c r="ITD1573" s="66"/>
      <c r="ITE1573" s="66"/>
      <c r="ITF1573" s="66"/>
      <c r="ITG1573" s="66"/>
      <c r="ITH1573" s="66"/>
      <c r="ITI1573" s="66"/>
      <c r="ITJ1573" s="66"/>
      <c r="ITK1573" s="66"/>
      <c r="ITL1573" s="66"/>
      <c r="ITM1573" s="66"/>
      <c r="ITN1573" s="66"/>
      <c r="ITO1573" s="66"/>
      <c r="ITP1573" s="66"/>
      <c r="ITQ1573" s="66"/>
      <c r="ITR1573" s="66"/>
      <c r="ITS1573" s="66"/>
      <c r="ITT1573" s="66"/>
      <c r="ITU1573" s="66"/>
      <c r="ITV1573" s="66"/>
      <c r="ITW1573" s="66"/>
      <c r="ITX1573" s="66"/>
      <c r="ITY1573" s="66"/>
      <c r="ITZ1573" s="66"/>
      <c r="IUA1573" s="66"/>
      <c r="IUB1573" s="66"/>
      <c r="IUC1573" s="66"/>
      <c r="IUD1573" s="66"/>
      <c r="IUE1573" s="66"/>
      <c r="IUF1573" s="66"/>
      <c r="IUG1573" s="66"/>
      <c r="IUH1573" s="66"/>
      <c r="IUI1573" s="66"/>
      <c r="IUJ1573" s="66"/>
      <c r="IUK1573" s="66"/>
      <c r="IUL1573" s="66"/>
      <c r="IUM1573" s="66"/>
      <c r="IUN1573" s="66"/>
      <c r="IUO1573" s="66"/>
      <c r="IUP1573" s="66"/>
      <c r="IUQ1573" s="66"/>
      <c r="IUR1573" s="66"/>
      <c r="IUS1573" s="66"/>
      <c r="IUT1573" s="66"/>
      <c r="IUU1573" s="66"/>
      <c r="IUV1573" s="66"/>
      <c r="IUW1573" s="66"/>
      <c r="IUX1573" s="66"/>
      <c r="IUY1573" s="66"/>
      <c r="IUZ1573" s="66"/>
      <c r="IVA1573" s="66"/>
      <c r="IVB1573" s="66"/>
      <c r="IVC1573" s="66"/>
      <c r="IVD1573" s="66"/>
      <c r="IVE1573" s="66"/>
      <c r="IVF1573" s="66"/>
      <c r="IVG1573" s="66"/>
      <c r="IVH1573" s="66"/>
      <c r="IVI1573" s="66"/>
      <c r="IVJ1573" s="66"/>
      <c r="IVK1573" s="66"/>
      <c r="IVL1573" s="66"/>
      <c r="IVM1573" s="66"/>
      <c r="IVN1573" s="66"/>
      <c r="IVO1573" s="66"/>
      <c r="IVP1573" s="66"/>
      <c r="IVQ1573" s="66"/>
      <c r="IVR1573" s="66"/>
      <c r="IVS1573" s="66"/>
      <c r="IVT1573" s="66"/>
      <c r="IVU1573" s="66"/>
      <c r="IVV1573" s="66"/>
      <c r="IVW1573" s="66"/>
      <c r="IVX1573" s="66"/>
      <c r="IVY1573" s="66"/>
      <c r="IVZ1573" s="66"/>
      <c r="IWA1573" s="66"/>
      <c r="IWB1573" s="66"/>
      <c r="IWC1573" s="66"/>
      <c r="IWD1573" s="66"/>
      <c r="IWE1573" s="66"/>
      <c r="IWF1573" s="66"/>
      <c r="IWG1573" s="66"/>
      <c r="IWH1573" s="66"/>
      <c r="IWI1573" s="66"/>
      <c r="IWJ1573" s="66"/>
      <c r="IWK1573" s="66"/>
      <c r="IWL1573" s="66"/>
      <c r="IWM1573" s="66"/>
      <c r="IWN1573" s="66"/>
      <c r="IWO1573" s="66"/>
      <c r="IWP1573" s="66"/>
      <c r="IWQ1573" s="66"/>
      <c r="IWR1573" s="66"/>
      <c r="IWS1573" s="66"/>
      <c r="IWT1573" s="66"/>
      <c r="IWU1573" s="66"/>
      <c r="IWV1573" s="66"/>
      <c r="IWW1573" s="66"/>
      <c r="IWX1573" s="66"/>
      <c r="IWY1573" s="66"/>
      <c r="IWZ1573" s="66"/>
      <c r="IXA1573" s="66"/>
      <c r="IXB1573" s="66"/>
      <c r="IXC1573" s="66"/>
      <c r="IXD1573" s="66"/>
      <c r="IXE1573" s="66"/>
      <c r="IXF1573" s="66"/>
      <c r="IXG1573" s="66"/>
      <c r="IXH1573" s="66"/>
      <c r="IXI1573" s="66"/>
      <c r="IXJ1573" s="66"/>
      <c r="IXK1573" s="66"/>
      <c r="IXL1573" s="66"/>
      <c r="IXM1573" s="66"/>
      <c r="IXN1573" s="66"/>
      <c r="IXO1573" s="66"/>
      <c r="IXP1573" s="66"/>
      <c r="IXQ1573" s="66"/>
      <c r="IXR1573" s="66"/>
      <c r="IXS1573" s="66"/>
      <c r="IXT1573" s="66"/>
      <c r="IXU1573" s="66"/>
      <c r="IXV1573" s="66"/>
      <c r="IXW1573" s="66"/>
      <c r="IXX1573" s="66"/>
      <c r="IXY1573" s="66"/>
      <c r="IXZ1573" s="66"/>
      <c r="IYA1573" s="66"/>
      <c r="IYB1573" s="66"/>
      <c r="IYC1573" s="66"/>
      <c r="IYD1573" s="66"/>
      <c r="IYE1573" s="66"/>
      <c r="IYF1573" s="66"/>
      <c r="IYG1573" s="66"/>
      <c r="IYH1573" s="66"/>
      <c r="IYI1573" s="66"/>
      <c r="IYJ1573" s="66"/>
      <c r="IYK1573" s="66"/>
      <c r="IYL1573" s="66"/>
      <c r="IYM1573" s="66"/>
      <c r="IYN1573" s="66"/>
      <c r="IYO1573" s="66"/>
      <c r="IYP1573" s="66"/>
      <c r="IYQ1573" s="66"/>
      <c r="IYR1573" s="66"/>
      <c r="IYS1573" s="66"/>
      <c r="IYT1573" s="66"/>
      <c r="IYU1573" s="66"/>
      <c r="IYV1573" s="66"/>
      <c r="IYW1573" s="66"/>
      <c r="IYX1573" s="66"/>
      <c r="IYY1573" s="66"/>
      <c r="IYZ1573" s="66"/>
      <c r="IZA1573" s="66"/>
      <c r="IZB1573" s="66"/>
      <c r="IZC1573" s="66"/>
      <c r="IZD1573" s="66"/>
      <c r="IZE1573" s="66"/>
      <c r="IZF1573" s="66"/>
      <c r="IZG1573" s="66"/>
      <c r="IZH1573" s="66"/>
      <c r="IZI1573" s="66"/>
      <c r="IZJ1573" s="66"/>
      <c r="IZK1573" s="66"/>
      <c r="IZL1573" s="66"/>
      <c r="IZM1573" s="66"/>
      <c r="IZN1573" s="66"/>
      <c r="IZO1573" s="66"/>
      <c r="IZP1573" s="66"/>
      <c r="IZQ1573" s="66"/>
      <c r="IZR1573" s="66"/>
      <c r="IZS1573" s="66"/>
      <c r="IZT1573" s="66"/>
      <c r="IZU1573" s="66"/>
      <c r="IZV1573" s="66"/>
      <c r="IZW1573" s="66"/>
      <c r="IZX1573" s="66"/>
      <c r="IZY1573" s="66"/>
      <c r="IZZ1573" s="66"/>
      <c r="JAA1573" s="66"/>
      <c r="JAB1573" s="66"/>
      <c r="JAC1573" s="66"/>
      <c r="JAD1573" s="66"/>
      <c r="JAE1573" s="66"/>
      <c r="JAF1573" s="66"/>
      <c r="JAG1573" s="66"/>
      <c r="JAH1573" s="66"/>
      <c r="JAI1573" s="66"/>
      <c r="JAJ1573" s="66"/>
      <c r="JAK1573" s="66"/>
      <c r="JAL1573" s="66"/>
      <c r="JAM1573" s="66"/>
      <c r="JAN1573" s="66"/>
      <c r="JAO1573" s="66"/>
      <c r="JAP1573" s="66"/>
      <c r="JAQ1573" s="66"/>
      <c r="JAR1573" s="66"/>
      <c r="JAS1573" s="66"/>
      <c r="JAT1573" s="66"/>
      <c r="JAU1573" s="66"/>
      <c r="JAV1573" s="66"/>
      <c r="JAW1573" s="66"/>
      <c r="JAX1573" s="66"/>
      <c r="JAY1573" s="66"/>
      <c r="JAZ1573" s="66"/>
      <c r="JBA1573" s="66"/>
      <c r="JBB1573" s="66"/>
      <c r="JBC1573" s="66"/>
      <c r="JBD1573" s="66"/>
      <c r="JBE1573" s="66"/>
      <c r="JBF1573" s="66"/>
      <c r="JBG1573" s="66"/>
      <c r="JBH1573" s="66"/>
      <c r="JBI1573" s="66"/>
      <c r="JBJ1573" s="66"/>
      <c r="JBK1573" s="66"/>
      <c r="JBL1573" s="66"/>
      <c r="JBM1573" s="66"/>
      <c r="JBN1573" s="66"/>
      <c r="JBO1573" s="66"/>
      <c r="JBP1573" s="66"/>
      <c r="JBQ1573" s="66"/>
      <c r="JBR1573" s="66"/>
      <c r="JBS1573" s="66"/>
      <c r="JBT1573" s="66"/>
      <c r="JBU1573" s="66"/>
      <c r="JBV1573" s="66"/>
      <c r="JBW1573" s="66"/>
      <c r="JBX1573" s="66"/>
      <c r="JBY1573" s="66"/>
      <c r="JBZ1573" s="66"/>
      <c r="JCA1573" s="66"/>
      <c r="JCB1573" s="66"/>
      <c r="JCC1573" s="66"/>
      <c r="JCD1573" s="66"/>
      <c r="JCE1573" s="66"/>
      <c r="JCF1573" s="66"/>
      <c r="JCG1573" s="66"/>
      <c r="JCH1573" s="66"/>
      <c r="JCI1573" s="66"/>
      <c r="JCJ1573" s="66"/>
      <c r="JCK1573" s="66"/>
      <c r="JCL1573" s="66"/>
      <c r="JCM1573" s="66"/>
      <c r="JCN1573" s="66"/>
      <c r="JCO1573" s="66"/>
      <c r="JCP1573" s="66"/>
      <c r="JCQ1573" s="66"/>
      <c r="JCR1573" s="66"/>
      <c r="JCS1573" s="66"/>
      <c r="JCT1573" s="66"/>
      <c r="JCU1573" s="66"/>
      <c r="JCV1573" s="66"/>
      <c r="JCW1573" s="66"/>
      <c r="JCX1573" s="66"/>
      <c r="JCY1573" s="66"/>
      <c r="JCZ1573" s="66"/>
      <c r="JDA1573" s="66"/>
      <c r="JDB1573" s="66"/>
      <c r="JDC1573" s="66"/>
      <c r="JDD1573" s="66"/>
      <c r="JDE1573" s="66"/>
      <c r="JDF1573" s="66"/>
      <c r="JDG1573" s="66"/>
      <c r="JDH1573" s="66"/>
      <c r="JDI1573" s="66"/>
      <c r="JDJ1573" s="66"/>
      <c r="JDK1573" s="66"/>
      <c r="JDL1573" s="66"/>
      <c r="JDM1573" s="66"/>
      <c r="JDN1573" s="66"/>
      <c r="JDO1573" s="66"/>
      <c r="JDP1573" s="66"/>
      <c r="JDQ1573" s="66"/>
      <c r="JDR1573" s="66"/>
      <c r="JDS1573" s="66"/>
      <c r="JDT1573" s="66"/>
      <c r="JDU1573" s="66"/>
      <c r="JDV1573" s="66"/>
      <c r="JDW1573" s="66"/>
      <c r="JDX1573" s="66"/>
      <c r="JDY1573" s="66"/>
      <c r="JDZ1573" s="66"/>
      <c r="JEA1573" s="66"/>
      <c r="JEB1573" s="66"/>
      <c r="JEC1573" s="66"/>
      <c r="JED1573" s="66"/>
      <c r="JEE1573" s="66"/>
      <c r="JEF1573" s="66"/>
      <c r="JEG1573" s="66"/>
      <c r="JEH1573" s="66"/>
      <c r="JEI1573" s="66"/>
      <c r="JEJ1573" s="66"/>
      <c r="JEK1573" s="66"/>
      <c r="JEL1573" s="66"/>
      <c r="JEM1573" s="66"/>
      <c r="JEN1573" s="66"/>
      <c r="JEO1573" s="66"/>
      <c r="JEP1573" s="66"/>
      <c r="JEQ1573" s="66"/>
      <c r="JER1573" s="66"/>
      <c r="JES1573" s="66"/>
      <c r="JET1573" s="66"/>
      <c r="JEU1573" s="66"/>
      <c r="JEV1573" s="66"/>
      <c r="JEW1573" s="66"/>
      <c r="JEX1573" s="66"/>
      <c r="JEY1573" s="66"/>
      <c r="JEZ1573" s="66"/>
      <c r="JFA1573" s="66"/>
      <c r="JFB1573" s="66"/>
      <c r="JFC1573" s="66"/>
      <c r="JFD1573" s="66"/>
      <c r="JFE1573" s="66"/>
      <c r="JFF1573" s="66"/>
      <c r="JFG1573" s="66"/>
      <c r="JFH1573" s="66"/>
      <c r="JFI1573" s="66"/>
      <c r="JFJ1573" s="66"/>
      <c r="JFK1573" s="66"/>
      <c r="JFL1573" s="66"/>
      <c r="JFM1573" s="66"/>
      <c r="JFN1573" s="66"/>
      <c r="JFO1573" s="66"/>
      <c r="JFP1573" s="66"/>
      <c r="JFQ1573" s="66"/>
      <c r="JFR1573" s="66"/>
      <c r="JFS1573" s="66"/>
      <c r="JFT1573" s="66"/>
      <c r="JFU1573" s="66"/>
      <c r="JFV1573" s="66"/>
      <c r="JFW1573" s="66"/>
      <c r="JFX1573" s="66"/>
      <c r="JFY1573" s="66"/>
      <c r="JFZ1573" s="66"/>
      <c r="JGA1573" s="66"/>
      <c r="JGB1573" s="66"/>
      <c r="JGC1573" s="66"/>
      <c r="JGD1573" s="66"/>
      <c r="JGE1573" s="66"/>
      <c r="JGF1573" s="66"/>
      <c r="JGG1573" s="66"/>
      <c r="JGH1573" s="66"/>
      <c r="JGI1573" s="66"/>
      <c r="JGJ1573" s="66"/>
      <c r="JGK1573" s="66"/>
      <c r="JGL1573" s="66"/>
      <c r="JGM1573" s="66"/>
      <c r="JGN1573" s="66"/>
      <c r="JGO1573" s="66"/>
      <c r="JGP1573" s="66"/>
      <c r="JGQ1573" s="66"/>
      <c r="JGR1573" s="66"/>
      <c r="JGS1573" s="66"/>
      <c r="JGT1573" s="66"/>
      <c r="JGU1573" s="66"/>
      <c r="JGV1573" s="66"/>
      <c r="JGW1573" s="66"/>
      <c r="JGX1573" s="66"/>
      <c r="JGY1573" s="66"/>
      <c r="JGZ1573" s="66"/>
      <c r="JHA1573" s="66"/>
      <c r="JHB1573" s="66"/>
      <c r="JHC1573" s="66"/>
      <c r="JHD1573" s="66"/>
      <c r="JHE1573" s="66"/>
      <c r="JHF1573" s="66"/>
      <c r="JHG1573" s="66"/>
      <c r="JHH1573" s="66"/>
      <c r="JHI1573" s="66"/>
      <c r="JHJ1573" s="66"/>
      <c r="JHK1573" s="66"/>
      <c r="JHL1573" s="66"/>
      <c r="JHM1573" s="66"/>
      <c r="JHN1573" s="66"/>
      <c r="JHO1573" s="66"/>
      <c r="JHP1573" s="66"/>
      <c r="JHQ1573" s="66"/>
      <c r="JHR1573" s="66"/>
      <c r="JHS1573" s="66"/>
      <c r="JHT1573" s="66"/>
      <c r="JHU1573" s="66"/>
      <c r="JHV1573" s="66"/>
      <c r="JHW1573" s="66"/>
      <c r="JHX1573" s="66"/>
      <c r="JHY1573" s="66"/>
      <c r="JHZ1573" s="66"/>
      <c r="JIA1573" s="66"/>
      <c r="JIB1573" s="66"/>
      <c r="JIC1573" s="66"/>
      <c r="JID1573" s="66"/>
      <c r="JIE1573" s="66"/>
      <c r="JIF1573" s="66"/>
      <c r="JIG1573" s="66"/>
      <c r="JIH1573" s="66"/>
      <c r="JII1573" s="66"/>
      <c r="JIJ1573" s="66"/>
      <c r="JIK1573" s="66"/>
      <c r="JIL1573" s="66"/>
      <c r="JIM1573" s="66"/>
      <c r="JIN1573" s="66"/>
      <c r="JIO1573" s="66"/>
      <c r="JIP1573" s="66"/>
      <c r="JIQ1573" s="66"/>
      <c r="JIR1573" s="66"/>
      <c r="JIS1573" s="66"/>
      <c r="JIT1573" s="66"/>
      <c r="JIU1573" s="66"/>
      <c r="JIV1573" s="66"/>
      <c r="JIW1573" s="66"/>
      <c r="JIX1573" s="66"/>
      <c r="JIY1573" s="66"/>
      <c r="JIZ1573" s="66"/>
      <c r="JJA1573" s="66"/>
      <c r="JJB1573" s="66"/>
      <c r="JJC1573" s="66"/>
      <c r="JJD1573" s="66"/>
      <c r="JJE1573" s="66"/>
      <c r="JJF1573" s="66"/>
      <c r="JJG1573" s="66"/>
      <c r="JJH1573" s="66"/>
      <c r="JJI1573" s="66"/>
      <c r="JJJ1573" s="66"/>
      <c r="JJK1573" s="66"/>
      <c r="JJL1573" s="66"/>
      <c r="JJM1573" s="66"/>
      <c r="JJN1573" s="66"/>
      <c r="JJO1573" s="66"/>
      <c r="JJP1573" s="66"/>
      <c r="JJQ1573" s="66"/>
      <c r="JJR1573" s="66"/>
      <c r="JJS1573" s="66"/>
      <c r="JJT1573" s="66"/>
      <c r="JJU1573" s="66"/>
      <c r="JJV1573" s="66"/>
      <c r="JJW1573" s="66"/>
      <c r="JJX1573" s="66"/>
      <c r="JJY1573" s="66"/>
      <c r="JJZ1573" s="66"/>
      <c r="JKA1573" s="66"/>
      <c r="JKB1573" s="66"/>
      <c r="JKC1573" s="66"/>
      <c r="JKD1573" s="66"/>
      <c r="JKE1573" s="66"/>
      <c r="JKF1573" s="66"/>
      <c r="JKG1573" s="66"/>
      <c r="JKH1573" s="66"/>
      <c r="JKI1573" s="66"/>
      <c r="JKJ1573" s="66"/>
      <c r="JKK1573" s="66"/>
      <c r="JKL1573" s="66"/>
      <c r="JKM1573" s="66"/>
      <c r="JKN1573" s="66"/>
      <c r="JKO1573" s="66"/>
      <c r="JKP1573" s="66"/>
      <c r="JKQ1573" s="66"/>
      <c r="JKR1573" s="66"/>
      <c r="JKS1573" s="66"/>
      <c r="JKT1573" s="66"/>
      <c r="JKU1573" s="66"/>
      <c r="JKV1573" s="66"/>
      <c r="JKW1573" s="66"/>
      <c r="JKX1573" s="66"/>
      <c r="JKY1573" s="66"/>
      <c r="JKZ1573" s="66"/>
      <c r="JLA1573" s="66"/>
      <c r="JLB1573" s="66"/>
      <c r="JLC1573" s="66"/>
      <c r="JLD1573" s="66"/>
      <c r="JLE1573" s="66"/>
      <c r="JLF1573" s="66"/>
      <c r="JLG1573" s="66"/>
      <c r="JLH1573" s="66"/>
      <c r="JLI1573" s="66"/>
      <c r="JLJ1573" s="66"/>
      <c r="JLK1573" s="66"/>
      <c r="JLL1573" s="66"/>
      <c r="JLM1573" s="66"/>
      <c r="JLN1573" s="66"/>
      <c r="JLO1573" s="66"/>
      <c r="JLP1573" s="66"/>
      <c r="JLQ1573" s="66"/>
      <c r="JLR1573" s="66"/>
      <c r="JLS1573" s="66"/>
      <c r="JLT1573" s="66"/>
      <c r="JLU1573" s="66"/>
      <c r="JLV1573" s="66"/>
      <c r="JLW1573" s="66"/>
      <c r="JLX1573" s="66"/>
      <c r="JLY1573" s="66"/>
      <c r="JLZ1573" s="66"/>
      <c r="JMA1573" s="66"/>
      <c r="JMB1573" s="66"/>
      <c r="JMC1573" s="66"/>
      <c r="JMD1573" s="66"/>
      <c r="JME1573" s="66"/>
      <c r="JMF1573" s="66"/>
      <c r="JMG1573" s="66"/>
      <c r="JMH1573" s="66"/>
      <c r="JMI1573" s="66"/>
      <c r="JMJ1573" s="66"/>
      <c r="JMK1573" s="66"/>
      <c r="JML1573" s="66"/>
      <c r="JMM1573" s="66"/>
      <c r="JMN1573" s="66"/>
      <c r="JMO1573" s="66"/>
      <c r="JMP1573" s="66"/>
      <c r="JMQ1573" s="66"/>
      <c r="JMR1573" s="66"/>
      <c r="JMS1573" s="66"/>
      <c r="JMT1573" s="66"/>
      <c r="JMU1573" s="66"/>
      <c r="JMV1573" s="66"/>
      <c r="JMW1573" s="66"/>
      <c r="JMX1573" s="66"/>
      <c r="JMY1573" s="66"/>
      <c r="JMZ1573" s="66"/>
      <c r="JNA1573" s="66"/>
      <c r="JNB1573" s="66"/>
      <c r="JNC1573" s="66"/>
      <c r="JND1573" s="66"/>
      <c r="JNE1573" s="66"/>
      <c r="JNF1573" s="66"/>
      <c r="JNG1573" s="66"/>
      <c r="JNH1573" s="66"/>
      <c r="JNI1573" s="66"/>
      <c r="JNJ1573" s="66"/>
      <c r="JNK1573" s="66"/>
      <c r="JNL1573" s="66"/>
      <c r="JNM1573" s="66"/>
      <c r="JNN1573" s="66"/>
      <c r="JNO1573" s="66"/>
      <c r="JNP1573" s="66"/>
      <c r="JNQ1573" s="66"/>
      <c r="JNR1573" s="66"/>
      <c r="JNS1573" s="66"/>
      <c r="JNT1573" s="66"/>
      <c r="JNU1573" s="66"/>
      <c r="JNV1573" s="66"/>
      <c r="JNW1573" s="66"/>
      <c r="JNX1573" s="66"/>
      <c r="JNY1573" s="66"/>
      <c r="JNZ1573" s="66"/>
      <c r="JOA1573" s="66"/>
      <c r="JOB1573" s="66"/>
      <c r="JOC1573" s="66"/>
      <c r="JOD1573" s="66"/>
      <c r="JOE1573" s="66"/>
      <c r="JOF1573" s="66"/>
      <c r="JOG1573" s="66"/>
      <c r="JOH1573" s="66"/>
      <c r="JOI1573" s="66"/>
      <c r="JOJ1573" s="66"/>
      <c r="JOK1573" s="66"/>
      <c r="JOL1573" s="66"/>
      <c r="JOM1573" s="66"/>
      <c r="JON1573" s="66"/>
      <c r="JOO1573" s="66"/>
      <c r="JOP1573" s="66"/>
      <c r="JOQ1573" s="66"/>
      <c r="JOR1573" s="66"/>
      <c r="JOS1573" s="66"/>
      <c r="JOT1573" s="66"/>
      <c r="JOU1573" s="66"/>
      <c r="JOV1573" s="66"/>
      <c r="JOW1573" s="66"/>
      <c r="JOX1573" s="66"/>
      <c r="JOY1573" s="66"/>
      <c r="JOZ1573" s="66"/>
      <c r="JPA1573" s="66"/>
      <c r="JPB1573" s="66"/>
      <c r="JPC1573" s="66"/>
      <c r="JPD1573" s="66"/>
      <c r="JPE1573" s="66"/>
      <c r="JPF1573" s="66"/>
      <c r="JPG1573" s="66"/>
      <c r="JPH1573" s="66"/>
      <c r="JPI1573" s="66"/>
      <c r="JPJ1573" s="66"/>
      <c r="JPK1573" s="66"/>
      <c r="JPL1573" s="66"/>
      <c r="JPM1573" s="66"/>
      <c r="JPN1573" s="66"/>
      <c r="JPO1573" s="66"/>
      <c r="JPP1573" s="66"/>
      <c r="JPQ1573" s="66"/>
      <c r="JPR1573" s="66"/>
      <c r="JPS1573" s="66"/>
      <c r="JPT1573" s="66"/>
      <c r="JPU1573" s="66"/>
      <c r="JPV1573" s="66"/>
      <c r="JPW1573" s="66"/>
      <c r="JPX1573" s="66"/>
      <c r="JPY1573" s="66"/>
      <c r="JPZ1573" s="66"/>
      <c r="JQA1573" s="66"/>
      <c r="JQB1573" s="66"/>
      <c r="JQC1573" s="66"/>
      <c r="JQD1573" s="66"/>
      <c r="JQE1573" s="66"/>
      <c r="JQF1573" s="66"/>
      <c r="JQG1573" s="66"/>
      <c r="JQH1573" s="66"/>
      <c r="JQI1573" s="66"/>
      <c r="JQJ1573" s="66"/>
      <c r="JQK1573" s="66"/>
      <c r="JQL1573" s="66"/>
      <c r="JQM1573" s="66"/>
      <c r="JQN1573" s="66"/>
      <c r="JQO1573" s="66"/>
      <c r="JQP1573" s="66"/>
      <c r="JQQ1573" s="66"/>
      <c r="JQR1573" s="66"/>
      <c r="JQS1573" s="66"/>
      <c r="JQT1573" s="66"/>
      <c r="JQU1573" s="66"/>
      <c r="JQV1573" s="66"/>
      <c r="JQW1573" s="66"/>
      <c r="JQX1573" s="66"/>
      <c r="JQY1573" s="66"/>
      <c r="JQZ1573" s="66"/>
      <c r="JRA1573" s="66"/>
      <c r="JRB1573" s="66"/>
      <c r="JRC1573" s="66"/>
      <c r="JRD1573" s="66"/>
      <c r="JRE1573" s="66"/>
      <c r="JRF1573" s="66"/>
      <c r="JRG1573" s="66"/>
      <c r="JRH1573" s="66"/>
      <c r="JRI1573" s="66"/>
      <c r="JRJ1573" s="66"/>
      <c r="JRK1573" s="66"/>
      <c r="JRL1573" s="66"/>
      <c r="JRM1573" s="66"/>
      <c r="JRN1573" s="66"/>
      <c r="JRO1573" s="66"/>
      <c r="JRP1573" s="66"/>
      <c r="JRQ1573" s="66"/>
      <c r="JRR1573" s="66"/>
      <c r="JRS1573" s="66"/>
      <c r="JRT1573" s="66"/>
      <c r="JRU1573" s="66"/>
      <c r="JRV1573" s="66"/>
      <c r="JRW1573" s="66"/>
      <c r="JRX1573" s="66"/>
      <c r="JRY1573" s="66"/>
      <c r="JRZ1573" s="66"/>
      <c r="JSA1573" s="66"/>
      <c r="JSB1573" s="66"/>
      <c r="JSC1573" s="66"/>
      <c r="JSD1573" s="66"/>
      <c r="JSE1573" s="66"/>
      <c r="JSF1573" s="66"/>
      <c r="JSG1573" s="66"/>
      <c r="JSH1573" s="66"/>
      <c r="JSI1573" s="66"/>
      <c r="JSJ1573" s="66"/>
      <c r="JSK1573" s="66"/>
      <c r="JSL1573" s="66"/>
      <c r="JSM1573" s="66"/>
      <c r="JSN1573" s="66"/>
      <c r="JSO1573" s="66"/>
      <c r="JSP1573" s="66"/>
      <c r="JSQ1573" s="66"/>
      <c r="JSR1573" s="66"/>
      <c r="JSS1573" s="66"/>
      <c r="JST1573" s="66"/>
      <c r="JSU1573" s="66"/>
      <c r="JSV1573" s="66"/>
      <c r="JSW1573" s="66"/>
      <c r="JSX1573" s="66"/>
      <c r="JSY1573" s="66"/>
      <c r="JSZ1573" s="66"/>
      <c r="JTA1573" s="66"/>
      <c r="JTB1573" s="66"/>
      <c r="JTC1573" s="66"/>
      <c r="JTD1573" s="66"/>
      <c r="JTE1573" s="66"/>
      <c r="JTF1573" s="66"/>
      <c r="JTG1573" s="66"/>
      <c r="JTH1573" s="66"/>
      <c r="JTI1573" s="66"/>
      <c r="JTJ1573" s="66"/>
      <c r="JTK1573" s="66"/>
      <c r="JTL1573" s="66"/>
      <c r="JTM1573" s="66"/>
      <c r="JTN1573" s="66"/>
      <c r="JTO1573" s="66"/>
      <c r="JTP1573" s="66"/>
      <c r="JTQ1573" s="66"/>
      <c r="JTR1573" s="66"/>
      <c r="JTS1573" s="66"/>
      <c r="JTT1573" s="66"/>
      <c r="JTU1573" s="66"/>
      <c r="JTV1573" s="66"/>
      <c r="JTW1573" s="66"/>
      <c r="JTX1573" s="66"/>
      <c r="JTY1573" s="66"/>
      <c r="JTZ1573" s="66"/>
      <c r="JUA1573" s="66"/>
      <c r="JUB1573" s="66"/>
      <c r="JUC1573" s="66"/>
      <c r="JUD1573" s="66"/>
      <c r="JUE1573" s="66"/>
      <c r="JUF1573" s="66"/>
      <c r="JUG1573" s="66"/>
      <c r="JUH1573" s="66"/>
      <c r="JUI1573" s="66"/>
      <c r="JUJ1573" s="66"/>
      <c r="JUK1573" s="66"/>
      <c r="JUL1573" s="66"/>
      <c r="JUM1573" s="66"/>
      <c r="JUN1573" s="66"/>
      <c r="JUO1573" s="66"/>
      <c r="JUP1573" s="66"/>
      <c r="JUQ1573" s="66"/>
      <c r="JUR1573" s="66"/>
      <c r="JUS1573" s="66"/>
      <c r="JUT1573" s="66"/>
      <c r="JUU1573" s="66"/>
      <c r="JUV1573" s="66"/>
      <c r="JUW1573" s="66"/>
      <c r="JUX1573" s="66"/>
      <c r="JUY1573" s="66"/>
      <c r="JUZ1573" s="66"/>
      <c r="JVA1573" s="66"/>
      <c r="JVB1573" s="66"/>
      <c r="JVC1573" s="66"/>
      <c r="JVD1573" s="66"/>
      <c r="JVE1573" s="66"/>
      <c r="JVF1573" s="66"/>
      <c r="JVG1573" s="66"/>
      <c r="JVH1573" s="66"/>
      <c r="JVI1573" s="66"/>
      <c r="JVJ1573" s="66"/>
      <c r="JVK1573" s="66"/>
      <c r="JVL1573" s="66"/>
      <c r="JVM1573" s="66"/>
      <c r="JVN1573" s="66"/>
      <c r="JVO1573" s="66"/>
      <c r="JVP1573" s="66"/>
      <c r="JVQ1573" s="66"/>
      <c r="JVR1573" s="66"/>
      <c r="JVS1573" s="66"/>
      <c r="JVT1573" s="66"/>
      <c r="JVU1573" s="66"/>
      <c r="JVV1573" s="66"/>
      <c r="JVW1573" s="66"/>
      <c r="JVX1573" s="66"/>
      <c r="JVY1573" s="66"/>
      <c r="JVZ1573" s="66"/>
      <c r="JWA1573" s="66"/>
      <c r="JWB1573" s="66"/>
      <c r="JWC1573" s="66"/>
      <c r="JWD1573" s="66"/>
      <c r="JWE1573" s="66"/>
      <c r="JWF1573" s="66"/>
      <c r="JWG1573" s="66"/>
      <c r="JWH1573" s="66"/>
      <c r="JWI1573" s="66"/>
      <c r="JWJ1573" s="66"/>
      <c r="JWK1573" s="66"/>
      <c r="JWL1573" s="66"/>
      <c r="JWM1573" s="66"/>
      <c r="JWN1573" s="66"/>
      <c r="JWO1573" s="66"/>
      <c r="JWP1573" s="66"/>
      <c r="JWQ1573" s="66"/>
      <c r="JWR1573" s="66"/>
      <c r="JWS1573" s="66"/>
      <c r="JWT1573" s="66"/>
      <c r="JWU1573" s="66"/>
      <c r="JWV1573" s="66"/>
      <c r="JWW1573" s="66"/>
      <c r="JWX1573" s="66"/>
      <c r="JWY1573" s="66"/>
      <c r="JWZ1573" s="66"/>
      <c r="JXA1573" s="66"/>
      <c r="JXB1573" s="66"/>
      <c r="JXC1573" s="66"/>
      <c r="JXD1573" s="66"/>
      <c r="JXE1573" s="66"/>
      <c r="JXF1573" s="66"/>
      <c r="JXG1573" s="66"/>
      <c r="JXH1573" s="66"/>
      <c r="JXI1573" s="66"/>
      <c r="JXJ1573" s="66"/>
      <c r="JXK1573" s="66"/>
      <c r="JXL1573" s="66"/>
      <c r="JXM1573" s="66"/>
      <c r="JXN1573" s="66"/>
      <c r="JXO1573" s="66"/>
      <c r="JXP1573" s="66"/>
      <c r="JXQ1573" s="66"/>
      <c r="JXR1573" s="66"/>
      <c r="JXS1573" s="66"/>
      <c r="JXT1573" s="66"/>
      <c r="JXU1573" s="66"/>
      <c r="JXV1573" s="66"/>
      <c r="JXW1573" s="66"/>
      <c r="JXX1573" s="66"/>
      <c r="JXY1573" s="66"/>
      <c r="JXZ1573" s="66"/>
      <c r="JYA1573" s="66"/>
      <c r="JYB1573" s="66"/>
      <c r="JYC1573" s="66"/>
      <c r="JYD1573" s="66"/>
      <c r="JYE1573" s="66"/>
      <c r="JYF1573" s="66"/>
      <c r="JYG1573" s="66"/>
      <c r="JYH1573" s="66"/>
      <c r="JYI1573" s="66"/>
      <c r="JYJ1573" s="66"/>
      <c r="JYK1573" s="66"/>
      <c r="JYL1573" s="66"/>
      <c r="JYM1573" s="66"/>
      <c r="JYN1573" s="66"/>
      <c r="JYO1573" s="66"/>
      <c r="JYP1573" s="66"/>
      <c r="JYQ1573" s="66"/>
      <c r="JYR1573" s="66"/>
      <c r="JYS1573" s="66"/>
      <c r="JYT1573" s="66"/>
      <c r="JYU1573" s="66"/>
      <c r="JYV1573" s="66"/>
      <c r="JYW1573" s="66"/>
      <c r="JYX1573" s="66"/>
      <c r="JYY1573" s="66"/>
      <c r="JYZ1573" s="66"/>
      <c r="JZA1573" s="66"/>
      <c r="JZB1573" s="66"/>
      <c r="JZC1573" s="66"/>
      <c r="JZD1573" s="66"/>
      <c r="JZE1573" s="66"/>
      <c r="JZF1573" s="66"/>
      <c r="JZG1573" s="66"/>
      <c r="JZH1573" s="66"/>
      <c r="JZI1573" s="66"/>
      <c r="JZJ1573" s="66"/>
      <c r="JZK1573" s="66"/>
      <c r="JZL1573" s="66"/>
      <c r="JZM1573" s="66"/>
      <c r="JZN1573" s="66"/>
      <c r="JZO1573" s="66"/>
      <c r="JZP1573" s="66"/>
      <c r="JZQ1573" s="66"/>
      <c r="JZR1573" s="66"/>
      <c r="JZS1573" s="66"/>
      <c r="JZT1573" s="66"/>
      <c r="JZU1573" s="66"/>
      <c r="JZV1573" s="66"/>
      <c r="JZW1573" s="66"/>
      <c r="JZX1573" s="66"/>
      <c r="JZY1573" s="66"/>
      <c r="JZZ1573" s="66"/>
      <c r="KAA1573" s="66"/>
      <c r="KAB1573" s="66"/>
      <c r="KAC1573" s="66"/>
      <c r="KAD1573" s="66"/>
      <c r="KAE1573" s="66"/>
      <c r="KAF1573" s="66"/>
      <c r="KAG1573" s="66"/>
      <c r="KAH1573" s="66"/>
      <c r="KAI1573" s="66"/>
      <c r="KAJ1573" s="66"/>
      <c r="KAK1573" s="66"/>
      <c r="KAL1573" s="66"/>
      <c r="KAM1573" s="66"/>
      <c r="KAN1573" s="66"/>
      <c r="KAO1573" s="66"/>
      <c r="KAP1573" s="66"/>
      <c r="KAQ1573" s="66"/>
      <c r="KAR1573" s="66"/>
      <c r="KAS1573" s="66"/>
      <c r="KAT1573" s="66"/>
      <c r="KAU1573" s="66"/>
      <c r="KAV1573" s="66"/>
      <c r="KAW1573" s="66"/>
      <c r="KAX1573" s="66"/>
      <c r="KAY1573" s="66"/>
      <c r="KAZ1573" s="66"/>
      <c r="KBA1573" s="66"/>
      <c r="KBB1573" s="66"/>
      <c r="KBC1573" s="66"/>
      <c r="KBD1573" s="66"/>
      <c r="KBE1573" s="66"/>
      <c r="KBF1573" s="66"/>
      <c r="KBG1573" s="66"/>
      <c r="KBH1573" s="66"/>
      <c r="KBI1573" s="66"/>
      <c r="KBJ1573" s="66"/>
      <c r="KBK1573" s="66"/>
      <c r="KBL1573" s="66"/>
      <c r="KBM1573" s="66"/>
      <c r="KBN1573" s="66"/>
      <c r="KBO1573" s="66"/>
      <c r="KBP1573" s="66"/>
      <c r="KBQ1573" s="66"/>
      <c r="KBR1573" s="66"/>
      <c r="KBS1573" s="66"/>
      <c r="KBT1573" s="66"/>
      <c r="KBU1573" s="66"/>
      <c r="KBV1573" s="66"/>
      <c r="KBW1573" s="66"/>
      <c r="KBX1573" s="66"/>
      <c r="KBY1573" s="66"/>
      <c r="KBZ1573" s="66"/>
      <c r="KCA1573" s="66"/>
      <c r="KCB1573" s="66"/>
      <c r="KCC1573" s="66"/>
      <c r="KCD1573" s="66"/>
      <c r="KCE1573" s="66"/>
      <c r="KCF1573" s="66"/>
      <c r="KCG1573" s="66"/>
      <c r="KCH1573" s="66"/>
      <c r="KCI1573" s="66"/>
      <c r="KCJ1573" s="66"/>
      <c r="KCK1573" s="66"/>
      <c r="KCL1573" s="66"/>
      <c r="KCM1573" s="66"/>
      <c r="KCN1573" s="66"/>
      <c r="KCO1573" s="66"/>
      <c r="KCP1573" s="66"/>
      <c r="KCQ1573" s="66"/>
      <c r="KCR1573" s="66"/>
      <c r="KCS1573" s="66"/>
      <c r="KCT1573" s="66"/>
      <c r="KCU1573" s="66"/>
      <c r="KCV1573" s="66"/>
      <c r="KCW1573" s="66"/>
      <c r="KCX1573" s="66"/>
      <c r="KCY1573" s="66"/>
      <c r="KCZ1573" s="66"/>
      <c r="KDA1573" s="66"/>
      <c r="KDB1573" s="66"/>
      <c r="KDC1573" s="66"/>
      <c r="KDD1573" s="66"/>
      <c r="KDE1573" s="66"/>
      <c r="KDF1573" s="66"/>
      <c r="KDG1573" s="66"/>
      <c r="KDH1573" s="66"/>
      <c r="KDI1573" s="66"/>
      <c r="KDJ1573" s="66"/>
      <c r="KDK1573" s="66"/>
      <c r="KDL1573" s="66"/>
      <c r="KDM1573" s="66"/>
      <c r="KDN1573" s="66"/>
      <c r="KDO1573" s="66"/>
      <c r="KDP1573" s="66"/>
      <c r="KDQ1573" s="66"/>
      <c r="KDR1573" s="66"/>
      <c r="KDS1573" s="66"/>
      <c r="KDT1573" s="66"/>
      <c r="KDU1573" s="66"/>
      <c r="KDV1573" s="66"/>
      <c r="KDW1573" s="66"/>
      <c r="KDX1573" s="66"/>
      <c r="KDY1573" s="66"/>
      <c r="KDZ1573" s="66"/>
      <c r="KEA1573" s="66"/>
      <c r="KEB1573" s="66"/>
      <c r="KEC1573" s="66"/>
      <c r="KED1573" s="66"/>
      <c r="KEE1573" s="66"/>
      <c r="KEF1573" s="66"/>
      <c r="KEG1573" s="66"/>
      <c r="KEH1573" s="66"/>
      <c r="KEI1573" s="66"/>
      <c r="KEJ1573" s="66"/>
      <c r="KEK1573" s="66"/>
      <c r="KEL1573" s="66"/>
      <c r="KEM1573" s="66"/>
      <c r="KEN1573" s="66"/>
      <c r="KEO1573" s="66"/>
      <c r="KEP1573" s="66"/>
      <c r="KEQ1573" s="66"/>
      <c r="KER1573" s="66"/>
      <c r="KES1573" s="66"/>
      <c r="KET1573" s="66"/>
      <c r="KEU1573" s="66"/>
      <c r="KEV1573" s="66"/>
      <c r="KEW1573" s="66"/>
      <c r="KEX1573" s="66"/>
      <c r="KEY1573" s="66"/>
      <c r="KEZ1573" s="66"/>
      <c r="KFA1573" s="66"/>
      <c r="KFB1573" s="66"/>
      <c r="KFC1573" s="66"/>
      <c r="KFD1573" s="66"/>
      <c r="KFE1573" s="66"/>
      <c r="KFF1573" s="66"/>
      <c r="KFG1573" s="66"/>
      <c r="KFH1573" s="66"/>
      <c r="KFI1573" s="66"/>
      <c r="KFJ1573" s="66"/>
      <c r="KFK1573" s="66"/>
      <c r="KFL1573" s="66"/>
      <c r="KFM1573" s="66"/>
      <c r="KFN1573" s="66"/>
      <c r="KFO1573" s="66"/>
      <c r="KFP1573" s="66"/>
      <c r="KFQ1573" s="66"/>
      <c r="KFR1573" s="66"/>
      <c r="KFS1573" s="66"/>
      <c r="KFT1573" s="66"/>
      <c r="KFU1573" s="66"/>
      <c r="KFV1573" s="66"/>
      <c r="KFW1573" s="66"/>
      <c r="KFX1573" s="66"/>
      <c r="KFY1573" s="66"/>
      <c r="KFZ1573" s="66"/>
      <c r="KGA1573" s="66"/>
      <c r="KGB1573" s="66"/>
      <c r="KGC1573" s="66"/>
      <c r="KGD1573" s="66"/>
      <c r="KGE1573" s="66"/>
      <c r="KGF1573" s="66"/>
      <c r="KGG1573" s="66"/>
      <c r="KGH1573" s="66"/>
      <c r="KGI1573" s="66"/>
      <c r="KGJ1573" s="66"/>
      <c r="KGK1573" s="66"/>
      <c r="KGL1573" s="66"/>
      <c r="KGM1573" s="66"/>
      <c r="KGN1573" s="66"/>
      <c r="KGO1573" s="66"/>
      <c r="KGP1573" s="66"/>
      <c r="KGQ1573" s="66"/>
      <c r="KGR1573" s="66"/>
      <c r="KGS1573" s="66"/>
      <c r="KGT1573" s="66"/>
      <c r="KGU1573" s="66"/>
      <c r="KGV1573" s="66"/>
      <c r="KGW1573" s="66"/>
      <c r="KGX1573" s="66"/>
      <c r="KGY1573" s="66"/>
      <c r="KGZ1573" s="66"/>
      <c r="KHA1573" s="66"/>
      <c r="KHB1573" s="66"/>
      <c r="KHC1573" s="66"/>
      <c r="KHD1573" s="66"/>
      <c r="KHE1573" s="66"/>
      <c r="KHF1573" s="66"/>
      <c r="KHG1573" s="66"/>
      <c r="KHH1573" s="66"/>
      <c r="KHI1573" s="66"/>
      <c r="KHJ1573" s="66"/>
      <c r="KHK1573" s="66"/>
      <c r="KHL1573" s="66"/>
      <c r="KHM1573" s="66"/>
      <c r="KHN1573" s="66"/>
      <c r="KHO1573" s="66"/>
      <c r="KHP1573" s="66"/>
      <c r="KHQ1573" s="66"/>
      <c r="KHR1573" s="66"/>
      <c r="KHS1573" s="66"/>
      <c r="KHT1573" s="66"/>
      <c r="KHU1573" s="66"/>
      <c r="KHV1573" s="66"/>
      <c r="KHW1573" s="66"/>
      <c r="KHX1573" s="66"/>
      <c r="KHY1573" s="66"/>
      <c r="KHZ1573" s="66"/>
      <c r="KIA1573" s="66"/>
      <c r="KIB1573" s="66"/>
      <c r="KIC1573" s="66"/>
      <c r="KID1573" s="66"/>
      <c r="KIE1573" s="66"/>
      <c r="KIF1573" s="66"/>
      <c r="KIG1573" s="66"/>
      <c r="KIH1573" s="66"/>
      <c r="KII1573" s="66"/>
      <c r="KIJ1573" s="66"/>
      <c r="KIK1573" s="66"/>
      <c r="KIL1573" s="66"/>
      <c r="KIM1573" s="66"/>
      <c r="KIN1573" s="66"/>
      <c r="KIO1573" s="66"/>
      <c r="KIP1573" s="66"/>
      <c r="KIQ1573" s="66"/>
      <c r="KIR1573" s="66"/>
      <c r="KIS1573" s="66"/>
      <c r="KIT1573" s="66"/>
      <c r="KIU1573" s="66"/>
      <c r="KIV1573" s="66"/>
      <c r="KIW1573" s="66"/>
      <c r="KIX1573" s="66"/>
      <c r="KIY1573" s="66"/>
      <c r="KIZ1573" s="66"/>
      <c r="KJA1573" s="66"/>
      <c r="KJB1573" s="66"/>
      <c r="KJC1573" s="66"/>
      <c r="KJD1573" s="66"/>
      <c r="KJE1573" s="66"/>
      <c r="KJF1573" s="66"/>
      <c r="KJG1573" s="66"/>
      <c r="KJH1573" s="66"/>
      <c r="KJI1573" s="66"/>
      <c r="KJJ1573" s="66"/>
      <c r="KJK1573" s="66"/>
      <c r="KJL1573" s="66"/>
      <c r="KJM1573" s="66"/>
      <c r="KJN1573" s="66"/>
      <c r="KJO1573" s="66"/>
      <c r="KJP1573" s="66"/>
      <c r="KJQ1573" s="66"/>
      <c r="KJR1573" s="66"/>
      <c r="KJS1573" s="66"/>
      <c r="KJT1573" s="66"/>
      <c r="KJU1573" s="66"/>
      <c r="KJV1573" s="66"/>
      <c r="KJW1573" s="66"/>
      <c r="KJX1573" s="66"/>
      <c r="KJY1573" s="66"/>
      <c r="KJZ1573" s="66"/>
      <c r="KKA1573" s="66"/>
      <c r="KKB1573" s="66"/>
      <c r="KKC1573" s="66"/>
      <c r="KKD1573" s="66"/>
      <c r="KKE1573" s="66"/>
      <c r="KKF1573" s="66"/>
      <c r="KKG1573" s="66"/>
      <c r="KKH1573" s="66"/>
      <c r="KKI1573" s="66"/>
      <c r="KKJ1573" s="66"/>
      <c r="KKK1573" s="66"/>
      <c r="KKL1573" s="66"/>
      <c r="KKM1573" s="66"/>
      <c r="KKN1573" s="66"/>
      <c r="KKO1573" s="66"/>
      <c r="KKP1573" s="66"/>
      <c r="KKQ1573" s="66"/>
      <c r="KKR1573" s="66"/>
      <c r="KKS1573" s="66"/>
      <c r="KKT1573" s="66"/>
      <c r="KKU1573" s="66"/>
      <c r="KKV1573" s="66"/>
      <c r="KKW1573" s="66"/>
      <c r="KKX1573" s="66"/>
      <c r="KKY1573" s="66"/>
      <c r="KKZ1573" s="66"/>
      <c r="KLA1573" s="66"/>
      <c r="KLB1573" s="66"/>
      <c r="KLC1573" s="66"/>
      <c r="KLD1573" s="66"/>
      <c r="KLE1573" s="66"/>
      <c r="KLF1573" s="66"/>
      <c r="KLG1573" s="66"/>
      <c r="KLH1573" s="66"/>
      <c r="KLI1573" s="66"/>
      <c r="KLJ1573" s="66"/>
      <c r="KLK1573" s="66"/>
      <c r="KLL1573" s="66"/>
      <c r="KLM1573" s="66"/>
      <c r="KLN1573" s="66"/>
      <c r="KLO1573" s="66"/>
      <c r="KLP1573" s="66"/>
      <c r="KLQ1573" s="66"/>
      <c r="KLR1573" s="66"/>
      <c r="KLS1573" s="66"/>
      <c r="KLT1573" s="66"/>
      <c r="KLU1573" s="66"/>
      <c r="KLV1573" s="66"/>
      <c r="KLW1573" s="66"/>
      <c r="KLX1573" s="66"/>
      <c r="KLY1573" s="66"/>
      <c r="KLZ1573" s="66"/>
      <c r="KMA1573" s="66"/>
      <c r="KMB1573" s="66"/>
      <c r="KMC1573" s="66"/>
      <c r="KMD1573" s="66"/>
      <c r="KME1573" s="66"/>
      <c r="KMF1573" s="66"/>
      <c r="KMG1573" s="66"/>
      <c r="KMH1573" s="66"/>
      <c r="KMI1573" s="66"/>
      <c r="KMJ1573" s="66"/>
      <c r="KMK1573" s="66"/>
      <c r="KML1573" s="66"/>
      <c r="KMM1573" s="66"/>
      <c r="KMN1573" s="66"/>
      <c r="KMO1573" s="66"/>
      <c r="KMP1573" s="66"/>
      <c r="KMQ1573" s="66"/>
      <c r="KMR1573" s="66"/>
      <c r="KMS1573" s="66"/>
      <c r="KMT1573" s="66"/>
      <c r="KMU1573" s="66"/>
      <c r="KMV1573" s="66"/>
      <c r="KMW1573" s="66"/>
      <c r="KMX1573" s="66"/>
      <c r="KMY1573" s="66"/>
      <c r="KMZ1573" s="66"/>
      <c r="KNA1573" s="66"/>
      <c r="KNB1573" s="66"/>
      <c r="KNC1573" s="66"/>
      <c r="KND1573" s="66"/>
      <c r="KNE1573" s="66"/>
      <c r="KNF1573" s="66"/>
      <c r="KNG1573" s="66"/>
      <c r="KNH1573" s="66"/>
      <c r="KNI1573" s="66"/>
      <c r="KNJ1573" s="66"/>
      <c r="KNK1573" s="66"/>
      <c r="KNL1573" s="66"/>
      <c r="KNM1573" s="66"/>
      <c r="KNN1573" s="66"/>
      <c r="KNO1573" s="66"/>
      <c r="KNP1573" s="66"/>
      <c r="KNQ1573" s="66"/>
      <c r="KNR1573" s="66"/>
      <c r="KNS1573" s="66"/>
      <c r="KNT1573" s="66"/>
      <c r="KNU1573" s="66"/>
      <c r="KNV1573" s="66"/>
      <c r="KNW1573" s="66"/>
      <c r="KNX1573" s="66"/>
      <c r="KNY1573" s="66"/>
      <c r="KNZ1573" s="66"/>
      <c r="KOA1573" s="66"/>
      <c r="KOB1573" s="66"/>
      <c r="KOC1573" s="66"/>
      <c r="KOD1573" s="66"/>
      <c r="KOE1573" s="66"/>
      <c r="KOF1573" s="66"/>
      <c r="KOG1573" s="66"/>
      <c r="KOH1573" s="66"/>
      <c r="KOI1573" s="66"/>
      <c r="KOJ1573" s="66"/>
      <c r="KOK1573" s="66"/>
      <c r="KOL1573" s="66"/>
      <c r="KOM1573" s="66"/>
      <c r="KON1573" s="66"/>
      <c r="KOO1573" s="66"/>
      <c r="KOP1573" s="66"/>
      <c r="KOQ1573" s="66"/>
      <c r="KOR1573" s="66"/>
      <c r="KOS1573" s="66"/>
      <c r="KOT1573" s="66"/>
      <c r="KOU1573" s="66"/>
      <c r="KOV1573" s="66"/>
      <c r="KOW1573" s="66"/>
      <c r="KOX1573" s="66"/>
      <c r="KOY1573" s="66"/>
      <c r="KOZ1573" s="66"/>
      <c r="KPA1573" s="66"/>
      <c r="KPB1573" s="66"/>
      <c r="KPC1573" s="66"/>
      <c r="KPD1573" s="66"/>
      <c r="KPE1573" s="66"/>
      <c r="KPF1573" s="66"/>
      <c r="KPG1573" s="66"/>
      <c r="KPH1573" s="66"/>
      <c r="KPI1573" s="66"/>
      <c r="KPJ1573" s="66"/>
      <c r="KPK1573" s="66"/>
      <c r="KPL1573" s="66"/>
      <c r="KPM1573" s="66"/>
      <c r="KPN1573" s="66"/>
      <c r="KPO1573" s="66"/>
      <c r="KPP1573" s="66"/>
      <c r="KPQ1573" s="66"/>
      <c r="KPR1573" s="66"/>
      <c r="KPS1573" s="66"/>
      <c r="KPT1573" s="66"/>
      <c r="KPU1573" s="66"/>
      <c r="KPV1573" s="66"/>
      <c r="KPW1573" s="66"/>
      <c r="KPX1573" s="66"/>
      <c r="KPY1573" s="66"/>
      <c r="KPZ1573" s="66"/>
      <c r="KQA1573" s="66"/>
      <c r="KQB1573" s="66"/>
      <c r="KQC1573" s="66"/>
      <c r="KQD1573" s="66"/>
      <c r="KQE1573" s="66"/>
      <c r="KQF1573" s="66"/>
      <c r="KQG1573" s="66"/>
      <c r="KQH1573" s="66"/>
      <c r="KQI1573" s="66"/>
      <c r="KQJ1573" s="66"/>
      <c r="KQK1573" s="66"/>
      <c r="KQL1573" s="66"/>
      <c r="KQM1573" s="66"/>
      <c r="KQN1573" s="66"/>
      <c r="KQO1573" s="66"/>
      <c r="KQP1573" s="66"/>
      <c r="KQQ1573" s="66"/>
      <c r="KQR1573" s="66"/>
      <c r="KQS1573" s="66"/>
      <c r="KQT1573" s="66"/>
      <c r="KQU1573" s="66"/>
      <c r="KQV1573" s="66"/>
      <c r="KQW1573" s="66"/>
      <c r="KQX1573" s="66"/>
      <c r="KQY1573" s="66"/>
      <c r="KQZ1573" s="66"/>
      <c r="KRA1573" s="66"/>
      <c r="KRB1573" s="66"/>
      <c r="KRC1573" s="66"/>
      <c r="KRD1573" s="66"/>
      <c r="KRE1573" s="66"/>
      <c r="KRF1573" s="66"/>
      <c r="KRG1573" s="66"/>
      <c r="KRH1573" s="66"/>
      <c r="KRI1573" s="66"/>
      <c r="KRJ1573" s="66"/>
      <c r="KRK1573" s="66"/>
      <c r="KRL1573" s="66"/>
      <c r="KRM1573" s="66"/>
      <c r="KRN1573" s="66"/>
      <c r="KRO1573" s="66"/>
      <c r="KRP1573" s="66"/>
      <c r="KRQ1573" s="66"/>
      <c r="KRR1573" s="66"/>
      <c r="KRS1573" s="66"/>
      <c r="KRT1573" s="66"/>
      <c r="KRU1573" s="66"/>
      <c r="KRV1573" s="66"/>
      <c r="KRW1573" s="66"/>
      <c r="KRX1573" s="66"/>
      <c r="KRY1573" s="66"/>
      <c r="KRZ1573" s="66"/>
      <c r="KSA1573" s="66"/>
      <c r="KSB1573" s="66"/>
      <c r="KSC1573" s="66"/>
      <c r="KSD1573" s="66"/>
      <c r="KSE1573" s="66"/>
      <c r="KSF1573" s="66"/>
      <c r="KSG1573" s="66"/>
      <c r="KSH1573" s="66"/>
      <c r="KSI1573" s="66"/>
      <c r="KSJ1573" s="66"/>
      <c r="KSK1573" s="66"/>
      <c r="KSL1573" s="66"/>
      <c r="KSM1573" s="66"/>
      <c r="KSN1573" s="66"/>
      <c r="KSO1573" s="66"/>
      <c r="KSP1573" s="66"/>
      <c r="KSQ1573" s="66"/>
      <c r="KSR1573" s="66"/>
      <c r="KSS1573" s="66"/>
      <c r="KST1573" s="66"/>
      <c r="KSU1573" s="66"/>
      <c r="KSV1573" s="66"/>
      <c r="KSW1573" s="66"/>
      <c r="KSX1573" s="66"/>
      <c r="KSY1573" s="66"/>
      <c r="KSZ1573" s="66"/>
      <c r="KTA1573" s="66"/>
      <c r="KTB1573" s="66"/>
      <c r="KTC1573" s="66"/>
      <c r="KTD1573" s="66"/>
      <c r="KTE1573" s="66"/>
      <c r="KTF1573" s="66"/>
      <c r="KTG1573" s="66"/>
      <c r="KTH1573" s="66"/>
      <c r="KTI1573" s="66"/>
      <c r="KTJ1573" s="66"/>
      <c r="KTK1573" s="66"/>
      <c r="KTL1573" s="66"/>
      <c r="KTM1573" s="66"/>
      <c r="KTN1573" s="66"/>
      <c r="KTO1573" s="66"/>
      <c r="KTP1573" s="66"/>
      <c r="KTQ1573" s="66"/>
      <c r="KTR1573" s="66"/>
      <c r="KTS1573" s="66"/>
      <c r="KTT1573" s="66"/>
      <c r="KTU1573" s="66"/>
      <c r="KTV1573" s="66"/>
      <c r="KTW1573" s="66"/>
      <c r="KTX1573" s="66"/>
      <c r="KTY1573" s="66"/>
      <c r="KTZ1573" s="66"/>
      <c r="KUA1573" s="66"/>
      <c r="KUB1573" s="66"/>
      <c r="KUC1573" s="66"/>
      <c r="KUD1573" s="66"/>
      <c r="KUE1573" s="66"/>
      <c r="KUF1573" s="66"/>
      <c r="KUG1573" s="66"/>
      <c r="KUH1573" s="66"/>
      <c r="KUI1573" s="66"/>
      <c r="KUJ1573" s="66"/>
      <c r="KUK1573" s="66"/>
      <c r="KUL1573" s="66"/>
      <c r="KUM1573" s="66"/>
      <c r="KUN1573" s="66"/>
      <c r="KUO1573" s="66"/>
      <c r="KUP1573" s="66"/>
      <c r="KUQ1573" s="66"/>
      <c r="KUR1573" s="66"/>
      <c r="KUS1573" s="66"/>
      <c r="KUT1573" s="66"/>
      <c r="KUU1573" s="66"/>
      <c r="KUV1573" s="66"/>
      <c r="KUW1573" s="66"/>
      <c r="KUX1573" s="66"/>
      <c r="KUY1573" s="66"/>
      <c r="KUZ1573" s="66"/>
      <c r="KVA1573" s="66"/>
      <c r="KVB1573" s="66"/>
      <c r="KVC1573" s="66"/>
      <c r="KVD1573" s="66"/>
      <c r="KVE1573" s="66"/>
      <c r="KVF1573" s="66"/>
      <c r="KVG1573" s="66"/>
      <c r="KVH1573" s="66"/>
      <c r="KVI1573" s="66"/>
      <c r="KVJ1573" s="66"/>
      <c r="KVK1573" s="66"/>
      <c r="KVL1573" s="66"/>
      <c r="KVM1573" s="66"/>
      <c r="KVN1573" s="66"/>
      <c r="KVO1573" s="66"/>
      <c r="KVP1573" s="66"/>
      <c r="KVQ1573" s="66"/>
      <c r="KVR1573" s="66"/>
      <c r="KVS1573" s="66"/>
      <c r="KVT1573" s="66"/>
      <c r="KVU1573" s="66"/>
      <c r="KVV1573" s="66"/>
      <c r="KVW1573" s="66"/>
      <c r="KVX1573" s="66"/>
      <c r="KVY1573" s="66"/>
      <c r="KVZ1573" s="66"/>
      <c r="KWA1573" s="66"/>
      <c r="KWB1573" s="66"/>
      <c r="KWC1573" s="66"/>
      <c r="KWD1573" s="66"/>
      <c r="KWE1573" s="66"/>
      <c r="KWF1573" s="66"/>
      <c r="KWG1573" s="66"/>
      <c r="KWH1573" s="66"/>
      <c r="KWI1573" s="66"/>
      <c r="KWJ1573" s="66"/>
      <c r="KWK1573" s="66"/>
      <c r="KWL1573" s="66"/>
      <c r="KWM1573" s="66"/>
      <c r="KWN1573" s="66"/>
      <c r="KWO1573" s="66"/>
      <c r="KWP1573" s="66"/>
      <c r="KWQ1573" s="66"/>
      <c r="KWR1573" s="66"/>
      <c r="KWS1573" s="66"/>
      <c r="KWT1573" s="66"/>
      <c r="KWU1573" s="66"/>
      <c r="KWV1573" s="66"/>
      <c r="KWW1573" s="66"/>
      <c r="KWX1573" s="66"/>
      <c r="KWY1573" s="66"/>
      <c r="KWZ1573" s="66"/>
      <c r="KXA1573" s="66"/>
      <c r="KXB1573" s="66"/>
      <c r="KXC1573" s="66"/>
      <c r="KXD1573" s="66"/>
      <c r="KXE1573" s="66"/>
      <c r="KXF1573" s="66"/>
      <c r="KXG1573" s="66"/>
      <c r="KXH1573" s="66"/>
      <c r="KXI1573" s="66"/>
      <c r="KXJ1573" s="66"/>
      <c r="KXK1573" s="66"/>
      <c r="KXL1573" s="66"/>
      <c r="KXM1573" s="66"/>
      <c r="KXN1573" s="66"/>
      <c r="KXO1573" s="66"/>
      <c r="KXP1573" s="66"/>
      <c r="KXQ1573" s="66"/>
      <c r="KXR1573" s="66"/>
      <c r="KXS1573" s="66"/>
      <c r="KXT1573" s="66"/>
      <c r="KXU1573" s="66"/>
      <c r="KXV1573" s="66"/>
      <c r="KXW1573" s="66"/>
      <c r="KXX1573" s="66"/>
      <c r="KXY1573" s="66"/>
      <c r="KXZ1573" s="66"/>
      <c r="KYA1573" s="66"/>
      <c r="KYB1573" s="66"/>
      <c r="KYC1573" s="66"/>
      <c r="KYD1573" s="66"/>
      <c r="KYE1573" s="66"/>
      <c r="KYF1573" s="66"/>
      <c r="KYG1573" s="66"/>
      <c r="KYH1573" s="66"/>
      <c r="KYI1573" s="66"/>
      <c r="KYJ1573" s="66"/>
      <c r="KYK1573" s="66"/>
      <c r="KYL1573" s="66"/>
      <c r="KYM1573" s="66"/>
      <c r="KYN1573" s="66"/>
      <c r="KYO1573" s="66"/>
      <c r="KYP1573" s="66"/>
      <c r="KYQ1573" s="66"/>
      <c r="KYR1573" s="66"/>
      <c r="KYS1573" s="66"/>
      <c r="KYT1573" s="66"/>
      <c r="KYU1573" s="66"/>
      <c r="KYV1573" s="66"/>
      <c r="KYW1573" s="66"/>
      <c r="KYX1573" s="66"/>
      <c r="KYY1573" s="66"/>
      <c r="KYZ1573" s="66"/>
      <c r="KZA1573" s="66"/>
      <c r="KZB1573" s="66"/>
      <c r="KZC1573" s="66"/>
      <c r="KZD1573" s="66"/>
      <c r="KZE1573" s="66"/>
      <c r="KZF1573" s="66"/>
      <c r="KZG1573" s="66"/>
      <c r="KZH1573" s="66"/>
      <c r="KZI1573" s="66"/>
      <c r="KZJ1573" s="66"/>
      <c r="KZK1573" s="66"/>
      <c r="KZL1573" s="66"/>
      <c r="KZM1573" s="66"/>
      <c r="KZN1573" s="66"/>
      <c r="KZO1573" s="66"/>
      <c r="KZP1573" s="66"/>
      <c r="KZQ1573" s="66"/>
      <c r="KZR1573" s="66"/>
      <c r="KZS1573" s="66"/>
      <c r="KZT1573" s="66"/>
      <c r="KZU1573" s="66"/>
      <c r="KZV1573" s="66"/>
      <c r="KZW1573" s="66"/>
      <c r="KZX1573" s="66"/>
      <c r="KZY1573" s="66"/>
      <c r="KZZ1573" s="66"/>
      <c r="LAA1573" s="66"/>
      <c r="LAB1573" s="66"/>
      <c r="LAC1573" s="66"/>
      <c r="LAD1573" s="66"/>
      <c r="LAE1573" s="66"/>
      <c r="LAF1573" s="66"/>
      <c r="LAG1573" s="66"/>
      <c r="LAH1573" s="66"/>
      <c r="LAI1573" s="66"/>
      <c r="LAJ1573" s="66"/>
      <c r="LAK1573" s="66"/>
      <c r="LAL1573" s="66"/>
      <c r="LAM1573" s="66"/>
      <c r="LAN1573" s="66"/>
      <c r="LAO1573" s="66"/>
      <c r="LAP1573" s="66"/>
      <c r="LAQ1573" s="66"/>
      <c r="LAR1573" s="66"/>
      <c r="LAS1573" s="66"/>
      <c r="LAT1573" s="66"/>
      <c r="LAU1573" s="66"/>
      <c r="LAV1573" s="66"/>
      <c r="LAW1573" s="66"/>
      <c r="LAX1573" s="66"/>
      <c r="LAY1573" s="66"/>
      <c r="LAZ1573" s="66"/>
      <c r="LBA1573" s="66"/>
      <c r="LBB1573" s="66"/>
      <c r="LBC1573" s="66"/>
      <c r="LBD1573" s="66"/>
      <c r="LBE1573" s="66"/>
      <c r="LBF1573" s="66"/>
      <c r="LBG1573" s="66"/>
      <c r="LBH1573" s="66"/>
      <c r="LBI1573" s="66"/>
      <c r="LBJ1573" s="66"/>
      <c r="LBK1573" s="66"/>
      <c r="LBL1573" s="66"/>
      <c r="LBM1573" s="66"/>
      <c r="LBN1573" s="66"/>
      <c r="LBO1573" s="66"/>
      <c r="LBP1573" s="66"/>
      <c r="LBQ1573" s="66"/>
      <c r="LBR1573" s="66"/>
      <c r="LBS1573" s="66"/>
      <c r="LBT1573" s="66"/>
      <c r="LBU1573" s="66"/>
      <c r="LBV1573" s="66"/>
      <c r="LBW1573" s="66"/>
      <c r="LBX1573" s="66"/>
      <c r="LBY1573" s="66"/>
      <c r="LBZ1573" s="66"/>
      <c r="LCA1573" s="66"/>
      <c r="LCB1573" s="66"/>
      <c r="LCC1573" s="66"/>
      <c r="LCD1573" s="66"/>
      <c r="LCE1573" s="66"/>
      <c r="LCF1573" s="66"/>
      <c r="LCG1573" s="66"/>
      <c r="LCH1573" s="66"/>
      <c r="LCI1573" s="66"/>
      <c r="LCJ1573" s="66"/>
      <c r="LCK1573" s="66"/>
      <c r="LCL1573" s="66"/>
      <c r="LCM1573" s="66"/>
      <c r="LCN1573" s="66"/>
      <c r="LCO1573" s="66"/>
      <c r="LCP1573" s="66"/>
      <c r="LCQ1573" s="66"/>
      <c r="LCR1573" s="66"/>
      <c r="LCS1573" s="66"/>
      <c r="LCT1573" s="66"/>
      <c r="LCU1573" s="66"/>
      <c r="LCV1573" s="66"/>
      <c r="LCW1573" s="66"/>
      <c r="LCX1573" s="66"/>
      <c r="LCY1573" s="66"/>
      <c r="LCZ1573" s="66"/>
      <c r="LDA1573" s="66"/>
      <c r="LDB1573" s="66"/>
      <c r="LDC1573" s="66"/>
      <c r="LDD1573" s="66"/>
      <c r="LDE1573" s="66"/>
      <c r="LDF1573" s="66"/>
      <c r="LDG1573" s="66"/>
      <c r="LDH1573" s="66"/>
      <c r="LDI1573" s="66"/>
      <c r="LDJ1573" s="66"/>
      <c r="LDK1573" s="66"/>
      <c r="LDL1573" s="66"/>
      <c r="LDM1573" s="66"/>
      <c r="LDN1573" s="66"/>
      <c r="LDO1573" s="66"/>
      <c r="LDP1573" s="66"/>
      <c r="LDQ1573" s="66"/>
      <c r="LDR1573" s="66"/>
      <c r="LDS1573" s="66"/>
      <c r="LDT1573" s="66"/>
      <c r="LDU1573" s="66"/>
      <c r="LDV1573" s="66"/>
      <c r="LDW1573" s="66"/>
      <c r="LDX1573" s="66"/>
      <c r="LDY1573" s="66"/>
      <c r="LDZ1573" s="66"/>
      <c r="LEA1573" s="66"/>
      <c r="LEB1573" s="66"/>
      <c r="LEC1573" s="66"/>
      <c r="LED1573" s="66"/>
      <c r="LEE1573" s="66"/>
      <c r="LEF1573" s="66"/>
      <c r="LEG1573" s="66"/>
      <c r="LEH1573" s="66"/>
      <c r="LEI1573" s="66"/>
      <c r="LEJ1573" s="66"/>
      <c r="LEK1573" s="66"/>
      <c r="LEL1573" s="66"/>
      <c r="LEM1573" s="66"/>
      <c r="LEN1573" s="66"/>
      <c r="LEO1573" s="66"/>
      <c r="LEP1573" s="66"/>
      <c r="LEQ1573" s="66"/>
      <c r="LER1573" s="66"/>
      <c r="LES1573" s="66"/>
      <c r="LET1573" s="66"/>
      <c r="LEU1573" s="66"/>
      <c r="LEV1573" s="66"/>
      <c r="LEW1573" s="66"/>
      <c r="LEX1573" s="66"/>
      <c r="LEY1573" s="66"/>
      <c r="LEZ1573" s="66"/>
      <c r="LFA1573" s="66"/>
      <c r="LFB1573" s="66"/>
      <c r="LFC1573" s="66"/>
      <c r="LFD1573" s="66"/>
      <c r="LFE1573" s="66"/>
      <c r="LFF1573" s="66"/>
      <c r="LFG1573" s="66"/>
      <c r="LFH1573" s="66"/>
      <c r="LFI1573" s="66"/>
      <c r="LFJ1573" s="66"/>
      <c r="LFK1573" s="66"/>
      <c r="LFL1573" s="66"/>
      <c r="LFM1573" s="66"/>
      <c r="LFN1573" s="66"/>
      <c r="LFO1573" s="66"/>
      <c r="LFP1573" s="66"/>
      <c r="LFQ1573" s="66"/>
      <c r="LFR1573" s="66"/>
      <c r="LFS1573" s="66"/>
      <c r="LFT1573" s="66"/>
      <c r="LFU1573" s="66"/>
      <c r="LFV1573" s="66"/>
      <c r="LFW1573" s="66"/>
      <c r="LFX1573" s="66"/>
      <c r="LFY1573" s="66"/>
      <c r="LFZ1573" s="66"/>
      <c r="LGA1573" s="66"/>
      <c r="LGB1573" s="66"/>
      <c r="LGC1573" s="66"/>
      <c r="LGD1573" s="66"/>
      <c r="LGE1573" s="66"/>
      <c r="LGF1573" s="66"/>
      <c r="LGG1573" s="66"/>
      <c r="LGH1573" s="66"/>
      <c r="LGI1573" s="66"/>
      <c r="LGJ1573" s="66"/>
      <c r="LGK1573" s="66"/>
      <c r="LGL1573" s="66"/>
      <c r="LGM1573" s="66"/>
      <c r="LGN1573" s="66"/>
      <c r="LGO1573" s="66"/>
      <c r="LGP1573" s="66"/>
      <c r="LGQ1573" s="66"/>
      <c r="LGR1573" s="66"/>
      <c r="LGS1573" s="66"/>
      <c r="LGT1573" s="66"/>
      <c r="LGU1573" s="66"/>
      <c r="LGV1573" s="66"/>
      <c r="LGW1573" s="66"/>
      <c r="LGX1573" s="66"/>
      <c r="LGY1573" s="66"/>
      <c r="LGZ1573" s="66"/>
      <c r="LHA1573" s="66"/>
      <c r="LHB1573" s="66"/>
      <c r="LHC1573" s="66"/>
      <c r="LHD1573" s="66"/>
      <c r="LHE1573" s="66"/>
      <c r="LHF1573" s="66"/>
      <c r="LHG1573" s="66"/>
      <c r="LHH1573" s="66"/>
      <c r="LHI1573" s="66"/>
      <c r="LHJ1573" s="66"/>
      <c r="LHK1573" s="66"/>
      <c r="LHL1573" s="66"/>
      <c r="LHM1573" s="66"/>
      <c r="LHN1573" s="66"/>
      <c r="LHO1573" s="66"/>
      <c r="LHP1573" s="66"/>
      <c r="LHQ1573" s="66"/>
      <c r="LHR1573" s="66"/>
      <c r="LHS1573" s="66"/>
      <c r="LHT1573" s="66"/>
      <c r="LHU1573" s="66"/>
      <c r="LHV1573" s="66"/>
      <c r="LHW1573" s="66"/>
      <c r="LHX1573" s="66"/>
      <c r="LHY1573" s="66"/>
      <c r="LHZ1573" s="66"/>
      <c r="LIA1573" s="66"/>
      <c r="LIB1573" s="66"/>
      <c r="LIC1573" s="66"/>
      <c r="LID1573" s="66"/>
      <c r="LIE1573" s="66"/>
      <c r="LIF1573" s="66"/>
      <c r="LIG1573" s="66"/>
      <c r="LIH1573" s="66"/>
      <c r="LII1573" s="66"/>
      <c r="LIJ1573" s="66"/>
      <c r="LIK1573" s="66"/>
      <c r="LIL1573" s="66"/>
      <c r="LIM1573" s="66"/>
      <c r="LIN1573" s="66"/>
      <c r="LIO1573" s="66"/>
      <c r="LIP1573" s="66"/>
      <c r="LIQ1573" s="66"/>
      <c r="LIR1573" s="66"/>
      <c r="LIS1573" s="66"/>
      <c r="LIT1573" s="66"/>
      <c r="LIU1573" s="66"/>
      <c r="LIV1573" s="66"/>
      <c r="LIW1573" s="66"/>
      <c r="LIX1573" s="66"/>
      <c r="LIY1573" s="66"/>
      <c r="LIZ1573" s="66"/>
      <c r="LJA1573" s="66"/>
      <c r="LJB1573" s="66"/>
      <c r="LJC1573" s="66"/>
      <c r="LJD1573" s="66"/>
      <c r="LJE1573" s="66"/>
      <c r="LJF1573" s="66"/>
      <c r="LJG1573" s="66"/>
      <c r="LJH1573" s="66"/>
      <c r="LJI1573" s="66"/>
      <c r="LJJ1573" s="66"/>
      <c r="LJK1573" s="66"/>
      <c r="LJL1573" s="66"/>
      <c r="LJM1573" s="66"/>
      <c r="LJN1573" s="66"/>
      <c r="LJO1573" s="66"/>
      <c r="LJP1573" s="66"/>
      <c r="LJQ1573" s="66"/>
      <c r="LJR1573" s="66"/>
      <c r="LJS1573" s="66"/>
      <c r="LJT1573" s="66"/>
      <c r="LJU1573" s="66"/>
      <c r="LJV1573" s="66"/>
      <c r="LJW1573" s="66"/>
      <c r="LJX1573" s="66"/>
      <c r="LJY1573" s="66"/>
      <c r="LJZ1573" s="66"/>
      <c r="LKA1573" s="66"/>
      <c r="LKB1573" s="66"/>
      <c r="LKC1573" s="66"/>
      <c r="LKD1573" s="66"/>
      <c r="LKE1573" s="66"/>
      <c r="LKF1573" s="66"/>
      <c r="LKG1573" s="66"/>
      <c r="LKH1573" s="66"/>
      <c r="LKI1573" s="66"/>
      <c r="LKJ1573" s="66"/>
      <c r="LKK1573" s="66"/>
      <c r="LKL1573" s="66"/>
      <c r="LKM1573" s="66"/>
      <c r="LKN1573" s="66"/>
      <c r="LKO1573" s="66"/>
      <c r="LKP1573" s="66"/>
      <c r="LKQ1573" s="66"/>
      <c r="LKR1573" s="66"/>
      <c r="LKS1573" s="66"/>
      <c r="LKT1573" s="66"/>
      <c r="LKU1573" s="66"/>
      <c r="LKV1573" s="66"/>
      <c r="LKW1573" s="66"/>
      <c r="LKX1573" s="66"/>
      <c r="LKY1573" s="66"/>
      <c r="LKZ1573" s="66"/>
      <c r="LLA1573" s="66"/>
      <c r="LLB1573" s="66"/>
      <c r="LLC1573" s="66"/>
      <c r="LLD1573" s="66"/>
      <c r="LLE1573" s="66"/>
      <c r="LLF1573" s="66"/>
      <c r="LLG1573" s="66"/>
      <c r="LLH1573" s="66"/>
      <c r="LLI1573" s="66"/>
      <c r="LLJ1573" s="66"/>
      <c r="LLK1573" s="66"/>
      <c r="LLL1573" s="66"/>
      <c r="LLM1573" s="66"/>
      <c r="LLN1573" s="66"/>
      <c r="LLO1573" s="66"/>
      <c r="LLP1573" s="66"/>
      <c r="LLQ1573" s="66"/>
      <c r="LLR1573" s="66"/>
      <c r="LLS1573" s="66"/>
      <c r="LLT1573" s="66"/>
      <c r="LLU1573" s="66"/>
      <c r="LLV1573" s="66"/>
      <c r="LLW1573" s="66"/>
      <c r="LLX1573" s="66"/>
      <c r="LLY1573" s="66"/>
      <c r="LLZ1573" s="66"/>
      <c r="LMA1573" s="66"/>
      <c r="LMB1573" s="66"/>
      <c r="LMC1573" s="66"/>
      <c r="LMD1573" s="66"/>
      <c r="LME1573" s="66"/>
      <c r="LMF1573" s="66"/>
      <c r="LMG1573" s="66"/>
      <c r="LMH1573" s="66"/>
      <c r="LMI1573" s="66"/>
      <c r="LMJ1573" s="66"/>
      <c r="LMK1573" s="66"/>
      <c r="LML1573" s="66"/>
      <c r="LMM1573" s="66"/>
      <c r="LMN1573" s="66"/>
      <c r="LMO1573" s="66"/>
      <c r="LMP1573" s="66"/>
      <c r="LMQ1573" s="66"/>
      <c r="LMR1573" s="66"/>
      <c r="LMS1573" s="66"/>
      <c r="LMT1573" s="66"/>
      <c r="LMU1573" s="66"/>
      <c r="LMV1573" s="66"/>
      <c r="LMW1573" s="66"/>
      <c r="LMX1573" s="66"/>
      <c r="LMY1573" s="66"/>
      <c r="LMZ1573" s="66"/>
      <c r="LNA1573" s="66"/>
      <c r="LNB1573" s="66"/>
      <c r="LNC1573" s="66"/>
      <c r="LND1573" s="66"/>
      <c r="LNE1573" s="66"/>
      <c r="LNF1573" s="66"/>
      <c r="LNG1573" s="66"/>
      <c r="LNH1573" s="66"/>
      <c r="LNI1573" s="66"/>
      <c r="LNJ1573" s="66"/>
      <c r="LNK1573" s="66"/>
      <c r="LNL1573" s="66"/>
      <c r="LNM1573" s="66"/>
      <c r="LNN1573" s="66"/>
      <c r="LNO1573" s="66"/>
      <c r="LNP1573" s="66"/>
      <c r="LNQ1573" s="66"/>
      <c r="LNR1573" s="66"/>
      <c r="LNS1573" s="66"/>
      <c r="LNT1573" s="66"/>
      <c r="LNU1573" s="66"/>
      <c r="LNV1573" s="66"/>
      <c r="LNW1573" s="66"/>
      <c r="LNX1573" s="66"/>
      <c r="LNY1573" s="66"/>
      <c r="LNZ1573" s="66"/>
      <c r="LOA1573" s="66"/>
      <c r="LOB1573" s="66"/>
      <c r="LOC1573" s="66"/>
      <c r="LOD1573" s="66"/>
      <c r="LOE1573" s="66"/>
      <c r="LOF1573" s="66"/>
      <c r="LOG1573" s="66"/>
      <c r="LOH1573" s="66"/>
      <c r="LOI1573" s="66"/>
      <c r="LOJ1573" s="66"/>
      <c r="LOK1573" s="66"/>
      <c r="LOL1573" s="66"/>
      <c r="LOM1573" s="66"/>
      <c r="LON1573" s="66"/>
      <c r="LOO1573" s="66"/>
      <c r="LOP1573" s="66"/>
      <c r="LOQ1573" s="66"/>
      <c r="LOR1573" s="66"/>
      <c r="LOS1573" s="66"/>
      <c r="LOT1573" s="66"/>
      <c r="LOU1573" s="66"/>
      <c r="LOV1573" s="66"/>
      <c r="LOW1573" s="66"/>
      <c r="LOX1573" s="66"/>
      <c r="LOY1573" s="66"/>
      <c r="LOZ1573" s="66"/>
      <c r="LPA1573" s="66"/>
      <c r="LPB1573" s="66"/>
      <c r="LPC1573" s="66"/>
      <c r="LPD1573" s="66"/>
      <c r="LPE1573" s="66"/>
      <c r="LPF1573" s="66"/>
      <c r="LPG1573" s="66"/>
      <c r="LPH1573" s="66"/>
      <c r="LPI1573" s="66"/>
      <c r="LPJ1573" s="66"/>
      <c r="LPK1573" s="66"/>
      <c r="LPL1573" s="66"/>
      <c r="LPM1573" s="66"/>
      <c r="LPN1573" s="66"/>
      <c r="LPO1573" s="66"/>
      <c r="LPP1573" s="66"/>
      <c r="LPQ1573" s="66"/>
      <c r="LPR1573" s="66"/>
      <c r="LPS1573" s="66"/>
      <c r="LPT1573" s="66"/>
      <c r="LPU1573" s="66"/>
      <c r="LPV1573" s="66"/>
      <c r="LPW1573" s="66"/>
      <c r="LPX1573" s="66"/>
      <c r="LPY1573" s="66"/>
      <c r="LPZ1573" s="66"/>
      <c r="LQA1573" s="66"/>
      <c r="LQB1573" s="66"/>
      <c r="LQC1573" s="66"/>
      <c r="LQD1573" s="66"/>
      <c r="LQE1573" s="66"/>
      <c r="LQF1573" s="66"/>
      <c r="LQG1573" s="66"/>
      <c r="LQH1573" s="66"/>
      <c r="LQI1573" s="66"/>
      <c r="LQJ1573" s="66"/>
      <c r="LQK1573" s="66"/>
      <c r="LQL1573" s="66"/>
      <c r="LQM1573" s="66"/>
      <c r="LQN1573" s="66"/>
      <c r="LQO1573" s="66"/>
      <c r="LQP1573" s="66"/>
      <c r="LQQ1573" s="66"/>
      <c r="LQR1573" s="66"/>
      <c r="LQS1573" s="66"/>
      <c r="LQT1573" s="66"/>
      <c r="LQU1573" s="66"/>
      <c r="LQV1573" s="66"/>
      <c r="LQW1573" s="66"/>
      <c r="LQX1573" s="66"/>
      <c r="LQY1573" s="66"/>
      <c r="LQZ1573" s="66"/>
      <c r="LRA1573" s="66"/>
      <c r="LRB1573" s="66"/>
      <c r="LRC1573" s="66"/>
      <c r="LRD1573" s="66"/>
      <c r="LRE1573" s="66"/>
      <c r="LRF1573" s="66"/>
      <c r="LRG1573" s="66"/>
      <c r="LRH1573" s="66"/>
      <c r="LRI1573" s="66"/>
      <c r="LRJ1573" s="66"/>
      <c r="LRK1573" s="66"/>
      <c r="LRL1573" s="66"/>
      <c r="LRM1573" s="66"/>
      <c r="LRN1573" s="66"/>
      <c r="LRO1573" s="66"/>
      <c r="LRP1573" s="66"/>
      <c r="LRQ1573" s="66"/>
      <c r="LRR1573" s="66"/>
      <c r="LRS1573" s="66"/>
      <c r="LRT1573" s="66"/>
      <c r="LRU1573" s="66"/>
      <c r="LRV1573" s="66"/>
      <c r="LRW1573" s="66"/>
      <c r="LRX1573" s="66"/>
      <c r="LRY1573" s="66"/>
      <c r="LRZ1573" s="66"/>
      <c r="LSA1573" s="66"/>
      <c r="LSB1573" s="66"/>
      <c r="LSC1573" s="66"/>
      <c r="LSD1573" s="66"/>
      <c r="LSE1573" s="66"/>
      <c r="LSF1573" s="66"/>
      <c r="LSG1573" s="66"/>
      <c r="LSH1573" s="66"/>
      <c r="LSI1573" s="66"/>
      <c r="LSJ1573" s="66"/>
      <c r="LSK1573" s="66"/>
      <c r="LSL1573" s="66"/>
      <c r="LSM1573" s="66"/>
      <c r="LSN1573" s="66"/>
      <c r="LSO1573" s="66"/>
      <c r="LSP1573" s="66"/>
      <c r="LSQ1573" s="66"/>
      <c r="LSR1573" s="66"/>
      <c r="LSS1573" s="66"/>
      <c r="LST1573" s="66"/>
      <c r="LSU1573" s="66"/>
      <c r="LSV1573" s="66"/>
      <c r="LSW1573" s="66"/>
      <c r="LSX1573" s="66"/>
      <c r="LSY1573" s="66"/>
      <c r="LSZ1573" s="66"/>
      <c r="LTA1573" s="66"/>
      <c r="LTB1573" s="66"/>
      <c r="LTC1573" s="66"/>
      <c r="LTD1573" s="66"/>
      <c r="LTE1573" s="66"/>
      <c r="LTF1573" s="66"/>
      <c r="LTG1573" s="66"/>
      <c r="LTH1573" s="66"/>
      <c r="LTI1573" s="66"/>
      <c r="LTJ1573" s="66"/>
      <c r="LTK1573" s="66"/>
      <c r="LTL1573" s="66"/>
      <c r="LTM1573" s="66"/>
      <c r="LTN1573" s="66"/>
      <c r="LTO1573" s="66"/>
      <c r="LTP1573" s="66"/>
      <c r="LTQ1573" s="66"/>
      <c r="LTR1573" s="66"/>
      <c r="LTS1573" s="66"/>
      <c r="LTT1573" s="66"/>
      <c r="LTU1573" s="66"/>
      <c r="LTV1573" s="66"/>
      <c r="LTW1573" s="66"/>
      <c r="LTX1573" s="66"/>
      <c r="LTY1573" s="66"/>
      <c r="LTZ1573" s="66"/>
      <c r="LUA1573" s="66"/>
      <c r="LUB1573" s="66"/>
      <c r="LUC1573" s="66"/>
      <c r="LUD1573" s="66"/>
      <c r="LUE1573" s="66"/>
      <c r="LUF1573" s="66"/>
      <c r="LUG1573" s="66"/>
      <c r="LUH1573" s="66"/>
      <c r="LUI1573" s="66"/>
      <c r="LUJ1573" s="66"/>
      <c r="LUK1573" s="66"/>
      <c r="LUL1573" s="66"/>
      <c r="LUM1573" s="66"/>
      <c r="LUN1573" s="66"/>
      <c r="LUO1573" s="66"/>
      <c r="LUP1573" s="66"/>
      <c r="LUQ1573" s="66"/>
      <c r="LUR1573" s="66"/>
      <c r="LUS1573" s="66"/>
      <c r="LUT1573" s="66"/>
      <c r="LUU1573" s="66"/>
      <c r="LUV1573" s="66"/>
      <c r="LUW1573" s="66"/>
      <c r="LUX1573" s="66"/>
      <c r="LUY1573" s="66"/>
      <c r="LUZ1573" s="66"/>
      <c r="LVA1573" s="66"/>
      <c r="LVB1573" s="66"/>
      <c r="LVC1573" s="66"/>
      <c r="LVD1573" s="66"/>
      <c r="LVE1573" s="66"/>
      <c r="LVF1573" s="66"/>
      <c r="LVG1573" s="66"/>
      <c r="LVH1573" s="66"/>
      <c r="LVI1573" s="66"/>
      <c r="LVJ1573" s="66"/>
      <c r="LVK1573" s="66"/>
      <c r="LVL1573" s="66"/>
      <c r="LVM1573" s="66"/>
      <c r="LVN1573" s="66"/>
      <c r="LVO1573" s="66"/>
      <c r="LVP1573" s="66"/>
      <c r="LVQ1573" s="66"/>
      <c r="LVR1573" s="66"/>
      <c r="LVS1573" s="66"/>
      <c r="LVT1573" s="66"/>
      <c r="LVU1573" s="66"/>
      <c r="LVV1573" s="66"/>
      <c r="LVW1573" s="66"/>
      <c r="LVX1573" s="66"/>
      <c r="LVY1573" s="66"/>
      <c r="LVZ1573" s="66"/>
      <c r="LWA1573" s="66"/>
      <c r="LWB1573" s="66"/>
      <c r="LWC1573" s="66"/>
      <c r="LWD1573" s="66"/>
      <c r="LWE1573" s="66"/>
      <c r="LWF1573" s="66"/>
      <c r="LWG1573" s="66"/>
      <c r="LWH1573" s="66"/>
      <c r="LWI1573" s="66"/>
      <c r="LWJ1573" s="66"/>
      <c r="LWK1573" s="66"/>
      <c r="LWL1573" s="66"/>
      <c r="LWM1573" s="66"/>
      <c r="LWN1573" s="66"/>
      <c r="LWO1573" s="66"/>
      <c r="LWP1573" s="66"/>
      <c r="LWQ1573" s="66"/>
      <c r="LWR1573" s="66"/>
      <c r="LWS1573" s="66"/>
      <c r="LWT1573" s="66"/>
      <c r="LWU1573" s="66"/>
      <c r="LWV1573" s="66"/>
      <c r="LWW1573" s="66"/>
      <c r="LWX1573" s="66"/>
      <c r="LWY1573" s="66"/>
      <c r="LWZ1573" s="66"/>
      <c r="LXA1573" s="66"/>
      <c r="LXB1573" s="66"/>
      <c r="LXC1573" s="66"/>
      <c r="LXD1573" s="66"/>
      <c r="LXE1573" s="66"/>
      <c r="LXF1573" s="66"/>
      <c r="LXG1573" s="66"/>
      <c r="LXH1573" s="66"/>
      <c r="LXI1573" s="66"/>
      <c r="LXJ1573" s="66"/>
      <c r="LXK1573" s="66"/>
      <c r="LXL1573" s="66"/>
      <c r="LXM1573" s="66"/>
      <c r="LXN1573" s="66"/>
      <c r="LXO1573" s="66"/>
      <c r="LXP1573" s="66"/>
      <c r="LXQ1573" s="66"/>
      <c r="LXR1573" s="66"/>
      <c r="LXS1573" s="66"/>
      <c r="LXT1573" s="66"/>
      <c r="LXU1573" s="66"/>
      <c r="LXV1573" s="66"/>
      <c r="LXW1573" s="66"/>
      <c r="LXX1573" s="66"/>
      <c r="LXY1573" s="66"/>
      <c r="LXZ1573" s="66"/>
      <c r="LYA1573" s="66"/>
      <c r="LYB1573" s="66"/>
      <c r="LYC1573" s="66"/>
      <c r="LYD1573" s="66"/>
      <c r="LYE1573" s="66"/>
      <c r="LYF1573" s="66"/>
      <c r="LYG1573" s="66"/>
      <c r="LYH1573" s="66"/>
      <c r="LYI1573" s="66"/>
      <c r="LYJ1573" s="66"/>
      <c r="LYK1573" s="66"/>
      <c r="LYL1573" s="66"/>
      <c r="LYM1573" s="66"/>
      <c r="LYN1573" s="66"/>
      <c r="LYO1573" s="66"/>
      <c r="LYP1573" s="66"/>
      <c r="LYQ1573" s="66"/>
      <c r="LYR1573" s="66"/>
      <c r="LYS1573" s="66"/>
      <c r="LYT1573" s="66"/>
      <c r="LYU1573" s="66"/>
      <c r="LYV1573" s="66"/>
      <c r="LYW1573" s="66"/>
      <c r="LYX1573" s="66"/>
      <c r="LYY1573" s="66"/>
      <c r="LYZ1573" s="66"/>
      <c r="LZA1573" s="66"/>
      <c r="LZB1573" s="66"/>
      <c r="LZC1573" s="66"/>
      <c r="LZD1573" s="66"/>
      <c r="LZE1573" s="66"/>
      <c r="LZF1573" s="66"/>
      <c r="LZG1573" s="66"/>
      <c r="LZH1573" s="66"/>
      <c r="LZI1573" s="66"/>
      <c r="LZJ1573" s="66"/>
      <c r="LZK1573" s="66"/>
      <c r="LZL1573" s="66"/>
      <c r="LZM1573" s="66"/>
      <c r="LZN1573" s="66"/>
      <c r="LZO1573" s="66"/>
      <c r="LZP1573" s="66"/>
      <c r="LZQ1573" s="66"/>
      <c r="LZR1573" s="66"/>
      <c r="LZS1573" s="66"/>
      <c r="LZT1573" s="66"/>
      <c r="LZU1573" s="66"/>
      <c r="LZV1573" s="66"/>
      <c r="LZW1573" s="66"/>
      <c r="LZX1573" s="66"/>
      <c r="LZY1573" s="66"/>
      <c r="LZZ1573" s="66"/>
      <c r="MAA1573" s="66"/>
      <c r="MAB1573" s="66"/>
      <c r="MAC1573" s="66"/>
      <c r="MAD1573" s="66"/>
      <c r="MAE1573" s="66"/>
      <c r="MAF1573" s="66"/>
      <c r="MAG1573" s="66"/>
      <c r="MAH1573" s="66"/>
      <c r="MAI1573" s="66"/>
      <c r="MAJ1573" s="66"/>
      <c r="MAK1573" s="66"/>
      <c r="MAL1573" s="66"/>
      <c r="MAM1573" s="66"/>
      <c r="MAN1573" s="66"/>
      <c r="MAO1573" s="66"/>
      <c r="MAP1573" s="66"/>
      <c r="MAQ1573" s="66"/>
      <c r="MAR1573" s="66"/>
      <c r="MAS1573" s="66"/>
      <c r="MAT1573" s="66"/>
      <c r="MAU1573" s="66"/>
      <c r="MAV1573" s="66"/>
      <c r="MAW1573" s="66"/>
      <c r="MAX1573" s="66"/>
      <c r="MAY1573" s="66"/>
      <c r="MAZ1573" s="66"/>
      <c r="MBA1573" s="66"/>
      <c r="MBB1573" s="66"/>
      <c r="MBC1573" s="66"/>
      <c r="MBD1573" s="66"/>
      <c r="MBE1573" s="66"/>
      <c r="MBF1573" s="66"/>
      <c r="MBG1573" s="66"/>
      <c r="MBH1573" s="66"/>
      <c r="MBI1573" s="66"/>
      <c r="MBJ1573" s="66"/>
      <c r="MBK1573" s="66"/>
      <c r="MBL1573" s="66"/>
      <c r="MBM1573" s="66"/>
      <c r="MBN1573" s="66"/>
      <c r="MBO1573" s="66"/>
      <c r="MBP1573" s="66"/>
      <c r="MBQ1573" s="66"/>
      <c r="MBR1573" s="66"/>
      <c r="MBS1573" s="66"/>
      <c r="MBT1573" s="66"/>
      <c r="MBU1573" s="66"/>
      <c r="MBV1573" s="66"/>
      <c r="MBW1573" s="66"/>
      <c r="MBX1573" s="66"/>
      <c r="MBY1573" s="66"/>
      <c r="MBZ1573" s="66"/>
      <c r="MCA1573" s="66"/>
      <c r="MCB1573" s="66"/>
      <c r="MCC1573" s="66"/>
      <c r="MCD1573" s="66"/>
      <c r="MCE1573" s="66"/>
      <c r="MCF1573" s="66"/>
      <c r="MCG1573" s="66"/>
      <c r="MCH1573" s="66"/>
      <c r="MCI1573" s="66"/>
      <c r="MCJ1573" s="66"/>
      <c r="MCK1573" s="66"/>
      <c r="MCL1573" s="66"/>
      <c r="MCM1573" s="66"/>
      <c r="MCN1573" s="66"/>
      <c r="MCO1573" s="66"/>
      <c r="MCP1573" s="66"/>
      <c r="MCQ1573" s="66"/>
      <c r="MCR1573" s="66"/>
      <c r="MCS1573" s="66"/>
      <c r="MCT1573" s="66"/>
      <c r="MCU1573" s="66"/>
      <c r="MCV1573" s="66"/>
      <c r="MCW1573" s="66"/>
      <c r="MCX1573" s="66"/>
      <c r="MCY1573" s="66"/>
      <c r="MCZ1573" s="66"/>
      <c r="MDA1573" s="66"/>
      <c r="MDB1573" s="66"/>
      <c r="MDC1573" s="66"/>
      <c r="MDD1573" s="66"/>
      <c r="MDE1573" s="66"/>
      <c r="MDF1573" s="66"/>
      <c r="MDG1573" s="66"/>
      <c r="MDH1573" s="66"/>
      <c r="MDI1573" s="66"/>
      <c r="MDJ1573" s="66"/>
      <c r="MDK1573" s="66"/>
      <c r="MDL1573" s="66"/>
      <c r="MDM1573" s="66"/>
      <c r="MDN1573" s="66"/>
      <c r="MDO1573" s="66"/>
      <c r="MDP1573" s="66"/>
      <c r="MDQ1573" s="66"/>
      <c r="MDR1573" s="66"/>
      <c r="MDS1573" s="66"/>
      <c r="MDT1573" s="66"/>
      <c r="MDU1573" s="66"/>
      <c r="MDV1573" s="66"/>
      <c r="MDW1573" s="66"/>
      <c r="MDX1573" s="66"/>
      <c r="MDY1573" s="66"/>
      <c r="MDZ1573" s="66"/>
      <c r="MEA1573" s="66"/>
      <c r="MEB1573" s="66"/>
      <c r="MEC1573" s="66"/>
      <c r="MED1573" s="66"/>
      <c r="MEE1573" s="66"/>
      <c r="MEF1573" s="66"/>
      <c r="MEG1573" s="66"/>
      <c r="MEH1573" s="66"/>
      <c r="MEI1573" s="66"/>
      <c r="MEJ1573" s="66"/>
      <c r="MEK1573" s="66"/>
      <c r="MEL1573" s="66"/>
      <c r="MEM1573" s="66"/>
      <c r="MEN1573" s="66"/>
      <c r="MEO1573" s="66"/>
      <c r="MEP1573" s="66"/>
      <c r="MEQ1573" s="66"/>
      <c r="MER1573" s="66"/>
      <c r="MES1573" s="66"/>
      <c r="MET1573" s="66"/>
      <c r="MEU1573" s="66"/>
      <c r="MEV1573" s="66"/>
      <c r="MEW1573" s="66"/>
      <c r="MEX1573" s="66"/>
      <c r="MEY1573" s="66"/>
      <c r="MEZ1573" s="66"/>
      <c r="MFA1573" s="66"/>
      <c r="MFB1573" s="66"/>
      <c r="MFC1573" s="66"/>
      <c r="MFD1573" s="66"/>
      <c r="MFE1573" s="66"/>
      <c r="MFF1573" s="66"/>
      <c r="MFG1573" s="66"/>
      <c r="MFH1573" s="66"/>
      <c r="MFI1573" s="66"/>
      <c r="MFJ1573" s="66"/>
      <c r="MFK1573" s="66"/>
      <c r="MFL1573" s="66"/>
      <c r="MFM1573" s="66"/>
      <c r="MFN1573" s="66"/>
      <c r="MFO1573" s="66"/>
      <c r="MFP1573" s="66"/>
      <c r="MFQ1573" s="66"/>
      <c r="MFR1573" s="66"/>
      <c r="MFS1573" s="66"/>
      <c r="MFT1573" s="66"/>
      <c r="MFU1573" s="66"/>
      <c r="MFV1573" s="66"/>
      <c r="MFW1573" s="66"/>
      <c r="MFX1573" s="66"/>
      <c r="MFY1573" s="66"/>
      <c r="MFZ1573" s="66"/>
      <c r="MGA1573" s="66"/>
      <c r="MGB1573" s="66"/>
      <c r="MGC1573" s="66"/>
      <c r="MGD1573" s="66"/>
      <c r="MGE1573" s="66"/>
      <c r="MGF1573" s="66"/>
      <c r="MGG1573" s="66"/>
      <c r="MGH1573" s="66"/>
      <c r="MGI1573" s="66"/>
      <c r="MGJ1573" s="66"/>
      <c r="MGK1573" s="66"/>
      <c r="MGL1573" s="66"/>
      <c r="MGM1573" s="66"/>
      <c r="MGN1573" s="66"/>
      <c r="MGO1573" s="66"/>
      <c r="MGP1573" s="66"/>
      <c r="MGQ1573" s="66"/>
      <c r="MGR1573" s="66"/>
      <c r="MGS1573" s="66"/>
      <c r="MGT1573" s="66"/>
      <c r="MGU1573" s="66"/>
      <c r="MGV1573" s="66"/>
      <c r="MGW1573" s="66"/>
      <c r="MGX1573" s="66"/>
      <c r="MGY1573" s="66"/>
      <c r="MGZ1573" s="66"/>
      <c r="MHA1573" s="66"/>
      <c r="MHB1573" s="66"/>
      <c r="MHC1573" s="66"/>
      <c r="MHD1573" s="66"/>
      <c r="MHE1573" s="66"/>
      <c r="MHF1573" s="66"/>
      <c r="MHG1573" s="66"/>
      <c r="MHH1573" s="66"/>
      <c r="MHI1573" s="66"/>
      <c r="MHJ1573" s="66"/>
      <c r="MHK1573" s="66"/>
      <c r="MHL1573" s="66"/>
      <c r="MHM1573" s="66"/>
      <c r="MHN1573" s="66"/>
      <c r="MHO1573" s="66"/>
      <c r="MHP1573" s="66"/>
      <c r="MHQ1573" s="66"/>
      <c r="MHR1573" s="66"/>
      <c r="MHS1573" s="66"/>
      <c r="MHT1573" s="66"/>
      <c r="MHU1573" s="66"/>
      <c r="MHV1573" s="66"/>
      <c r="MHW1573" s="66"/>
      <c r="MHX1573" s="66"/>
      <c r="MHY1573" s="66"/>
      <c r="MHZ1573" s="66"/>
      <c r="MIA1573" s="66"/>
      <c r="MIB1573" s="66"/>
      <c r="MIC1573" s="66"/>
      <c r="MID1573" s="66"/>
      <c r="MIE1573" s="66"/>
      <c r="MIF1573" s="66"/>
      <c r="MIG1573" s="66"/>
      <c r="MIH1573" s="66"/>
      <c r="MII1573" s="66"/>
      <c r="MIJ1573" s="66"/>
      <c r="MIK1573" s="66"/>
      <c r="MIL1573" s="66"/>
      <c r="MIM1573" s="66"/>
      <c r="MIN1573" s="66"/>
      <c r="MIO1573" s="66"/>
      <c r="MIP1573" s="66"/>
      <c r="MIQ1573" s="66"/>
      <c r="MIR1573" s="66"/>
      <c r="MIS1573" s="66"/>
      <c r="MIT1573" s="66"/>
      <c r="MIU1573" s="66"/>
      <c r="MIV1573" s="66"/>
      <c r="MIW1573" s="66"/>
      <c r="MIX1573" s="66"/>
      <c r="MIY1573" s="66"/>
      <c r="MIZ1573" s="66"/>
      <c r="MJA1573" s="66"/>
      <c r="MJB1573" s="66"/>
      <c r="MJC1573" s="66"/>
      <c r="MJD1573" s="66"/>
      <c r="MJE1573" s="66"/>
      <c r="MJF1573" s="66"/>
      <c r="MJG1573" s="66"/>
      <c r="MJH1573" s="66"/>
      <c r="MJI1573" s="66"/>
      <c r="MJJ1573" s="66"/>
      <c r="MJK1573" s="66"/>
      <c r="MJL1573" s="66"/>
      <c r="MJM1573" s="66"/>
      <c r="MJN1573" s="66"/>
      <c r="MJO1573" s="66"/>
      <c r="MJP1573" s="66"/>
      <c r="MJQ1573" s="66"/>
      <c r="MJR1573" s="66"/>
      <c r="MJS1573" s="66"/>
      <c r="MJT1573" s="66"/>
      <c r="MJU1573" s="66"/>
      <c r="MJV1573" s="66"/>
      <c r="MJW1573" s="66"/>
      <c r="MJX1573" s="66"/>
      <c r="MJY1573" s="66"/>
      <c r="MJZ1573" s="66"/>
      <c r="MKA1573" s="66"/>
      <c r="MKB1573" s="66"/>
      <c r="MKC1573" s="66"/>
      <c r="MKD1573" s="66"/>
      <c r="MKE1573" s="66"/>
      <c r="MKF1573" s="66"/>
      <c r="MKG1573" s="66"/>
      <c r="MKH1573" s="66"/>
      <c r="MKI1573" s="66"/>
      <c r="MKJ1573" s="66"/>
      <c r="MKK1573" s="66"/>
      <c r="MKL1573" s="66"/>
      <c r="MKM1573" s="66"/>
      <c r="MKN1573" s="66"/>
      <c r="MKO1573" s="66"/>
      <c r="MKP1573" s="66"/>
      <c r="MKQ1573" s="66"/>
      <c r="MKR1573" s="66"/>
      <c r="MKS1573" s="66"/>
      <c r="MKT1573" s="66"/>
      <c r="MKU1573" s="66"/>
      <c r="MKV1573" s="66"/>
      <c r="MKW1573" s="66"/>
      <c r="MKX1573" s="66"/>
      <c r="MKY1573" s="66"/>
      <c r="MKZ1573" s="66"/>
      <c r="MLA1573" s="66"/>
      <c r="MLB1573" s="66"/>
      <c r="MLC1573" s="66"/>
      <c r="MLD1573" s="66"/>
      <c r="MLE1573" s="66"/>
      <c r="MLF1573" s="66"/>
      <c r="MLG1573" s="66"/>
      <c r="MLH1573" s="66"/>
      <c r="MLI1573" s="66"/>
      <c r="MLJ1573" s="66"/>
      <c r="MLK1573" s="66"/>
      <c r="MLL1573" s="66"/>
      <c r="MLM1573" s="66"/>
      <c r="MLN1573" s="66"/>
      <c r="MLO1573" s="66"/>
      <c r="MLP1573" s="66"/>
      <c r="MLQ1573" s="66"/>
      <c r="MLR1573" s="66"/>
      <c r="MLS1573" s="66"/>
      <c r="MLT1573" s="66"/>
      <c r="MLU1573" s="66"/>
      <c r="MLV1573" s="66"/>
      <c r="MLW1573" s="66"/>
      <c r="MLX1573" s="66"/>
      <c r="MLY1573" s="66"/>
      <c r="MLZ1573" s="66"/>
      <c r="MMA1573" s="66"/>
      <c r="MMB1573" s="66"/>
      <c r="MMC1573" s="66"/>
      <c r="MMD1573" s="66"/>
      <c r="MME1573" s="66"/>
      <c r="MMF1573" s="66"/>
      <c r="MMG1573" s="66"/>
      <c r="MMH1573" s="66"/>
      <c r="MMI1573" s="66"/>
      <c r="MMJ1573" s="66"/>
      <c r="MMK1573" s="66"/>
      <c r="MML1573" s="66"/>
      <c r="MMM1573" s="66"/>
      <c r="MMN1573" s="66"/>
      <c r="MMO1573" s="66"/>
      <c r="MMP1573" s="66"/>
      <c r="MMQ1573" s="66"/>
      <c r="MMR1573" s="66"/>
      <c r="MMS1573" s="66"/>
      <c r="MMT1573" s="66"/>
      <c r="MMU1573" s="66"/>
      <c r="MMV1573" s="66"/>
      <c r="MMW1573" s="66"/>
      <c r="MMX1573" s="66"/>
      <c r="MMY1573" s="66"/>
      <c r="MMZ1573" s="66"/>
      <c r="MNA1573" s="66"/>
      <c r="MNB1573" s="66"/>
      <c r="MNC1573" s="66"/>
      <c r="MND1573" s="66"/>
      <c r="MNE1573" s="66"/>
      <c r="MNF1573" s="66"/>
      <c r="MNG1573" s="66"/>
      <c r="MNH1573" s="66"/>
      <c r="MNI1573" s="66"/>
      <c r="MNJ1573" s="66"/>
      <c r="MNK1573" s="66"/>
      <c r="MNL1573" s="66"/>
      <c r="MNM1573" s="66"/>
      <c r="MNN1573" s="66"/>
      <c r="MNO1573" s="66"/>
      <c r="MNP1573" s="66"/>
      <c r="MNQ1573" s="66"/>
      <c r="MNR1573" s="66"/>
      <c r="MNS1573" s="66"/>
      <c r="MNT1573" s="66"/>
      <c r="MNU1573" s="66"/>
      <c r="MNV1573" s="66"/>
      <c r="MNW1573" s="66"/>
      <c r="MNX1573" s="66"/>
      <c r="MNY1573" s="66"/>
      <c r="MNZ1573" s="66"/>
      <c r="MOA1573" s="66"/>
      <c r="MOB1573" s="66"/>
      <c r="MOC1573" s="66"/>
      <c r="MOD1573" s="66"/>
      <c r="MOE1573" s="66"/>
      <c r="MOF1573" s="66"/>
      <c r="MOG1573" s="66"/>
      <c r="MOH1573" s="66"/>
      <c r="MOI1573" s="66"/>
      <c r="MOJ1573" s="66"/>
      <c r="MOK1573" s="66"/>
      <c r="MOL1573" s="66"/>
      <c r="MOM1573" s="66"/>
      <c r="MON1573" s="66"/>
      <c r="MOO1573" s="66"/>
      <c r="MOP1573" s="66"/>
      <c r="MOQ1573" s="66"/>
      <c r="MOR1573" s="66"/>
      <c r="MOS1573" s="66"/>
      <c r="MOT1573" s="66"/>
      <c r="MOU1573" s="66"/>
      <c r="MOV1573" s="66"/>
      <c r="MOW1573" s="66"/>
      <c r="MOX1573" s="66"/>
      <c r="MOY1573" s="66"/>
      <c r="MOZ1573" s="66"/>
      <c r="MPA1573" s="66"/>
      <c r="MPB1573" s="66"/>
      <c r="MPC1573" s="66"/>
      <c r="MPD1573" s="66"/>
      <c r="MPE1573" s="66"/>
      <c r="MPF1573" s="66"/>
      <c r="MPG1573" s="66"/>
      <c r="MPH1573" s="66"/>
      <c r="MPI1573" s="66"/>
      <c r="MPJ1573" s="66"/>
      <c r="MPK1573" s="66"/>
      <c r="MPL1573" s="66"/>
      <c r="MPM1573" s="66"/>
      <c r="MPN1573" s="66"/>
      <c r="MPO1573" s="66"/>
      <c r="MPP1573" s="66"/>
      <c r="MPQ1573" s="66"/>
      <c r="MPR1573" s="66"/>
      <c r="MPS1573" s="66"/>
      <c r="MPT1573" s="66"/>
      <c r="MPU1573" s="66"/>
      <c r="MPV1573" s="66"/>
      <c r="MPW1573" s="66"/>
      <c r="MPX1573" s="66"/>
      <c r="MPY1573" s="66"/>
      <c r="MPZ1573" s="66"/>
      <c r="MQA1573" s="66"/>
      <c r="MQB1573" s="66"/>
      <c r="MQC1573" s="66"/>
      <c r="MQD1573" s="66"/>
      <c r="MQE1573" s="66"/>
      <c r="MQF1573" s="66"/>
      <c r="MQG1573" s="66"/>
      <c r="MQH1573" s="66"/>
      <c r="MQI1573" s="66"/>
      <c r="MQJ1573" s="66"/>
      <c r="MQK1573" s="66"/>
      <c r="MQL1573" s="66"/>
      <c r="MQM1573" s="66"/>
      <c r="MQN1573" s="66"/>
      <c r="MQO1573" s="66"/>
      <c r="MQP1573" s="66"/>
      <c r="MQQ1573" s="66"/>
      <c r="MQR1573" s="66"/>
      <c r="MQS1573" s="66"/>
      <c r="MQT1573" s="66"/>
      <c r="MQU1573" s="66"/>
      <c r="MQV1573" s="66"/>
      <c r="MQW1573" s="66"/>
      <c r="MQX1573" s="66"/>
      <c r="MQY1573" s="66"/>
      <c r="MQZ1573" s="66"/>
      <c r="MRA1573" s="66"/>
      <c r="MRB1573" s="66"/>
      <c r="MRC1573" s="66"/>
      <c r="MRD1573" s="66"/>
      <c r="MRE1573" s="66"/>
      <c r="MRF1573" s="66"/>
      <c r="MRG1573" s="66"/>
      <c r="MRH1573" s="66"/>
      <c r="MRI1573" s="66"/>
      <c r="MRJ1573" s="66"/>
      <c r="MRK1573" s="66"/>
      <c r="MRL1573" s="66"/>
      <c r="MRM1573" s="66"/>
      <c r="MRN1573" s="66"/>
      <c r="MRO1573" s="66"/>
      <c r="MRP1573" s="66"/>
      <c r="MRQ1573" s="66"/>
      <c r="MRR1573" s="66"/>
      <c r="MRS1573" s="66"/>
      <c r="MRT1573" s="66"/>
      <c r="MRU1573" s="66"/>
      <c r="MRV1573" s="66"/>
      <c r="MRW1573" s="66"/>
      <c r="MRX1573" s="66"/>
      <c r="MRY1573" s="66"/>
      <c r="MRZ1573" s="66"/>
      <c r="MSA1573" s="66"/>
      <c r="MSB1573" s="66"/>
      <c r="MSC1573" s="66"/>
      <c r="MSD1573" s="66"/>
      <c r="MSE1573" s="66"/>
      <c r="MSF1573" s="66"/>
      <c r="MSG1573" s="66"/>
      <c r="MSH1573" s="66"/>
      <c r="MSI1573" s="66"/>
      <c r="MSJ1573" s="66"/>
      <c r="MSK1573" s="66"/>
      <c r="MSL1573" s="66"/>
      <c r="MSM1573" s="66"/>
      <c r="MSN1573" s="66"/>
      <c r="MSO1573" s="66"/>
      <c r="MSP1573" s="66"/>
      <c r="MSQ1573" s="66"/>
      <c r="MSR1573" s="66"/>
      <c r="MSS1573" s="66"/>
      <c r="MST1573" s="66"/>
      <c r="MSU1573" s="66"/>
      <c r="MSV1573" s="66"/>
      <c r="MSW1573" s="66"/>
      <c r="MSX1573" s="66"/>
      <c r="MSY1573" s="66"/>
      <c r="MSZ1573" s="66"/>
      <c r="MTA1573" s="66"/>
      <c r="MTB1573" s="66"/>
      <c r="MTC1573" s="66"/>
      <c r="MTD1573" s="66"/>
      <c r="MTE1573" s="66"/>
      <c r="MTF1573" s="66"/>
      <c r="MTG1573" s="66"/>
      <c r="MTH1573" s="66"/>
      <c r="MTI1573" s="66"/>
      <c r="MTJ1573" s="66"/>
      <c r="MTK1573" s="66"/>
      <c r="MTL1573" s="66"/>
      <c r="MTM1573" s="66"/>
      <c r="MTN1573" s="66"/>
      <c r="MTO1573" s="66"/>
      <c r="MTP1573" s="66"/>
      <c r="MTQ1573" s="66"/>
      <c r="MTR1573" s="66"/>
      <c r="MTS1573" s="66"/>
      <c r="MTT1573" s="66"/>
      <c r="MTU1573" s="66"/>
      <c r="MTV1573" s="66"/>
      <c r="MTW1573" s="66"/>
      <c r="MTX1573" s="66"/>
      <c r="MTY1573" s="66"/>
      <c r="MTZ1573" s="66"/>
      <c r="MUA1573" s="66"/>
      <c r="MUB1573" s="66"/>
      <c r="MUC1573" s="66"/>
      <c r="MUD1573" s="66"/>
      <c r="MUE1573" s="66"/>
      <c r="MUF1573" s="66"/>
      <c r="MUG1573" s="66"/>
      <c r="MUH1573" s="66"/>
      <c r="MUI1573" s="66"/>
      <c r="MUJ1573" s="66"/>
      <c r="MUK1573" s="66"/>
      <c r="MUL1573" s="66"/>
      <c r="MUM1573" s="66"/>
      <c r="MUN1573" s="66"/>
      <c r="MUO1573" s="66"/>
      <c r="MUP1573" s="66"/>
      <c r="MUQ1573" s="66"/>
      <c r="MUR1573" s="66"/>
      <c r="MUS1573" s="66"/>
      <c r="MUT1573" s="66"/>
      <c r="MUU1573" s="66"/>
      <c r="MUV1573" s="66"/>
      <c r="MUW1573" s="66"/>
      <c r="MUX1573" s="66"/>
      <c r="MUY1573" s="66"/>
      <c r="MUZ1573" s="66"/>
      <c r="MVA1573" s="66"/>
      <c r="MVB1573" s="66"/>
      <c r="MVC1573" s="66"/>
      <c r="MVD1573" s="66"/>
      <c r="MVE1573" s="66"/>
      <c r="MVF1573" s="66"/>
      <c r="MVG1573" s="66"/>
      <c r="MVH1573" s="66"/>
      <c r="MVI1573" s="66"/>
      <c r="MVJ1573" s="66"/>
      <c r="MVK1573" s="66"/>
      <c r="MVL1573" s="66"/>
      <c r="MVM1573" s="66"/>
      <c r="MVN1573" s="66"/>
      <c r="MVO1573" s="66"/>
      <c r="MVP1573" s="66"/>
      <c r="MVQ1573" s="66"/>
      <c r="MVR1573" s="66"/>
      <c r="MVS1573" s="66"/>
      <c r="MVT1573" s="66"/>
      <c r="MVU1573" s="66"/>
      <c r="MVV1573" s="66"/>
      <c r="MVW1573" s="66"/>
      <c r="MVX1573" s="66"/>
      <c r="MVY1573" s="66"/>
      <c r="MVZ1573" s="66"/>
      <c r="MWA1573" s="66"/>
      <c r="MWB1573" s="66"/>
      <c r="MWC1573" s="66"/>
      <c r="MWD1573" s="66"/>
      <c r="MWE1573" s="66"/>
      <c r="MWF1573" s="66"/>
      <c r="MWG1573" s="66"/>
      <c r="MWH1573" s="66"/>
      <c r="MWI1573" s="66"/>
      <c r="MWJ1573" s="66"/>
      <c r="MWK1573" s="66"/>
      <c r="MWL1573" s="66"/>
      <c r="MWM1573" s="66"/>
      <c r="MWN1573" s="66"/>
      <c r="MWO1573" s="66"/>
      <c r="MWP1573" s="66"/>
      <c r="MWQ1573" s="66"/>
      <c r="MWR1573" s="66"/>
      <c r="MWS1573" s="66"/>
      <c r="MWT1573" s="66"/>
      <c r="MWU1573" s="66"/>
      <c r="MWV1573" s="66"/>
      <c r="MWW1573" s="66"/>
      <c r="MWX1573" s="66"/>
      <c r="MWY1573" s="66"/>
      <c r="MWZ1573" s="66"/>
      <c r="MXA1573" s="66"/>
      <c r="MXB1573" s="66"/>
      <c r="MXC1573" s="66"/>
      <c r="MXD1573" s="66"/>
      <c r="MXE1573" s="66"/>
      <c r="MXF1573" s="66"/>
      <c r="MXG1573" s="66"/>
      <c r="MXH1573" s="66"/>
      <c r="MXI1573" s="66"/>
      <c r="MXJ1573" s="66"/>
      <c r="MXK1573" s="66"/>
      <c r="MXL1573" s="66"/>
      <c r="MXM1573" s="66"/>
      <c r="MXN1573" s="66"/>
      <c r="MXO1573" s="66"/>
      <c r="MXP1573" s="66"/>
      <c r="MXQ1573" s="66"/>
      <c r="MXR1573" s="66"/>
      <c r="MXS1573" s="66"/>
      <c r="MXT1573" s="66"/>
      <c r="MXU1573" s="66"/>
      <c r="MXV1573" s="66"/>
      <c r="MXW1573" s="66"/>
      <c r="MXX1573" s="66"/>
      <c r="MXY1573" s="66"/>
      <c r="MXZ1573" s="66"/>
      <c r="MYA1573" s="66"/>
      <c r="MYB1573" s="66"/>
      <c r="MYC1573" s="66"/>
      <c r="MYD1573" s="66"/>
      <c r="MYE1573" s="66"/>
      <c r="MYF1573" s="66"/>
      <c r="MYG1573" s="66"/>
      <c r="MYH1573" s="66"/>
      <c r="MYI1573" s="66"/>
      <c r="MYJ1573" s="66"/>
      <c r="MYK1573" s="66"/>
      <c r="MYL1573" s="66"/>
      <c r="MYM1573" s="66"/>
      <c r="MYN1573" s="66"/>
      <c r="MYO1573" s="66"/>
      <c r="MYP1573" s="66"/>
      <c r="MYQ1573" s="66"/>
      <c r="MYR1573" s="66"/>
      <c r="MYS1573" s="66"/>
      <c r="MYT1573" s="66"/>
      <c r="MYU1573" s="66"/>
      <c r="MYV1573" s="66"/>
      <c r="MYW1573" s="66"/>
      <c r="MYX1573" s="66"/>
      <c r="MYY1573" s="66"/>
      <c r="MYZ1573" s="66"/>
      <c r="MZA1573" s="66"/>
      <c r="MZB1573" s="66"/>
      <c r="MZC1573" s="66"/>
      <c r="MZD1573" s="66"/>
      <c r="MZE1573" s="66"/>
      <c r="MZF1573" s="66"/>
      <c r="MZG1573" s="66"/>
      <c r="MZH1573" s="66"/>
      <c r="MZI1573" s="66"/>
      <c r="MZJ1573" s="66"/>
      <c r="MZK1573" s="66"/>
      <c r="MZL1573" s="66"/>
      <c r="MZM1573" s="66"/>
      <c r="MZN1573" s="66"/>
      <c r="MZO1573" s="66"/>
      <c r="MZP1573" s="66"/>
      <c r="MZQ1573" s="66"/>
      <c r="MZR1573" s="66"/>
      <c r="MZS1573" s="66"/>
      <c r="MZT1573" s="66"/>
      <c r="MZU1573" s="66"/>
      <c r="MZV1573" s="66"/>
      <c r="MZW1573" s="66"/>
      <c r="MZX1573" s="66"/>
      <c r="MZY1573" s="66"/>
      <c r="MZZ1573" s="66"/>
      <c r="NAA1573" s="66"/>
      <c r="NAB1573" s="66"/>
      <c r="NAC1573" s="66"/>
      <c r="NAD1573" s="66"/>
      <c r="NAE1573" s="66"/>
      <c r="NAF1573" s="66"/>
      <c r="NAG1573" s="66"/>
      <c r="NAH1573" s="66"/>
      <c r="NAI1573" s="66"/>
      <c r="NAJ1573" s="66"/>
      <c r="NAK1573" s="66"/>
      <c r="NAL1573" s="66"/>
      <c r="NAM1573" s="66"/>
      <c r="NAN1573" s="66"/>
      <c r="NAO1573" s="66"/>
      <c r="NAP1573" s="66"/>
      <c r="NAQ1573" s="66"/>
      <c r="NAR1573" s="66"/>
      <c r="NAS1573" s="66"/>
      <c r="NAT1573" s="66"/>
      <c r="NAU1573" s="66"/>
      <c r="NAV1573" s="66"/>
      <c r="NAW1573" s="66"/>
      <c r="NAX1573" s="66"/>
      <c r="NAY1573" s="66"/>
      <c r="NAZ1573" s="66"/>
      <c r="NBA1573" s="66"/>
      <c r="NBB1573" s="66"/>
      <c r="NBC1573" s="66"/>
      <c r="NBD1573" s="66"/>
      <c r="NBE1573" s="66"/>
      <c r="NBF1573" s="66"/>
      <c r="NBG1573" s="66"/>
      <c r="NBH1573" s="66"/>
      <c r="NBI1573" s="66"/>
      <c r="NBJ1573" s="66"/>
      <c r="NBK1573" s="66"/>
      <c r="NBL1573" s="66"/>
      <c r="NBM1573" s="66"/>
      <c r="NBN1573" s="66"/>
      <c r="NBO1573" s="66"/>
      <c r="NBP1573" s="66"/>
      <c r="NBQ1573" s="66"/>
      <c r="NBR1573" s="66"/>
      <c r="NBS1573" s="66"/>
      <c r="NBT1573" s="66"/>
      <c r="NBU1573" s="66"/>
      <c r="NBV1573" s="66"/>
      <c r="NBW1573" s="66"/>
      <c r="NBX1573" s="66"/>
      <c r="NBY1573" s="66"/>
      <c r="NBZ1573" s="66"/>
      <c r="NCA1573" s="66"/>
      <c r="NCB1573" s="66"/>
      <c r="NCC1573" s="66"/>
      <c r="NCD1573" s="66"/>
      <c r="NCE1573" s="66"/>
      <c r="NCF1573" s="66"/>
      <c r="NCG1573" s="66"/>
      <c r="NCH1573" s="66"/>
      <c r="NCI1573" s="66"/>
      <c r="NCJ1573" s="66"/>
      <c r="NCK1573" s="66"/>
      <c r="NCL1573" s="66"/>
      <c r="NCM1573" s="66"/>
      <c r="NCN1573" s="66"/>
      <c r="NCO1573" s="66"/>
      <c r="NCP1573" s="66"/>
      <c r="NCQ1573" s="66"/>
      <c r="NCR1573" s="66"/>
      <c r="NCS1573" s="66"/>
      <c r="NCT1573" s="66"/>
      <c r="NCU1573" s="66"/>
      <c r="NCV1573" s="66"/>
      <c r="NCW1573" s="66"/>
      <c r="NCX1573" s="66"/>
      <c r="NCY1573" s="66"/>
      <c r="NCZ1573" s="66"/>
      <c r="NDA1573" s="66"/>
      <c r="NDB1573" s="66"/>
      <c r="NDC1573" s="66"/>
      <c r="NDD1573" s="66"/>
      <c r="NDE1573" s="66"/>
      <c r="NDF1573" s="66"/>
      <c r="NDG1573" s="66"/>
      <c r="NDH1573" s="66"/>
      <c r="NDI1573" s="66"/>
      <c r="NDJ1573" s="66"/>
      <c r="NDK1573" s="66"/>
      <c r="NDL1573" s="66"/>
      <c r="NDM1573" s="66"/>
      <c r="NDN1573" s="66"/>
      <c r="NDO1573" s="66"/>
      <c r="NDP1573" s="66"/>
      <c r="NDQ1573" s="66"/>
      <c r="NDR1573" s="66"/>
      <c r="NDS1573" s="66"/>
      <c r="NDT1573" s="66"/>
      <c r="NDU1573" s="66"/>
      <c r="NDV1573" s="66"/>
      <c r="NDW1573" s="66"/>
      <c r="NDX1573" s="66"/>
      <c r="NDY1573" s="66"/>
      <c r="NDZ1573" s="66"/>
      <c r="NEA1573" s="66"/>
      <c r="NEB1573" s="66"/>
      <c r="NEC1573" s="66"/>
      <c r="NED1573" s="66"/>
      <c r="NEE1573" s="66"/>
      <c r="NEF1573" s="66"/>
      <c r="NEG1573" s="66"/>
      <c r="NEH1573" s="66"/>
      <c r="NEI1573" s="66"/>
      <c r="NEJ1573" s="66"/>
      <c r="NEK1573" s="66"/>
      <c r="NEL1573" s="66"/>
      <c r="NEM1573" s="66"/>
      <c r="NEN1573" s="66"/>
      <c r="NEO1573" s="66"/>
      <c r="NEP1573" s="66"/>
      <c r="NEQ1573" s="66"/>
      <c r="NER1573" s="66"/>
      <c r="NES1573" s="66"/>
      <c r="NET1573" s="66"/>
      <c r="NEU1573" s="66"/>
      <c r="NEV1573" s="66"/>
      <c r="NEW1573" s="66"/>
      <c r="NEX1573" s="66"/>
      <c r="NEY1573" s="66"/>
      <c r="NEZ1573" s="66"/>
      <c r="NFA1573" s="66"/>
      <c r="NFB1573" s="66"/>
      <c r="NFC1573" s="66"/>
      <c r="NFD1573" s="66"/>
      <c r="NFE1573" s="66"/>
      <c r="NFF1573" s="66"/>
      <c r="NFG1573" s="66"/>
      <c r="NFH1573" s="66"/>
      <c r="NFI1573" s="66"/>
      <c r="NFJ1573" s="66"/>
      <c r="NFK1573" s="66"/>
      <c r="NFL1573" s="66"/>
      <c r="NFM1573" s="66"/>
      <c r="NFN1573" s="66"/>
      <c r="NFO1573" s="66"/>
      <c r="NFP1573" s="66"/>
      <c r="NFQ1573" s="66"/>
      <c r="NFR1573" s="66"/>
      <c r="NFS1573" s="66"/>
      <c r="NFT1573" s="66"/>
      <c r="NFU1573" s="66"/>
      <c r="NFV1573" s="66"/>
      <c r="NFW1573" s="66"/>
      <c r="NFX1573" s="66"/>
      <c r="NFY1573" s="66"/>
      <c r="NFZ1573" s="66"/>
      <c r="NGA1573" s="66"/>
      <c r="NGB1573" s="66"/>
      <c r="NGC1573" s="66"/>
      <c r="NGD1573" s="66"/>
      <c r="NGE1573" s="66"/>
      <c r="NGF1573" s="66"/>
      <c r="NGG1573" s="66"/>
      <c r="NGH1573" s="66"/>
      <c r="NGI1573" s="66"/>
      <c r="NGJ1573" s="66"/>
      <c r="NGK1573" s="66"/>
      <c r="NGL1573" s="66"/>
      <c r="NGM1573" s="66"/>
      <c r="NGN1573" s="66"/>
      <c r="NGO1573" s="66"/>
      <c r="NGP1573" s="66"/>
      <c r="NGQ1573" s="66"/>
      <c r="NGR1573" s="66"/>
      <c r="NGS1573" s="66"/>
      <c r="NGT1573" s="66"/>
      <c r="NGU1573" s="66"/>
      <c r="NGV1573" s="66"/>
      <c r="NGW1573" s="66"/>
      <c r="NGX1573" s="66"/>
      <c r="NGY1573" s="66"/>
      <c r="NGZ1573" s="66"/>
      <c r="NHA1573" s="66"/>
      <c r="NHB1573" s="66"/>
      <c r="NHC1573" s="66"/>
      <c r="NHD1573" s="66"/>
      <c r="NHE1573" s="66"/>
      <c r="NHF1573" s="66"/>
      <c r="NHG1573" s="66"/>
      <c r="NHH1573" s="66"/>
      <c r="NHI1573" s="66"/>
      <c r="NHJ1573" s="66"/>
      <c r="NHK1573" s="66"/>
      <c r="NHL1573" s="66"/>
      <c r="NHM1573" s="66"/>
      <c r="NHN1573" s="66"/>
      <c r="NHO1573" s="66"/>
      <c r="NHP1573" s="66"/>
      <c r="NHQ1573" s="66"/>
      <c r="NHR1573" s="66"/>
      <c r="NHS1573" s="66"/>
      <c r="NHT1573" s="66"/>
      <c r="NHU1573" s="66"/>
      <c r="NHV1573" s="66"/>
      <c r="NHW1573" s="66"/>
      <c r="NHX1573" s="66"/>
      <c r="NHY1573" s="66"/>
      <c r="NHZ1573" s="66"/>
      <c r="NIA1573" s="66"/>
      <c r="NIB1573" s="66"/>
      <c r="NIC1573" s="66"/>
      <c r="NID1573" s="66"/>
      <c r="NIE1573" s="66"/>
      <c r="NIF1573" s="66"/>
      <c r="NIG1573" s="66"/>
      <c r="NIH1573" s="66"/>
      <c r="NII1573" s="66"/>
      <c r="NIJ1573" s="66"/>
      <c r="NIK1573" s="66"/>
      <c r="NIL1573" s="66"/>
      <c r="NIM1573" s="66"/>
      <c r="NIN1573" s="66"/>
      <c r="NIO1573" s="66"/>
      <c r="NIP1573" s="66"/>
      <c r="NIQ1573" s="66"/>
      <c r="NIR1573" s="66"/>
      <c r="NIS1573" s="66"/>
      <c r="NIT1573" s="66"/>
      <c r="NIU1573" s="66"/>
      <c r="NIV1573" s="66"/>
      <c r="NIW1573" s="66"/>
      <c r="NIX1573" s="66"/>
      <c r="NIY1573" s="66"/>
      <c r="NIZ1573" s="66"/>
      <c r="NJA1573" s="66"/>
      <c r="NJB1573" s="66"/>
      <c r="NJC1573" s="66"/>
      <c r="NJD1573" s="66"/>
      <c r="NJE1573" s="66"/>
      <c r="NJF1573" s="66"/>
      <c r="NJG1573" s="66"/>
      <c r="NJH1573" s="66"/>
      <c r="NJI1573" s="66"/>
      <c r="NJJ1573" s="66"/>
      <c r="NJK1573" s="66"/>
      <c r="NJL1573" s="66"/>
      <c r="NJM1573" s="66"/>
      <c r="NJN1573" s="66"/>
      <c r="NJO1573" s="66"/>
      <c r="NJP1573" s="66"/>
      <c r="NJQ1573" s="66"/>
      <c r="NJR1573" s="66"/>
      <c r="NJS1573" s="66"/>
      <c r="NJT1573" s="66"/>
      <c r="NJU1573" s="66"/>
      <c r="NJV1573" s="66"/>
      <c r="NJW1573" s="66"/>
      <c r="NJX1573" s="66"/>
      <c r="NJY1573" s="66"/>
      <c r="NJZ1573" s="66"/>
      <c r="NKA1573" s="66"/>
      <c r="NKB1573" s="66"/>
      <c r="NKC1573" s="66"/>
      <c r="NKD1573" s="66"/>
      <c r="NKE1573" s="66"/>
      <c r="NKF1573" s="66"/>
      <c r="NKG1573" s="66"/>
      <c r="NKH1573" s="66"/>
      <c r="NKI1573" s="66"/>
      <c r="NKJ1573" s="66"/>
      <c r="NKK1573" s="66"/>
      <c r="NKL1573" s="66"/>
      <c r="NKM1573" s="66"/>
      <c r="NKN1573" s="66"/>
      <c r="NKO1573" s="66"/>
      <c r="NKP1573" s="66"/>
      <c r="NKQ1573" s="66"/>
      <c r="NKR1573" s="66"/>
      <c r="NKS1573" s="66"/>
      <c r="NKT1573" s="66"/>
      <c r="NKU1573" s="66"/>
      <c r="NKV1573" s="66"/>
      <c r="NKW1573" s="66"/>
      <c r="NKX1573" s="66"/>
      <c r="NKY1573" s="66"/>
      <c r="NKZ1573" s="66"/>
      <c r="NLA1573" s="66"/>
      <c r="NLB1573" s="66"/>
      <c r="NLC1573" s="66"/>
      <c r="NLD1573" s="66"/>
      <c r="NLE1573" s="66"/>
      <c r="NLF1573" s="66"/>
      <c r="NLG1573" s="66"/>
      <c r="NLH1573" s="66"/>
      <c r="NLI1573" s="66"/>
      <c r="NLJ1573" s="66"/>
      <c r="NLK1573" s="66"/>
      <c r="NLL1573" s="66"/>
      <c r="NLM1573" s="66"/>
      <c r="NLN1573" s="66"/>
      <c r="NLO1573" s="66"/>
      <c r="NLP1573" s="66"/>
      <c r="NLQ1573" s="66"/>
      <c r="NLR1573" s="66"/>
      <c r="NLS1573" s="66"/>
      <c r="NLT1573" s="66"/>
      <c r="NLU1573" s="66"/>
      <c r="NLV1573" s="66"/>
      <c r="NLW1573" s="66"/>
      <c r="NLX1573" s="66"/>
      <c r="NLY1573" s="66"/>
      <c r="NLZ1573" s="66"/>
      <c r="NMA1573" s="66"/>
      <c r="NMB1573" s="66"/>
      <c r="NMC1573" s="66"/>
      <c r="NMD1573" s="66"/>
      <c r="NME1573" s="66"/>
      <c r="NMF1573" s="66"/>
      <c r="NMG1573" s="66"/>
      <c r="NMH1573" s="66"/>
      <c r="NMI1573" s="66"/>
      <c r="NMJ1573" s="66"/>
      <c r="NMK1573" s="66"/>
      <c r="NML1573" s="66"/>
      <c r="NMM1573" s="66"/>
      <c r="NMN1573" s="66"/>
      <c r="NMO1573" s="66"/>
      <c r="NMP1573" s="66"/>
      <c r="NMQ1573" s="66"/>
      <c r="NMR1573" s="66"/>
      <c r="NMS1573" s="66"/>
      <c r="NMT1573" s="66"/>
      <c r="NMU1573" s="66"/>
      <c r="NMV1573" s="66"/>
      <c r="NMW1573" s="66"/>
      <c r="NMX1573" s="66"/>
      <c r="NMY1573" s="66"/>
      <c r="NMZ1573" s="66"/>
      <c r="NNA1573" s="66"/>
      <c r="NNB1573" s="66"/>
      <c r="NNC1573" s="66"/>
      <c r="NND1573" s="66"/>
      <c r="NNE1573" s="66"/>
      <c r="NNF1573" s="66"/>
      <c r="NNG1573" s="66"/>
      <c r="NNH1573" s="66"/>
      <c r="NNI1573" s="66"/>
      <c r="NNJ1573" s="66"/>
      <c r="NNK1573" s="66"/>
      <c r="NNL1573" s="66"/>
      <c r="NNM1573" s="66"/>
      <c r="NNN1573" s="66"/>
      <c r="NNO1573" s="66"/>
      <c r="NNP1573" s="66"/>
      <c r="NNQ1573" s="66"/>
      <c r="NNR1573" s="66"/>
      <c r="NNS1573" s="66"/>
      <c r="NNT1573" s="66"/>
      <c r="NNU1573" s="66"/>
      <c r="NNV1573" s="66"/>
      <c r="NNW1573" s="66"/>
      <c r="NNX1573" s="66"/>
      <c r="NNY1573" s="66"/>
      <c r="NNZ1573" s="66"/>
      <c r="NOA1573" s="66"/>
      <c r="NOB1573" s="66"/>
      <c r="NOC1573" s="66"/>
      <c r="NOD1573" s="66"/>
      <c r="NOE1573" s="66"/>
      <c r="NOF1573" s="66"/>
      <c r="NOG1573" s="66"/>
      <c r="NOH1573" s="66"/>
      <c r="NOI1573" s="66"/>
      <c r="NOJ1573" s="66"/>
      <c r="NOK1573" s="66"/>
      <c r="NOL1573" s="66"/>
      <c r="NOM1573" s="66"/>
      <c r="NON1573" s="66"/>
      <c r="NOO1573" s="66"/>
      <c r="NOP1573" s="66"/>
      <c r="NOQ1573" s="66"/>
      <c r="NOR1573" s="66"/>
      <c r="NOS1573" s="66"/>
      <c r="NOT1573" s="66"/>
      <c r="NOU1573" s="66"/>
      <c r="NOV1573" s="66"/>
      <c r="NOW1573" s="66"/>
      <c r="NOX1573" s="66"/>
      <c r="NOY1573" s="66"/>
      <c r="NOZ1573" s="66"/>
      <c r="NPA1573" s="66"/>
      <c r="NPB1573" s="66"/>
      <c r="NPC1573" s="66"/>
      <c r="NPD1573" s="66"/>
      <c r="NPE1573" s="66"/>
      <c r="NPF1573" s="66"/>
      <c r="NPG1573" s="66"/>
      <c r="NPH1573" s="66"/>
      <c r="NPI1573" s="66"/>
      <c r="NPJ1573" s="66"/>
      <c r="NPK1573" s="66"/>
      <c r="NPL1573" s="66"/>
      <c r="NPM1573" s="66"/>
      <c r="NPN1573" s="66"/>
      <c r="NPO1573" s="66"/>
      <c r="NPP1573" s="66"/>
      <c r="NPQ1573" s="66"/>
      <c r="NPR1573" s="66"/>
      <c r="NPS1573" s="66"/>
      <c r="NPT1573" s="66"/>
      <c r="NPU1573" s="66"/>
      <c r="NPV1573" s="66"/>
      <c r="NPW1573" s="66"/>
      <c r="NPX1573" s="66"/>
      <c r="NPY1573" s="66"/>
      <c r="NPZ1573" s="66"/>
      <c r="NQA1573" s="66"/>
      <c r="NQB1573" s="66"/>
      <c r="NQC1573" s="66"/>
      <c r="NQD1573" s="66"/>
      <c r="NQE1573" s="66"/>
      <c r="NQF1573" s="66"/>
      <c r="NQG1573" s="66"/>
      <c r="NQH1573" s="66"/>
      <c r="NQI1573" s="66"/>
      <c r="NQJ1573" s="66"/>
      <c r="NQK1573" s="66"/>
      <c r="NQL1573" s="66"/>
      <c r="NQM1573" s="66"/>
      <c r="NQN1573" s="66"/>
      <c r="NQO1573" s="66"/>
      <c r="NQP1573" s="66"/>
      <c r="NQQ1573" s="66"/>
      <c r="NQR1573" s="66"/>
      <c r="NQS1573" s="66"/>
      <c r="NQT1573" s="66"/>
      <c r="NQU1573" s="66"/>
      <c r="NQV1573" s="66"/>
      <c r="NQW1573" s="66"/>
      <c r="NQX1573" s="66"/>
      <c r="NQY1573" s="66"/>
      <c r="NQZ1573" s="66"/>
      <c r="NRA1573" s="66"/>
      <c r="NRB1573" s="66"/>
      <c r="NRC1573" s="66"/>
      <c r="NRD1573" s="66"/>
      <c r="NRE1573" s="66"/>
      <c r="NRF1573" s="66"/>
      <c r="NRG1573" s="66"/>
      <c r="NRH1573" s="66"/>
      <c r="NRI1573" s="66"/>
      <c r="NRJ1573" s="66"/>
      <c r="NRK1573" s="66"/>
      <c r="NRL1573" s="66"/>
      <c r="NRM1573" s="66"/>
      <c r="NRN1573" s="66"/>
      <c r="NRO1573" s="66"/>
      <c r="NRP1573" s="66"/>
      <c r="NRQ1573" s="66"/>
      <c r="NRR1573" s="66"/>
      <c r="NRS1573" s="66"/>
      <c r="NRT1573" s="66"/>
      <c r="NRU1573" s="66"/>
      <c r="NRV1573" s="66"/>
      <c r="NRW1573" s="66"/>
      <c r="NRX1573" s="66"/>
      <c r="NRY1573" s="66"/>
      <c r="NRZ1573" s="66"/>
      <c r="NSA1573" s="66"/>
      <c r="NSB1573" s="66"/>
      <c r="NSC1573" s="66"/>
      <c r="NSD1573" s="66"/>
      <c r="NSE1573" s="66"/>
      <c r="NSF1573" s="66"/>
      <c r="NSG1573" s="66"/>
      <c r="NSH1573" s="66"/>
      <c r="NSI1573" s="66"/>
      <c r="NSJ1573" s="66"/>
      <c r="NSK1573" s="66"/>
      <c r="NSL1573" s="66"/>
      <c r="NSM1573" s="66"/>
      <c r="NSN1573" s="66"/>
      <c r="NSO1573" s="66"/>
      <c r="NSP1573" s="66"/>
      <c r="NSQ1573" s="66"/>
      <c r="NSR1573" s="66"/>
      <c r="NSS1573" s="66"/>
      <c r="NST1573" s="66"/>
      <c r="NSU1573" s="66"/>
      <c r="NSV1573" s="66"/>
      <c r="NSW1573" s="66"/>
      <c r="NSX1573" s="66"/>
      <c r="NSY1573" s="66"/>
      <c r="NSZ1573" s="66"/>
      <c r="NTA1573" s="66"/>
      <c r="NTB1573" s="66"/>
      <c r="NTC1573" s="66"/>
      <c r="NTD1573" s="66"/>
      <c r="NTE1573" s="66"/>
      <c r="NTF1573" s="66"/>
      <c r="NTG1573" s="66"/>
      <c r="NTH1573" s="66"/>
      <c r="NTI1573" s="66"/>
      <c r="NTJ1573" s="66"/>
      <c r="NTK1573" s="66"/>
      <c r="NTL1573" s="66"/>
      <c r="NTM1573" s="66"/>
      <c r="NTN1573" s="66"/>
      <c r="NTO1573" s="66"/>
      <c r="NTP1573" s="66"/>
      <c r="NTQ1573" s="66"/>
      <c r="NTR1573" s="66"/>
      <c r="NTS1573" s="66"/>
      <c r="NTT1573" s="66"/>
      <c r="NTU1573" s="66"/>
      <c r="NTV1573" s="66"/>
      <c r="NTW1573" s="66"/>
      <c r="NTX1573" s="66"/>
      <c r="NTY1573" s="66"/>
      <c r="NTZ1573" s="66"/>
      <c r="NUA1573" s="66"/>
      <c r="NUB1573" s="66"/>
      <c r="NUC1573" s="66"/>
      <c r="NUD1573" s="66"/>
      <c r="NUE1573" s="66"/>
      <c r="NUF1573" s="66"/>
      <c r="NUG1573" s="66"/>
      <c r="NUH1573" s="66"/>
      <c r="NUI1573" s="66"/>
      <c r="NUJ1573" s="66"/>
      <c r="NUK1573" s="66"/>
      <c r="NUL1573" s="66"/>
      <c r="NUM1573" s="66"/>
      <c r="NUN1573" s="66"/>
      <c r="NUO1573" s="66"/>
      <c r="NUP1573" s="66"/>
      <c r="NUQ1573" s="66"/>
      <c r="NUR1573" s="66"/>
      <c r="NUS1573" s="66"/>
      <c r="NUT1573" s="66"/>
      <c r="NUU1573" s="66"/>
      <c r="NUV1573" s="66"/>
      <c r="NUW1573" s="66"/>
      <c r="NUX1573" s="66"/>
      <c r="NUY1573" s="66"/>
      <c r="NUZ1573" s="66"/>
      <c r="NVA1573" s="66"/>
      <c r="NVB1573" s="66"/>
      <c r="NVC1573" s="66"/>
      <c r="NVD1573" s="66"/>
      <c r="NVE1573" s="66"/>
      <c r="NVF1573" s="66"/>
      <c r="NVG1573" s="66"/>
      <c r="NVH1573" s="66"/>
      <c r="NVI1573" s="66"/>
      <c r="NVJ1573" s="66"/>
      <c r="NVK1573" s="66"/>
      <c r="NVL1573" s="66"/>
      <c r="NVM1573" s="66"/>
      <c r="NVN1573" s="66"/>
      <c r="NVO1573" s="66"/>
      <c r="NVP1573" s="66"/>
      <c r="NVQ1573" s="66"/>
      <c r="NVR1573" s="66"/>
      <c r="NVS1573" s="66"/>
      <c r="NVT1573" s="66"/>
      <c r="NVU1573" s="66"/>
      <c r="NVV1573" s="66"/>
      <c r="NVW1573" s="66"/>
      <c r="NVX1573" s="66"/>
      <c r="NVY1573" s="66"/>
      <c r="NVZ1573" s="66"/>
      <c r="NWA1573" s="66"/>
      <c r="NWB1573" s="66"/>
      <c r="NWC1573" s="66"/>
      <c r="NWD1573" s="66"/>
      <c r="NWE1573" s="66"/>
      <c r="NWF1573" s="66"/>
      <c r="NWG1573" s="66"/>
      <c r="NWH1573" s="66"/>
      <c r="NWI1573" s="66"/>
      <c r="NWJ1573" s="66"/>
      <c r="NWK1573" s="66"/>
      <c r="NWL1573" s="66"/>
      <c r="NWM1573" s="66"/>
      <c r="NWN1573" s="66"/>
      <c r="NWO1573" s="66"/>
      <c r="NWP1573" s="66"/>
      <c r="NWQ1573" s="66"/>
      <c r="NWR1573" s="66"/>
      <c r="NWS1573" s="66"/>
      <c r="NWT1573" s="66"/>
      <c r="NWU1573" s="66"/>
      <c r="NWV1573" s="66"/>
      <c r="NWW1573" s="66"/>
      <c r="NWX1573" s="66"/>
      <c r="NWY1573" s="66"/>
      <c r="NWZ1573" s="66"/>
      <c r="NXA1573" s="66"/>
      <c r="NXB1573" s="66"/>
      <c r="NXC1573" s="66"/>
      <c r="NXD1573" s="66"/>
      <c r="NXE1573" s="66"/>
      <c r="NXF1573" s="66"/>
      <c r="NXG1573" s="66"/>
      <c r="NXH1573" s="66"/>
      <c r="NXI1573" s="66"/>
      <c r="NXJ1573" s="66"/>
      <c r="NXK1573" s="66"/>
      <c r="NXL1573" s="66"/>
      <c r="NXM1573" s="66"/>
      <c r="NXN1573" s="66"/>
      <c r="NXO1573" s="66"/>
      <c r="NXP1573" s="66"/>
      <c r="NXQ1573" s="66"/>
      <c r="NXR1573" s="66"/>
      <c r="NXS1573" s="66"/>
      <c r="NXT1573" s="66"/>
      <c r="NXU1573" s="66"/>
      <c r="NXV1573" s="66"/>
      <c r="NXW1573" s="66"/>
      <c r="NXX1573" s="66"/>
      <c r="NXY1573" s="66"/>
      <c r="NXZ1573" s="66"/>
      <c r="NYA1573" s="66"/>
      <c r="NYB1573" s="66"/>
      <c r="NYC1573" s="66"/>
      <c r="NYD1573" s="66"/>
      <c r="NYE1573" s="66"/>
      <c r="NYF1573" s="66"/>
      <c r="NYG1573" s="66"/>
      <c r="NYH1573" s="66"/>
      <c r="NYI1573" s="66"/>
      <c r="NYJ1573" s="66"/>
      <c r="NYK1573" s="66"/>
      <c r="NYL1573" s="66"/>
      <c r="NYM1573" s="66"/>
      <c r="NYN1573" s="66"/>
      <c r="NYO1573" s="66"/>
      <c r="NYP1573" s="66"/>
      <c r="NYQ1573" s="66"/>
      <c r="NYR1573" s="66"/>
      <c r="NYS1573" s="66"/>
      <c r="NYT1573" s="66"/>
      <c r="NYU1573" s="66"/>
      <c r="NYV1573" s="66"/>
      <c r="NYW1573" s="66"/>
      <c r="NYX1573" s="66"/>
      <c r="NYY1573" s="66"/>
      <c r="NYZ1573" s="66"/>
      <c r="NZA1573" s="66"/>
      <c r="NZB1573" s="66"/>
      <c r="NZC1573" s="66"/>
      <c r="NZD1573" s="66"/>
      <c r="NZE1573" s="66"/>
      <c r="NZF1573" s="66"/>
      <c r="NZG1573" s="66"/>
      <c r="NZH1573" s="66"/>
      <c r="NZI1573" s="66"/>
      <c r="NZJ1573" s="66"/>
      <c r="NZK1573" s="66"/>
      <c r="NZL1573" s="66"/>
      <c r="NZM1573" s="66"/>
      <c r="NZN1573" s="66"/>
      <c r="NZO1573" s="66"/>
      <c r="NZP1573" s="66"/>
      <c r="NZQ1573" s="66"/>
      <c r="NZR1573" s="66"/>
      <c r="NZS1573" s="66"/>
      <c r="NZT1573" s="66"/>
      <c r="NZU1573" s="66"/>
      <c r="NZV1573" s="66"/>
      <c r="NZW1573" s="66"/>
      <c r="NZX1573" s="66"/>
      <c r="NZY1573" s="66"/>
      <c r="NZZ1573" s="66"/>
      <c r="OAA1573" s="66"/>
      <c r="OAB1573" s="66"/>
      <c r="OAC1573" s="66"/>
      <c r="OAD1573" s="66"/>
      <c r="OAE1573" s="66"/>
      <c r="OAF1573" s="66"/>
      <c r="OAG1573" s="66"/>
      <c r="OAH1573" s="66"/>
      <c r="OAI1573" s="66"/>
      <c r="OAJ1573" s="66"/>
      <c r="OAK1573" s="66"/>
      <c r="OAL1573" s="66"/>
      <c r="OAM1573" s="66"/>
      <c r="OAN1573" s="66"/>
      <c r="OAO1573" s="66"/>
      <c r="OAP1573" s="66"/>
      <c r="OAQ1573" s="66"/>
      <c r="OAR1573" s="66"/>
      <c r="OAS1573" s="66"/>
      <c r="OAT1573" s="66"/>
      <c r="OAU1573" s="66"/>
      <c r="OAV1573" s="66"/>
      <c r="OAW1573" s="66"/>
      <c r="OAX1573" s="66"/>
      <c r="OAY1573" s="66"/>
      <c r="OAZ1573" s="66"/>
      <c r="OBA1573" s="66"/>
      <c r="OBB1573" s="66"/>
      <c r="OBC1573" s="66"/>
      <c r="OBD1573" s="66"/>
      <c r="OBE1573" s="66"/>
      <c r="OBF1573" s="66"/>
      <c r="OBG1573" s="66"/>
      <c r="OBH1573" s="66"/>
      <c r="OBI1573" s="66"/>
      <c r="OBJ1573" s="66"/>
      <c r="OBK1573" s="66"/>
      <c r="OBL1573" s="66"/>
      <c r="OBM1573" s="66"/>
      <c r="OBN1573" s="66"/>
      <c r="OBO1573" s="66"/>
      <c r="OBP1573" s="66"/>
      <c r="OBQ1573" s="66"/>
      <c r="OBR1573" s="66"/>
      <c r="OBS1573" s="66"/>
      <c r="OBT1573" s="66"/>
      <c r="OBU1573" s="66"/>
      <c r="OBV1573" s="66"/>
      <c r="OBW1573" s="66"/>
      <c r="OBX1573" s="66"/>
      <c r="OBY1573" s="66"/>
      <c r="OBZ1573" s="66"/>
      <c r="OCA1573" s="66"/>
      <c r="OCB1573" s="66"/>
      <c r="OCC1573" s="66"/>
      <c r="OCD1573" s="66"/>
      <c r="OCE1573" s="66"/>
      <c r="OCF1573" s="66"/>
      <c r="OCG1573" s="66"/>
      <c r="OCH1573" s="66"/>
      <c r="OCI1573" s="66"/>
      <c r="OCJ1573" s="66"/>
      <c r="OCK1573" s="66"/>
      <c r="OCL1573" s="66"/>
      <c r="OCM1573" s="66"/>
      <c r="OCN1573" s="66"/>
      <c r="OCO1573" s="66"/>
      <c r="OCP1573" s="66"/>
      <c r="OCQ1573" s="66"/>
      <c r="OCR1573" s="66"/>
      <c r="OCS1573" s="66"/>
      <c r="OCT1573" s="66"/>
      <c r="OCU1573" s="66"/>
      <c r="OCV1573" s="66"/>
      <c r="OCW1573" s="66"/>
      <c r="OCX1573" s="66"/>
      <c r="OCY1573" s="66"/>
      <c r="OCZ1573" s="66"/>
      <c r="ODA1573" s="66"/>
      <c r="ODB1573" s="66"/>
      <c r="ODC1573" s="66"/>
      <c r="ODD1573" s="66"/>
      <c r="ODE1573" s="66"/>
      <c r="ODF1573" s="66"/>
      <c r="ODG1573" s="66"/>
      <c r="ODH1573" s="66"/>
      <c r="ODI1573" s="66"/>
      <c r="ODJ1573" s="66"/>
      <c r="ODK1573" s="66"/>
      <c r="ODL1573" s="66"/>
      <c r="ODM1573" s="66"/>
      <c r="ODN1573" s="66"/>
      <c r="ODO1573" s="66"/>
      <c r="ODP1573" s="66"/>
      <c r="ODQ1573" s="66"/>
      <c r="ODR1573" s="66"/>
      <c r="ODS1573" s="66"/>
      <c r="ODT1573" s="66"/>
      <c r="ODU1573" s="66"/>
      <c r="ODV1573" s="66"/>
      <c r="ODW1573" s="66"/>
      <c r="ODX1573" s="66"/>
      <c r="ODY1573" s="66"/>
      <c r="ODZ1573" s="66"/>
      <c r="OEA1573" s="66"/>
      <c r="OEB1573" s="66"/>
      <c r="OEC1573" s="66"/>
      <c r="OED1573" s="66"/>
      <c r="OEE1573" s="66"/>
      <c r="OEF1573" s="66"/>
      <c r="OEG1573" s="66"/>
      <c r="OEH1573" s="66"/>
      <c r="OEI1573" s="66"/>
      <c r="OEJ1573" s="66"/>
      <c r="OEK1573" s="66"/>
      <c r="OEL1573" s="66"/>
      <c r="OEM1573" s="66"/>
      <c r="OEN1573" s="66"/>
      <c r="OEO1573" s="66"/>
      <c r="OEP1573" s="66"/>
      <c r="OEQ1573" s="66"/>
      <c r="OER1573" s="66"/>
      <c r="OES1573" s="66"/>
      <c r="OET1573" s="66"/>
      <c r="OEU1573" s="66"/>
      <c r="OEV1573" s="66"/>
      <c r="OEW1573" s="66"/>
      <c r="OEX1573" s="66"/>
      <c r="OEY1573" s="66"/>
      <c r="OEZ1573" s="66"/>
      <c r="OFA1573" s="66"/>
      <c r="OFB1573" s="66"/>
      <c r="OFC1573" s="66"/>
      <c r="OFD1573" s="66"/>
      <c r="OFE1573" s="66"/>
      <c r="OFF1573" s="66"/>
      <c r="OFG1573" s="66"/>
      <c r="OFH1573" s="66"/>
      <c r="OFI1573" s="66"/>
      <c r="OFJ1573" s="66"/>
      <c r="OFK1573" s="66"/>
      <c r="OFL1573" s="66"/>
      <c r="OFM1573" s="66"/>
      <c r="OFN1573" s="66"/>
      <c r="OFO1573" s="66"/>
      <c r="OFP1573" s="66"/>
      <c r="OFQ1573" s="66"/>
      <c r="OFR1573" s="66"/>
      <c r="OFS1573" s="66"/>
      <c r="OFT1573" s="66"/>
      <c r="OFU1573" s="66"/>
      <c r="OFV1573" s="66"/>
      <c r="OFW1573" s="66"/>
      <c r="OFX1573" s="66"/>
      <c r="OFY1573" s="66"/>
      <c r="OFZ1573" s="66"/>
      <c r="OGA1573" s="66"/>
      <c r="OGB1573" s="66"/>
      <c r="OGC1573" s="66"/>
      <c r="OGD1573" s="66"/>
      <c r="OGE1573" s="66"/>
      <c r="OGF1573" s="66"/>
      <c r="OGG1573" s="66"/>
      <c r="OGH1573" s="66"/>
      <c r="OGI1573" s="66"/>
      <c r="OGJ1573" s="66"/>
      <c r="OGK1573" s="66"/>
      <c r="OGL1573" s="66"/>
      <c r="OGM1573" s="66"/>
      <c r="OGN1573" s="66"/>
      <c r="OGO1573" s="66"/>
      <c r="OGP1573" s="66"/>
      <c r="OGQ1573" s="66"/>
      <c r="OGR1573" s="66"/>
      <c r="OGS1573" s="66"/>
      <c r="OGT1573" s="66"/>
      <c r="OGU1573" s="66"/>
      <c r="OGV1573" s="66"/>
      <c r="OGW1573" s="66"/>
      <c r="OGX1573" s="66"/>
      <c r="OGY1573" s="66"/>
      <c r="OGZ1573" s="66"/>
      <c r="OHA1573" s="66"/>
      <c r="OHB1573" s="66"/>
      <c r="OHC1573" s="66"/>
      <c r="OHD1573" s="66"/>
      <c r="OHE1573" s="66"/>
      <c r="OHF1573" s="66"/>
      <c r="OHG1573" s="66"/>
      <c r="OHH1573" s="66"/>
      <c r="OHI1573" s="66"/>
      <c r="OHJ1573" s="66"/>
      <c r="OHK1573" s="66"/>
      <c r="OHL1573" s="66"/>
      <c r="OHM1573" s="66"/>
      <c r="OHN1573" s="66"/>
      <c r="OHO1573" s="66"/>
      <c r="OHP1573" s="66"/>
      <c r="OHQ1573" s="66"/>
      <c r="OHR1573" s="66"/>
      <c r="OHS1573" s="66"/>
      <c r="OHT1573" s="66"/>
      <c r="OHU1573" s="66"/>
      <c r="OHV1573" s="66"/>
      <c r="OHW1573" s="66"/>
      <c r="OHX1573" s="66"/>
      <c r="OHY1573" s="66"/>
      <c r="OHZ1573" s="66"/>
      <c r="OIA1573" s="66"/>
      <c r="OIB1573" s="66"/>
      <c r="OIC1573" s="66"/>
      <c r="OID1573" s="66"/>
      <c r="OIE1573" s="66"/>
      <c r="OIF1573" s="66"/>
      <c r="OIG1573" s="66"/>
      <c r="OIH1573" s="66"/>
      <c r="OII1573" s="66"/>
      <c r="OIJ1573" s="66"/>
      <c r="OIK1573" s="66"/>
      <c r="OIL1573" s="66"/>
      <c r="OIM1573" s="66"/>
      <c r="OIN1573" s="66"/>
      <c r="OIO1573" s="66"/>
      <c r="OIP1573" s="66"/>
      <c r="OIQ1573" s="66"/>
      <c r="OIR1573" s="66"/>
      <c r="OIS1573" s="66"/>
      <c r="OIT1573" s="66"/>
      <c r="OIU1573" s="66"/>
      <c r="OIV1573" s="66"/>
      <c r="OIW1573" s="66"/>
      <c r="OIX1573" s="66"/>
      <c r="OIY1573" s="66"/>
      <c r="OIZ1573" s="66"/>
      <c r="OJA1573" s="66"/>
      <c r="OJB1573" s="66"/>
      <c r="OJC1573" s="66"/>
      <c r="OJD1573" s="66"/>
      <c r="OJE1573" s="66"/>
      <c r="OJF1573" s="66"/>
      <c r="OJG1573" s="66"/>
      <c r="OJH1573" s="66"/>
      <c r="OJI1573" s="66"/>
      <c r="OJJ1573" s="66"/>
      <c r="OJK1573" s="66"/>
      <c r="OJL1573" s="66"/>
      <c r="OJM1573" s="66"/>
      <c r="OJN1573" s="66"/>
      <c r="OJO1573" s="66"/>
      <c r="OJP1573" s="66"/>
      <c r="OJQ1573" s="66"/>
      <c r="OJR1573" s="66"/>
      <c r="OJS1573" s="66"/>
      <c r="OJT1573" s="66"/>
      <c r="OJU1573" s="66"/>
      <c r="OJV1573" s="66"/>
      <c r="OJW1573" s="66"/>
      <c r="OJX1573" s="66"/>
      <c r="OJY1573" s="66"/>
      <c r="OJZ1573" s="66"/>
      <c r="OKA1573" s="66"/>
      <c r="OKB1573" s="66"/>
      <c r="OKC1573" s="66"/>
      <c r="OKD1573" s="66"/>
      <c r="OKE1573" s="66"/>
      <c r="OKF1573" s="66"/>
      <c r="OKG1573" s="66"/>
      <c r="OKH1573" s="66"/>
      <c r="OKI1573" s="66"/>
      <c r="OKJ1573" s="66"/>
      <c r="OKK1573" s="66"/>
      <c r="OKL1573" s="66"/>
      <c r="OKM1573" s="66"/>
      <c r="OKN1573" s="66"/>
      <c r="OKO1573" s="66"/>
      <c r="OKP1573" s="66"/>
      <c r="OKQ1573" s="66"/>
      <c r="OKR1573" s="66"/>
      <c r="OKS1573" s="66"/>
      <c r="OKT1573" s="66"/>
      <c r="OKU1573" s="66"/>
      <c r="OKV1573" s="66"/>
      <c r="OKW1573" s="66"/>
      <c r="OKX1573" s="66"/>
      <c r="OKY1573" s="66"/>
      <c r="OKZ1573" s="66"/>
      <c r="OLA1573" s="66"/>
      <c r="OLB1573" s="66"/>
      <c r="OLC1573" s="66"/>
      <c r="OLD1573" s="66"/>
      <c r="OLE1573" s="66"/>
      <c r="OLF1573" s="66"/>
      <c r="OLG1573" s="66"/>
      <c r="OLH1573" s="66"/>
      <c r="OLI1573" s="66"/>
      <c r="OLJ1573" s="66"/>
      <c r="OLK1573" s="66"/>
      <c r="OLL1573" s="66"/>
      <c r="OLM1573" s="66"/>
      <c r="OLN1573" s="66"/>
      <c r="OLO1573" s="66"/>
      <c r="OLP1573" s="66"/>
      <c r="OLQ1573" s="66"/>
      <c r="OLR1573" s="66"/>
      <c r="OLS1573" s="66"/>
      <c r="OLT1573" s="66"/>
      <c r="OLU1573" s="66"/>
      <c r="OLV1573" s="66"/>
      <c r="OLW1573" s="66"/>
      <c r="OLX1573" s="66"/>
      <c r="OLY1573" s="66"/>
      <c r="OLZ1573" s="66"/>
      <c r="OMA1573" s="66"/>
      <c r="OMB1573" s="66"/>
      <c r="OMC1573" s="66"/>
      <c r="OMD1573" s="66"/>
      <c r="OME1573" s="66"/>
      <c r="OMF1573" s="66"/>
      <c r="OMG1573" s="66"/>
      <c r="OMH1573" s="66"/>
      <c r="OMI1573" s="66"/>
      <c r="OMJ1573" s="66"/>
      <c r="OMK1573" s="66"/>
      <c r="OML1573" s="66"/>
      <c r="OMM1573" s="66"/>
      <c r="OMN1573" s="66"/>
      <c r="OMO1573" s="66"/>
      <c r="OMP1573" s="66"/>
      <c r="OMQ1573" s="66"/>
      <c r="OMR1573" s="66"/>
      <c r="OMS1573" s="66"/>
      <c r="OMT1573" s="66"/>
      <c r="OMU1573" s="66"/>
      <c r="OMV1573" s="66"/>
      <c r="OMW1573" s="66"/>
      <c r="OMX1573" s="66"/>
      <c r="OMY1573" s="66"/>
      <c r="OMZ1573" s="66"/>
      <c r="ONA1573" s="66"/>
      <c r="ONB1573" s="66"/>
      <c r="ONC1573" s="66"/>
      <c r="OND1573" s="66"/>
      <c r="ONE1573" s="66"/>
      <c r="ONF1573" s="66"/>
      <c r="ONG1573" s="66"/>
      <c r="ONH1573" s="66"/>
      <c r="ONI1573" s="66"/>
      <c r="ONJ1573" s="66"/>
      <c r="ONK1573" s="66"/>
      <c r="ONL1573" s="66"/>
      <c r="ONM1573" s="66"/>
      <c r="ONN1573" s="66"/>
      <c r="ONO1573" s="66"/>
      <c r="ONP1573" s="66"/>
      <c r="ONQ1573" s="66"/>
      <c r="ONR1573" s="66"/>
      <c r="ONS1573" s="66"/>
      <c r="ONT1573" s="66"/>
      <c r="ONU1573" s="66"/>
      <c r="ONV1573" s="66"/>
      <c r="ONW1573" s="66"/>
      <c r="ONX1573" s="66"/>
      <c r="ONY1573" s="66"/>
      <c r="ONZ1573" s="66"/>
      <c r="OOA1573" s="66"/>
      <c r="OOB1573" s="66"/>
      <c r="OOC1573" s="66"/>
      <c r="OOD1573" s="66"/>
      <c r="OOE1573" s="66"/>
      <c r="OOF1573" s="66"/>
      <c r="OOG1573" s="66"/>
      <c r="OOH1573" s="66"/>
      <c r="OOI1573" s="66"/>
      <c r="OOJ1573" s="66"/>
      <c r="OOK1573" s="66"/>
      <c r="OOL1573" s="66"/>
      <c r="OOM1573" s="66"/>
      <c r="OON1573" s="66"/>
      <c r="OOO1573" s="66"/>
      <c r="OOP1573" s="66"/>
      <c r="OOQ1573" s="66"/>
      <c r="OOR1573" s="66"/>
      <c r="OOS1573" s="66"/>
      <c r="OOT1573" s="66"/>
      <c r="OOU1573" s="66"/>
      <c r="OOV1573" s="66"/>
      <c r="OOW1573" s="66"/>
      <c r="OOX1573" s="66"/>
      <c r="OOY1573" s="66"/>
      <c r="OOZ1573" s="66"/>
      <c r="OPA1573" s="66"/>
      <c r="OPB1573" s="66"/>
      <c r="OPC1573" s="66"/>
      <c r="OPD1573" s="66"/>
      <c r="OPE1573" s="66"/>
      <c r="OPF1573" s="66"/>
      <c r="OPG1573" s="66"/>
      <c r="OPH1573" s="66"/>
      <c r="OPI1573" s="66"/>
      <c r="OPJ1573" s="66"/>
      <c r="OPK1573" s="66"/>
      <c r="OPL1573" s="66"/>
      <c r="OPM1573" s="66"/>
      <c r="OPN1573" s="66"/>
      <c r="OPO1573" s="66"/>
      <c r="OPP1573" s="66"/>
      <c r="OPQ1573" s="66"/>
      <c r="OPR1573" s="66"/>
      <c r="OPS1573" s="66"/>
      <c r="OPT1573" s="66"/>
      <c r="OPU1573" s="66"/>
      <c r="OPV1573" s="66"/>
      <c r="OPW1573" s="66"/>
      <c r="OPX1573" s="66"/>
      <c r="OPY1573" s="66"/>
      <c r="OPZ1573" s="66"/>
      <c r="OQA1573" s="66"/>
      <c r="OQB1573" s="66"/>
      <c r="OQC1573" s="66"/>
      <c r="OQD1573" s="66"/>
      <c r="OQE1573" s="66"/>
      <c r="OQF1573" s="66"/>
      <c r="OQG1573" s="66"/>
      <c r="OQH1573" s="66"/>
      <c r="OQI1573" s="66"/>
      <c r="OQJ1573" s="66"/>
      <c r="OQK1573" s="66"/>
      <c r="OQL1573" s="66"/>
      <c r="OQM1573" s="66"/>
      <c r="OQN1573" s="66"/>
      <c r="OQO1573" s="66"/>
      <c r="OQP1573" s="66"/>
      <c r="OQQ1573" s="66"/>
      <c r="OQR1573" s="66"/>
      <c r="OQS1573" s="66"/>
      <c r="OQT1573" s="66"/>
      <c r="OQU1573" s="66"/>
      <c r="OQV1573" s="66"/>
      <c r="OQW1573" s="66"/>
      <c r="OQX1573" s="66"/>
      <c r="OQY1573" s="66"/>
      <c r="OQZ1573" s="66"/>
      <c r="ORA1573" s="66"/>
      <c r="ORB1573" s="66"/>
      <c r="ORC1573" s="66"/>
      <c r="ORD1573" s="66"/>
      <c r="ORE1573" s="66"/>
      <c r="ORF1573" s="66"/>
      <c r="ORG1573" s="66"/>
      <c r="ORH1573" s="66"/>
      <c r="ORI1573" s="66"/>
      <c r="ORJ1573" s="66"/>
      <c r="ORK1573" s="66"/>
      <c r="ORL1573" s="66"/>
      <c r="ORM1573" s="66"/>
      <c r="ORN1573" s="66"/>
      <c r="ORO1573" s="66"/>
      <c r="ORP1573" s="66"/>
      <c r="ORQ1573" s="66"/>
      <c r="ORR1573" s="66"/>
      <c r="ORS1573" s="66"/>
      <c r="ORT1573" s="66"/>
      <c r="ORU1573" s="66"/>
      <c r="ORV1573" s="66"/>
      <c r="ORW1573" s="66"/>
      <c r="ORX1573" s="66"/>
      <c r="ORY1573" s="66"/>
      <c r="ORZ1573" s="66"/>
      <c r="OSA1573" s="66"/>
      <c r="OSB1573" s="66"/>
      <c r="OSC1573" s="66"/>
      <c r="OSD1573" s="66"/>
      <c r="OSE1573" s="66"/>
      <c r="OSF1573" s="66"/>
      <c r="OSG1573" s="66"/>
      <c r="OSH1573" s="66"/>
      <c r="OSI1573" s="66"/>
      <c r="OSJ1573" s="66"/>
      <c r="OSK1573" s="66"/>
      <c r="OSL1573" s="66"/>
      <c r="OSM1573" s="66"/>
      <c r="OSN1573" s="66"/>
      <c r="OSO1573" s="66"/>
      <c r="OSP1573" s="66"/>
      <c r="OSQ1573" s="66"/>
      <c r="OSR1573" s="66"/>
      <c r="OSS1573" s="66"/>
      <c r="OST1573" s="66"/>
      <c r="OSU1573" s="66"/>
      <c r="OSV1573" s="66"/>
      <c r="OSW1573" s="66"/>
      <c r="OSX1573" s="66"/>
      <c r="OSY1573" s="66"/>
      <c r="OSZ1573" s="66"/>
      <c r="OTA1573" s="66"/>
      <c r="OTB1573" s="66"/>
      <c r="OTC1573" s="66"/>
      <c r="OTD1573" s="66"/>
      <c r="OTE1573" s="66"/>
      <c r="OTF1573" s="66"/>
      <c r="OTG1573" s="66"/>
      <c r="OTH1573" s="66"/>
      <c r="OTI1573" s="66"/>
      <c r="OTJ1573" s="66"/>
      <c r="OTK1573" s="66"/>
      <c r="OTL1573" s="66"/>
      <c r="OTM1573" s="66"/>
      <c r="OTN1573" s="66"/>
      <c r="OTO1573" s="66"/>
      <c r="OTP1573" s="66"/>
      <c r="OTQ1573" s="66"/>
      <c r="OTR1573" s="66"/>
      <c r="OTS1573" s="66"/>
      <c r="OTT1573" s="66"/>
      <c r="OTU1573" s="66"/>
      <c r="OTV1573" s="66"/>
      <c r="OTW1573" s="66"/>
      <c r="OTX1573" s="66"/>
      <c r="OTY1573" s="66"/>
      <c r="OTZ1573" s="66"/>
      <c r="OUA1573" s="66"/>
      <c r="OUB1573" s="66"/>
      <c r="OUC1573" s="66"/>
      <c r="OUD1573" s="66"/>
      <c r="OUE1573" s="66"/>
      <c r="OUF1573" s="66"/>
      <c r="OUG1573" s="66"/>
      <c r="OUH1573" s="66"/>
      <c r="OUI1573" s="66"/>
      <c r="OUJ1573" s="66"/>
      <c r="OUK1573" s="66"/>
      <c r="OUL1573" s="66"/>
      <c r="OUM1573" s="66"/>
      <c r="OUN1573" s="66"/>
      <c r="OUO1573" s="66"/>
      <c r="OUP1573" s="66"/>
      <c r="OUQ1573" s="66"/>
      <c r="OUR1573" s="66"/>
      <c r="OUS1573" s="66"/>
      <c r="OUT1573" s="66"/>
      <c r="OUU1573" s="66"/>
      <c r="OUV1573" s="66"/>
      <c r="OUW1573" s="66"/>
      <c r="OUX1573" s="66"/>
      <c r="OUY1573" s="66"/>
      <c r="OUZ1573" s="66"/>
      <c r="OVA1573" s="66"/>
      <c r="OVB1573" s="66"/>
      <c r="OVC1573" s="66"/>
      <c r="OVD1573" s="66"/>
      <c r="OVE1573" s="66"/>
      <c r="OVF1573" s="66"/>
      <c r="OVG1573" s="66"/>
      <c r="OVH1573" s="66"/>
      <c r="OVI1573" s="66"/>
      <c r="OVJ1573" s="66"/>
      <c r="OVK1573" s="66"/>
      <c r="OVL1573" s="66"/>
      <c r="OVM1573" s="66"/>
      <c r="OVN1573" s="66"/>
      <c r="OVO1573" s="66"/>
      <c r="OVP1573" s="66"/>
      <c r="OVQ1573" s="66"/>
      <c r="OVR1573" s="66"/>
      <c r="OVS1573" s="66"/>
      <c r="OVT1573" s="66"/>
      <c r="OVU1573" s="66"/>
      <c r="OVV1573" s="66"/>
      <c r="OVW1573" s="66"/>
      <c r="OVX1573" s="66"/>
      <c r="OVY1573" s="66"/>
      <c r="OVZ1573" s="66"/>
      <c r="OWA1573" s="66"/>
      <c r="OWB1573" s="66"/>
      <c r="OWC1573" s="66"/>
      <c r="OWD1573" s="66"/>
      <c r="OWE1573" s="66"/>
      <c r="OWF1573" s="66"/>
      <c r="OWG1573" s="66"/>
      <c r="OWH1573" s="66"/>
      <c r="OWI1573" s="66"/>
      <c r="OWJ1573" s="66"/>
      <c r="OWK1573" s="66"/>
      <c r="OWL1573" s="66"/>
      <c r="OWM1573" s="66"/>
      <c r="OWN1573" s="66"/>
      <c r="OWO1573" s="66"/>
      <c r="OWP1573" s="66"/>
      <c r="OWQ1573" s="66"/>
      <c r="OWR1573" s="66"/>
      <c r="OWS1573" s="66"/>
      <c r="OWT1573" s="66"/>
      <c r="OWU1573" s="66"/>
      <c r="OWV1573" s="66"/>
      <c r="OWW1573" s="66"/>
      <c r="OWX1573" s="66"/>
      <c r="OWY1573" s="66"/>
      <c r="OWZ1573" s="66"/>
      <c r="OXA1573" s="66"/>
      <c r="OXB1573" s="66"/>
      <c r="OXC1573" s="66"/>
      <c r="OXD1573" s="66"/>
      <c r="OXE1573" s="66"/>
      <c r="OXF1573" s="66"/>
      <c r="OXG1573" s="66"/>
      <c r="OXH1573" s="66"/>
      <c r="OXI1573" s="66"/>
      <c r="OXJ1573" s="66"/>
      <c r="OXK1573" s="66"/>
      <c r="OXL1573" s="66"/>
      <c r="OXM1573" s="66"/>
      <c r="OXN1573" s="66"/>
      <c r="OXO1573" s="66"/>
      <c r="OXP1573" s="66"/>
      <c r="OXQ1573" s="66"/>
      <c r="OXR1573" s="66"/>
      <c r="OXS1573" s="66"/>
      <c r="OXT1573" s="66"/>
      <c r="OXU1573" s="66"/>
      <c r="OXV1573" s="66"/>
      <c r="OXW1573" s="66"/>
      <c r="OXX1573" s="66"/>
      <c r="OXY1573" s="66"/>
      <c r="OXZ1573" s="66"/>
      <c r="OYA1573" s="66"/>
      <c r="OYB1573" s="66"/>
      <c r="OYC1573" s="66"/>
      <c r="OYD1573" s="66"/>
      <c r="OYE1573" s="66"/>
      <c r="OYF1573" s="66"/>
      <c r="OYG1573" s="66"/>
      <c r="OYH1573" s="66"/>
      <c r="OYI1573" s="66"/>
      <c r="OYJ1573" s="66"/>
      <c r="OYK1573" s="66"/>
      <c r="OYL1573" s="66"/>
      <c r="OYM1573" s="66"/>
      <c r="OYN1573" s="66"/>
      <c r="OYO1573" s="66"/>
      <c r="OYP1573" s="66"/>
      <c r="OYQ1573" s="66"/>
      <c r="OYR1573" s="66"/>
      <c r="OYS1573" s="66"/>
      <c r="OYT1573" s="66"/>
      <c r="OYU1573" s="66"/>
      <c r="OYV1573" s="66"/>
      <c r="OYW1573" s="66"/>
      <c r="OYX1573" s="66"/>
      <c r="OYY1573" s="66"/>
      <c r="OYZ1573" s="66"/>
      <c r="OZA1573" s="66"/>
      <c r="OZB1573" s="66"/>
      <c r="OZC1573" s="66"/>
      <c r="OZD1573" s="66"/>
      <c r="OZE1573" s="66"/>
      <c r="OZF1573" s="66"/>
      <c r="OZG1573" s="66"/>
      <c r="OZH1573" s="66"/>
      <c r="OZI1573" s="66"/>
      <c r="OZJ1573" s="66"/>
      <c r="OZK1573" s="66"/>
      <c r="OZL1573" s="66"/>
      <c r="OZM1573" s="66"/>
      <c r="OZN1573" s="66"/>
      <c r="OZO1573" s="66"/>
      <c r="OZP1573" s="66"/>
      <c r="OZQ1573" s="66"/>
      <c r="OZR1573" s="66"/>
      <c r="OZS1573" s="66"/>
      <c r="OZT1573" s="66"/>
      <c r="OZU1573" s="66"/>
      <c r="OZV1573" s="66"/>
      <c r="OZW1573" s="66"/>
      <c r="OZX1573" s="66"/>
      <c r="OZY1573" s="66"/>
      <c r="OZZ1573" s="66"/>
      <c r="PAA1573" s="66"/>
      <c r="PAB1573" s="66"/>
      <c r="PAC1573" s="66"/>
      <c r="PAD1573" s="66"/>
      <c r="PAE1573" s="66"/>
      <c r="PAF1573" s="66"/>
      <c r="PAG1573" s="66"/>
      <c r="PAH1573" s="66"/>
      <c r="PAI1573" s="66"/>
      <c r="PAJ1573" s="66"/>
      <c r="PAK1573" s="66"/>
      <c r="PAL1573" s="66"/>
      <c r="PAM1573" s="66"/>
      <c r="PAN1573" s="66"/>
      <c r="PAO1573" s="66"/>
      <c r="PAP1573" s="66"/>
      <c r="PAQ1573" s="66"/>
      <c r="PAR1573" s="66"/>
      <c r="PAS1573" s="66"/>
      <c r="PAT1573" s="66"/>
      <c r="PAU1573" s="66"/>
      <c r="PAV1573" s="66"/>
      <c r="PAW1573" s="66"/>
      <c r="PAX1573" s="66"/>
      <c r="PAY1573" s="66"/>
      <c r="PAZ1573" s="66"/>
      <c r="PBA1573" s="66"/>
      <c r="PBB1573" s="66"/>
      <c r="PBC1573" s="66"/>
      <c r="PBD1573" s="66"/>
      <c r="PBE1573" s="66"/>
      <c r="PBF1573" s="66"/>
      <c r="PBG1573" s="66"/>
      <c r="PBH1573" s="66"/>
      <c r="PBI1573" s="66"/>
      <c r="PBJ1573" s="66"/>
      <c r="PBK1573" s="66"/>
      <c r="PBL1573" s="66"/>
      <c r="PBM1573" s="66"/>
      <c r="PBN1573" s="66"/>
      <c r="PBO1573" s="66"/>
      <c r="PBP1573" s="66"/>
      <c r="PBQ1573" s="66"/>
      <c r="PBR1573" s="66"/>
      <c r="PBS1573" s="66"/>
      <c r="PBT1573" s="66"/>
      <c r="PBU1573" s="66"/>
      <c r="PBV1573" s="66"/>
      <c r="PBW1573" s="66"/>
      <c r="PBX1573" s="66"/>
      <c r="PBY1573" s="66"/>
      <c r="PBZ1573" s="66"/>
      <c r="PCA1573" s="66"/>
      <c r="PCB1573" s="66"/>
      <c r="PCC1573" s="66"/>
      <c r="PCD1573" s="66"/>
      <c r="PCE1573" s="66"/>
      <c r="PCF1573" s="66"/>
      <c r="PCG1573" s="66"/>
      <c r="PCH1573" s="66"/>
      <c r="PCI1573" s="66"/>
      <c r="PCJ1573" s="66"/>
      <c r="PCK1573" s="66"/>
      <c r="PCL1573" s="66"/>
      <c r="PCM1573" s="66"/>
      <c r="PCN1573" s="66"/>
      <c r="PCO1573" s="66"/>
      <c r="PCP1573" s="66"/>
      <c r="PCQ1573" s="66"/>
      <c r="PCR1573" s="66"/>
      <c r="PCS1573" s="66"/>
      <c r="PCT1573" s="66"/>
      <c r="PCU1573" s="66"/>
      <c r="PCV1573" s="66"/>
      <c r="PCW1573" s="66"/>
      <c r="PCX1573" s="66"/>
      <c r="PCY1573" s="66"/>
      <c r="PCZ1573" s="66"/>
      <c r="PDA1573" s="66"/>
      <c r="PDB1573" s="66"/>
      <c r="PDC1573" s="66"/>
      <c r="PDD1573" s="66"/>
      <c r="PDE1573" s="66"/>
      <c r="PDF1573" s="66"/>
      <c r="PDG1573" s="66"/>
      <c r="PDH1573" s="66"/>
      <c r="PDI1573" s="66"/>
      <c r="PDJ1573" s="66"/>
      <c r="PDK1573" s="66"/>
      <c r="PDL1573" s="66"/>
      <c r="PDM1573" s="66"/>
      <c r="PDN1573" s="66"/>
      <c r="PDO1573" s="66"/>
      <c r="PDP1573" s="66"/>
      <c r="PDQ1573" s="66"/>
      <c r="PDR1573" s="66"/>
      <c r="PDS1573" s="66"/>
      <c r="PDT1573" s="66"/>
      <c r="PDU1573" s="66"/>
      <c r="PDV1573" s="66"/>
      <c r="PDW1573" s="66"/>
      <c r="PDX1573" s="66"/>
      <c r="PDY1573" s="66"/>
      <c r="PDZ1573" s="66"/>
      <c r="PEA1573" s="66"/>
      <c r="PEB1573" s="66"/>
      <c r="PEC1573" s="66"/>
      <c r="PED1573" s="66"/>
      <c r="PEE1573" s="66"/>
      <c r="PEF1573" s="66"/>
      <c r="PEG1573" s="66"/>
      <c r="PEH1573" s="66"/>
      <c r="PEI1573" s="66"/>
      <c r="PEJ1573" s="66"/>
      <c r="PEK1573" s="66"/>
      <c r="PEL1573" s="66"/>
      <c r="PEM1573" s="66"/>
      <c r="PEN1573" s="66"/>
      <c r="PEO1573" s="66"/>
      <c r="PEP1573" s="66"/>
      <c r="PEQ1573" s="66"/>
      <c r="PER1573" s="66"/>
      <c r="PES1573" s="66"/>
      <c r="PET1573" s="66"/>
      <c r="PEU1573" s="66"/>
      <c r="PEV1573" s="66"/>
      <c r="PEW1573" s="66"/>
      <c r="PEX1573" s="66"/>
      <c r="PEY1573" s="66"/>
      <c r="PEZ1573" s="66"/>
      <c r="PFA1573" s="66"/>
      <c r="PFB1573" s="66"/>
      <c r="PFC1573" s="66"/>
      <c r="PFD1573" s="66"/>
      <c r="PFE1573" s="66"/>
      <c r="PFF1573" s="66"/>
      <c r="PFG1573" s="66"/>
      <c r="PFH1573" s="66"/>
      <c r="PFI1573" s="66"/>
      <c r="PFJ1573" s="66"/>
      <c r="PFK1573" s="66"/>
      <c r="PFL1573" s="66"/>
      <c r="PFM1573" s="66"/>
      <c r="PFN1573" s="66"/>
      <c r="PFO1573" s="66"/>
      <c r="PFP1573" s="66"/>
      <c r="PFQ1573" s="66"/>
      <c r="PFR1573" s="66"/>
      <c r="PFS1573" s="66"/>
      <c r="PFT1573" s="66"/>
      <c r="PFU1573" s="66"/>
      <c r="PFV1573" s="66"/>
      <c r="PFW1573" s="66"/>
      <c r="PFX1573" s="66"/>
      <c r="PFY1573" s="66"/>
      <c r="PFZ1573" s="66"/>
      <c r="PGA1573" s="66"/>
      <c r="PGB1573" s="66"/>
      <c r="PGC1573" s="66"/>
      <c r="PGD1573" s="66"/>
      <c r="PGE1573" s="66"/>
      <c r="PGF1573" s="66"/>
      <c r="PGG1573" s="66"/>
      <c r="PGH1573" s="66"/>
      <c r="PGI1573" s="66"/>
      <c r="PGJ1573" s="66"/>
      <c r="PGK1573" s="66"/>
      <c r="PGL1573" s="66"/>
      <c r="PGM1573" s="66"/>
      <c r="PGN1573" s="66"/>
      <c r="PGO1573" s="66"/>
      <c r="PGP1573" s="66"/>
      <c r="PGQ1573" s="66"/>
      <c r="PGR1573" s="66"/>
      <c r="PGS1573" s="66"/>
      <c r="PGT1573" s="66"/>
      <c r="PGU1573" s="66"/>
      <c r="PGV1573" s="66"/>
      <c r="PGW1573" s="66"/>
      <c r="PGX1573" s="66"/>
      <c r="PGY1573" s="66"/>
      <c r="PGZ1573" s="66"/>
      <c r="PHA1573" s="66"/>
      <c r="PHB1573" s="66"/>
      <c r="PHC1573" s="66"/>
      <c r="PHD1573" s="66"/>
      <c r="PHE1573" s="66"/>
      <c r="PHF1573" s="66"/>
      <c r="PHG1573" s="66"/>
      <c r="PHH1573" s="66"/>
      <c r="PHI1573" s="66"/>
      <c r="PHJ1573" s="66"/>
      <c r="PHK1573" s="66"/>
      <c r="PHL1573" s="66"/>
      <c r="PHM1573" s="66"/>
      <c r="PHN1573" s="66"/>
      <c r="PHO1573" s="66"/>
      <c r="PHP1573" s="66"/>
      <c r="PHQ1573" s="66"/>
      <c r="PHR1573" s="66"/>
      <c r="PHS1573" s="66"/>
      <c r="PHT1573" s="66"/>
      <c r="PHU1573" s="66"/>
      <c r="PHV1573" s="66"/>
      <c r="PHW1573" s="66"/>
      <c r="PHX1573" s="66"/>
      <c r="PHY1573" s="66"/>
      <c r="PHZ1573" s="66"/>
      <c r="PIA1573" s="66"/>
      <c r="PIB1573" s="66"/>
      <c r="PIC1573" s="66"/>
      <c r="PID1573" s="66"/>
      <c r="PIE1573" s="66"/>
      <c r="PIF1573" s="66"/>
      <c r="PIG1573" s="66"/>
      <c r="PIH1573" s="66"/>
      <c r="PII1573" s="66"/>
      <c r="PIJ1573" s="66"/>
      <c r="PIK1573" s="66"/>
      <c r="PIL1573" s="66"/>
      <c r="PIM1573" s="66"/>
      <c r="PIN1573" s="66"/>
      <c r="PIO1573" s="66"/>
      <c r="PIP1573" s="66"/>
      <c r="PIQ1573" s="66"/>
      <c r="PIR1573" s="66"/>
      <c r="PIS1573" s="66"/>
      <c r="PIT1573" s="66"/>
      <c r="PIU1573" s="66"/>
      <c r="PIV1573" s="66"/>
      <c r="PIW1573" s="66"/>
      <c r="PIX1573" s="66"/>
      <c r="PIY1573" s="66"/>
      <c r="PIZ1573" s="66"/>
      <c r="PJA1573" s="66"/>
      <c r="PJB1573" s="66"/>
      <c r="PJC1573" s="66"/>
      <c r="PJD1573" s="66"/>
      <c r="PJE1573" s="66"/>
      <c r="PJF1573" s="66"/>
      <c r="PJG1573" s="66"/>
      <c r="PJH1573" s="66"/>
      <c r="PJI1573" s="66"/>
      <c r="PJJ1573" s="66"/>
      <c r="PJK1573" s="66"/>
      <c r="PJL1573" s="66"/>
      <c r="PJM1573" s="66"/>
      <c r="PJN1573" s="66"/>
      <c r="PJO1573" s="66"/>
      <c r="PJP1573" s="66"/>
      <c r="PJQ1573" s="66"/>
      <c r="PJR1573" s="66"/>
      <c r="PJS1573" s="66"/>
      <c r="PJT1573" s="66"/>
      <c r="PJU1573" s="66"/>
      <c r="PJV1573" s="66"/>
      <c r="PJW1573" s="66"/>
      <c r="PJX1573" s="66"/>
      <c r="PJY1573" s="66"/>
      <c r="PJZ1573" s="66"/>
      <c r="PKA1573" s="66"/>
      <c r="PKB1573" s="66"/>
      <c r="PKC1573" s="66"/>
      <c r="PKD1573" s="66"/>
      <c r="PKE1573" s="66"/>
      <c r="PKF1573" s="66"/>
      <c r="PKG1573" s="66"/>
      <c r="PKH1573" s="66"/>
      <c r="PKI1573" s="66"/>
      <c r="PKJ1573" s="66"/>
      <c r="PKK1573" s="66"/>
      <c r="PKL1573" s="66"/>
      <c r="PKM1573" s="66"/>
      <c r="PKN1573" s="66"/>
      <c r="PKO1573" s="66"/>
      <c r="PKP1573" s="66"/>
      <c r="PKQ1573" s="66"/>
      <c r="PKR1573" s="66"/>
      <c r="PKS1573" s="66"/>
      <c r="PKT1573" s="66"/>
      <c r="PKU1573" s="66"/>
      <c r="PKV1573" s="66"/>
      <c r="PKW1573" s="66"/>
      <c r="PKX1573" s="66"/>
      <c r="PKY1573" s="66"/>
      <c r="PKZ1573" s="66"/>
      <c r="PLA1573" s="66"/>
      <c r="PLB1573" s="66"/>
      <c r="PLC1573" s="66"/>
      <c r="PLD1573" s="66"/>
      <c r="PLE1573" s="66"/>
      <c r="PLF1573" s="66"/>
      <c r="PLG1573" s="66"/>
      <c r="PLH1573" s="66"/>
      <c r="PLI1573" s="66"/>
      <c r="PLJ1573" s="66"/>
      <c r="PLK1573" s="66"/>
      <c r="PLL1573" s="66"/>
      <c r="PLM1573" s="66"/>
      <c r="PLN1573" s="66"/>
      <c r="PLO1573" s="66"/>
      <c r="PLP1573" s="66"/>
      <c r="PLQ1573" s="66"/>
      <c r="PLR1573" s="66"/>
      <c r="PLS1573" s="66"/>
      <c r="PLT1573" s="66"/>
      <c r="PLU1573" s="66"/>
      <c r="PLV1573" s="66"/>
      <c r="PLW1573" s="66"/>
      <c r="PLX1573" s="66"/>
      <c r="PLY1573" s="66"/>
      <c r="PLZ1573" s="66"/>
      <c r="PMA1573" s="66"/>
      <c r="PMB1573" s="66"/>
      <c r="PMC1573" s="66"/>
      <c r="PMD1573" s="66"/>
      <c r="PME1573" s="66"/>
      <c r="PMF1573" s="66"/>
      <c r="PMG1573" s="66"/>
      <c r="PMH1573" s="66"/>
      <c r="PMI1573" s="66"/>
      <c r="PMJ1573" s="66"/>
      <c r="PMK1573" s="66"/>
      <c r="PML1573" s="66"/>
      <c r="PMM1573" s="66"/>
      <c r="PMN1573" s="66"/>
      <c r="PMO1573" s="66"/>
      <c r="PMP1573" s="66"/>
      <c r="PMQ1573" s="66"/>
      <c r="PMR1573" s="66"/>
      <c r="PMS1573" s="66"/>
      <c r="PMT1573" s="66"/>
      <c r="PMU1573" s="66"/>
      <c r="PMV1573" s="66"/>
      <c r="PMW1573" s="66"/>
      <c r="PMX1573" s="66"/>
      <c r="PMY1573" s="66"/>
      <c r="PMZ1573" s="66"/>
      <c r="PNA1573" s="66"/>
      <c r="PNB1573" s="66"/>
      <c r="PNC1573" s="66"/>
      <c r="PND1573" s="66"/>
      <c r="PNE1573" s="66"/>
      <c r="PNF1573" s="66"/>
      <c r="PNG1573" s="66"/>
      <c r="PNH1573" s="66"/>
      <c r="PNI1573" s="66"/>
      <c r="PNJ1573" s="66"/>
      <c r="PNK1573" s="66"/>
      <c r="PNL1573" s="66"/>
      <c r="PNM1573" s="66"/>
      <c r="PNN1573" s="66"/>
      <c r="PNO1573" s="66"/>
      <c r="PNP1573" s="66"/>
      <c r="PNQ1573" s="66"/>
      <c r="PNR1573" s="66"/>
      <c r="PNS1573" s="66"/>
      <c r="PNT1573" s="66"/>
      <c r="PNU1573" s="66"/>
      <c r="PNV1573" s="66"/>
      <c r="PNW1573" s="66"/>
      <c r="PNX1573" s="66"/>
      <c r="PNY1573" s="66"/>
      <c r="PNZ1573" s="66"/>
      <c r="POA1573" s="66"/>
      <c r="POB1573" s="66"/>
      <c r="POC1573" s="66"/>
      <c r="POD1573" s="66"/>
      <c r="POE1573" s="66"/>
      <c r="POF1573" s="66"/>
      <c r="POG1573" s="66"/>
      <c r="POH1573" s="66"/>
      <c r="POI1573" s="66"/>
      <c r="POJ1573" s="66"/>
      <c r="POK1573" s="66"/>
      <c r="POL1573" s="66"/>
      <c r="POM1573" s="66"/>
      <c r="PON1573" s="66"/>
      <c r="POO1573" s="66"/>
      <c r="POP1573" s="66"/>
      <c r="POQ1573" s="66"/>
      <c r="POR1573" s="66"/>
      <c r="POS1573" s="66"/>
      <c r="POT1573" s="66"/>
      <c r="POU1573" s="66"/>
      <c r="POV1573" s="66"/>
      <c r="POW1573" s="66"/>
      <c r="POX1573" s="66"/>
      <c r="POY1573" s="66"/>
      <c r="POZ1573" s="66"/>
      <c r="PPA1573" s="66"/>
      <c r="PPB1573" s="66"/>
      <c r="PPC1573" s="66"/>
      <c r="PPD1573" s="66"/>
      <c r="PPE1573" s="66"/>
      <c r="PPF1573" s="66"/>
      <c r="PPG1573" s="66"/>
      <c r="PPH1573" s="66"/>
      <c r="PPI1573" s="66"/>
      <c r="PPJ1573" s="66"/>
      <c r="PPK1573" s="66"/>
      <c r="PPL1573" s="66"/>
      <c r="PPM1573" s="66"/>
      <c r="PPN1573" s="66"/>
      <c r="PPO1573" s="66"/>
      <c r="PPP1573" s="66"/>
      <c r="PPQ1573" s="66"/>
      <c r="PPR1573" s="66"/>
      <c r="PPS1573" s="66"/>
      <c r="PPT1573" s="66"/>
      <c r="PPU1573" s="66"/>
      <c r="PPV1573" s="66"/>
      <c r="PPW1573" s="66"/>
      <c r="PPX1573" s="66"/>
      <c r="PPY1573" s="66"/>
      <c r="PPZ1573" s="66"/>
      <c r="PQA1573" s="66"/>
      <c r="PQB1573" s="66"/>
      <c r="PQC1573" s="66"/>
      <c r="PQD1573" s="66"/>
      <c r="PQE1573" s="66"/>
      <c r="PQF1573" s="66"/>
      <c r="PQG1573" s="66"/>
      <c r="PQH1573" s="66"/>
      <c r="PQI1573" s="66"/>
      <c r="PQJ1573" s="66"/>
      <c r="PQK1573" s="66"/>
      <c r="PQL1573" s="66"/>
      <c r="PQM1573" s="66"/>
      <c r="PQN1573" s="66"/>
      <c r="PQO1573" s="66"/>
      <c r="PQP1573" s="66"/>
      <c r="PQQ1573" s="66"/>
      <c r="PQR1573" s="66"/>
      <c r="PQS1573" s="66"/>
      <c r="PQT1573" s="66"/>
      <c r="PQU1573" s="66"/>
      <c r="PQV1573" s="66"/>
      <c r="PQW1573" s="66"/>
      <c r="PQX1573" s="66"/>
      <c r="PQY1573" s="66"/>
      <c r="PQZ1573" s="66"/>
      <c r="PRA1573" s="66"/>
      <c r="PRB1573" s="66"/>
      <c r="PRC1573" s="66"/>
      <c r="PRD1573" s="66"/>
      <c r="PRE1573" s="66"/>
      <c r="PRF1573" s="66"/>
      <c r="PRG1573" s="66"/>
      <c r="PRH1573" s="66"/>
      <c r="PRI1573" s="66"/>
      <c r="PRJ1573" s="66"/>
      <c r="PRK1573" s="66"/>
      <c r="PRL1573" s="66"/>
      <c r="PRM1573" s="66"/>
      <c r="PRN1573" s="66"/>
      <c r="PRO1573" s="66"/>
      <c r="PRP1573" s="66"/>
      <c r="PRQ1573" s="66"/>
      <c r="PRR1573" s="66"/>
      <c r="PRS1573" s="66"/>
      <c r="PRT1573" s="66"/>
      <c r="PRU1573" s="66"/>
      <c r="PRV1573" s="66"/>
      <c r="PRW1573" s="66"/>
      <c r="PRX1573" s="66"/>
      <c r="PRY1573" s="66"/>
      <c r="PRZ1573" s="66"/>
      <c r="PSA1573" s="66"/>
      <c r="PSB1573" s="66"/>
      <c r="PSC1573" s="66"/>
      <c r="PSD1573" s="66"/>
      <c r="PSE1573" s="66"/>
      <c r="PSF1573" s="66"/>
      <c r="PSG1573" s="66"/>
      <c r="PSH1573" s="66"/>
      <c r="PSI1573" s="66"/>
      <c r="PSJ1573" s="66"/>
      <c r="PSK1573" s="66"/>
      <c r="PSL1573" s="66"/>
      <c r="PSM1573" s="66"/>
      <c r="PSN1573" s="66"/>
      <c r="PSO1573" s="66"/>
      <c r="PSP1573" s="66"/>
      <c r="PSQ1573" s="66"/>
      <c r="PSR1573" s="66"/>
      <c r="PSS1573" s="66"/>
      <c r="PST1573" s="66"/>
      <c r="PSU1573" s="66"/>
      <c r="PSV1573" s="66"/>
      <c r="PSW1573" s="66"/>
      <c r="PSX1573" s="66"/>
      <c r="PSY1573" s="66"/>
      <c r="PSZ1573" s="66"/>
      <c r="PTA1573" s="66"/>
      <c r="PTB1573" s="66"/>
      <c r="PTC1573" s="66"/>
      <c r="PTD1573" s="66"/>
      <c r="PTE1573" s="66"/>
      <c r="PTF1573" s="66"/>
      <c r="PTG1573" s="66"/>
      <c r="PTH1573" s="66"/>
      <c r="PTI1573" s="66"/>
      <c r="PTJ1573" s="66"/>
      <c r="PTK1573" s="66"/>
      <c r="PTL1573" s="66"/>
      <c r="PTM1573" s="66"/>
      <c r="PTN1573" s="66"/>
      <c r="PTO1573" s="66"/>
      <c r="PTP1573" s="66"/>
      <c r="PTQ1573" s="66"/>
      <c r="PTR1573" s="66"/>
      <c r="PTS1573" s="66"/>
      <c r="PTT1573" s="66"/>
      <c r="PTU1573" s="66"/>
      <c r="PTV1573" s="66"/>
      <c r="PTW1573" s="66"/>
      <c r="PTX1573" s="66"/>
      <c r="PTY1573" s="66"/>
      <c r="PTZ1573" s="66"/>
      <c r="PUA1573" s="66"/>
      <c r="PUB1573" s="66"/>
      <c r="PUC1573" s="66"/>
      <c r="PUD1573" s="66"/>
      <c r="PUE1573" s="66"/>
      <c r="PUF1573" s="66"/>
      <c r="PUG1573" s="66"/>
      <c r="PUH1573" s="66"/>
      <c r="PUI1573" s="66"/>
      <c r="PUJ1573" s="66"/>
      <c r="PUK1573" s="66"/>
      <c r="PUL1573" s="66"/>
      <c r="PUM1573" s="66"/>
      <c r="PUN1573" s="66"/>
      <c r="PUO1573" s="66"/>
      <c r="PUP1573" s="66"/>
      <c r="PUQ1573" s="66"/>
      <c r="PUR1573" s="66"/>
      <c r="PUS1573" s="66"/>
      <c r="PUT1573" s="66"/>
      <c r="PUU1573" s="66"/>
      <c r="PUV1573" s="66"/>
      <c r="PUW1573" s="66"/>
      <c r="PUX1573" s="66"/>
      <c r="PUY1573" s="66"/>
      <c r="PUZ1573" s="66"/>
      <c r="PVA1573" s="66"/>
      <c r="PVB1573" s="66"/>
      <c r="PVC1573" s="66"/>
      <c r="PVD1573" s="66"/>
      <c r="PVE1573" s="66"/>
      <c r="PVF1573" s="66"/>
      <c r="PVG1573" s="66"/>
      <c r="PVH1573" s="66"/>
      <c r="PVI1573" s="66"/>
      <c r="PVJ1573" s="66"/>
      <c r="PVK1573" s="66"/>
      <c r="PVL1573" s="66"/>
      <c r="PVM1573" s="66"/>
      <c r="PVN1573" s="66"/>
      <c r="PVO1573" s="66"/>
      <c r="PVP1573" s="66"/>
      <c r="PVQ1573" s="66"/>
      <c r="PVR1573" s="66"/>
      <c r="PVS1573" s="66"/>
      <c r="PVT1573" s="66"/>
      <c r="PVU1573" s="66"/>
      <c r="PVV1573" s="66"/>
      <c r="PVW1573" s="66"/>
      <c r="PVX1573" s="66"/>
      <c r="PVY1573" s="66"/>
      <c r="PVZ1573" s="66"/>
      <c r="PWA1573" s="66"/>
      <c r="PWB1573" s="66"/>
      <c r="PWC1573" s="66"/>
      <c r="PWD1573" s="66"/>
      <c r="PWE1573" s="66"/>
      <c r="PWF1573" s="66"/>
      <c r="PWG1573" s="66"/>
      <c r="PWH1573" s="66"/>
      <c r="PWI1573" s="66"/>
      <c r="PWJ1573" s="66"/>
      <c r="PWK1573" s="66"/>
      <c r="PWL1573" s="66"/>
      <c r="PWM1573" s="66"/>
      <c r="PWN1573" s="66"/>
      <c r="PWO1573" s="66"/>
      <c r="PWP1573" s="66"/>
      <c r="PWQ1573" s="66"/>
      <c r="PWR1573" s="66"/>
      <c r="PWS1573" s="66"/>
      <c r="PWT1573" s="66"/>
      <c r="PWU1573" s="66"/>
      <c r="PWV1573" s="66"/>
      <c r="PWW1573" s="66"/>
      <c r="PWX1573" s="66"/>
      <c r="PWY1573" s="66"/>
      <c r="PWZ1573" s="66"/>
      <c r="PXA1573" s="66"/>
      <c r="PXB1573" s="66"/>
      <c r="PXC1573" s="66"/>
      <c r="PXD1573" s="66"/>
      <c r="PXE1573" s="66"/>
      <c r="PXF1573" s="66"/>
      <c r="PXG1573" s="66"/>
      <c r="PXH1573" s="66"/>
      <c r="PXI1573" s="66"/>
      <c r="PXJ1573" s="66"/>
      <c r="PXK1573" s="66"/>
      <c r="PXL1573" s="66"/>
      <c r="PXM1573" s="66"/>
      <c r="PXN1573" s="66"/>
      <c r="PXO1573" s="66"/>
      <c r="PXP1573" s="66"/>
      <c r="PXQ1573" s="66"/>
      <c r="PXR1573" s="66"/>
      <c r="PXS1573" s="66"/>
      <c r="PXT1573" s="66"/>
      <c r="PXU1573" s="66"/>
      <c r="PXV1573" s="66"/>
      <c r="PXW1573" s="66"/>
      <c r="PXX1573" s="66"/>
      <c r="PXY1573" s="66"/>
      <c r="PXZ1573" s="66"/>
      <c r="PYA1573" s="66"/>
      <c r="PYB1573" s="66"/>
      <c r="PYC1573" s="66"/>
      <c r="PYD1573" s="66"/>
      <c r="PYE1573" s="66"/>
      <c r="PYF1573" s="66"/>
      <c r="PYG1573" s="66"/>
      <c r="PYH1573" s="66"/>
      <c r="PYI1573" s="66"/>
      <c r="PYJ1573" s="66"/>
      <c r="PYK1573" s="66"/>
      <c r="PYL1573" s="66"/>
      <c r="PYM1573" s="66"/>
      <c r="PYN1573" s="66"/>
      <c r="PYO1573" s="66"/>
      <c r="PYP1573" s="66"/>
      <c r="PYQ1573" s="66"/>
      <c r="PYR1573" s="66"/>
      <c r="PYS1573" s="66"/>
      <c r="PYT1573" s="66"/>
      <c r="PYU1573" s="66"/>
      <c r="PYV1573" s="66"/>
      <c r="PYW1573" s="66"/>
      <c r="PYX1573" s="66"/>
      <c r="PYY1573" s="66"/>
      <c r="PYZ1573" s="66"/>
      <c r="PZA1573" s="66"/>
      <c r="PZB1573" s="66"/>
      <c r="PZC1573" s="66"/>
      <c r="PZD1573" s="66"/>
      <c r="PZE1573" s="66"/>
      <c r="PZF1573" s="66"/>
      <c r="PZG1573" s="66"/>
      <c r="PZH1573" s="66"/>
      <c r="PZI1573" s="66"/>
      <c r="PZJ1573" s="66"/>
      <c r="PZK1573" s="66"/>
      <c r="PZL1573" s="66"/>
      <c r="PZM1573" s="66"/>
      <c r="PZN1573" s="66"/>
      <c r="PZO1573" s="66"/>
      <c r="PZP1573" s="66"/>
      <c r="PZQ1573" s="66"/>
      <c r="PZR1573" s="66"/>
      <c r="PZS1573" s="66"/>
      <c r="PZT1573" s="66"/>
      <c r="PZU1573" s="66"/>
      <c r="PZV1573" s="66"/>
      <c r="PZW1573" s="66"/>
      <c r="PZX1573" s="66"/>
      <c r="PZY1573" s="66"/>
      <c r="PZZ1573" s="66"/>
      <c r="QAA1573" s="66"/>
      <c r="QAB1573" s="66"/>
      <c r="QAC1573" s="66"/>
      <c r="QAD1573" s="66"/>
      <c r="QAE1573" s="66"/>
      <c r="QAF1573" s="66"/>
      <c r="QAG1573" s="66"/>
      <c r="QAH1573" s="66"/>
      <c r="QAI1573" s="66"/>
      <c r="QAJ1573" s="66"/>
      <c r="QAK1573" s="66"/>
      <c r="QAL1573" s="66"/>
      <c r="QAM1573" s="66"/>
      <c r="QAN1573" s="66"/>
      <c r="QAO1573" s="66"/>
      <c r="QAP1573" s="66"/>
      <c r="QAQ1573" s="66"/>
      <c r="QAR1573" s="66"/>
      <c r="QAS1573" s="66"/>
      <c r="QAT1573" s="66"/>
      <c r="QAU1573" s="66"/>
      <c r="QAV1573" s="66"/>
      <c r="QAW1573" s="66"/>
      <c r="QAX1573" s="66"/>
      <c r="QAY1573" s="66"/>
      <c r="QAZ1573" s="66"/>
      <c r="QBA1573" s="66"/>
      <c r="QBB1573" s="66"/>
      <c r="QBC1573" s="66"/>
      <c r="QBD1573" s="66"/>
      <c r="QBE1573" s="66"/>
      <c r="QBF1573" s="66"/>
      <c r="QBG1573" s="66"/>
      <c r="QBH1573" s="66"/>
      <c r="QBI1573" s="66"/>
      <c r="QBJ1573" s="66"/>
      <c r="QBK1573" s="66"/>
      <c r="QBL1573" s="66"/>
      <c r="QBM1573" s="66"/>
      <c r="QBN1573" s="66"/>
      <c r="QBO1573" s="66"/>
      <c r="QBP1573" s="66"/>
      <c r="QBQ1573" s="66"/>
      <c r="QBR1573" s="66"/>
      <c r="QBS1573" s="66"/>
      <c r="QBT1573" s="66"/>
      <c r="QBU1573" s="66"/>
      <c r="QBV1573" s="66"/>
      <c r="QBW1573" s="66"/>
      <c r="QBX1573" s="66"/>
      <c r="QBY1573" s="66"/>
      <c r="QBZ1573" s="66"/>
      <c r="QCA1573" s="66"/>
      <c r="QCB1573" s="66"/>
      <c r="QCC1573" s="66"/>
      <c r="QCD1573" s="66"/>
      <c r="QCE1573" s="66"/>
      <c r="QCF1573" s="66"/>
      <c r="QCG1573" s="66"/>
      <c r="QCH1573" s="66"/>
      <c r="QCI1573" s="66"/>
      <c r="QCJ1573" s="66"/>
      <c r="QCK1573" s="66"/>
      <c r="QCL1573" s="66"/>
      <c r="QCM1573" s="66"/>
      <c r="QCN1573" s="66"/>
      <c r="QCO1573" s="66"/>
      <c r="QCP1573" s="66"/>
      <c r="QCQ1573" s="66"/>
      <c r="QCR1573" s="66"/>
      <c r="QCS1573" s="66"/>
      <c r="QCT1573" s="66"/>
      <c r="QCU1573" s="66"/>
      <c r="QCV1573" s="66"/>
      <c r="QCW1573" s="66"/>
      <c r="QCX1573" s="66"/>
      <c r="QCY1573" s="66"/>
      <c r="QCZ1573" s="66"/>
      <c r="QDA1573" s="66"/>
      <c r="QDB1573" s="66"/>
      <c r="QDC1573" s="66"/>
      <c r="QDD1573" s="66"/>
      <c r="QDE1573" s="66"/>
      <c r="QDF1573" s="66"/>
      <c r="QDG1573" s="66"/>
      <c r="QDH1573" s="66"/>
      <c r="QDI1573" s="66"/>
      <c r="QDJ1573" s="66"/>
      <c r="QDK1573" s="66"/>
      <c r="QDL1573" s="66"/>
      <c r="QDM1573" s="66"/>
      <c r="QDN1573" s="66"/>
      <c r="QDO1573" s="66"/>
      <c r="QDP1573" s="66"/>
      <c r="QDQ1573" s="66"/>
      <c r="QDR1573" s="66"/>
      <c r="QDS1573" s="66"/>
      <c r="QDT1573" s="66"/>
      <c r="QDU1573" s="66"/>
      <c r="QDV1573" s="66"/>
      <c r="QDW1573" s="66"/>
      <c r="QDX1573" s="66"/>
      <c r="QDY1573" s="66"/>
      <c r="QDZ1573" s="66"/>
      <c r="QEA1573" s="66"/>
      <c r="QEB1573" s="66"/>
      <c r="QEC1573" s="66"/>
      <c r="QED1573" s="66"/>
      <c r="QEE1573" s="66"/>
      <c r="QEF1573" s="66"/>
      <c r="QEG1573" s="66"/>
      <c r="QEH1573" s="66"/>
      <c r="QEI1573" s="66"/>
      <c r="QEJ1573" s="66"/>
      <c r="QEK1573" s="66"/>
      <c r="QEL1573" s="66"/>
      <c r="QEM1573" s="66"/>
      <c r="QEN1573" s="66"/>
      <c r="QEO1573" s="66"/>
      <c r="QEP1573" s="66"/>
      <c r="QEQ1573" s="66"/>
      <c r="QER1573" s="66"/>
      <c r="QES1573" s="66"/>
      <c r="QET1573" s="66"/>
      <c r="QEU1573" s="66"/>
      <c r="QEV1573" s="66"/>
      <c r="QEW1573" s="66"/>
      <c r="QEX1573" s="66"/>
      <c r="QEY1573" s="66"/>
      <c r="QEZ1573" s="66"/>
      <c r="QFA1573" s="66"/>
      <c r="QFB1573" s="66"/>
      <c r="QFC1573" s="66"/>
      <c r="QFD1573" s="66"/>
      <c r="QFE1573" s="66"/>
      <c r="QFF1573" s="66"/>
      <c r="QFG1573" s="66"/>
      <c r="QFH1573" s="66"/>
      <c r="QFI1573" s="66"/>
      <c r="QFJ1573" s="66"/>
      <c r="QFK1573" s="66"/>
      <c r="QFL1573" s="66"/>
      <c r="QFM1573" s="66"/>
      <c r="QFN1573" s="66"/>
      <c r="QFO1573" s="66"/>
      <c r="QFP1573" s="66"/>
      <c r="QFQ1573" s="66"/>
      <c r="QFR1573" s="66"/>
      <c r="QFS1573" s="66"/>
      <c r="QFT1573" s="66"/>
      <c r="QFU1573" s="66"/>
      <c r="QFV1573" s="66"/>
      <c r="QFW1573" s="66"/>
      <c r="QFX1573" s="66"/>
      <c r="QFY1573" s="66"/>
      <c r="QFZ1573" s="66"/>
      <c r="QGA1573" s="66"/>
      <c r="QGB1573" s="66"/>
      <c r="QGC1573" s="66"/>
      <c r="QGD1573" s="66"/>
      <c r="QGE1573" s="66"/>
      <c r="QGF1573" s="66"/>
      <c r="QGG1573" s="66"/>
      <c r="QGH1573" s="66"/>
      <c r="QGI1573" s="66"/>
      <c r="QGJ1573" s="66"/>
      <c r="QGK1573" s="66"/>
      <c r="QGL1573" s="66"/>
      <c r="QGM1573" s="66"/>
      <c r="QGN1573" s="66"/>
      <c r="QGO1573" s="66"/>
      <c r="QGP1573" s="66"/>
      <c r="QGQ1573" s="66"/>
      <c r="QGR1573" s="66"/>
      <c r="QGS1573" s="66"/>
      <c r="QGT1573" s="66"/>
      <c r="QGU1573" s="66"/>
      <c r="QGV1573" s="66"/>
      <c r="QGW1573" s="66"/>
      <c r="QGX1573" s="66"/>
      <c r="QGY1573" s="66"/>
      <c r="QGZ1573" s="66"/>
      <c r="QHA1573" s="66"/>
      <c r="QHB1573" s="66"/>
      <c r="QHC1573" s="66"/>
      <c r="QHD1573" s="66"/>
      <c r="QHE1573" s="66"/>
      <c r="QHF1573" s="66"/>
      <c r="QHG1573" s="66"/>
      <c r="QHH1573" s="66"/>
      <c r="QHI1573" s="66"/>
      <c r="QHJ1573" s="66"/>
      <c r="QHK1573" s="66"/>
      <c r="QHL1573" s="66"/>
      <c r="QHM1573" s="66"/>
      <c r="QHN1573" s="66"/>
      <c r="QHO1573" s="66"/>
      <c r="QHP1573" s="66"/>
      <c r="QHQ1573" s="66"/>
      <c r="QHR1573" s="66"/>
      <c r="QHS1573" s="66"/>
      <c r="QHT1573" s="66"/>
      <c r="QHU1573" s="66"/>
      <c r="QHV1573" s="66"/>
      <c r="QHW1573" s="66"/>
      <c r="QHX1573" s="66"/>
      <c r="QHY1573" s="66"/>
      <c r="QHZ1573" s="66"/>
      <c r="QIA1573" s="66"/>
      <c r="QIB1573" s="66"/>
      <c r="QIC1573" s="66"/>
      <c r="QID1573" s="66"/>
      <c r="QIE1573" s="66"/>
      <c r="QIF1573" s="66"/>
      <c r="QIG1573" s="66"/>
      <c r="QIH1573" s="66"/>
      <c r="QII1573" s="66"/>
      <c r="QIJ1573" s="66"/>
      <c r="QIK1573" s="66"/>
      <c r="QIL1573" s="66"/>
      <c r="QIM1573" s="66"/>
      <c r="QIN1573" s="66"/>
      <c r="QIO1573" s="66"/>
      <c r="QIP1573" s="66"/>
      <c r="QIQ1573" s="66"/>
      <c r="QIR1573" s="66"/>
      <c r="QIS1573" s="66"/>
      <c r="QIT1573" s="66"/>
      <c r="QIU1573" s="66"/>
      <c r="QIV1573" s="66"/>
      <c r="QIW1573" s="66"/>
      <c r="QIX1573" s="66"/>
      <c r="QIY1573" s="66"/>
      <c r="QIZ1573" s="66"/>
      <c r="QJA1573" s="66"/>
      <c r="QJB1573" s="66"/>
      <c r="QJC1573" s="66"/>
      <c r="QJD1573" s="66"/>
      <c r="QJE1573" s="66"/>
      <c r="QJF1573" s="66"/>
      <c r="QJG1573" s="66"/>
      <c r="QJH1573" s="66"/>
      <c r="QJI1573" s="66"/>
      <c r="QJJ1573" s="66"/>
      <c r="QJK1573" s="66"/>
      <c r="QJL1573" s="66"/>
      <c r="QJM1573" s="66"/>
      <c r="QJN1573" s="66"/>
      <c r="QJO1573" s="66"/>
      <c r="QJP1573" s="66"/>
      <c r="QJQ1573" s="66"/>
      <c r="QJR1573" s="66"/>
      <c r="QJS1573" s="66"/>
      <c r="QJT1573" s="66"/>
      <c r="QJU1573" s="66"/>
      <c r="QJV1573" s="66"/>
      <c r="QJW1573" s="66"/>
      <c r="QJX1573" s="66"/>
      <c r="QJY1573" s="66"/>
      <c r="QJZ1573" s="66"/>
      <c r="QKA1573" s="66"/>
      <c r="QKB1573" s="66"/>
      <c r="QKC1573" s="66"/>
      <c r="QKD1573" s="66"/>
      <c r="QKE1573" s="66"/>
      <c r="QKF1573" s="66"/>
      <c r="QKG1573" s="66"/>
      <c r="QKH1573" s="66"/>
      <c r="QKI1573" s="66"/>
      <c r="QKJ1573" s="66"/>
      <c r="QKK1573" s="66"/>
      <c r="QKL1573" s="66"/>
      <c r="QKM1573" s="66"/>
      <c r="QKN1573" s="66"/>
      <c r="QKO1573" s="66"/>
      <c r="QKP1573" s="66"/>
      <c r="QKQ1573" s="66"/>
      <c r="QKR1573" s="66"/>
      <c r="QKS1573" s="66"/>
      <c r="QKT1573" s="66"/>
      <c r="QKU1573" s="66"/>
      <c r="QKV1573" s="66"/>
      <c r="QKW1573" s="66"/>
      <c r="QKX1573" s="66"/>
      <c r="QKY1573" s="66"/>
      <c r="QKZ1573" s="66"/>
      <c r="QLA1573" s="66"/>
      <c r="QLB1573" s="66"/>
      <c r="QLC1573" s="66"/>
      <c r="QLD1573" s="66"/>
      <c r="QLE1573" s="66"/>
      <c r="QLF1573" s="66"/>
      <c r="QLG1573" s="66"/>
      <c r="QLH1573" s="66"/>
      <c r="QLI1573" s="66"/>
      <c r="QLJ1573" s="66"/>
      <c r="QLK1573" s="66"/>
      <c r="QLL1573" s="66"/>
      <c r="QLM1573" s="66"/>
      <c r="QLN1573" s="66"/>
      <c r="QLO1573" s="66"/>
      <c r="QLP1573" s="66"/>
      <c r="QLQ1573" s="66"/>
      <c r="QLR1573" s="66"/>
      <c r="QLS1573" s="66"/>
      <c r="QLT1573" s="66"/>
      <c r="QLU1573" s="66"/>
      <c r="QLV1573" s="66"/>
      <c r="QLW1573" s="66"/>
      <c r="QLX1573" s="66"/>
      <c r="QLY1573" s="66"/>
      <c r="QLZ1573" s="66"/>
      <c r="QMA1573" s="66"/>
      <c r="QMB1573" s="66"/>
      <c r="QMC1573" s="66"/>
      <c r="QMD1573" s="66"/>
      <c r="QME1573" s="66"/>
      <c r="QMF1573" s="66"/>
      <c r="QMG1573" s="66"/>
      <c r="QMH1573" s="66"/>
      <c r="QMI1573" s="66"/>
      <c r="QMJ1573" s="66"/>
      <c r="QMK1573" s="66"/>
      <c r="QML1573" s="66"/>
      <c r="QMM1573" s="66"/>
      <c r="QMN1573" s="66"/>
      <c r="QMO1573" s="66"/>
      <c r="QMP1573" s="66"/>
      <c r="QMQ1573" s="66"/>
      <c r="QMR1573" s="66"/>
      <c r="QMS1573" s="66"/>
      <c r="QMT1573" s="66"/>
      <c r="QMU1573" s="66"/>
      <c r="QMV1573" s="66"/>
      <c r="QMW1573" s="66"/>
      <c r="QMX1573" s="66"/>
      <c r="QMY1573" s="66"/>
      <c r="QMZ1573" s="66"/>
      <c r="QNA1573" s="66"/>
      <c r="QNB1573" s="66"/>
      <c r="QNC1573" s="66"/>
      <c r="QND1573" s="66"/>
      <c r="QNE1573" s="66"/>
      <c r="QNF1573" s="66"/>
      <c r="QNG1573" s="66"/>
      <c r="QNH1573" s="66"/>
      <c r="QNI1573" s="66"/>
      <c r="QNJ1573" s="66"/>
      <c r="QNK1573" s="66"/>
      <c r="QNL1573" s="66"/>
      <c r="QNM1573" s="66"/>
      <c r="QNN1573" s="66"/>
      <c r="QNO1573" s="66"/>
      <c r="QNP1573" s="66"/>
      <c r="QNQ1573" s="66"/>
      <c r="QNR1573" s="66"/>
      <c r="QNS1573" s="66"/>
      <c r="QNT1573" s="66"/>
      <c r="QNU1573" s="66"/>
      <c r="QNV1573" s="66"/>
      <c r="QNW1573" s="66"/>
      <c r="QNX1573" s="66"/>
      <c r="QNY1573" s="66"/>
      <c r="QNZ1573" s="66"/>
      <c r="QOA1573" s="66"/>
      <c r="QOB1573" s="66"/>
      <c r="QOC1573" s="66"/>
      <c r="QOD1573" s="66"/>
      <c r="QOE1573" s="66"/>
      <c r="QOF1573" s="66"/>
      <c r="QOG1573" s="66"/>
      <c r="QOH1573" s="66"/>
      <c r="QOI1573" s="66"/>
      <c r="QOJ1573" s="66"/>
      <c r="QOK1573" s="66"/>
      <c r="QOL1573" s="66"/>
      <c r="QOM1573" s="66"/>
      <c r="QON1573" s="66"/>
      <c r="QOO1573" s="66"/>
      <c r="QOP1573" s="66"/>
      <c r="QOQ1573" s="66"/>
      <c r="QOR1573" s="66"/>
      <c r="QOS1573" s="66"/>
      <c r="QOT1573" s="66"/>
      <c r="QOU1573" s="66"/>
      <c r="QOV1573" s="66"/>
      <c r="QOW1573" s="66"/>
      <c r="QOX1573" s="66"/>
      <c r="QOY1573" s="66"/>
      <c r="QOZ1573" s="66"/>
      <c r="QPA1573" s="66"/>
      <c r="QPB1573" s="66"/>
      <c r="QPC1573" s="66"/>
      <c r="QPD1573" s="66"/>
      <c r="QPE1573" s="66"/>
      <c r="QPF1573" s="66"/>
      <c r="QPG1573" s="66"/>
      <c r="QPH1573" s="66"/>
      <c r="QPI1573" s="66"/>
      <c r="QPJ1573" s="66"/>
      <c r="QPK1573" s="66"/>
      <c r="QPL1573" s="66"/>
      <c r="QPM1573" s="66"/>
      <c r="QPN1573" s="66"/>
      <c r="QPO1573" s="66"/>
      <c r="QPP1573" s="66"/>
      <c r="QPQ1573" s="66"/>
      <c r="QPR1573" s="66"/>
      <c r="QPS1573" s="66"/>
      <c r="QPT1573" s="66"/>
      <c r="QPU1573" s="66"/>
      <c r="QPV1573" s="66"/>
      <c r="QPW1573" s="66"/>
      <c r="QPX1573" s="66"/>
      <c r="QPY1573" s="66"/>
      <c r="QPZ1573" s="66"/>
      <c r="QQA1573" s="66"/>
      <c r="QQB1573" s="66"/>
      <c r="QQC1573" s="66"/>
      <c r="QQD1573" s="66"/>
      <c r="QQE1573" s="66"/>
      <c r="QQF1573" s="66"/>
      <c r="QQG1573" s="66"/>
      <c r="QQH1573" s="66"/>
      <c r="QQI1573" s="66"/>
      <c r="QQJ1573" s="66"/>
      <c r="QQK1573" s="66"/>
      <c r="QQL1573" s="66"/>
      <c r="QQM1573" s="66"/>
      <c r="QQN1573" s="66"/>
      <c r="QQO1573" s="66"/>
      <c r="QQP1573" s="66"/>
      <c r="QQQ1573" s="66"/>
      <c r="QQR1573" s="66"/>
      <c r="QQS1573" s="66"/>
      <c r="QQT1573" s="66"/>
      <c r="QQU1573" s="66"/>
      <c r="QQV1573" s="66"/>
      <c r="QQW1573" s="66"/>
      <c r="QQX1573" s="66"/>
      <c r="QQY1573" s="66"/>
      <c r="QQZ1573" s="66"/>
      <c r="QRA1573" s="66"/>
      <c r="QRB1573" s="66"/>
      <c r="QRC1573" s="66"/>
      <c r="QRD1573" s="66"/>
      <c r="QRE1573" s="66"/>
      <c r="QRF1573" s="66"/>
      <c r="QRG1573" s="66"/>
      <c r="QRH1573" s="66"/>
      <c r="QRI1573" s="66"/>
      <c r="QRJ1573" s="66"/>
      <c r="QRK1573" s="66"/>
      <c r="QRL1573" s="66"/>
      <c r="QRM1573" s="66"/>
      <c r="QRN1573" s="66"/>
      <c r="QRO1573" s="66"/>
      <c r="QRP1573" s="66"/>
      <c r="QRQ1573" s="66"/>
      <c r="QRR1573" s="66"/>
      <c r="QRS1573" s="66"/>
      <c r="QRT1573" s="66"/>
      <c r="QRU1573" s="66"/>
      <c r="QRV1573" s="66"/>
      <c r="QRW1573" s="66"/>
      <c r="QRX1573" s="66"/>
      <c r="QRY1573" s="66"/>
      <c r="QRZ1573" s="66"/>
      <c r="QSA1573" s="66"/>
      <c r="QSB1573" s="66"/>
      <c r="QSC1573" s="66"/>
      <c r="QSD1573" s="66"/>
      <c r="QSE1573" s="66"/>
      <c r="QSF1573" s="66"/>
      <c r="QSG1573" s="66"/>
      <c r="QSH1573" s="66"/>
      <c r="QSI1573" s="66"/>
      <c r="QSJ1573" s="66"/>
      <c r="QSK1573" s="66"/>
      <c r="QSL1573" s="66"/>
      <c r="QSM1573" s="66"/>
      <c r="QSN1573" s="66"/>
      <c r="QSO1573" s="66"/>
      <c r="QSP1573" s="66"/>
      <c r="QSQ1573" s="66"/>
      <c r="QSR1573" s="66"/>
      <c r="QSS1573" s="66"/>
      <c r="QST1573" s="66"/>
      <c r="QSU1573" s="66"/>
      <c r="QSV1573" s="66"/>
      <c r="QSW1573" s="66"/>
      <c r="QSX1573" s="66"/>
      <c r="QSY1573" s="66"/>
      <c r="QSZ1573" s="66"/>
      <c r="QTA1573" s="66"/>
      <c r="QTB1573" s="66"/>
      <c r="QTC1573" s="66"/>
      <c r="QTD1573" s="66"/>
      <c r="QTE1573" s="66"/>
      <c r="QTF1573" s="66"/>
      <c r="QTG1573" s="66"/>
      <c r="QTH1573" s="66"/>
      <c r="QTI1573" s="66"/>
      <c r="QTJ1573" s="66"/>
      <c r="QTK1573" s="66"/>
      <c r="QTL1573" s="66"/>
      <c r="QTM1573" s="66"/>
      <c r="QTN1573" s="66"/>
      <c r="QTO1573" s="66"/>
      <c r="QTP1573" s="66"/>
      <c r="QTQ1573" s="66"/>
      <c r="QTR1573" s="66"/>
      <c r="QTS1573" s="66"/>
      <c r="QTT1573" s="66"/>
      <c r="QTU1573" s="66"/>
      <c r="QTV1573" s="66"/>
      <c r="QTW1573" s="66"/>
      <c r="QTX1573" s="66"/>
      <c r="QTY1573" s="66"/>
      <c r="QTZ1573" s="66"/>
      <c r="QUA1573" s="66"/>
      <c r="QUB1573" s="66"/>
      <c r="QUC1573" s="66"/>
      <c r="QUD1573" s="66"/>
      <c r="QUE1573" s="66"/>
      <c r="QUF1573" s="66"/>
      <c r="QUG1573" s="66"/>
      <c r="QUH1573" s="66"/>
      <c r="QUI1573" s="66"/>
      <c r="QUJ1573" s="66"/>
      <c r="QUK1573" s="66"/>
      <c r="QUL1573" s="66"/>
      <c r="QUM1573" s="66"/>
      <c r="QUN1573" s="66"/>
      <c r="QUO1573" s="66"/>
      <c r="QUP1573" s="66"/>
      <c r="QUQ1573" s="66"/>
      <c r="QUR1573" s="66"/>
      <c r="QUS1573" s="66"/>
      <c r="QUT1573" s="66"/>
      <c r="QUU1573" s="66"/>
      <c r="QUV1573" s="66"/>
      <c r="QUW1573" s="66"/>
      <c r="QUX1573" s="66"/>
      <c r="QUY1573" s="66"/>
      <c r="QUZ1573" s="66"/>
      <c r="QVA1573" s="66"/>
      <c r="QVB1573" s="66"/>
      <c r="QVC1573" s="66"/>
      <c r="QVD1573" s="66"/>
      <c r="QVE1573" s="66"/>
      <c r="QVF1573" s="66"/>
      <c r="QVG1573" s="66"/>
      <c r="QVH1573" s="66"/>
      <c r="QVI1573" s="66"/>
      <c r="QVJ1573" s="66"/>
      <c r="QVK1573" s="66"/>
      <c r="QVL1573" s="66"/>
      <c r="QVM1573" s="66"/>
      <c r="QVN1573" s="66"/>
      <c r="QVO1573" s="66"/>
      <c r="QVP1573" s="66"/>
      <c r="QVQ1573" s="66"/>
      <c r="QVR1573" s="66"/>
      <c r="QVS1573" s="66"/>
      <c r="QVT1573" s="66"/>
      <c r="QVU1573" s="66"/>
      <c r="QVV1573" s="66"/>
      <c r="QVW1573" s="66"/>
      <c r="QVX1573" s="66"/>
      <c r="QVY1573" s="66"/>
      <c r="QVZ1573" s="66"/>
      <c r="QWA1573" s="66"/>
      <c r="QWB1573" s="66"/>
      <c r="QWC1573" s="66"/>
      <c r="QWD1573" s="66"/>
      <c r="QWE1573" s="66"/>
      <c r="QWF1573" s="66"/>
      <c r="QWG1573" s="66"/>
      <c r="QWH1573" s="66"/>
      <c r="QWI1573" s="66"/>
      <c r="QWJ1573" s="66"/>
      <c r="QWK1573" s="66"/>
      <c r="QWL1573" s="66"/>
      <c r="QWM1573" s="66"/>
      <c r="QWN1573" s="66"/>
      <c r="QWO1573" s="66"/>
      <c r="QWP1573" s="66"/>
      <c r="QWQ1573" s="66"/>
      <c r="QWR1573" s="66"/>
      <c r="QWS1573" s="66"/>
      <c r="QWT1573" s="66"/>
      <c r="QWU1573" s="66"/>
      <c r="QWV1573" s="66"/>
      <c r="QWW1573" s="66"/>
      <c r="QWX1573" s="66"/>
      <c r="QWY1573" s="66"/>
      <c r="QWZ1573" s="66"/>
      <c r="QXA1573" s="66"/>
      <c r="QXB1573" s="66"/>
      <c r="QXC1573" s="66"/>
      <c r="QXD1573" s="66"/>
      <c r="QXE1573" s="66"/>
      <c r="QXF1573" s="66"/>
      <c r="QXG1573" s="66"/>
      <c r="QXH1573" s="66"/>
      <c r="QXI1573" s="66"/>
      <c r="QXJ1573" s="66"/>
      <c r="QXK1573" s="66"/>
      <c r="QXL1573" s="66"/>
      <c r="QXM1573" s="66"/>
      <c r="QXN1573" s="66"/>
      <c r="QXO1573" s="66"/>
      <c r="QXP1573" s="66"/>
      <c r="QXQ1573" s="66"/>
      <c r="QXR1573" s="66"/>
      <c r="QXS1573" s="66"/>
      <c r="QXT1573" s="66"/>
      <c r="QXU1573" s="66"/>
      <c r="QXV1573" s="66"/>
      <c r="QXW1573" s="66"/>
      <c r="QXX1573" s="66"/>
      <c r="QXY1573" s="66"/>
      <c r="QXZ1573" s="66"/>
      <c r="QYA1573" s="66"/>
      <c r="QYB1573" s="66"/>
      <c r="QYC1573" s="66"/>
      <c r="QYD1573" s="66"/>
      <c r="QYE1573" s="66"/>
      <c r="QYF1573" s="66"/>
      <c r="QYG1573" s="66"/>
      <c r="QYH1573" s="66"/>
      <c r="QYI1573" s="66"/>
      <c r="QYJ1573" s="66"/>
      <c r="QYK1573" s="66"/>
      <c r="QYL1573" s="66"/>
      <c r="QYM1573" s="66"/>
      <c r="QYN1573" s="66"/>
      <c r="QYO1573" s="66"/>
      <c r="QYP1573" s="66"/>
      <c r="QYQ1573" s="66"/>
      <c r="QYR1573" s="66"/>
      <c r="QYS1573" s="66"/>
      <c r="QYT1573" s="66"/>
      <c r="QYU1573" s="66"/>
      <c r="QYV1573" s="66"/>
      <c r="QYW1573" s="66"/>
      <c r="QYX1573" s="66"/>
      <c r="QYY1573" s="66"/>
      <c r="QYZ1573" s="66"/>
      <c r="QZA1573" s="66"/>
      <c r="QZB1573" s="66"/>
      <c r="QZC1573" s="66"/>
      <c r="QZD1573" s="66"/>
      <c r="QZE1573" s="66"/>
      <c r="QZF1573" s="66"/>
      <c r="QZG1573" s="66"/>
      <c r="QZH1573" s="66"/>
      <c r="QZI1573" s="66"/>
      <c r="QZJ1573" s="66"/>
      <c r="QZK1573" s="66"/>
      <c r="QZL1573" s="66"/>
      <c r="QZM1573" s="66"/>
      <c r="QZN1573" s="66"/>
      <c r="QZO1573" s="66"/>
      <c r="QZP1573" s="66"/>
      <c r="QZQ1573" s="66"/>
      <c r="QZR1573" s="66"/>
      <c r="QZS1573" s="66"/>
      <c r="QZT1573" s="66"/>
      <c r="QZU1573" s="66"/>
      <c r="QZV1573" s="66"/>
      <c r="QZW1573" s="66"/>
      <c r="QZX1573" s="66"/>
      <c r="QZY1573" s="66"/>
      <c r="QZZ1573" s="66"/>
      <c r="RAA1573" s="66"/>
      <c r="RAB1573" s="66"/>
      <c r="RAC1573" s="66"/>
      <c r="RAD1573" s="66"/>
      <c r="RAE1573" s="66"/>
      <c r="RAF1573" s="66"/>
      <c r="RAG1573" s="66"/>
      <c r="RAH1573" s="66"/>
      <c r="RAI1573" s="66"/>
      <c r="RAJ1573" s="66"/>
      <c r="RAK1573" s="66"/>
      <c r="RAL1573" s="66"/>
      <c r="RAM1573" s="66"/>
      <c r="RAN1573" s="66"/>
      <c r="RAO1573" s="66"/>
      <c r="RAP1573" s="66"/>
      <c r="RAQ1573" s="66"/>
      <c r="RAR1573" s="66"/>
      <c r="RAS1573" s="66"/>
      <c r="RAT1573" s="66"/>
      <c r="RAU1573" s="66"/>
      <c r="RAV1573" s="66"/>
      <c r="RAW1573" s="66"/>
      <c r="RAX1573" s="66"/>
      <c r="RAY1573" s="66"/>
      <c r="RAZ1573" s="66"/>
      <c r="RBA1573" s="66"/>
      <c r="RBB1573" s="66"/>
      <c r="RBC1573" s="66"/>
      <c r="RBD1573" s="66"/>
      <c r="RBE1573" s="66"/>
      <c r="RBF1573" s="66"/>
      <c r="RBG1573" s="66"/>
      <c r="RBH1573" s="66"/>
      <c r="RBI1573" s="66"/>
      <c r="RBJ1573" s="66"/>
      <c r="RBK1573" s="66"/>
      <c r="RBL1573" s="66"/>
      <c r="RBM1573" s="66"/>
      <c r="RBN1573" s="66"/>
      <c r="RBO1573" s="66"/>
      <c r="RBP1573" s="66"/>
      <c r="RBQ1573" s="66"/>
      <c r="RBR1573" s="66"/>
      <c r="RBS1573" s="66"/>
      <c r="RBT1573" s="66"/>
      <c r="RBU1573" s="66"/>
      <c r="RBV1573" s="66"/>
      <c r="RBW1573" s="66"/>
      <c r="RBX1573" s="66"/>
      <c r="RBY1573" s="66"/>
      <c r="RBZ1573" s="66"/>
      <c r="RCA1573" s="66"/>
      <c r="RCB1573" s="66"/>
      <c r="RCC1573" s="66"/>
      <c r="RCD1573" s="66"/>
      <c r="RCE1573" s="66"/>
      <c r="RCF1573" s="66"/>
      <c r="RCG1573" s="66"/>
      <c r="RCH1573" s="66"/>
      <c r="RCI1573" s="66"/>
      <c r="RCJ1573" s="66"/>
      <c r="RCK1573" s="66"/>
      <c r="RCL1573" s="66"/>
      <c r="RCM1573" s="66"/>
      <c r="RCN1573" s="66"/>
      <c r="RCO1573" s="66"/>
      <c r="RCP1573" s="66"/>
      <c r="RCQ1573" s="66"/>
      <c r="RCR1573" s="66"/>
      <c r="RCS1573" s="66"/>
      <c r="RCT1573" s="66"/>
      <c r="RCU1573" s="66"/>
      <c r="RCV1573" s="66"/>
      <c r="RCW1573" s="66"/>
      <c r="RCX1573" s="66"/>
      <c r="RCY1573" s="66"/>
      <c r="RCZ1573" s="66"/>
      <c r="RDA1573" s="66"/>
      <c r="RDB1573" s="66"/>
      <c r="RDC1573" s="66"/>
      <c r="RDD1573" s="66"/>
      <c r="RDE1573" s="66"/>
      <c r="RDF1573" s="66"/>
      <c r="RDG1573" s="66"/>
      <c r="RDH1573" s="66"/>
      <c r="RDI1573" s="66"/>
      <c r="RDJ1573" s="66"/>
      <c r="RDK1573" s="66"/>
      <c r="RDL1573" s="66"/>
      <c r="RDM1573" s="66"/>
      <c r="RDN1573" s="66"/>
      <c r="RDO1573" s="66"/>
      <c r="RDP1573" s="66"/>
      <c r="RDQ1573" s="66"/>
      <c r="RDR1573" s="66"/>
      <c r="RDS1573" s="66"/>
      <c r="RDT1573" s="66"/>
      <c r="RDU1573" s="66"/>
      <c r="RDV1573" s="66"/>
      <c r="RDW1573" s="66"/>
      <c r="RDX1573" s="66"/>
      <c r="RDY1573" s="66"/>
      <c r="RDZ1573" s="66"/>
      <c r="REA1573" s="66"/>
      <c r="REB1573" s="66"/>
      <c r="REC1573" s="66"/>
      <c r="RED1573" s="66"/>
      <c r="REE1573" s="66"/>
      <c r="REF1573" s="66"/>
      <c r="REG1573" s="66"/>
      <c r="REH1573" s="66"/>
      <c r="REI1573" s="66"/>
      <c r="REJ1573" s="66"/>
      <c r="REK1573" s="66"/>
      <c r="REL1573" s="66"/>
      <c r="REM1573" s="66"/>
      <c r="REN1573" s="66"/>
      <c r="REO1573" s="66"/>
      <c r="REP1573" s="66"/>
      <c r="REQ1573" s="66"/>
      <c r="RER1573" s="66"/>
      <c r="RES1573" s="66"/>
      <c r="RET1573" s="66"/>
      <c r="REU1573" s="66"/>
      <c r="REV1573" s="66"/>
      <c r="REW1573" s="66"/>
      <c r="REX1573" s="66"/>
      <c r="REY1573" s="66"/>
      <c r="REZ1573" s="66"/>
      <c r="RFA1573" s="66"/>
      <c r="RFB1573" s="66"/>
      <c r="RFC1573" s="66"/>
      <c r="RFD1573" s="66"/>
      <c r="RFE1573" s="66"/>
      <c r="RFF1573" s="66"/>
      <c r="RFG1573" s="66"/>
      <c r="RFH1573" s="66"/>
      <c r="RFI1573" s="66"/>
      <c r="RFJ1573" s="66"/>
      <c r="RFK1573" s="66"/>
      <c r="RFL1573" s="66"/>
      <c r="RFM1573" s="66"/>
      <c r="RFN1573" s="66"/>
      <c r="RFO1573" s="66"/>
      <c r="RFP1573" s="66"/>
      <c r="RFQ1573" s="66"/>
      <c r="RFR1573" s="66"/>
      <c r="RFS1573" s="66"/>
      <c r="RFT1573" s="66"/>
      <c r="RFU1573" s="66"/>
      <c r="RFV1573" s="66"/>
      <c r="RFW1573" s="66"/>
      <c r="RFX1573" s="66"/>
      <c r="RFY1573" s="66"/>
      <c r="RFZ1573" s="66"/>
      <c r="RGA1573" s="66"/>
      <c r="RGB1573" s="66"/>
      <c r="RGC1573" s="66"/>
      <c r="RGD1573" s="66"/>
      <c r="RGE1573" s="66"/>
      <c r="RGF1573" s="66"/>
      <c r="RGG1573" s="66"/>
      <c r="RGH1573" s="66"/>
      <c r="RGI1573" s="66"/>
      <c r="RGJ1573" s="66"/>
      <c r="RGK1573" s="66"/>
      <c r="RGL1573" s="66"/>
      <c r="RGM1573" s="66"/>
      <c r="RGN1573" s="66"/>
      <c r="RGO1573" s="66"/>
      <c r="RGP1573" s="66"/>
      <c r="RGQ1573" s="66"/>
      <c r="RGR1573" s="66"/>
      <c r="RGS1573" s="66"/>
      <c r="RGT1573" s="66"/>
      <c r="RGU1573" s="66"/>
      <c r="RGV1573" s="66"/>
      <c r="RGW1573" s="66"/>
      <c r="RGX1573" s="66"/>
      <c r="RGY1573" s="66"/>
      <c r="RGZ1573" s="66"/>
      <c r="RHA1573" s="66"/>
      <c r="RHB1573" s="66"/>
      <c r="RHC1573" s="66"/>
      <c r="RHD1573" s="66"/>
      <c r="RHE1573" s="66"/>
      <c r="RHF1573" s="66"/>
      <c r="RHG1573" s="66"/>
      <c r="RHH1573" s="66"/>
      <c r="RHI1573" s="66"/>
      <c r="RHJ1573" s="66"/>
      <c r="RHK1573" s="66"/>
      <c r="RHL1573" s="66"/>
      <c r="RHM1573" s="66"/>
      <c r="RHN1573" s="66"/>
      <c r="RHO1573" s="66"/>
      <c r="RHP1573" s="66"/>
      <c r="RHQ1573" s="66"/>
      <c r="RHR1573" s="66"/>
      <c r="RHS1573" s="66"/>
      <c r="RHT1573" s="66"/>
      <c r="RHU1573" s="66"/>
      <c r="RHV1573" s="66"/>
      <c r="RHW1573" s="66"/>
      <c r="RHX1573" s="66"/>
      <c r="RHY1573" s="66"/>
      <c r="RHZ1573" s="66"/>
      <c r="RIA1573" s="66"/>
      <c r="RIB1573" s="66"/>
      <c r="RIC1573" s="66"/>
      <c r="RID1573" s="66"/>
      <c r="RIE1573" s="66"/>
      <c r="RIF1573" s="66"/>
      <c r="RIG1573" s="66"/>
      <c r="RIH1573" s="66"/>
      <c r="RII1573" s="66"/>
      <c r="RIJ1573" s="66"/>
      <c r="RIK1573" s="66"/>
      <c r="RIL1573" s="66"/>
      <c r="RIM1573" s="66"/>
      <c r="RIN1573" s="66"/>
      <c r="RIO1573" s="66"/>
      <c r="RIP1573" s="66"/>
      <c r="RIQ1573" s="66"/>
      <c r="RIR1573" s="66"/>
      <c r="RIS1573" s="66"/>
      <c r="RIT1573" s="66"/>
      <c r="RIU1573" s="66"/>
      <c r="RIV1573" s="66"/>
      <c r="RIW1573" s="66"/>
      <c r="RIX1573" s="66"/>
      <c r="RIY1573" s="66"/>
      <c r="RIZ1573" s="66"/>
      <c r="RJA1573" s="66"/>
      <c r="RJB1573" s="66"/>
      <c r="RJC1573" s="66"/>
      <c r="RJD1573" s="66"/>
      <c r="RJE1573" s="66"/>
      <c r="RJF1573" s="66"/>
      <c r="RJG1573" s="66"/>
      <c r="RJH1573" s="66"/>
      <c r="RJI1573" s="66"/>
      <c r="RJJ1573" s="66"/>
      <c r="RJK1573" s="66"/>
      <c r="RJL1573" s="66"/>
      <c r="RJM1573" s="66"/>
      <c r="RJN1573" s="66"/>
      <c r="RJO1573" s="66"/>
      <c r="RJP1573" s="66"/>
      <c r="RJQ1573" s="66"/>
      <c r="RJR1573" s="66"/>
      <c r="RJS1573" s="66"/>
      <c r="RJT1573" s="66"/>
      <c r="RJU1573" s="66"/>
      <c r="RJV1573" s="66"/>
      <c r="RJW1573" s="66"/>
      <c r="RJX1573" s="66"/>
      <c r="RJY1573" s="66"/>
      <c r="RJZ1573" s="66"/>
      <c r="RKA1573" s="66"/>
      <c r="RKB1573" s="66"/>
      <c r="RKC1573" s="66"/>
      <c r="RKD1573" s="66"/>
      <c r="RKE1573" s="66"/>
      <c r="RKF1573" s="66"/>
      <c r="RKG1573" s="66"/>
      <c r="RKH1573" s="66"/>
      <c r="RKI1573" s="66"/>
      <c r="RKJ1573" s="66"/>
      <c r="RKK1573" s="66"/>
      <c r="RKL1573" s="66"/>
      <c r="RKM1573" s="66"/>
      <c r="RKN1573" s="66"/>
      <c r="RKO1573" s="66"/>
      <c r="RKP1573" s="66"/>
      <c r="RKQ1573" s="66"/>
      <c r="RKR1573" s="66"/>
      <c r="RKS1573" s="66"/>
      <c r="RKT1573" s="66"/>
      <c r="RKU1573" s="66"/>
      <c r="RKV1573" s="66"/>
      <c r="RKW1573" s="66"/>
      <c r="RKX1573" s="66"/>
      <c r="RKY1573" s="66"/>
      <c r="RKZ1573" s="66"/>
      <c r="RLA1573" s="66"/>
      <c r="RLB1573" s="66"/>
      <c r="RLC1573" s="66"/>
      <c r="RLD1573" s="66"/>
      <c r="RLE1573" s="66"/>
      <c r="RLF1573" s="66"/>
      <c r="RLG1573" s="66"/>
      <c r="RLH1573" s="66"/>
      <c r="RLI1573" s="66"/>
      <c r="RLJ1573" s="66"/>
      <c r="RLK1573" s="66"/>
      <c r="RLL1573" s="66"/>
      <c r="RLM1573" s="66"/>
      <c r="RLN1573" s="66"/>
      <c r="RLO1573" s="66"/>
      <c r="RLP1573" s="66"/>
      <c r="RLQ1573" s="66"/>
      <c r="RLR1573" s="66"/>
      <c r="RLS1573" s="66"/>
      <c r="RLT1573" s="66"/>
      <c r="RLU1573" s="66"/>
      <c r="RLV1573" s="66"/>
      <c r="RLW1573" s="66"/>
      <c r="RLX1573" s="66"/>
      <c r="RLY1573" s="66"/>
      <c r="RLZ1573" s="66"/>
      <c r="RMA1573" s="66"/>
      <c r="RMB1573" s="66"/>
      <c r="RMC1573" s="66"/>
      <c r="RMD1573" s="66"/>
      <c r="RME1573" s="66"/>
      <c r="RMF1573" s="66"/>
      <c r="RMG1573" s="66"/>
      <c r="RMH1573" s="66"/>
      <c r="RMI1573" s="66"/>
      <c r="RMJ1573" s="66"/>
      <c r="RMK1573" s="66"/>
      <c r="RML1573" s="66"/>
      <c r="RMM1573" s="66"/>
      <c r="RMN1573" s="66"/>
      <c r="RMO1573" s="66"/>
      <c r="RMP1573" s="66"/>
      <c r="RMQ1573" s="66"/>
      <c r="RMR1573" s="66"/>
      <c r="RMS1573" s="66"/>
      <c r="RMT1573" s="66"/>
      <c r="RMU1573" s="66"/>
      <c r="RMV1573" s="66"/>
      <c r="RMW1573" s="66"/>
      <c r="RMX1573" s="66"/>
      <c r="RMY1573" s="66"/>
      <c r="RMZ1573" s="66"/>
      <c r="RNA1573" s="66"/>
      <c r="RNB1573" s="66"/>
      <c r="RNC1573" s="66"/>
      <c r="RND1573" s="66"/>
      <c r="RNE1573" s="66"/>
      <c r="RNF1573" s="66"/>
      <c r="RNG1573" s="66"/>
      <c r="RNH1573" s="66"/>
      <c r="RNI1573" s="66"/>
      <c r="RNJ1573" s="66"/>
      <c r="RNK1573" s="66"/>
      <c r="RNL1573" s="66"/>
      <c r="RNM1573" s="66"/>
      <c r="RNN1573" s="66"/>
      <c r="RNO1573" s="66"/>
      <c r="RNP1573" s="66"/>
      <c r="RNQ1573" s="66"/>
      <c r="RNR1573" s="66"/>
      <c r="RNS1573" s="66"/>
      <c r="RNT1573" s="66"/>
      <c r="RNU1573" s="66"/>
      <c r="RNV1573" s="66"/>
      <c r="RNW1573" s="66"/>
      <c r="RNX1573" s="66"/>
      <c r="RNY1573" s="66"/>
      <c r="RNZ1573" s="66"/>
      <c r="ROA1573" s="66"/>
      <c r="ROB1573" s="66"/>
      <c r="ROC1573" s="66"/>
      <c r="ROD1573" s="66"/>
      <c r="ROE1573" s="66"/>
      <c r="ROF1573" s="66"/>
      <c r="ROG1573" s="66"/>
      <c r="ROH1573" s="66"/>
      <c r="ROI1573" s="66"/>
      <c r="ROJ1573" s="66"/>
      <c r="ROK1573" s="66"/>
      <c r="ROL1573" s="66"/>
      <c r="ROM1573" s="66"/>
      <c r="RON1573" s="66"/>
      <c r="ROO1573" s="66"/>
      <c r="ROP1573" s="66"/>
      <c r="ROQ1573" s="66"/>
      <c r="ROR1573" s="66"/>
      <c r="ROS1573" s="66"/>
      <c r="ROT1573" s="66"/>
      <c r="ROU1573" s="66"/>
      <c r="ROV1573" s="66"/>
      <c r="ROW1573" s="66"/>
      <c r="ROX1573" s="66"/>
      <c r="ROY1573" s="66"/>
      <c r="ROZ1573" s="66"/>
      <c r="RPA1573" s="66"/>
      <c r="RPB1573" s="66"/>
      <c r="RPC1573" s="66"/>
      <c r="RPD1573" s="66"/>
      <c r="RPE1573" s="66"/>
      <c r="RPF1573" s="66"/>
      <c r="RPG1573" s="66"/>
      <c r="RPH1573" s="66"/>
      <c r="RPI1573" s="66"/>
      <c r="RPJ1573" s="66"/>
      <c r="RPK1573" s="66"/>
      <c r="RPL1573" s="66"/>
      <c r="RPM1573" s="66"/>
      <c r="RPN1573" s="66"/>
      <c r="RPO1573" s="66"/>
      <c r="RPP1573" s="66"/>
      <c r="RPQ1573" s="66"/>
      <c r="RPR1573" s="66"/>
      <c r="RPS1573" s="66"/>
      <c r="RPT1573" s="66"/>
      <c r="RPU1573" s="66"/>
      <c r="RPV1573" s="66"/>
      <c r="RPW1573" s="66"/>
      <c r="RPX1573" s="66"/>
      <c r="RPY1573" s="66"/>
      <c r="RPZ1573" s="66"/>
      <c r="RQA1573" s="66"/>
      <c r="RQB1573" s="66"/>
      <c r="RQC1573" s="66"/>
      <c r="RQD1573" s="66"/>
      <c r="RQE1573" s="66"/>
      <c r="RQF1573" s="66"/>
      <c r="RQG1573" s="66"/>
      <c r="RQH1573" s="66"/>
      <c r="RQI1573" s="66"/>
      <c r="RQJ1573" s="66"/>
      <c r="RQK1573" s="66"/>
      <c r="RQL1573" s="66"/>
      <c r="RQM1573" s="66"/>
      <c r="RQN1573" s="66"/>
      <c r="RQO1573" s="66"/>
      <c r="RQP1573" s="66"/>
      <c r="RQQ1573" s="66"/>
      <c r="RQR1573" s="66"/>
      <c r="RQS1573" s="66"/>
      <c r="RQT1573" s="66"/>
      <c r="RQU1573" s="66"/>
      <c r="RQV1573" s="66"/>
      <c r="RQW1573" s="66"/>
      <c r="RQX1573" s="66"/>
      <c r="RQY1573" s="66"/>
      <c r="RQZ1573" s="66"/>
      <c r="RRA1573" s="66"/>
      <c r="RRB1573" s="66"/>
      <c r="RRC1573" s="66"/>
      <c r="RRD1573" s="66"/>
      <c r="RRE1573" s="66"/>
      <c r="RRF1573" s="66"/>
      <c r="RRG1573" s="66"/>
      <c r="RRH1573" s="66"/>
      <c r="RRI1573" s="66"/>
      <c r="RRJ1573" s="66"/>
      <c r="RRK1573" s="66"/>
      <c r="RRL1573" s="66"/>
      <c r="RRM1573" s="66"/>
      <c r="RRN1573" s="66"/>
      <c r="RRO1573" s="66"/>
      <c r="RRP1573" s="66"/>
      <c r="RRQ1573" s="66"/>
      <c r="RRR1573" s="66"/>
      <c r="RRS1573" s="66"/>
      <c r="RRT1573" s="66"/>
      <c r="RRU1573" s="66"/>
      <c r="RRV1573" s="66"/>
      <c r="RRW1573" s="66"/>
      <c r="RRX1573" s="66"/>
      <c r="RRY1573" s="66"/>
      <c r="RRZ1573" s="66"/>
      <c r="RSA1573" s="66"/>
      <c r="RSB1573" s="66"/>
      <c r="RSC1573" s="66"/>
      <c r="RSD1573" s="66"/>
      <c r="RSE1573" s="66"/>
      <c r="RSF1573" s="66"/>
      <c r="RSG1573" s="66"/>
      <c r="RSH1573" s="66"/>
      <c r="RSI1573" s="66"/>
      <c r="RSJ1573" s="66"/>
      <c r="RSK1573" s="66"/>
      <c r="RSL1573" s="66"/>
      <c r="RSM1573" s="66"/>
      <c r="RSN1573" s="66"/>
      <c r="RSO1573" s="66"/>
      <c r="RSP1573" s="66"/>
      <c r="RSQ1573" s="66"/>
      <c r="RSR1573" s="66"/>
      <c r="RSS1573" s="66"/>
      <c r="RST1573" s="66"/>
      <c r="RSU1573" s="66"/>
      <c r="RSV1573" s="66"/>
      <c r="RSW1573" s="66"/>
      <c r="RSX1573" s="66"/>
      <c r="RSY1573" s="66"/>
      <c r="RSZ1573" s="66"/>
      <c r="RTA1573" s="66"/>
      <c r="RTB1573" s="66"/>
      <c r="RTC1573" s="66"/>
      <c r="RTD1573" s="66"/>
      <c r="RTE1573" s="66"/>
      <c r="RTF1573" s="66"/>
      <c r="RTG1573" s="66"/>
      <c r="RTH1573" s="66"/>
      <c r="RTI1573" s="66"/>
      <c r="RTJ1573" s="66"/>
      <c r="RTK1573" s="66"/>
      <c r="RTL1573" s="66"/>
      <c r="RTM1573" s="66"/>
      <c r="RTN1573" s="66"/>
      <c r="RTO1573" s="66"/>
      <c r="RTP1573" s="66"/>
      <c r="RTQ1573" s="66"/>
      <c r="RTR1573" s="66"/>
      <c r="RTS1573" s="66"/>
      <c r="RTT1573" s="66"/>
      <c r="RTU1573" s="66"/>
      <c r="RTV1573" s="66"/>
      <c r="RTW1573" s="66"/>
      <c r="RTX1573" s="66"/>
      <c r="RTY1573" s="66"/>
      <c r="RTZ1573" s="66"/>
      <c r="RUA1573" s="66"/>
      <c r="RUB1573" s="66"/>
      <c r="RUC1573" s="66"/>
      <c r="RUD1573" s="66"/>
      <c r="RUE1573" s="66"/>
      <c r="RUF1573" s="66"/>
      <c r="RUG1573" s="66"/>
      <c r="RUH1573" s="66"/>
      <c r="RUI1573" s="66"/>
      <c r="RUJ1573" s="66"/>
      <c r="RUK1573" s="66"/>
      <c r="RUL1573" s="66"/>
      <c r="RUM1573" s="66"/>
      <c r="RUN1573" s="66"/>
      <c r="RUO1573" s="66"/>
      <c r="RUP1573" s="66"/>
      <c r="RUQ1573" s="66"/>
      <c r="RUR1573" s="66"/>
      <c r="RUS1573" s="66"/>
      <c r="RUT1573" s="66"/>
      <c r="RUU1573" s="66"/>
      <c r="RUV1573" s="66"/>
      <c r="RUW1573" s="66"/>
      <c r="RUX1573" s="66"/>
      <c r="RUY1573" s="66"/>
      <c r="RUZ1573" s="66"/>
      <c r="RVA1573" s="66"/>
      <c r="RVB1573" s="66"/>
      <c r="RVC1573" s="66"/>
      <c r="RVD1573" s="66"/>
      <c r="RVE1573" s="66"/>
      <c r="RVF1573" s="66"/>
      <c r="RVG1573" s="66"/>
      <c r="RVH1573" s="66"/>
      <c r="RVI1573" s="66"/>
      <c r="RVJ1573" s="66"/>
      <c r="RVK1573" s="66"/>
      <c r="RVL1573" s="66"/>
      <c r="RVM1573" s="66"/>
      <c r="RVN1573" s="66"/>
      <c r="RVO1573" s="66"/>
      <c r="RVP1573" s="66"/>
      <c r="RVQ1573" s="66"/>
      <c r="RVR1573" s="66"/>
      <c r="RVS1573" s="66"/>
      <c r="RVT1573" s="66"/>
      <c r="RVU1573" s="66"/>
      <c r="RVV1573" s="66"/>
      <c r="RVW1573" s="66"/>
      <c r="RVX1573" s="66"/>
      <c r="RVY1573" s="66"/>
      <c r="RVZ1573" s="66"/>
      <c r="RWA1573" s="66"/>
      <c r="RWB1573" s="66"/>
      <c r="RWC1573" s="66"/>
      <c r="RWD1573" s="66"/>
      <c r="RWE1573" s="66"/>
      <c r="RWF1573" s="66"/>
      <c r="RWG1573" s="66"/>
      <c r="RWH1573" s="66"/>
      <c r="RWI1573" s="66"/>
      <c r="RWJ1573" s="66"/>
      <c r="RWK1573" s="66"/>
      <c r="RWL1573" s="66"/>
      <c r="RWM1573" s="66"/>
      <c r="RWN1573" s="66"/>
      <c r="RWO1573" s="66"/>
      <c r="RWP1573" s="66"/>
      <c r="RWQ1573" s="66"/>
      <c r="RWR1573" s="66"/>
      <c r="RWS1573" s="66"/>
      <c r="RWT1573" s="66"/>
      <c r="RWU1573" s="66"/>
      <c r="RWV1573" s="66"/>
      <c r="RWW1573" s="66"/>
      <c r="RWX1573" s="66"/>
      <c r="RWY1573" s="66"/>
      <c r="RWZ1573" s="66"/>
      <c r="RXA1573" s="66"/>
      <c r="RXB1573" s="66"/>
      <c r="RXC1573" s="66"/>
      <c r="RXD1573" s="66"/>
      <c r="RXE1573" s="66"/>
      <c r="RXF1573" s="66"/>
      <c r="RXG1573" s="66"/>
      <c r="RXH1573" s="66"/>
      <c r="RXI1573" s="66"/>
      <c r="RXJ1573" s="66"/>
      <c r="RXK1573" s="66"/>
      <c r="RXL1573" s="66"/>
      <c r="RXM1573" s="66"/>
      <c r="RXN1573" s="66"/>
      <c r="RXO1573" s="66"/>
      <c r="RXP1573" s="66"/>
      <c r="RXQ1573" s="66"/>
      <c r="RXR1573" s="66"/>
      <c r="RXS1573" s="66"/>
      <c r="RXT1573" s="66"/>
      <c r="RXU1573" s="66"/>
      <c r="RXV1573" s="66"/>
      <c r="RXW1573" s="66"/>
      <c r="RXX1573" s="66"/>
      <c r="RXY1573" s="66"/>
      <c r="RXZ1573" s="66"/>
      <c r="RYA1573" s="66"/>
      <c r="RYB1573" s="66"/>
      <c r="RYC1573" s="66"/>
      <c r="RYD1573" s="66"/>
      <c r="RYE1573" s="66"/>
      <c r="RYF1573" s="66"/>
      <c r="RYG1573" s="66"/>
      <c r="RYH1573" s="66"/>
      <c r="RYI1573" s="66"/>
      <c r="RYJ1573" s="66"/>
      <c r="RYK1573" s="66"/>
      <c r="RYL1573" s="66"/>
      <c r="RYM1573" s="66"/>
      <c r="RYN1573" s="66"/>
      <c r="RYO1573" s="66"/>
      <c r="RYP1573" s="66"/>
      <c r="RYQ1573" s="66"/>
      <c r="RYR1573" s="66"/>
      <c r="RYS1573" s="66"/>
      <c r="RYT1573" s="66"/>
      <c r="RYU1573" s="66"/>
      <c r="RYV1573" s="66"/>
      <c r="RYW1573" s="66"/>
      <c r="RYX1573" s="66"/>
      <c r="RYY1573" s="66"/>
      <c r="RYZ1573" s="66"/>
      <c r="RZA1573" s="66"/>
      <c r="RZB1573" s="66"/>
      <c r="RZC1573" s="66"/>
      <c r="RZD1573" s="66"/>
      <c r="RZE1573" s="66"/>
      <c r="RZF1573" s="66"/>
      <c r="RZG1573" s="66"/>
      <c r="RZH1573" s="66"/>
      <c r="RZI1573" s="66"/>
      <c r="RZJ1573" s="66"/>
      <c r="RZK1573" s="66"/>
      <c r="RZL1573" s="66"/>
      <c r="RZM1573" s="66"/>
      <c r="RZN1573" s="66"/>
      <c r="RZO1573" s="66"/>
      <c r="RZP1573" s="66"/>
      <c r="RZQ1573" s="66"/>
      <c r="RZR1573" s="66"/>
      <c r="RZS1573" s="66"/>
      <c r="RZT1573" s="66"/>
      <c r="RZU1573" s="66"/>
      <c r="RZV1573" s="66"/>
      <c r="RZW1573" s="66"/>
      <c r="RZX1573" s="66"/>
      <c r="RZY1573" s="66"/>
      <c r="RZZ1573" s="66"/>
      <c r="SAA1573" s="66"/>
      <c r="SAB1573" s="66"/>
      <c r="SAC1573" s="66"/>
      <c r="SAD1573" s="66"/>
      <c r="SAE1573" s="66"/>
      <c r="SAF1573" s="66"/>
      <c r="SAG1573" s="66"/>
      <c r="SAH1573" s="66"/>
      <c r="SAI1573" s="66"/>
      <c r="SAJ1573" s="66"/>
      <c r="SAK1573" s="66"/>
      <c r="SAL1573" s="66"/>
      <c r="SAM1573" s="66"/>
      <c r="SAN1573" s="66"/>
      <c r="SAO1573" s="66"/>
      <c r="SAP1573" s="66"/>
      <c r="SAQ1573" s="66"/>
      <c r="SAR1573" s="66"/>
      <c r="SAS1573" s="66"/>
      <c r="SAT1573" s="66"/>
      <c r="SAU1573" s="66"/>
      <c r="SAV1573" s="66"/>
      <c r="SAW1573" s="66"/>
      <c r="SAX1573" s="66"/>
      <c r="SAY1573" s="66"/>
      <c r="SAZ1573" s="66"/>
      <c r="SBA1573" s="66"/>
      <c r="SBB1573" s="66"/>
      <c r="SBC1573" s="66"/>
      <c r="SBD1573" s="66"/>
      <c r="SBE1573" s="66"/>
      <c r="SBF1573" s="66"/>
      <c r="SBG1573" s="66"/>
      <c r="SBH1573" s="66"/>
      <c r="SBI1573" s="66"/>
      <c r="SBJ1573" s="66"/>
      <c r="SBK1573" s="66"/>
      <c r="SBL1573" s="66"/>
      <c r="SBM1573" s="66"/>
      <c r="SBN1573" s="66"/>
      <c r="SBO1573" s="66"/>
      <c r="SBP1573" s="66"/>
      <c r="SBQ1573" s="66"/>
      <c r="SBR1573" s="66"/>
      <c r="SBS1573" s="66"/>
      <c r="SBT1573" s="66"/>
      <c r="SBU1573" s="66"/>
      <c r="SBV1573" s="66"/>
      <c r="SBW1573" s="66"/>
      <c r="SBX1573" s="66"/>
      <c r="SBY1573" s="66"/>
      <c r="SBZ1573" s="66"/>
      <c r="SCA1573" s="66"/>
      <c r="SCB1573" s="66"/>
      <c r="SCC1573" s="66"/>
      <c r="SCD1573" s="66"/>
      <c r="SCE1573" s="66"/>
      <c r="SCF1573" s="66"/>
      <c r="SCG1573" s="66"/>
      <c r="SCH1573" s="66"/>
      <c r="SCI1573" s="66"/>
      <c r="SCJ1573" s="66"/>
      <c r="SCK1573" s="66"/>
      <c r="SCL1573" s="66"/>
      <c r="SCM1573" s="66"/>
      <c r="SCN1573" s="66"/>
      <c r="SCO1573" s="66"/>
      <c r="SCP1573" s="66"/>
      <c r="SCQ1573" s="66"/>
      <c r="SCR1573" s="66"/>
      <c r="SCS1573" s="66"/>
      <c r="SCT1573" s="66"/>
      <c r="SCU1573" s="66"/>
      <c r="SCV1573" s="66"/>
      <c r="SCW1573" s="66"/>
      <c r="SCX1573" s="66"/>
      <c r="SCY1573" s="66"/>
      <c r="SCZ1573" s="66"/>
      <c r="SDA1573" s="66"/>
      <c r="SDB1573" s="66"/>
      <c r="SDC1573" s="66"/>
      <c r="SDD1573" s="66"/>
      <c r="SDE1573" s="66"/>
      <c r="SDF1573" s="66"/>
      <c r="SDG1573" s="66"/>
      <c r="SDH1573" s="66"/>
      <c r="SDI1573" s="66"/>
      <c r="SDJ1573" s="66"/>
      <c r="SDK1573" s="66"/>
      <c r="SDL1573" s="66"/>
      <c r="SDM1573" s="66"/>
      <c r="SDN1573" s="66"/>
      <c r="SDO1573" s="66"/>
      <c r="SDP1573" s="66"/>
      <c r="SDQ1573" s="66"/>
      <c r="SDR1573" s="66"/>
      <c r="SDS1573" s="66"/>
      <c r="SDT1573" s="66"/>
      <c r="SDU1573" s="66"/>
      <c r="SDV1573" s="66"/>
      <c r="SDW1573" s="66"/>
      <c r="SDX1573" s="66"/>
      <c r="SDY1573" s="66"/>
      <c r="SDZ1573" s="66"/>
      <c r="SEA1573" s="66"/>
      <c r="SEB1573" s="66"/>
      <c r="SEC1573" s="66"/>
      <c r="SED1573" s="66"/>
      <c r="SEE1573" s="66"/>
      <c r="SEF1573" s="66"/>
      <c r="SEG1573" s="66"/>
      <c r="SEH1573" s="66"/>
      <c r="SEI1573" s="66"/>
      <c r="SEJ1573" s="66"/>
      <c r="SEK1573" s="66"/>
      <c r="SEL1573" s="66"/>
      <c r="SEM1573" s="66"/>
      <c r="SEN1573" s="66"/>
      <c r="SEO1573" s="66"/>
      <c r="SEP1573" s="66"/>
      <c r="SEQ1573" s="66"/>
      <c r="SER1573" s="66"/>
      <c r="SES1573" s="66"/>
      <c r="SET1573" s="66"/>
      <c r="SEU1573" s="66"/>
      <c r="SEV1573" s="66"/>
      <c r="SEW1573" s="66"/>
      <c r="SEX1573" s="66"/>
      <c r="SEY1573" s="66"/>
      <c r="SEZ1573" s="66"/>
      <c r="SFA1573" s="66"/>
      <c r="SFB1573" s="66"/>
      <c r="SFC1573" s="66"/>
      <c r="SFD1573" s="66"/>
      <c r="SFE1573" s="66"/>
      <c r="SFF1573" s="66"/>
      <c r="SFG1573" s="66"/>
      <c r="SFH1573" s="66"/>
      <c r="SFI1573" s="66"/>
      <c r="SFJ1573" s="66"/>
      <c r="SFK1573" s="66"/>
      <c r="SFL1573" s="66"/>
      <c r="SFM1573" s="66"/>
      <c r="SFN1573" s="66"/>
      <c r="SFO1573" s="66"/>
      <c r="SFP1573" s="66"/>
      <c r="SFQ1573" s="66"/>
      <c r="SFR1573" s="66"/>
      <c r="SFS1573" s="66"/>
      <c r="SFT1573" s="66"/>
      <c r="SFU1573" s="66"/>
      <c r="SFV1573" s="66"/>
      <c r="SFW1573" s="66"/>
      <c r="SFX1573" s="66"/>
      <c r="SFY1573" s="66"/>
      <c r="SFZ1573" s="66"/>
      <c r="SGA1573" s="66"/>
      <c r="SGB1573" s="66"/>
      <c r="SGC1573" s="66"/>
      <c r="SGD1573" s="66"/>
      <c r="SGE1573" s="66"/>
      <c r="SGF1573" s="66"/>
      <c r="SGG1573" s="66"/>
      <c r="SGH1573" s="66"/>
      <c r="SGI1573" s="66"/>
      <c r="SGJ1573" s="66"/>
      <c r="SGK1573" s="66"/>
      <c r="SGL1573" s="66"/>
      <c r="SGM1573" s="66"/>
      <c r="SGN1573" s="66"/>
      <c r="SGO1573" s="66"/>
      <c r="SGP1573" s="66"/>
      <c r="SGQ1573" s="66"/>
      <c r="SGR1573" s="66"/>
      <c r="SGS1573" s="66"/>
      <c r="SGT1573" s="66"/>
      <c r="SGU1573" s="66"/>
      <c r="SGV1573" s="66"/>
      <c r="SGW1573" s="66"/>
      <c r="SGX1573" s="66"/>
      <c r="SGY1573" s="66"/>
      <c r="SGZ1573" s="66"/>
      <c r="SHA1573" s="66"/>
      <c r="SHB1573" s="66"/>
      <c r="SHC1573" s="66"/>
      <c r="SHD1573" s="66"/>
      <c r="SHE1573" s="66"/>
      <c r="SHF1573" s="66"/>
      <c r="SHG1573" s="66"/>
      <c r="SHH1573" s="66"/>
      <c r="SHI1573" s="66"/>
      <c r="SHJ1573" s="66"/>
      <c r="SHK1573" s="66"/>
      <c r="SHL1573" s="66"/>
      <c r="SHM1573" s="66"/>
      <c r="SHN1573" s="66"/>
      <c r="SHO1573" s="66"/>
      <c r="SHP1573" s="66"/>
      <c r="SHQ1573" s="66"/>
      <c r="SHR1573" s="66"/>
      <c r="SHS1573" s="66"/>
      <c r="SHT1573" s="66"/>
      <c r="SHU1573" s="66"/>
      <c r="SHV1573" s="66"/>
      <c r="SHW1573" s="66"/>
      <c r="SHX1573" s="66"/>
      <c r="SHY1573" s="66"/>
      <c r="SHZ1573" s="66"/>
      <c r="SIA1573" s="66"/>
      <c r="SIB1573" s="66"/>
      <c r="SIC1573" s="66"/>
      <c r="SID1573" s="66"/>
      <c r="SIE1573" s="66"/>
      <c r="SIF1573" s="66"/>
      <c r="SIG1573" s="66"/>
      <c r="SIH1573" s="66"/>
      <c r="SII1573" s="66"/>
      <c r="SIJ1573" s="66"/>
      <c r="SIK1573" s="66"/>
      <c r="SIL1573" s="66"/>
      <c r="SIM1573" s="66"/>
      <c r="SIN1573" s="66"/>
      <c r="SIO1573" s="66"/>
      <c r="SIP1573" s="66"/>
      <c r="SIQ1573" s="66"/>
      <c r="SIR1573" s="66"/>
      <c r="SIS1573" s="66"/>
      <c r="SIT1573" s="66"/>
      <c r="SIU1573" s="66"/>
      <c r="SIV1573" s="66"/>
      <c r="SIW1573" s="66"/>
      <c r="SIX1573" s="66"/>
      <c r="SIY1573" s="66"/>
      <c r="SIZ1573" s="66"/>
      <c r="SJA1573" s="66"/>
      <c r="SJB1573" s="66"/>
      <c r="SJC1573" s="66"/>
      <c r="SJD1573" s="66"/>
      <c r="SJE1573" s="66"/>
      <c r="SJF1573" s="66"/>
      <c r="SJG1573" s="66"/>
      <c r="SJH1573" s="66"/>
      <c r="SJI1573" s="66"/>
      <c r="SJJ1573" s="66"/>
      <c r="SJK1573" s="66"/>
      <c r="SJL1573" s="66"/>
      <c r="SJM1573" s="66"/>
      <c r="SJN1573" s="66"/>
      <c r="SJO1573" s="66"/>
      <c r="SJP1573" s="66"/>
      <c r="SJQ1573" s="66"/>
      <c r="SJR1573" s="66"/>
      <c r="SJS1573" s="66"/>
      <c r="SJT1573" s="66"/>
      <c r="SJU1573" s="66"/>
      <c r="SJV1573" s="66"/>
      <c r="SJW1573" s="66"/>
      <c r="SJX1573" s="66"/>
      <c r="SJY1573" s="66"/>
      <c r="SJZ1573" s="66"/>
      <c r="SKA1573" s="66"/>
      <c r="SKB1573" s="66"/>
      <c r="SKC1573" s="66"/>
      <c r="SKD1573" s="66"/>
      <c r="SKE1573" s="66"/>
      <c r="SKF1573" s="66"/>
      <c r="SKG1573" s="66"/>
      <c r="SKH1573" s="66"/>
      <c r="SKI1573" s="66"/>
      <c r="SKJ1573" s="66"/>
      <c r="SKK1573" s="66"/>
      <c r="SKL1573" s="66"/>
      <c r="SKM1573" s="66"/>
      <c r="SKN1573" s="66"/>
      <c r="SKO1573" s="66"/>
      <c r="SKP1573" s="66"/>
      <c r="SKQ1573" s="66"/>
      <c r="SKR1573" s="66"/>
      <c r="SKS1573" s="66"/>
      <c r="SKT1573" s="66"/>
      <c r="SKU1573" s="66"/>
      <c r="SKV1573" s="66"/>
      <c r="SKW1573" s="66"/>
      <c r="SKX1573" s="66"/>
      <c r="SKY1573" s="66"/>
      <c r="SKZ1573" s="66"/>
      <c r="SLA1573" s="66"/>
      <c r="SLB1573" s="66"/>
      <c r="SLC1573" s="66"/>
      <c r="SLD1573" s="66"/>
      <c r="SLE1573" s="66"/>
      <c r="SLF1573" s="66"/>
      <c r="SLG1573" s="66"/>
      <c r="SLH1573" s="66"/>
      <c r="SLI1573" s="66"/>
      <c r="SLJ1573" s="66"/>
      <c r="SLK1573" s="66"/>
      <c r="SLL1573" s="66"/>
      <c r="SLM1573" s="66"/>
      <c r="SLN1573" s="66"/>
      <c r="SLO1573" s="66"/>
      <c r="SLP1573" s="66"/>
      <c r="SLQ1573" s="66"/>
      <c r="SLR1573" s="66"/>
      <c r="SLS1573" s="66"/>
      <c r="SLT1573" s="66"/>
      <c r="SLU1573" s="66"/>
      <c r="SLV1573" s="66"/>
      <c r="SLW1573" s="66"/>
      <c r="SLX1573" s="66"/>
      <c r="SLY1573" s="66"/>
      <c r="SLZ1573" s="66"/>
      <c r="SMA1573" s="66"/>
      <c r="SMB1573" s="66"/>
      <c r="SMC1573" s="66"/>
      <c r="SMD1573" s="66"/>
      <c r="SME1573" s="66"/>
      <c r="SMF1573" s="66"/>
      <c r="SMG1573" s="66"/>
      <c r="SMH1573" s="66"/>
      <c r="SMI1573" s="66"/>
      <c r="SMJ1573" s="66"/>
      <c r="SMK1573" s="66"/>
      <c r="SML1573" s="66"/>
      <c r="SMM1573" s="66"/>
      <c r="SMN1573" s="66"/>
      <c r="SMO1573" s="66"/>
      <c r="SMP1573" s="66"/>
      <c r="SMQ1573" s="66"/>
      <c r="SMR1573" s="66"/>
      <c r="SMS1573" s="66"/>
      <c r="SMT1573" s="66"/>
      <c r="SMU1573" s="66"/>
      <c r="SMV1573" s="66"/>
      <c r="SMW1573" s="66"/>
      <c r="SMX1573" s="66"/>
      <c r="SMY1573" s="66"/>
      <c r="SMZ1573" s="66"/>
      <c r="SNA1573" s="66"/>
      <c r="SNB1573" s="66"/>
      <c r="SNC1573" s="66"/>
      <c r="SND1573" s="66"/>
      <c r="SNE1573" s="66"/>
      <c r="SNF1573" s="66"/>
      <c r="SNG1573" s="66"/>
      <c r="SNH1573" s="66"/>
      <c r="SNI1573" s="66"/>
      <c r="SNJ1573" s="66"/>
      <c r="SNK1573" s="66"/>
      <c r="SNL1573" s="66"/>
      <c r="SNM1573" s="66"/>
      <c r="SNN1573" s="66"/>
      <c r="SNO1573" s="66"/>
      <c r="SNP1573" s="66"/>
      <c r="SNQ1573" s="66"/>
      <c r="SNR1573" s="66"/>
      <c r="SNS1573" s="66"/>
      <c r="SNT1573" s="66"/>
      <c r="SNU1573" s="66"/>
      <c r="SNV1573" s="66"/>
      <c r="SNW1573" s="66"/>
      <c r="SNX1573" s="66"/>
      <c r="SNY1573" s="66"/>
      <c r="SNZ1573" s="66"/>
      <c r="SOA1573" s="66"/>
      <c r="SOB1573" s="66"/>
      <c r="SOC1573" s="66"/>
      <c r="SOD1573" s="66"/>
      <c r="SOE1573" s="66"/>
      <c r="SOF1573" s="66"/>
      <c r="SOG1573" s="66"/>
      <c r="SOH1573" s="66"/>
      <c r="SOI1573" s="66"/>
      <c r="SOJ1573" s="66"/>
      <c r="SOK1573" s="66"/>
      <c r="SOL1573" s="66"/>
      <c r="SOM1573" s="66"/>
      <c r="SON1573" s="66"/>
      <c r="SOO1573" s="66"/>
      <c r="SOP1573" s="66"/>
      <c r="SOQ1573" s="66"/>
      <c r="SOR1573" s="66"/>
      <c r="SOS1573" s="66"/>
      <c r="SOT1573" s="66"/>
      <c r="SOU1573" s="66"/>
      <c r="SOV1573" s="66"/>
      <c r="SOW1573" s="66"/>
      <c r="SOX1573" s="66"/>
      <c r="SOY1573" s="66"/>
      <c r="SOZ1573" s="66"/>
      <c r="SPA1573" s="66"/>
      <c r="SPB1573" s="66"/>
      <c r="SPC1573" s="66"/>
      <c r="SPD1573" s="66"/>
      <c r="SPE1573" s="66"/>
      <c r="SPF1573" s="66"/>
      <c r="SPG1573" s="66"/>
      <c r="SPH1573" s="66"/>
      <c r="SPI1573" s="66"/>
      <c r="SPJ1573" s="66"/>
      <c r="SPK1573" s="66"/>
      <c r="SPL1573" s="66"/>
      <c r="SPM1573" s="66"/>
      <c r="SPN1573" s="66"/>
      <c r="SPO1573" s="66"/>
      <c r="SPP1573" s="66"/>
      <c r="SPQ1573" s="66"/>
      <c r="SPR1573" s="66"/>
      <c r="SPS1573" s="66"/>
      <c r="SPT1573" s="66"/>
      <c r="SPU1573" s="66"/>
      <c r="SPV1573" s="66"/>
      <c r="SPW1573" s="66"/>
      <c r="SPX1573" s="66"/>
      <c r="SPY1573" s="66"/>
      <c r="SPZ1573" s="66"/>
      <c r="SQA1573" s="66"/>
      <c r="SQB1573" s="66"/>
      <c r="SQC1573" s="66"/>
      <c r="SQD1573" s="66"/>
      <c r="SQE1573" s="66"/>
      <c r="SQF1573" s="66"/>
      <c r="SQG1573" s="66"/>
      <c r="SQH1573" s="66"/>
      <c r="SQI1573" s="66"/>
      <c r="SQJ1573" s="66"/>
      <c r="SQK1573" s="66"/>
      <c r="SQL1573" s="66"/>
      <c r="SQM1573" s="66"/>
      <c r="SQN1573" s="66"/>
      <c r="SQO1573" s="66"/>
      <c r="SQP1573" s="66"/>
      <c r="SQQ1573" s="66"/>
      <c r="SQR1573" s="66"/>
      <c r="SQS1573" s="66"/>
      <c r="SQT1573" s="66"/>
      <c r="SQU1573" s="66"/>
      <c r="SQV1573" s="66"/>
      <c r="SQW1573" s="66"/>
      <c r="SQX1573" s="66"/>
      <c r="SQY1573" s="66"/>
      <c r="SQZ1573" s="66"/>
      <c r="SRA1573" s="66"/>
      <c r="SRB1573" s="66"/>
      <c r="SRC1573" s="66"/>
      <c r="SRD1573" s="66"/>
      <c r="SRE1573" s="66"/>
      <c r="SRF1573" s="66"/>
      <c r="SRG1573" s="66"/>
      <c r="SRH1573" s="66"/>
      <c r="SRI1573" s="66"/>
      <c r="SRJ1573" s="66"/>
      <c r="SRK1573" s="66"/>
      <c r="SRL1573" s="66"/>
      <c r="SRM1573" s="66"/>
      <c r="SRN1573" s="66"/>
      <c r="SRO1573" s="66"/>
      <c r="SRP1573" s="66"/>
      <c r="SRQ1573" s="66"/>
      <c r="SRR1573" s="66"/>
      <c r="SRS1573" s="66"/>
      <c r="SRT1573" s="66"/>
      <c r="SRU1573" s="66"/>
      <c r="SRV1573" s="66"/>
      <c r="SRW1573" s="66"/>
      <c r="SRX1573" s="66"/>
      <c r="SRY1573" s="66"/>
      <c r="SRZ1573" s="66"/>
      <c r="SSA1573" s="66"/>
      <c r="SSB1573" s="66"/>
      <c r="SSC1573" s="66"/>
      <c r="SSD1573" s="66"/>
      <c r="SSE1573" s="66"/>
      <c r="SSF1573" s="66"/>
      <c r="SSG1573" s="66"/>
      <c r="SSH1573" s="66"/>
      <c r="SSI1573" s="66"/>
      <c r="SSJ1573" s="66"/>
      <c r="SSK1573" s="66"/>
      <c r="SSL1573" s="66"/>
      <c r="SSM1573" s="66"/>
      <c r="SSN1573" s="66"/>
      <c r="SSO1573" s="66"/>
      <c r="SSP1573" s="66"/>
      <c r="SSQ1573" s="66"/>
      <c r="SSR1573" s="66"/>
      <c r="SSS1573" s="66"/>
      <c r="SST1573" s="66"/>
      <c r="SSU1573" s="66"/>
      <c r="SSV1573" s="66"/>
      <c r="SSW1573" s="66"/>
      <c r="SSX1573" s="66"/>
      <c r="SSY1573" s="66"/>
      <c r="SSZ1573" s="66"/>
      <c r="STA1573" s="66"/>
      <c r="STB1573" s="66"/>
      <c r="STC1573" s="66"/>
      <c r="STD1573" s="66"/>
      <c r="STE1573" s="66"/>
      <c r="STF1573" s="66"/>
      <c r="STG1573" s="66"/>
      <c r="STH1573" s="66"/>
      <c r="STI1573" s="66"/>
      <c r="STJ1573" s="66"/>
      <c r="STK1573" s="66"/>
      <c r="STL1573" s="66"/>
      <c r="STM1573" s="66"/>
      <c r="STN1573" s="66"/>
      <c r="STO1573" s="66"/>
      <c r="STP1573" s="66"/>
      <c r="STQ1573" s="66"/>
      <c r="STR1573" s="66"/>
      <c r="STS1573" s="66"/>
      <c r="STT1573" s="66"/>
      <c r="STU1573" s="66"/>
      <c r="STV1573" s="66"/>
      <c r="STW1573" s="66"/>
      <c r="STX1573" s="66"/>
      <c r="STY1573" s="66"/>
      <c r="STZ1573" s="66"/>
      <c r="SUA1573" s="66"/>
      <c r="SUB1573" s="66"/>
      <c r="SUC1573" s="66"/>
      <c r="SUD1573" s="66"/>
      <c r="SUE1573" s="66"/>
      <c r="SUF1573" s="66"/>
      <c r="SUG1573" s="66"/>
      <c r="SUH1573" s="66"/>
      <c r="SUI1573" s="66"/>
      <c r="SUJ1573" s="66"/>
      <c r="SUK1573" s="66"/>
      <c r="SUL1573" s="66"/>
      <c r="SUM1573" s="66"/>
      <c r="SUN1573" s="66"/>
      <c r="SUO1573" s="66"/>
      <c r="SUP1573" s="66"/>
      <c r="SUQ1573" s="66"/>
      <c r="SUR1573" s="66"/>
      <c r="SUS1573" s="66"/>
      <c r="SUT1573" s="66"/>
      <c r="SUU1573" s="66"/>
      <c r="SUV1573" s="66"/>
      <c r="SUW1573" s="66"/>
      <c r="SUX1573" s="66"/>
      <c r="SUY1573" s="66"/>
      <c r="SUZ1573" s="66"/>
      <c r="SVA1573" s="66"/>
      <c r="SVB1573" s="66"/>
      <c r="SVC1573" s="66"/>
      <c r="SVD1573" s="66"/>
      <c r="SVE1573" s="66"/>
      <c r="SVF1573" s="66"/>
      <c r="SVG1573" s="66"/>
      <c r="SVH1573" s="66"/>
      <c r="SVI1573" s="66"/>
      <c r="SVJ1573" s="66"/>
      <c r="SVK1573" s="66"/>
      <c r="SVL1573" s="66"/>
      <c r="SVM1573" s="66"/>
      <c r="SVN1573" s="66"/>
      <c r="SVO1573" s="66"/>
      <c r="SVP1573" s="66"/>
      <c r="SVQ1573" s="66"/>
      <c r="SVR1573" s="66"/>
      <c r="SVS1573" s="66"/>
      <c r="SVT1573" s="66"/>
      <c r="SVU1573" s="66"/>
      <c r="SVV1573" s="66"/>
      <c r="SVW1573" s="66"/>
      <c r="SVX1573" s="66"/>
      <c r="SVY1573" s="66"/>
      <c r="SVZ1573" s="66"/>
      <c r="SWA1573" s="66"/>
      <c r="SWB1573" s="66"/>
      <c r="SWC1573" s="66"/>
      <c r="SWD1573" s="66"/>
      <c r="SWE1573" s="66"/>
      <c r="SWF1573" s="66"/>
      <c r="SWG1573" s="66"/>
      <c r="SWH1573" s="66"/>
      <c r="SWI1573" s="66"/>
      <c r="SWJ1573" s="66"/>
      <c r="SWK1573" s="66"/>
      <c r="SWL1573" s="66"/>
      <c r="SWM1573" s="66"/>
      <c r="SWN1573" s="66"/>
      <c r="SWO1573" s="66"/>
      <c r="SWP1573" s="66"/>
      <c r="SWQ1573" s="66"/>
      <c r="SWR1573" s="66"/>
      <c r="SWS1573" s="66"/>
      <c r="SWT1573" s="66"/>
      <c r="SWU1573" s="66"/>
      <c r="SWV1573" s="66"/>
      <c r="SWW1573" s="66"/>
      <c r="SWX1573" s="66"/>
      <c r="SWY1573" s="66"/>
      <c r="SWZ1573" s="66"/>
      <c r="SXA1573" s="66"/>
      <c r="SXB1573" s="66"/>
      <c r="SXC1573" s="66"/>
      <c r="SXD1573" s="66"/>
      <c r="SXE1573" s="66"/>
      <c r="SXF1573" s="66"/>
      <c r="SXG1573" s="66"/>
      <c r="SXH1573" s="66"/>
      <c r="SXI1573" s="66"/>
      <c r="SXJ1573" s="66"/>
      <c r="SXK1573" s="66"/>
      <c r="SXL1573" s="66"/>
      <c r="SXM1573" s="66"/>
      <c r="SXN1573" s="66"/>
      <c r="SXO1573" s="66"/>
      <c r="SXP1573" s="66"/>
      <c r="SXQ1573" s="66"/>
      <c r="SXR1573" s="66"/>
      <c r="SXS1573" s="66"/>
      <c r="SXT1573" s="66"/>
      <c r="SXU1573" s="66"/>
      <c r="SXV1573" s="66"/>
      <c r="SXW1573" s="66"/>
      <c r="SXX1573" s="66"/>
      <c r="SXY1573" s="66"/>
      <c r="SXZ1573" s="66"/>
      <c r="SYA1573" s="66"/>
      <c r="SYB1573" s="66"/>
      <c r="SYC1573" s="66"/>
      <c r="SYD1573" s="66"/>
      <c r="SYE1573" s="66"/>
      <c r="SYF1573" s="66"/>
      <c r="SYG1573" s="66"/>
      <c r="SYH1573" s="66"/>
      <c r="SYI1573" s="66"/>
      <c r="SYJ1573" s="66"/>
      <c r="SYK1573" s="66"/>
      <c r="SYL1573" s="66"/>
      <c r="SYM1573" s="66"/>
      <c r="SYN1573" s="66"/>
      <c r="SYO1573" s="66"/>
      <c r="SYP1573" s="66"/>
      <c r="SYQ1573" s="66"/>
      <c r="SYR1573" s="66"/>
      <c r="SYS1573" s="66"/>
      <c r="SYT1573" s="66"/>
      <c r="SYU1573" s="66"/>
      <c r="SYV1573" s="66"/>
      <c r="SYW1573" s="66"/>
      <c r="SYX1573" s="66"/>
      <c r="SYY1573" s="66"/>
      <c r="SYZ1573" s="66"/>
      <c r="SZA1573" s="66"/>
      <c r="SZB1573" s="66"/>
      <c r="SZC1573" s="66"/>
      <c r="SZD1573" s="66"/>
      <c r="SZE1573" s="66"/>
      <c r="SZF1573" s="66"/>
      <c r="SZG1573" s="66"/>
      <c r="SZH1573" s="66"/>
      <c r="SZI1573" s="66"/>
      <c r="SZJ1573" s="66"/>
      <c r="SZK1573" s="66"/>
      <c r="SZL1573" s="66"/>
      <c r="SZM1573" s="66"/>
      <c r="SZN1573" s="66"/>
      <c r="SZO1573" s="66"/>
      <c r="SZP1573" s="66"/>
      <c r="SZQ1573" s="66"/>
      <c r="SZR1573" s="66"/>
      <c r="SZS1573" s="66"/>
      <c r="SZT1573" s="66"/>
      <c r="SZU1573" s="66"/>
      <c r="SZV1573" s="66"/>
      <c r="SZW1573" s="66"/>
      <c r="SZX1573" s="66"/>
      <c r="SZY1573" s="66"/>
      <c r="SZZ1573" s="66"/>
      <c r="TAA1573" s="66"/>
      <c r="TAB1573" s="66"/>
      <c r="TAC1573" s="66"/>
      <c r="TAD1573" s="66"/>
      <c r="TAE1573" s="66"/>
      <c r="TAF1573" s="66"/>
      <c r="TAG1573" s="66"/>
      <c r="TAH1573" s="66"/>
      <c r="TAI1573" s="66"/>
      <c r="TAJ1573" s="66"/>
      <c r="TAK1573" s="66"/>
      <c r="TAL1573" s="66"/>
      <c r="TAM1573" s="66"/>
      <c r="TAN1573" s="66"/>
      <c r="TAO1573" s="66"/>
      <c r="TAP1573" s="66"/>
      <c r="TAQ1573" s="66"/>
      <c r="TAR1573" s="66"/>
      <c r="TAS1573" s="66"/>
      <c r="TAT1573" s="66"/>
      <c r="TAU1573" s="66"/>
      <c r="TAV1573" s="66"/>
      <c r="TAW1573" s="66"/>
      <c r="TAX1573" s="66"/>
      <c r="TAY1573" s="66"/>
      <c r="TAZ1573" s="66"/>
      <c r="TBA1573" s="66"/>
      <c r="TBB1573" s="66"/>
      <c r="TBC1573" s="66"/>
      <c r="TBD1573" s="66"/>
      <c r="TBE1573" s="66"/>
      <c r="TBF1573" s="66"/>
      <c r="TBG1573" s="66"/>
      <c r="TBH1573" s="66"/>
      <c r="TBI1573" s="66"/>
      <c r="TBJ1573" s="66"/>
      <c r="TBK1573" s="66"/>
      <c r="TBL1573" s="66"/>
      <c r="TBM1573" s="66"/>
      <c r="TBN1573" s="66"/>
      <c r="TBO1573" s="66"/>
      <c r="TBP1573" s="66"/>
      <c r="TBQ1573" s="66"/>
      <c r="TBR1573" s="66"/>
      <c r="TBS1573" s="66"/>
      <c r="TBT1573" s="66"/>
      <c r="TBU1573" s="66"/>
      <c r="TBV1573" s="66"/>
      <c r="TBW1573" s="66"/>
      <c r="TBX1573" s="66"/>
      <c r="TBY1573" s="66"/>
      <c r="TBZ1573" s="66"/>
      <c r="TCA1573" s="66"/>
      <c r="TCB1573" s="66"/>
      <c r="TCC1573" s="66"/>
      <c r="TCD1573" s="66"/>
      <c r="TCE1573" s="66"/>
      <c r="TCF1573" s="66"/>
      <c r="TCG1573" s="66"/>
      <c r="TCH1573" s="66"/>
      <c r="TCI1573" s="66"/>
      <c r="TCJ1573" s="66"/>
      <c r="TCK1573" s="66"/>
      <c r="TCL1573" s="66"/>
      <c r="TCM1573" s="66"/>
      <c r="TCN1573" s="66"/>
      <c r="TCO1573" s="66"/>
      <c r="TCP1573" s="66"/>
      <c r="TCQ1573" s="66"/>
      <c r="TCR1573" s="66"/>
      <c r="TCS1573" s="66"/>
      <c r="TCT1573" s="66"/>
      <c r="TCU1573" s="66"/>
      <c r="TCV1573" s="66"/>
      <c r="TCW1573" s="66"/>
      <c r="TCX1573" s="66"/>
      <c r="TCY1573" s="66"/>
      <c r="TCZ1573" s="66"/>
      <c r="TDA1573" s="66"/>
      <c r="TDB1573" s="66"/>
      <c r="TDC1573" s="66"/>
      <c r="TDD1573" s="66"/>
      <c r="TDE1573" s="66"/>
      <c r="TDF1573" s="66"/>
      <c r="TDG1573" s="66"/>
      <c r="TDH1573" s="66"/>
      <c r="TDI1573" s="66"/>
      <c r="TDJ1573" s="66"/>
      <c r="TDK1573" s="66"/>
      <c r="TDL1573" s="66"/>
      <c r="TDM1573" s="66"/>
      <c r="TDN1573" s="66"/>
      <c r="TDO1573" s="66"/>
      <c r="TDP1573" s="66"/>
      <c r="TDQ1573" s="66"/>
      <c r="TDR1573" s="66"/>
      <c r="TDS1573" s="66"/>
      <c r="TDT1573" s="66"/>
      <c r="TDU1573" s="66"/>
      <c r="TDV1573" s="66"/>
      <c r="TDW1573" s="66"/>
      <c r="TDX1573" s="66"/>
      <c r="TDY1573" s="66"/>
      <c r="TDZ1573" s="66"/>
      <c r="TEA1573" s="66"/>
      <c r="TEB1573" s="66"/>
      <c r="TEC1573" s="66"/>
      <c r="TED1573" s="66"/>
      <c r="TEE1573" s="66"/>
      <c r="TEF1573" s="66"/>
      <c r="TEG1573" s="66"/>
      <c r="TEH1573" s="66"/>
      <c r="TEI1573" s="66"/>
      <c r="TEJ1573" s="66"/>
      <c r="TEK1573" s="66"/>
      <c r="TEL1573" s="66"/>
      <c r="TEM1573" s="66"/>
      <c r="TEN1573" s="66"/>
      <c r="TEO1573" s="66"/>
      <c r="TEP1573" s="66"/>
      <c r="TEQ1573" s="66"/>
      <c r="TER1573" s="66"/>
      <c r="TES1573" s="66"/>
      <c r="TET1573" s="66"/>
      <c r="TEU1573" s="66"/>
      <c r="TEV1573" s="66"/>
      <c r="TEW1573" s="66"/>
      <c r="TEX1573" s="66"/>
      <c r="TEY1573" s="66"/>
      <c r="TEZ1573" s="66"/>
      <c r="TFA1573" s="66"/>
      <c r="TFB1573" s="66"/>
      <c r="TFC1573" s="66"/>
      <c r="TFD1573" s="66"/>
      <c r="TFE1573" s="66"/>
      <c r="TFF1573" s="66"/>
      <c r="TFG1573" s="66"/>
      <c r="TFH1573" s="66"/>
      <c r="TFI1573" s="66"/>
      <c r="TFJ1573" s="66"/>
      <c r="TFK1573" s="66"/>
      <c r="TFL1573" s="66"/>
      <c r="TFM1573" s="66"/>
      <c r="TFN1573" s="66"/>
      <c r="TFO1573" s="66"/>
      <c r="TFP1573" s="66"/>
      <c r="TFQ1573" s="66"/>
      <c r="TFR1573" s="66"/>
      <c r="TFS1573" s="66"/>
      <c r="TFT1573" s="66"/>
      <c r="TFU1573" s="66"/>
      <c r="TFV1573" s="66"/>
      <c r="TFW1573" s="66"/>
      <c r="TFX1573" s="66"/>
      <c r="TFY1573" s="66"/>
      <c r="TFZ1573" s="66"/>
      <c r="TGA1573" s="66"/>
      <c r="TGB1573" s="66"/>
      <c r="TGC1573" s="66"/>
      <c r="TGD1573" s="66"/>
      <c r="TGE1573" s="66"/>
      <c r="TGF1573" s="66"/>
      <c r="TGG1573" s="66"/>
      <c r="TGH1573" s="66"/>
      <c r="TGI1573" s="66"/>
      <c r="TGJ1573" s="66"/>
      <c r="TGK1573" s="66"/>
      <c r="TGL1573" s="66"/>
      <c r="TGM1573" s="66"/>
      <c r="TGN1573" s="66"/>
      <c r="TGO1573" s="66"/>
      <c r="TGP1573" s="66"/>
      <c r="TGQ1573" s="66"/>
      <c r="TGR1573" s="66"/>
      <c r="TGS1573" s="66"/>
      <c r="TGT1573" s="66"/>
      <c r="TGU1573" s="66"/>
      <c r="TGV1573" s="66"/>
      <c r="TGW1573" s="66"/>
      <c r="TGX1573" s="66"/>
      <c r="TGY1573" s="66"/>
      <c r="TGZ1573" s="66"/>
      <c r="THA1573" s="66"/>
      <c r="THB1573" s="66"/>
      <c r="THC1573" s="66"/>
      <c r="THD1573" s="66"/>
      <c r="THE1573" s="66"/>
      <c r="THF1573" s="66"/>
      <c r="THG1573" s="66"/>
      <c r="THH1573" s="66"/>
      <c r="THI1573" s="66"/>
      <c r="THJ1573" s="66"/>
      <c r="THK1573" s="66"/>
      <c r="THL1573" s="66"/>
      <c r="THM1573" s="66"/>
      <c r="THN1573" s="66"/>
      <c r="THO1573" s="66"/>
      <c r="THP1573" s="66"/>
      <c r="THQ1573" s="66"/>
      <c r="THR1573" s="66"/>
      <c r="THS1573" s="66"/>
      <c r="THT1573" s="66"/>
      <c r="THU1573" s="66"/>
      <c r="THV1573" s="66"/>
      <c r="THW1573" s="66"/>
      <c r="THX1573" s="66"/>
      <c r="THY1573" s="66"/>
      <c r="THZ1573" s="66"/>
      <c r="TIA1573" s="66"/>
      <c r="TIB1573" s="66"/>
      <c r="TIC1573" s="66"/>
      <c r="TID1573" s="66"/>
      <c r="TIE1573" s="66"/>
      <c r="TIF1573" s="66"/>
      <c r="TIG1573" s="66"/>
      <c r="TIH1573" s="66"/>
      <c r="TII1573" s="66"/>
      <c r="TIJ1573" s="66"/>
      <c r="TIK1573" s="66"/>
      <c r="TIL1573" s="66"/>
      <c r="TIM1573" s="66"/>
      <c r="TIN1573" s="66"/>
      <c r="TIO1573" s="66"/>
      <c r="TIP1573" s="66"/>
      <c r="TIQ1573" s="66"/>
      <c r="TIR1573" s="66"/>
      <c r="TIS1573" s="66"/>
      <c r="TIT1573" s="66"/>
      <c r="TIU1573" s="66"/>
      <c r="TIV1573" s="66"/>
      <c r="TIW1573" s="66"/>
      <c r="TIX1573" s="66"/>
      <c r="TIY1573" s="66"/>
      <c r="TIZ1573" s="66"/>
      <c r="TJA1573" s="66"/>
      <c r="TJB1573" s="66"/>
      <c r="TJC1573" s="66"/>
      <c r="TJD1573" s="66"/>
      <c r="TJE1573" s="66"/>
      <c r="TJF1573" s="66"/>
      <c r="TJG1573" s="66"/>
      <c r="TJH1573" s="66"/>
      <c r="TJI1573" s="66"/>
      <c r="TJJ1573" s="66"/>
      <c r="TJK1573" s="66"/>
      <c r="TJL1573" s="66"/>
      <c r="TJM1573" s="66"/>
      <c r="TJN1573" s="66"/>
      <c r="TJO1573" s="66"/>
      <c r="TJP1573" s="66"/>
      <c r="TJQ1573" s="66"/>
      <c r="TJR1573" s="66"/>
      <c r="TJS1573" s="66"/>
      <c r="TJT1573" s="66"/>
      <c r="TJU1573" s="66"/>
      <c r="TJV1573" s="66"/>
      <c r="TJW1573" s="66"/>
      <c r="TJX1573" s="66"/>
      <c r="TJY1573" s="66"/>
      <c r="TJZ1573" s="66"/>
      <c r="TKA1573" s="66"/>
      <c r="TKB1573" s="66"/>
      <c r="TKC1573" s="66"/>
      <c r="TKD1573" s="66"/>
      <c r="TKE1573" s="66"/>
      <c r="TKF1573" s="66"/>
      <c r="TKG1573" s="66"/>
      <c r="TKH1573" s="66"/>
      <c r="TKI1573" s="66"/>
      <c r="TKJ1573" s="66"/>
      <c r="TKK1573" s="66"/>
      <c r="TKL1573" s="66"/>
      <c r="TKM1573" s="66"/>
      <c r="TKN1573" s="66"/>
      <c r="TKO1573" s="66"/>
      <c r="TKP1573" s="66"/>
      <c r="TKQ1573" s="66"/>
      <c r="TKR1573" s="66"/>
      <c r="TKS1573" s="66"/>
      <c r="TKT1573" s="66"/>
      <c r="TKU1573" s="66"/>
      <c r="TKV1573" s="66"/>
      <c r="TKW1573" s="66"/>
      <c r="TKX1573" s="66"/>
      <c r="TKY1573" s="66"/>
      <c r="TKZ1573" s="66"/>
      <c r="TLA1573" s="66"/>
      <c r="TLB1573" s="66"/>
      <c r="TLC1573" s="66"/>
      <c r="TLD1573" s="66"/>
      <c r="TLE1573" s="66"/>
      <c r="TLF1573" s="66"/>
      <c r="TLG1573" s="66"/>
      <c r="TLH1573" s="66"/>
      <c r="TLI1573" s="66"/>
      <c r="TLJ1573" s="66"/>
      <c r="TLK1573" s="66"/>
      <c r="TLL1573" s="66"/>
      <c r="TLM1573" s="66"/>
      <c r="TLN1573" s="66"/>
      <c r="TLO1573" s="66"/>
      <c r="TLP1573" s="66"/>
      <c r="TLQ1573" s="66"/>
      <c r="TLR1573" s="66"/>
      <c r="TLS1573" s="66"/>
      <c r="TLT1573" s="66"/>
      <c r="TLU1573" s="66"/>
      <c r="TLV1573" s="66"/>
      <c r="TLW1573" s="66"/>
      <c r="TLX1573" s="66"/>
      <c r="TLY1573" s="66"/>
      <c r="TLZ1573" s="66"/>
      <c r="TMA1573" s="66"/>
      <c r="TMB1573" s="66"/>
      <c r="TMC1573" s="66"/>
      <c r="TMD1573" s="66"/>
      <c r="TME1573" s="66"/>
      <c r="TMF1573" s="66"/>
      <c r="TMG1573" s="66"/>
      <c r="TMH1573" s="66"/>
      <c r="TMI1573" s="66"/>
      <c r="TMJ1573" s="66"/>
      <c r="TMK1573" s="66"/>
      <c r="TML1573" s="66"/>
      <c r="TMM1573" s="66"/>
      <c r="TMN1573" s="66"/>
      <c r="TMO1573" s="66"/>
      <c r="TMP1573" s="66"/>
      <c r="TMQ1573" s="66"/>
      <c r="TMR1573" s="66"/>
      <c r="TMS1573" s="66"/>
      <c r="TMT1573" s="66"/>
      <c r="TMU1573" s="66"/>
      <c r="TMV1573" s="66"/>
      <c r="TMW1573" s="66"/>
      <c r="TMX1573" s="66"/>
      <c r="TMY1573" s="66"/>
      <c r="TMZ1573" s="66"/>
      <c r="TNA1573" s="66"/>
      <c r="TNB1573" s="66"/>
      <c r="TNC1573" s="66"/>
      <c r="TND1573" s="66"/>
      <c r="TNE1573" s="66"/>
      <c r="TNF1573" s="66"/>
      <c r="TNG1573" s="66"/>
      <c r="TNH1573" s="66"/>
      <c r="TNI1573" s="66"/>
      <c r="TNJ1573" s="66"/>
      <c r="TNK1573" s="66"/>
      <c r="TNL1573" s="66"/>
      <c r="TNM1573" s="66"/>
      <c r="TNN1573" s="66"/>
      <c r="TNO1573" s="66"/>
      <c r="TNP1573" s="66"/>
      <c r="TNQ1573" s="66"/>
      <c r="TNR1573" s="66"/>
      <c r="TNS1573" s="66"/>
      <c r="TNT1573" s="66"/>
      <c r="TNU1573" s="66"/>
      <c r="TNV1573" s="66"/>
      <c r="TNW1573" s="66"/>
      <c r="TNX1573" s="66"/>
      <c r="TNY1573" s="66"/>
      <c r="TNZ1573" s="66"/>
      <c r="TOA1573" s="66"/>
      <c r="TOB1573" s="66"/>
      <c r="TOC1573" s="66"/>
      <c r="TOD1573" s="66"/>
      <c r="TOE1573" s="66"/>
      <c r="TOF1573" s="66"/>
      <c r="TOG1573" s="66"/>
      <c r="TOH1573" s="66"/>
      <c r="TOI1573" s="66"/>
      <c r="TOJ1573" s="66"/>
      <c r="TOK1573" s="66"/>
      <c r="TOL1573" s="66"/>
      <c r="TOM1573" s="66"/>
      <c r="TON1573" s="66"/>
      <c r="TOO1573" s="66"/>
      <c r="TOP1573" s="66"/>
      <c r="TOQ1573" s="66"/>
      <c r="TOR1573" s="66"/>
      <c r="TOS1573" s="66"/>
      <c r="TOT1573" s="66"/>
      <c r="TOU1573" s="66"/>
      <c r="TOV1573" s="66"/>
      <c r="TOW1573" s="66"/>
      <c r="TOX1573" s="66"/>
      <c r="TOY1573" s="66"/>
      <c r="TOZ1573" s="66"/>
      <c r="TPA1573" s="66"/>
      <c r="TPB1573" s="66"/>
      <c r="TPC1573" s="66"/>
      <c r="TPD1573" s="66"/>
      <c r="TPE1573" s="66"/>
      <c r="TPF1573" s="66"/>
      <c r="TPG1573" s="66"/>
      <c r="TPH1573" s="66"/>
      <c r="TPI1573" s="66"/>
      <c r="TPJ1573" s="66"/>
      <c r="TPK1573" s="66"/>
      <c r="TPL1573" s="66"/>
      <c r="TPM1573" s="66"/>
      <c r="TPN1573" s="66"/>
      <c r="TPO1573" s="66"/>
      <c r="TPP1573" s="66"/>
      <c r="TPQ1573" s="66"/>
      <c r="TPR1573" s="66"/>
      <c r="TPS1573" s="66"/>
      <c r="TPT1573" s="66"/>
      <c r="TPU1573" s="66"/>
      <c r="TPV1573" s="66"/>
      <c r="TPW1573" s="66"/>
      <c r="TPX1573" s="66"/>
      <c r="TPY1573" s="66"/>
      <c r="TPZ1573" s="66"/>
      <c r="TQA1573" s="66"/>
      <c r="TQB1573" s="66"/>
      <c r="TQC1573" s="66"/>
      <c r="TQD1573" s="66"/>
      <c r="TQE1573" s="66"/>
      <c r="TQF1573" s="66"/>
      <c r="TQG1573" s="66"/>
      <c r="TQH1573" s="66"/>
      <c r="TQI1573" s="66"/>
      <c r="TQJ1573" s="66"/>
      <c r="TQK1573" s="66"/>
      <c r="TQL1573" s="66"/>
      <c r="TQM1573" s="66"/>
      <c r="TQN1573" s="66"/>
      <c r="TQO1573" s="66"/>
      <c r="TQP1573" s="66"/>
      <c r="TQQ1573" s="66"/>
      <c r="TQR1573" s="66"/>
      <c r="TQS1573" s="66"/>
      <c r="TQT1573" s="66"/>
      <c r="TQU1573" s="66"/>
      <c r="TQV1573" s="66"/>
      <c r="TQW1573" s="66"/>
      <c r="TQX1573" s="66"/>
      <c r="TQY1573" s="66"/>
      <c r="TQZ1573" s="66"/>
      <c r="TRA1573" s="66"/>
      <c r="TRB1573" s="66"/>
      <c r="TRC1573" s="66"/>
      <c r="TRD1573" s="66"/>
      <c r="TRE1573" s="66"/>
      <c r="TRF1573" s="66"/>
      <c r="TRG1573" s="66"/>
      <c r="TRH1573" s="66"/>
      <c r="TRI1573" s="66"/>
      <c r="TRJ1573" s="66"/>
      <c r="TRK1573" s="66"/>
      <c r="TRL1573" s="66"/>
      <c r="TRM1573" s="66"/>
      <c r="TRN1573" s="66"/>
      <c r="TRO1573" s="66"/>
      <c r="TRP1573" s="66"/>
      <c r="TRQ1573" s="66"/>
      <c r="TRR1573" s="66"/>
      <c r="TRS1573" s="66"/>
      <c r="TRT1573" s="66"/>
      <c r="TRU1573" s="66"/>
      <c r="TRV1573" s="66"/>
      <c r="TRW1573" s="66"/>
      <c r="TRX1573" s="66"/>
      <c r="TRY1573" s="66"/>
      <c r="TRZ1573" s="66"/>
      <c r="TSA1573" s="66"/>
      <c r="TSB1573" s="66"/>
      <c r="TSC1573" s="66"/>
      <c r="TSD1573" s="66"/>
      <c r="TSE1573" s="66"/>
      <c r="TSF1573" s="66"/>
      <c r="TSG1573" s="66"/>
      <c r="TSH1573" s="66"/>
      <c r="TSI1573" s="66"/>
      <c r="TSJ1573" s="66"/>
      <c r="TSK1573" s="66"/>
      <c r="TSL1573" s="66"/>
      <c r="TSM1573" s="66"/>
      <c r="TSN1573" s="66"/>
      <c r="TSO1573" s="66"/>
      <c r="TSP1573" s="66"/>
      <c r="TSQ1573" s="66"/>
      <c r="TSR1573" s="66"/>
      <c r="TSS1573" s="66"/>
      <c r="TST1573" s="66"/>
      <c r="TSU1573" s="66"/>
      <c r="TSV1573" s="66"/>
      <c r="TSW1573" s="66"/>
      <c r="TSX1573" s="66"/>
      <c r="TSY1573" s="66"/>
      <c r="TSZ1573" s="66"/>
      <c r="TTA1573" s="66"/>
      <c r="TTB1573" s="66"/>
      <c r="TTC1573" s="66"/>
      <c r="TTD1573" s="66"/>
      <c r="TTE1573" s="66"/>
      <c r="TTF1573" s="66"/>
      <c r="TTG1573" s="66"/>
      <c r="TTH1573" s="66"/>
      <c r="TTI1573" s="66"/>
      <c r="TTJ1573" s="66"/>
      <c r="TTK1573" s="66"/>
      <c r="TTL1573" s="66"/>
      <c r="TTM1573" s="66"/>
      <c r="TTN1573" s="66"/>
      <c r="TTO1573" s="66"/>
      <c r="TTP1573" s="66"/>
      <c r="TTQ1573" s="66"/>
      <c r="TTR1573" s="66"/>
      <c r="TTS1573" s="66"/>
      <c r="TTT1573" s="66"/>
      <c r="TTU1573" s="66"/>
      <c r="TTV1573" s="66"/>
      <c r="TTW1573" s="66"/>
      <c r="TTX1573" s="66"/>
      <c r="TTY1573" s="66"/>
      <c r="TTZ1573" s="66"/>
      <c r="TUA1573" s="66"/>
      <c r="TUB1573" s="66"/>
      <c r="TUC1573" s="66"/>
      <c r="TUD1573" s="66"/>
      <c r="TUE1573" s="66"/>
      <c r="TUF1573" s="66"/>
      <c r="TUG1573" s="66"/>
      <c r="TUH1573" s="66"/>
      <c r="TUI1573" s="66"/>
      <c r="TUJ1573" s="66"/>
      <c r="TUK1573" s="66"/>
      <c r="TUL1573" s="66"/>
      <c r="TUM1573" s="66"/>
      <c r="TUN1573" s="66"/>
      <c r="TUO1573" s="66"/>
      <c r="TUP1573" s="66"/>
      <c r="TUQ1573" s="66"/>
      <c r="TUR1573" s="66"/>
      <c r="TUS1573" s="66"/>
      <c r="TUT1573" s="66"/>
      <c r="TUU1573" s="66"/>
      <c r="TUV1573" s="66"/>
      <c r="TUW1573" s="66"/>
      <c r="TUX1573" s="66"/>
      <c r="TUY1573" s="66"/>
      <c r="TUZ1573" s="66"/>
      <c r="TVA1573" s="66"/>
      <c r="TVB1573" s="66"/>
      <c r="TVC1573" s="66"/>
      <c r="TVD1573" s="66"/>
      <c r="TVE1573" s="66"/>
      <c r="TVF1573" s="66"/>
      <c r="TVG1573" s="66"/>
      <c r="TVH1573" s="66"/>
      <c r="TVI1573" s="66"/>
      <c r="TVJ1573" s="66"/>
      <c r="TVK1573" s="66"/>
      <c r="TVL1573" s="66"/>
      <c r="TVM1573" s="66"/>
      <c r="TVN1573" s="66"/>
      <c r="TVO1573" s="66"/>
      <c r="TVP1573" s="66"/>
      <c r="TVQ1573" s="66"/>
      <c r="TVR1573" s="66"/>
      <c r="TVS1573" s="66"/>
      <c r="TVT1573" s="66"/>
      <c r="TVU1573" s="66"/>
      <c r="TVV1573" s="66"/>
      <c r="TVW1573" s="66"/>
      <c r="TVX1573" s="66"/>
      <c r="TVY1573" s="66"/>
      <c r="TVZ1573" s="66"/>
      <c r="TWA1573" s="66"/>
      <c r="TWB1573" s="66"/>
      <c r="TWC1573" s="66"/>
      <c r="TWD1573" s="66"/>
      <c r="TWE1573" s="66"/>
      <c r="TWF1573" s="66"/>
      <c r="TWG1573" s="66"/>
      <c r="TWH1573" s="66"/>
      <c r="TWI1573" s="66"/>
      <c r="TWJ1573" s="66"/>
      <c r="TWK1573" s="66"/>
      <c r="TWL1573" s="66"/>
      <c r="TWM1573" s="66"/>
      <c r="TWN1573" s="66"/>
      <c r="TWO1573" s="66"/>
      <c r="TWP1573" s="66"/>
      <c r="TWQ1573" s="66"/>
      <c r="TWR1573" s="66"/>
      <c r="TWS1573" s="66"/>
      <c r="TWT1573" s="66"/>
      <c r="TWU1573" s="66"/>
      <c r="TWV1573" s="66"/>
      <c r="TWW1573" s="66"/>
      <c r="TWX1573" s="66"/>
      <c r="TWY1573" s="66"/>
      <c r="TWZ1573" s="66"/>
      <c r="TXA1573" s="66"/>
      <c r="TXB1573" s="66"/>
      <c r="TXC1573" s="66"/>
      <c r="TXD1573" s="66"/>
      <c r="TXE1573" s="66"/>
      <c r="TXF1573" s="66"/>
      <c r="TXG1573" s="66"/>
      <c r="TXH1573" s="66"/>
      <c r="TXI1573" s="66"/>
      <c r="TXJ1573" s="66"/>
      <c r="TXK1573" s="66"/>
      <c r="TXL1573" s="66"/>
      <c r="TXM1573" s="66"/>
      <c r="TXN1573" s="66"/>
      <c r="TXO1573" s="66"/>
      <c r="TXP1573" s="66"/>
      <c r="TXQ1573" s="66"/>
      <c r="TXR1573" s="66"/>
      <c r="TXS1573" s="66"/>
      <c r="TXT1573" s="66"/>
      <c r="TXU1573" s="66"/>
      <c r="TXV1573" s="66"/>
      <c r="TXW1573" s="66"/>
      <c r="TXX1573" s="66"/>
      <c r="TXY1573" s="66"/>
      <c r="TXZ1573" s="66"/>
      <c r="TYA1573" s="66"/>
      <c r="TYB1573" s="66"/>
      <c r="TYC1573" s="66"/>
      <c r="TYD1573" s="66"/>
      <c r="TYE1573" s="66"/>
      <c r="TYF1573" s="66"/>
      <c r="TYG1573" s="66"/>
      <c r="TYH1573" s="66"/>
      <c r="TYI1573" s="66"/>
      <c r="TYJ1573" s="66"/>
      <c r="TYK1573" s="66"/>
      <c r="TYL1573" s="66"/>
      <c r="TYM1573" s="66"/>
      <c r="TYN1573" s="66"/>
      <c r="TYO1573" s="66"/>
      <c r="TYP1573" s="66"/>
      <c r="TYQ1573" s="66"/>
      <c r="TYR1573" s="66"/>
      <c r="TYS1573" s="66"/>
      <c r="TYT1573" s="66"/>
      <c r="TYU1573" s="66"/>
      <c r="TYV1573" s="66"/>
      <c r="TYW1573" s="66"/>
      <c r="TYX1573" s="66"/>
      <c r="TYY1573" s="66"/>
      <c r="TYZ1573" s="66"/>
      <c r="TZA1573" s="66"/>
      <c r="TZB1573" s="66"/>
      <c r="TZC1573" s="66"/>
      <c r="TZD1573" s="66"/>
      <c r="TZE1573" s="66"/>
      <c r="TZF1573" s="66"/>
      <c r="TZG1573" s="66"/>
      <c r="TZH1573" s="66"/>
      <c r="TZI1573" s="66"/>
      <c r="TZJ1573" s="66"/>
      <c r="TZK1573" s="66"/>
      <c r="TZL1573" s="66"/>
      <c r="TZM1573" s="66"/>
      <c r="TZN1573" s="66"/>
      <c r="TZO1573" s="66"/>
      <c r="TZP1573" s="66"/>
      <c r="TZQ1573" s="66"/>
      <c r="TZR1573" s="66"/>
      <c r="TZS1573" s="66"/>
      <c r="TZT1573" s="66"/>
      <c r="TZU1573" s="66"/>
      <c r="TZV1573" s="66"/>
      <c r="TZW1573" s="66"/>
      <c r="TZX1573" s="66"/>
      <c r="TZY1573" s="66"/>
      <c r="TZZ1573" s="66"/>
      <c r="UAA1573" s="66"/>
      <c r="UAB1573" s="66"/>
      <c r="UAC1573" s="66"/>
      <c r="UAD1573" s="66"/>
      <c r="UAE1573" s="66"/>
      <c r="UAF1573" s="66"/>
      <c r="UAG1573" s="66"/>
      <c r="UAH1573" s="66"/>
      <c r="UAI1573" s="66"/>
      <c r="UAJ1573" s="66"/>
      <c r="UAK1573" s="66"/>
      <c r="UAL1573" s="66"/>
      <c r="UAM1573" s="66"/>
      <c r="UAN1573" s="66"/>
      <c r="UAO1573" s="66"/>
      <c r="UAP1573" s="66"/>
      <c r="UAQ1573" s="66"/>
      <c r="UAR1573" s="66"/>
      <c r="UAS1573" s="66"/>
      <c r="UAT1573" s="66"/>
      <c r="UAU1573" s="66"/>
      <c r="UAV1573" s="66"/>
      <c r="UAW1573" s="66"/>
      <c r="UAX1573" s="66"/>
      <c r="UAY1573" s="66"/>
      <c r="UAZ1573" s="66"/>
      <c r="UBA1573" s="66"/>
      <c r="UBB1573" s="66"/>
      <c r="UBC1573" s="66"/>
      <c r="UBD1573" s="66"/>
      <c r="UBE1573" s="66"/>
      <c r="UBF1573" s="66"/>
      <c r="UBG1573" s="66"/>
      <c r="UBH1573" s="66"/>
      <c r="UBI1573" s="66"/>
      <c r="UBJ1573" s="66"/>
      <c r="UBK1573" s="66"/>
      <c r="UBL1573" s="66"/>
      <c r="UBM1573" s="66"/>
      <c r="UBN1573" s="66"/>
      <c r="UBO1573" s="66"/>
      <c r="UBP1573" s="66"/>
      <c r="UBQ1573" s="66"/>
      <c r="UBR1573" s="66"/>
      <c r="UBS1573" s="66"/>
      <c r="UBT1573" s="66"/>
      <c r="UBU1573" s="66"/>
      <c r="UBV1573" s="66"/>
      <c r="UBW1573" s="66"/>
      <c r="UBX1573" s="66"/>
      <c r="UBY1573" s="66"/>
      <c r="UBZ1573" s="66"/>
      <c r="UCA1573" s="66"/>
      <c r="UCB1573" s="66"/>
      <c r="UCC1573" s="66"/>
      <c r="UCD1573" s="66"/>
      <c r="UCE1573" s="66"/>
      <c r="UCF1573" s="66"/>
      <c r="UCG1573" s="66"/>
      <c r="UCH1573" s="66"/>
      <c r="UCI1573" s="66"/>
      <c r="UCJ1573" s="66"/>
      <c r="UCK1573" s="66"/>
      <c r="UCL1573" s="66"/>
      <c r="UCM1573" s="66"/>
      <c r="UCN1573" s="66"/>
      <c r="UCO1573" s="66"/>
      <c r="UCP1573" s="66"/>
      <c r="UCQ1573" s="66"/>
      <c r="UCR1573" s="66"/>
      <c r="UCS1573" s="66"/>
      <c r="UCT1573" s="66"/>
      <c r="UCU1573" s="66"/>
      <c r="UCV1573" s="66"/>
      <c r="UCW1573" s="66"/>
      <c r="UCX1573" s="66"/>
      <c r="UCY1573" s="66"/>
      <c r="UCZ1573" s="66"/>
      <c r="UDA1573" s="66"/>
      <c r="UDB1573" s="66"/>
      <c r="UDC1573" s="66"/>
      <c r="UDD1573" s="66"/>
      <c r="UDE1573" s="66"/>
      <c r="UDF1573" s="66"/>
      <c r="UDG1573" s="66"/>
      <c r="UDH1573" s="66"/>
      <c r="UDI1573" s="66"/>
      <c r="UDJ1573" s="66"/>
      <c r="UDK1573" s="66"/>
      <c r="UDL1573" s="66"/>
      <c r="UDM1573" s="66"/>
      <c r="UDN1573" s="66"/>
      <c r="UDO1573" s="66"/>
      <c r="UDP1573" s="66"/>
      <c r="UDQ1573" s="66"/>
      <c r="UDR1573" s="66"/>
      <c r="UDS1573" s="66"/>
      <c r="UDT1573" s="66"/>
      <c r="UDU1573" s="66"/>
      <c r="UDV1573" s="66"/>
      <c r="UDW1573" s="66"/>
      <c r="UDX1573" s="66"/>
      <c r="UDY1573" s="66"/>
      <c r="UDZ1573" s="66"/>
      <c r="UEA1573" s="66"/>
      <c r="UEB1573" s="66"/>
      <c r="UEC1573" s="66"/>
      <c r="UED1573" s="66"/>
      <c r="UEE1573" s="66"/>
      <c r="UEF1573" s="66"/>
      <c r="UEG1573" s="66"/>
      <c r="UEH1573" s="66"/>
      <c r="UEI1573" s="66"/>
      <c r="UEJ1573" s="66"/>
      <c r="UEK1573" s="66"/>
      <c r="UEL1573" s="66"/>
      <c r="UEM1573" s="66"/>
      <c r="UEN1573" s="66"/>
      <c r="UEO1573" s="66"/>
      <c r="UEP1573" s="66"/>
      <c r="UEQ1573" s="66"/>
      <c r="UER1573" s="66"/>
      <c r="UES1573" s="66"/>
      <c r="UET1573" s="66"/>
      <c r="UEU1573" s="66"/>
      <c r="UEV1573" s="66"/>
      <c r="UEW1573" s="66"/>
      <c r="UEX1573" s="66"/>
      <c r="UEY1573" s="66"/>
      <c r="UEZ1573" s="66"/>
      <c r="UFA1573" s="66"/>
      <c r="UFB1573" s="66"/>
      <c r="UFC1573" s="66"/>
      <c r="UFD1573" s="66"/>
      <c r="UFE1573" s="66"/>
      <c r="UFF1573" s="66"/>
      <c r="UFG1573" s="66"/>
      <c r="UFH1573" s="66"/>
      <c r="UFI1573" s="66"/>
      <c r="UFJ1573" s="66"/>
      <c r="UFK1573" s="66"/>
      <c r="UFL1573" s="66"/>
      <c r="UFM1573" s="66"/>
      <c r="UFN1573" s="66"/>
      <c r="UFO1573" s="66"/>
      <c r="UFP1573" s="66"/>
      <c r="UFQ1573" s="66"/>
      <c r="UFR1573" s="66"/>
      <c r="UFS1573" s="66"/>
      <c r="UFT1573" s="66"/>
      <c r="UFU1573" s="66"/>
      <c r="UFV1573" s="66"/>
      <c r="UFW1573" s="66"/>
      <c r="UFX1573" s="66"/>
      <c r="UFY1573" s="66"/>
      <c r="UFZ1573" s="66"/>
      <c r="UGA1573" s="66"/>
      <c r="UGB1573" s="66"/>
      <c r="UGC1573" s="66"/>
      <c r="UGD1573" s="66"/>
      <c r="UGE1573" s="66"/>
      <c r="UGF1573" s="66"/>
      <c r="UGG1573" s="66"/>
      <c r="UGH1573" s="66"/>
      <c r="UGI1573" s="66"/>
      <c r="UGJ1573" s="66"/>
      <c r="UGK1573" s="66"/>
      <c r="UGL1573" s="66"/>
      <c r="UGM1573" s="66"/>
      <c r="UGN1573" s="66"/>
      <c r="UGO1573" s="66"/>
      <c r="UGP1573" s="66"/>
      <c r="UGQ1573" s="66"/>
      <c r="UGR1573" s="66"/>
      <c r="UGS1573" s="66"/>
      <c r="UGT1573" s="66"/>
      <c r="UGU1573" s="66"/>
      <c r="UGV1573" s="66"/>
      <c r="UGW1573" s="66"/>
      <c r="UGX1573" s="66"/>
      <c r="UGY1573" s="66"/>
      <c r="UGZ1573" s="66"/>
      <c r="UHA1573" s="66"/>
      <c r="UHB1573" s="66"/>
      <c r="UHC1573" s="66"/>
      <c r="UHD1573" s="66"/>
      <c r="UHE1573" s="66"/>
      <c r="UHF1573" s="66"/>
      <c r="UHG1573" s="66"/>
      <c r="UHH1573" s="66"/>
      <c r="UHI1573" s="66"/>
      <c r="UHJ1573" s="66"/>
      <c r="UHK1573" s="66"/>
      <c r="UHL1573" s="66"/>
      <c r="UHM1573" s="66"/>
      <c r="UHN1573" s="66"/>
      <c r="UHO1573" s="66"/>
      <c r="UHP1573" s="66"/>
      <c r="UHQ1573" s="66"/>
      <c r="UHR1573" s="66"/>
      <c r="UHS1573" s="66"/>
      <c r="UHT1573" s="66"/>
      <c r="UHU1573" s="66"/>
      <c r="UHV1573" s="66"/>
      <c r="UHW1573" s="66"/>
      <c r="UHX1573" s="66"/>
      <c r="UHY1573" s="66"/>
      <c r="UHZ1573" s="66"/>
      <c r="UIA1573" s="66"/>
      <c r="UIB1573" s="66"/>
      <c r="UIC1573" s="66"/>
      <c r="UID1573" s="66"/>
      <c r="UIE1573" s="66"/>
      <c r="UIF1573" s="66"/>
      <c r="UIG1573" s="66"/>
      <c r="UIH1573" s="66"/>
      <c r="UII1573" s="66"/>
      <c r="UIJ1573" s="66"/>
      <c r="UIK1573" s="66"/>
      <c r="UIL1573" s="66"/>
      <c r="UIM1573" s="66"/>
      <c r="UIN1573" s="66"/>
      <c r="UIO1573" s="66"/>
      <c r="UIP1573" s="66"/>
      <c r="UIQ1573" s="66"/>
      <c r="UIR1573" s="66"/>
      <c r="UIS1573" s="66"/>
      <c r="UIT1573" s="66"/>
      <c r="UIU1573" s="66"/>
      <c r="UIV1573" s="66"/>
      <c r="UIW1573" s="66"/>
      <c r="UIX1573" s="66"/>
      <c r="UIY1573" s="66"/>
      <c r="UIZ1573" s="66"/>
      <c r="UJA1573" s="66"/>
      <c r="UJB1573" s="66"/>
      <c r="UJC1573" s="66"/>
      <c r="UJD1573" s="66"/>
      <c r="UJE1573" s="66"/>
      <c r="UJF1573" s="66"/>
      <c r="UJG1573" s="66"/>
      <c r="UJH1573" s="66"/>
      <c r="UJI1573" s="66"/>
      <c r="UJJ1573" s="66"/>
      <c r="UJK1573" s="66"/>
      <c r="UJL1573" s="66"/>
      <c r="UJM1573" s="66"/>
      <c r="UJN1573" s="66"/>
      <c r="UJO1573" s="66"/>
      <c r="UJP1573" s="66"/>
      <c r="UJQ1573" s="66"/>
      <c r="UJR1573" s="66"/>
      <c r="UJS1573" s="66"/>
      <c r="UJT1573" s="66"/>
      <c r="UJU1573" s="66"/>
      <c r="UJV1573" s="66"/>
      <c r="UJW1573" s="66"/>
      <c r="UJX1573" s="66"/>
      <c r="UJY1573" s="66"/>
      <c r="UJZ1573" s="66"/>
      <c r="UKA1573" s="66"/>
      <c r="UKB1573" s="66"/>
      <c r="UKC1573" s="66"/>
      <c r="UKD1573" s="66"/>
      <c r="UKE1573" s="66"/>
      <c r="UKF1573" s="66"/>
      <c r="UKG1573" s="66"/>
      <c r="UKH1573" s="66"/>
      <c r="UKI1573" s="66"/>
      <c r="UKJ1573" s="66"/>
      <c r="UKK1573" s="66"/>
      <c r="UKL1573" s="66"/>
      <c r="UKM1573" s="66"/>
      <c r="UKN1573" s="66"/>
      <c r="UKO1573" s="66"/>
      <c r="UKP1573" s="66"/>
      <c r="UKQ1573" s="66"/>
      <c r="UKR1573" s="66"/>
      <c r="UKS1573" s="66"/>
      <c r="UKT1573" s="66"/>
      <c r="UKU1573" s="66"/>
      <c r="UKV1573" s="66"/>
      <c r="UKW1573" s="66"/>
      <c r="UKX1573" s="66"/>
      <c r="UKY1573" s="66"/>
      <c r="UKZ1573" s="66"/>
      <c r="ULA1573" s="66"/>
      <c r="ULB1573" s="66"/>
      <c r="ULC1573" s="66"/>
      <c r="ULD1573" s="66"/>
      <c r="ULE1573" s="66"/>
      <c r="ULF1573" s="66"/>
      <c r="ULG1573" s="66"/>
      <c r="ULH1573" s="66"/>
      <c r="ULI1573" s="66"/>
      <c r="ULJ1573" s="66"/>
      <c r="ULK1573" s="66"/>
      <c r="ULL1573" s="66"/>
      <c r="ULM1573" s="66"/>
      <c r="ULN1573" s="66"/>
      <c r="ULO1573" s="66"/>
      <c r="ULP1573" s="66"/>
      <c r="ULQ1573" s="66"/>
      <c r="ULR1573" s="66"/>
      <c r="ULS1573" s="66"/>
      <c r="ULT1573" s="66"/>
      <c r="ULU1573" s="66"/>
      <c r="ULV1573" s="66"/>
      <c r="ULW1573" s="66"/>
      <c r="ULX1573" s="66"/>
      <c r="ULY1573" s="66"/>
      <c r="ULZ1573" s="66"/>
      <c r="UMA1573" s="66"/>
      <c r="UMB1573" s="66"/>
      <c r="UMC1573" s="66"/>
      <c r="UMD1573" s="66"/>
      <c r="UME1573" s="66"/>
      <c r="UMF1573" s="66"/>
      <c r="UMG1573" s="66"/>
      <c r="UMH1573" s="66"/>
      <c r="UMI1573" s="66"/>
      <c r="UMJ1573" s="66"/>
      <c r="UMK1573" s="66"/>
      <c r="UML1573" s="66"/>
      <c r="UMM1573" s="66"/>
      <c r="UMN1573" s="66"/>
      <c r="UMO1573" s="66"/>
      <c r="UMP1573" s="66"/>
      <c r="UMQ1573" s="66"/>
      <c r="UMR1573" s="66"/>
      <c r="UMS1573" s="66"/>
      <c r="UMT1573" s="66"/>
      <c r="UMU1573" s="66"/>
      <c r="UMV1573" s="66"/>
      <c r="UMW1573" s="66"/>
      <c r="UMX1573" s="66"/>
      <c r="UMY1573" s="66"/>
      <c r="UMZ1573" s="66"/>
      <c r="UNA1573" s="66"/>
      <c r="UNB1573" s="66"/>
      <c r="UNC1573" s="66"/>
      <c r="UND1573" s="66"/>
      <c r="UNE1573" s="66"/>
      <c r="UNF1573" s="66"/>
      <c r="UNG1573" s="66"/>
      <c r="UNH1573" s="66"/>
      <c r="UNI1573" s="66"/>
      <c r="UNJ1573" s="66"/>
      <c r="UNK1573" s="66"/>
      <c r="UNL1573" s="66"/>
      <c r="UNM1573" s="66"/>
      <c r="UNN1573" s="66"/>
      <c r="UNO1573" s="66"/>
      <c r="UNP1573" s="66"/>
      <c r="UNQ1573" s="66"/>
      <c r="UNR1573" s="66"/>
      <c r="UNS1573" s="66"/>
      <c r="UNT1573" s="66"/>
      <c r="UNU1573" s="66"/>
      <c r="UNV1573" s="66"/>
      <c r="UNW1573" s="66"/>
      <c r="UNX1573" s="66"/>
      <c r="UNY1573" s="66"/>
      <c r="UNZ1573" s="66"/>
      <c r="UOA1573" s="66"/>
      <c r="UOB1573" s="66"/>
      <c r="UOC1573" s="66"/>
      <c r="UOD1573" s="66"/>
      <c r="UOE1573" s="66"/>
      <c r="UOF1573" s="66"/>
      <c r="UOG1573" s="66"/>
      <c r="UOH1573" s="66"/>
      <c r="UOI1573" s="66"/>
      <c r="UOJ1573" s="66"/>
      <c r="UOK1573" s="66"/>
      <c r="UOL1573" s="66"/>
      <c r="UOM1573" s="66"/>
      <c r="UON1573" s="66"/>
      <c r="UOO1573" s="66"/>
      <c r="UOP1573" s="66"/>
      <c r="UOQ1573" s="66"/>
      <c r="UOR1573" s="66"/>
      <c r="UOS1573" s="66"/>
      <c r="UOT1573" s="66"/>
      <c r="UOU1573" s="66"/>
      <c r="UOV1573" s="66"/>
      <c r="UOW1573" s="66"/>
      <c r="UOX1573" s="66"/>
      <c r="UOY1573" s="66"/>
      <c r="UOZ1573" s="66"/>
      <c r="UPA1573" s="66"/>
      <c r="UPB1573" s="66"/>
      <c r="UPC1573" s="66"/>
      <c r="UPD1573" s="66"/>
      <c r="UPE1573" s="66"/>
      <c r="UPF1573" s="66"/>
      <c r="UPG1573" s="66"/>
      <c r="UPH1573" s="66"/>
      <c r="UPI1573" s="66"/>
      <c r="UPJ1573" s="66"/>
      <c r="UPK1573" s="66"/>
      <c r="UPL1573" s="66"/>
      <c r="UPM1573" s="66"/>
      <c r="UPN1573" s="66"/>
      <c r="UPO1573" s="66"/>
      <c r="UPP1573" s="66"/>
      <c r="UPQ1573" s="66"/>
      <c r="UPR1573" s="66"/>
      <c r="UPS1573" s="66"/>
      <c r="UPT1573" s="66"/>
      <c r="UPU1573" s="66"/>
      <c r="UPV1573" s="66"/>
      <c r="UPW1573" s="66"/>
      <c r="UPX1573" s="66"/>
      <c r="UPY1573" s="66"/>
      <c r="UPZ1573" s="66"/>
      <c r="UQA1573" s="66"/>
      <c r="UQB1573" s="66"/>
      <c r="UQC1573" s="66"/>
      <c r="UQD1573" s="66"/>
      <c r="UQE1573" s="66"/>
      <c r="UQF1573" s="66"/>
      <c r="UQG1573" s="66"/>
      <c r="UQH1573" s="66"/>
      <c r="UQI1573" s="66"/>
      <c r="UQJ1573" s="66"/>
      <c r="UQK1573" s="66"/>
      <c r="UQL1573" s="66"/>
      <c r="UQM1573" s="66"/>
      <c r="UQN1573" s="66"/>
      <c r="UQO1573" s="66"/>
      <c r="UQP1573" s="66"/>
      <c r="UQQ1573" s="66"/>
      <c r="UQR1573" s="66"/>
      <c r="UQS1573" s="66"/>
      <c r="UQT1573" s="66"/>
      <c r="UQU1573" s="66"/>
      <c r="UQV1573" s="66"/>
      <c r="UQW1573" s="66"/>
      <c r="UQX1573" s="66"/>
      <c r="UQY1573" s="66"/>
      <c r="UQZ1573" s="66"/>
      <c r="URA1573" s="66"/>
      <c r="URB1573" s="66"/>
      <c r="URC1573" s="66"/>
      <c r="URD1573" s="66"/>
      <c r="URE1573" s="66"/>
      <c r="URF1573" s="66"/>
      <c r="URG1573" s="66"/>
      <c r="URH1573" s="66"/>
      <c r="URI1573" s="66"/>
      <c r="URJ1573" s="66"/>
      <c r="URK1573" s="66"/>
      <c r="URL1573" s="66"/>
      <c r="URM1573" s="66"/>
      <c r="URN1573" s="66"/>
      <c r="URO1573" s="66"/>
      <c r="URP1573" s="66"/>
      <c r="URQ1573" s="66"/>
      <c r="URR1573" s="66"/>
      <c r="URS1573" s="66"/>
      <c r="URT1573" s="66"/>
      <c r="URU1573" s="66"/>
      <c r="URV1573" s="66"/>
      <c r="URW1573" s="66"/>
      <c r="URX1573" s="66"/>
      <c r="URY1573" s="66"/>
      <c r="URZ1573" s="66"/>
      <c r="USA1573" s="66"/>
      <c r="USB1573" s="66"/>
      <c r="USC1573" s="66"/>
      <c r="USD1573" s="66"/>
      <c r="USE1573" s="66"/>
      <c r="USF1573" s="66"/>
      <c r="USG1573" s="66"/>
      <c r="USH1573" s="66"/>
      <c r="USI1573" s="66"/>
      <c r="USJ1573" s="66"/>
      <c r="USK1573" s="66"/>
      <c r="USL1573" s="66"/>
      <c r="USM1573" s="66"/>
      <c r="USN1573" s="66"/>
      <c r="USO1573" s="66"/>
      <c r="USP1573" s="66"/>
      <c r="USQ1573" s="66"/>
      <c r="USR1573" s="66"/>
      <c r="USS1573" s="66"/>
      <c r="UST1573" s="66"/>
      <c r="USU1573" s="66"/>
      <c r="USV1573" s="66"/>
      <c r="USW1573" s="66"/>
      <c r="USX1573" s="66"/>
      <c r="USY1573" s="66"/>
      <c r="USZ1573" s="66"/>
      <c r="UTA1573" s="66"/>
      <c r="UTB1573" s="66"/>
      <c r="UTC1573" s="66"/>
      <c r="UTD1573" s="66"/>
      <c r="UTE1573" s="66"/>
      <c r="UTF1573" s="66"/>
      <c r="UTG1573" s="66"/>
      <c r="UTH1573" s="66"/>
      <c r="UTI1573" s="66"/>
      <c r="UTJ1573" s="66"/>
      <c r="UTK1573" s="66"/>
      <c r="UTL1573" s="66"/>
      <c r="UTM1573" s="66"/>
      <c r="UTN1573" s="66"/>
      <c r="UTO1573" s="66"/>
      <c r="UTP1573" s="66"/>
      <c r="UTQ1573" s="66"/>
      <c r="UTR1573" s="66"/>
      <c r="UTS1573" s="66"/>
      <c r="UTT1573" s="66"/>
      <c r="UTU1573" s="66"/>
      <c r="UTV1573" s="66"/>
      <c r="UTW1573" s="66"/>
      <c r="UTX1573" s="66"/>
      <c r="UTY1573" s="66"/>
      <c r="UTZ1573" s="66"/>
      <c r="UUA1573" s="66"/>
      <c r="UUB1573" s="66"/>
      <c r="UUC1573" s="66"/>
      <c r="UUD1573" s="66"/>
      <c r="UUE1573" s="66"/>
      <c r="UUF1573" s="66"/>
      <c r="UUG1573" s="66"/>
      <c r="UUH1573" s="66"/>
      <c r="UUI1573" s="66"/>
      <c r="UUJ1573" s="66"/>
      <c r="UUK1573" s="66"/>
      <c r="UUL1573" s="66"/>
      <c r="UUM1573" s="66"/>
      <c r="UUN1573" s="66"/>
      <c r="UUO1573" s="66"/>
      <c r="UUP1573" s="66"/>
      <c r="UUQ1573" s="66"/>
      <c r="UUR1573" s="66"/>
      <c r="UUS1573" s="66"/>
      <c r="UUT1573" s="66"/>
      <c r="UUU1573" s="66"/>
      <c r="UUV1573" s="66"/>
      <c r="UUW1573" s="66"/>
      <c r="UUX1573" s="66"/>
      <c r="UUY1573" s="66"/>
      <c r="UUZ1573" s="66"/>
      <c r="UVA1573" s="66"/>
      <c r="UVB1573" s="66"/>
      <c r="UVC1573" s="66"/>
      <c r="UVD1573" s="66"/>
      <c r="UVE1573" s="66"/>
      <c r="UVF1573" s="66"/>
      <c r="UVG1573" s="66"/>
      <c r="UVH1573" s="66"/>
      <c r="UVI1573" s="66"/>
      <c r="UVJ1573" s="66"/>
      <c r="UVK1573" s="66"/>
      <c r="UVL1573" s="66"/>
      <c r="UVM1573" s="66"/>
      <c r="UVN1573" s="66"/>
      <c r="UVO1573" s="66"/>
      <c r="UVP1573" s="66"/>
      <c r="UVQ1573" s="66"/>
      <c r="UVR1573" s="66"/>
      <c r="UVS1573" s="66"/>
      <c r="UVT1573" s="66"/>
      <c r="UVU1573" s="66"/>
      <c r="UVV1573" s="66"/>
      <c r="UVW1573" s="66"/>
      <c r="UVX1573" s="66"/>
      <c r="UVY1573" s="66"/>
      <c r="UVZ1573" s="66"/>
      <c r="UWA1573" s="66"/>
      <c r="UWB1573" s="66"/>
      <c r="UWC1573" s="66"/>
      <c r="UWD1573" s="66"/>
      <c r="UWE1573" s="66"/>
      <c r="UWF1573" s="66"/>
      <c r="UWG1573" s="66"/>
      <c r="UWH1573" s="66"/>
      <c r="UWI1573" s="66"/>
      <c r="UWJ1573" s="66"/>
      <c r="UWK1573" s="66"/>
      <c r="UWL1573" s="66"/>
      <c r="UWM1573" s="66"/>
      <c r="UWN1573" s="66"/>
      <c r="UWO1573" s="66"/>
      <c r="UWP1573" s="66"/>
      <c r="UWQ1573" s="66"/>
      <c r="UWR1573" s="66"/>
      <c r="UWS1573" s="66"/>
      <c r="UWT1573" s="66"/>
      <c r="UWU1573" s="66"/>
      <c r="UWV1573" s="66"/>
      <c r="UWW1573" s="66"/>
      <c r="UWX1573" s="66"/>
      <c r="UWY1573" s="66"/>
      <c r="UWZ1573" s="66"/>
      <c r="UXA1573" s="66"/>
      <c r="UXB1573" s="66"/>
      <c r="UXC1573" s="66"/>
      <c r="UXD1573" s="66"/>
      <c r="UXE1573" s="66"/>
      <c r="UXF1573" s="66"/>
      <c r="UXG1573" s="66"/>
      <c r="UXH1573" s="66"/>
      <c r="UXI1573" s="66"/>
      <c r="UXJ1573" s="66"/>
      <c r="UXK1573" s="66"/>
      <c r="UXL1573" s="66"/>
      <c r="UXM1573" s="66"/>
      <c r="UXN1573" s="66"/>
      <c r="UXO1573" s="66"/>
      <c r="UXP1573" s="66"/>
      <c r="UXQ1573" s="66"/>
      <c r="UXR1573" s="66"/>
      <c r="UXS1573" s="66"/>
      <c r="UXT1573" s="66"/>
      <c r="UXU1573" s="66"/>
      <c r="UXV1573" s="66"/>
      <c r="UXW1573" s="66"/>
      <c r="UXX1573" s="66"/>
      <c r="UXY1573" s="66"/>
      <c r="UXZ1573" s="66"/>
      <c r="UYA1573" s="66"/>
      <c r="UYB1573" s="66"/>
      <c r="UYC1573" s="66"/>
      <c r="UYD1573" s="66"/>
      <c r="UYE1573" s="66"/>
      <c r="UYF1573" s="66"/>
      <c r="UYG1573" s="66"/>
      <c r="UYH1573" s="66"/>
      <c r="UYI1573" s="66"/>
      <c r="UYJ1573" s="66"/>
      <c r="UYK1573" s="66"/>
      <c r="UYL1573" s="66"/>
      <c r="UYM1573" s="66"/>
      <c r="UYN1573" s="66"/>
      <c r="UYO1573" s="66"/>
      <c r="UYP1573" s="66"/>
      <c r="UYQ1573" s="66"/>
      <c r="UYR1573" s="66"/>
      <c r="UYS1573" s="66"/>
      <c r="UYT1573" s="66"/>
      <c r="UYU1573" s="66"/>
      <c r="UYV1573" s="66"/>
      <c r="UYW1573" s="66"/>
      <c r="UYX1573" s="66"/>
      <c r="UYY1573" s="66"/>
      <c r="UYZ1573" s="66"/>
      <c r="UZA1573" s="66"/>
      <c r="UZB1573" s="66"/>
      <c r="UZC1573" s="66"/>
      <c r="UZD1573" s="66"/>
      <c r="UZE1573" s="66"/>
      <c r="UZF1573" s="66"/>
      <c r="UZG1573" s="66"/>
      <c r="UZH1573" s="66"/>
      <c r="UZI1573" s="66"/>
      <c r="UZJ1573" s="66"/>
      <c r="UZK1573" s="66"/>
      <c r="UZL1573" s="66"/>
      <c r="UZM1573" s="66"/>
      <c r="UZN1573" s="66"/>
      <c r="UZO1573" s="66"/>
      <c r="UZP1573" s="66"/>
      <c r="UZQ1573" s="66"/>
      <c r="UZR1573" s="66"/>
      <c r="UZS1573" s="66"/>
      <c r="UZT1573" s="66"/>
      <c r="UZU1573" s="66"/>
      <c r="UZV1573" s="66"/>
      <c r="UZW1573" s="66"/>
      <c r="UZX1573" s="66"/>
      <c r="UZY1573" s="66"/>
      <c r="UZZ1573" s="66"/>
      <c r="VAA1573" s="66"/>
      <c r="VAB1573" s="66"/>
      <c r="VAC1573" s="66"/>
      <c r="VAD1573" s="66"/>
      <c r="VAE1573" s="66"/>
      <c r="VAF1573" s="66"/>
      <c r="VAG1573" s="66"/>
      <c r="VAH1573" s="66"/>
      <c r="VAI1573" s="66"/>
      <c r="VAJ1573" s="66"/>
      <c r="VAK1573" s="66"/>
      <c r="VAL1573" s="66"/>
      <c r="VAM1573" s="66"/>
      <c r="VAN1573" s="66"/>
      <c r="VAO1573" s="66"/>
      <c r="VAP1573" s="66"/>
      <c r="VAQ1573" s="66"/>
      <c r="VAR1573" s="66"/>
      <c r="VAS1573" s="66"/>
      <c r="VAT1573" s="66"/>
      <c r="VAU1573" s="66"/>
      <c r="VAV1573" s="66"/>
      <c r="VAW1573" s="66"/>
      <c r="VAX1573" s="66"/>
      <c r="VAY1573" s="66"/>
      <c r="VAZ1573" s="66"/>
      <c r="VBA1573" s="66"/>
      <c r="VBB1573" s="66"/>
      <c r="VBC1573" s="66"/>
      <c r="VBD1573" s="66"/>
      <c r="VBE1573" s="66"/>
      <c r="VBF1573" s="66"/>
      <c r="VBG1573" s="66"/>
      <c r="VBH1573" s="66"/>
      <c r="VBI1573" s="66"/>
      <c r="VBJ1573" s="66"/>
      <c r="VBK1573" s="66"/>
      <c r="VBL1573" s="66"/>
      <c r="VBM1573" s="66"/>
      <c r="VBN1573" s="66"/>
      <c r="VBO1573" s="66"/>
      <c r="VBP1573" s="66"/>
      <c r="VBQ1573" s="66"/>
      <c r="VBR1573" s="66"/>
      <c r="VBS1573" s="66"/>
      <c r="VBT1573" s="66"/>
      <c r="VBU1573" s="66"/>
      <c r="VBV1573" s="66"/>
      <c r="VBW1573" s="66"/>
      <c r="VBX1573" s="66"/>
      <c r="VBY1573" s="66"/>
      <c r="VBZ1573" s="66"/>
      <c r="VCA1573" s="66"/>
      <c r="VCB1573" s="66"/>
      <c r="VCC1573" s="66"/>
      <c r="VCD1573" s="66"/>
      <c r="VCE1573" s="66"/>
      <c r="VCF1573" s="66"/>
      <c r="VCG1573" s="66"/>
      <c r="VCH1573" s="66"/>
      <c r="VCI1573" s="66"/>
      <c r="VCJ1573" s="66"/>
      <c r="VCK1573" s="66"/>
      <c r="VCL1573" s="66"/>
      <c r="VCM1573" s="66"/>
      <c r="VCN1573" s="66"/>
      <c r="VCO1573" s="66"/>
      <c r="VCP1573" s="66"/>
      <c r="VCQ1573" s="66"/>
      <c r="VCR1573" s="66"/>
      <c r="VCS1573" s="66"/>
      <c r="VCT1573" s="66"/>
      <c r="VCU1573" s="66"/>
      <c r="VCV1573" s="66"/>
      <c r="VCW1573" s="66"/>
      <c r="VCX1573" s="66"/>
      <c r="VCY1573" s="66"/>
      <c r="VCZ1573" s="66"/>
      <c r="VDA1573" s="66"/>
      <c r="VDB1573" s="66"/>
      <c r="VDC1573" s="66"/>
      <c r="VDD1573" s="66"/>
      <c r="VDE1573" s="66"/>
      <c r="VDF1573" s="66"/>
      <c r="VDG1573" s="66"/>
      <c r="VDH1573" s="66"/>
      <c r="VDI1573" s="66"/>
      <c r="VDJ1573" s="66"/>
      <c r="VDK1573" s="66"/>
      <c r="VDL1573" s="66"/>
      <c r="VDM1573" s="66"/>
      <c r="VDN1573" s="66"/>
      <c r="VDO1573" s="66"/>
      <c r="VDP1573" s="66"/>
      <c r="VDQ1573" s="66"/>
      <c r="VDR1573" s="66"/>
      <c r="VDS1573" s="66"/>
      <c r="VDT1573" s="66"/>
      <c r="VDU1573" s="66"/>
      <c r="VDV1573" s="66"/>
      <c r="VDW1573" s="66"/>
      <c r="VDX1573" s="66"/>
      <c r="VDY1573" s="66"/>
      <c r="VDZ1573" s="66"/>
      <c r="VEA1573" s="66"/>
      <c r="VEB1573" s="66"/>
      <c r="VEC1573" s="66"/>
      <c r="VED1573" s="66"/>
      <c r="VEE1573" s="66"/>
      <c r="VEF1573" s="66"/>
      <c r="VEG1573" s="66"/>
      <c r="VEH1573" s="66"/>
      <c r="VEI1573" s="66"/>
      <c r="VEJ1573" s="66"/>
      <c r="VEK1573" s="66"/>
      <c r="VEL1573" s="66"/>
      <c r="VEM1573" s="66"/>
      <c r="VEN1573" s="66"/>
      <c r="VEO1573" s="66"/>
      <c r="VEP1573" s="66"/>
      <c r="VEQ1573" s="66"/>
      <c r="VER1573" s="66"/>
      <c r="VES1573" s="66"/>
      <c r="VET1573" s="66"/>
      <c r="VEU1573" s="66"/>
      <c r="VEV1573" s="66"/>
      <c r="VEW1573" s="66"/>
      <c r="VEX1573" s="66"/>
      <c r="VEY1573" s="66"/>
      <c r="VEZ1573" s="66"/>
      <c r="VFA1573" s="66"/>
      <c r="VFB1573" s="66"/>
      <c r="VFC1573" s="66"/>
      <c r="VFD1573" s="66"/>
      <c r="VFE1573" s="66"/>
      <c r="VFF1573" s="66"/>
      <c r="VFG1573" s="66"/>
      <c r="VFH1573" s="66"/>
      <c r="VFI1573" s="66"/>
      <c r="VFJ1573" s="66"/>
      <c r="VFK1573" s="66"/>
      <c r="VFL1573" s="66"/>
      <c r="VFM1573" s="66"/>
      <c r="VFN1573" s="66"/>
      <c r="VFO1573" s="66"/>
      <c r="VFP1573" s="66"/>
      <c r="VFQ1573" s="66"/>
      <c r="VFR1573" s="66"/>
      <c r="VFS1573" s="66"/>
      <c r="VFT1573" s="66"/>
      <c r="VFU1573" s="66"/>
      <c r="VFV1573" s="66"/>
      <c r="VFW1573" s="66"/>
      <c r="VFX1573" s="66"/>
      <c r="VFY1573" s="66"/>
      <c r="VFZ1573" s="66"/>
      <c r="VGA1573" s="66"/>
      <c r="VGB1573" s="66"/>
      <c r="VGC1573" s="66"/>
      <c r="VGD1573" s="66"/>
      <c r="VGE1573" s="66"/>
      <c r="VGF1573" s="66"/>
      <c r="VGG1573" s="66"/>
      <c r="VGH1573" s="66"/>
      <c r="VGI1573" s="66"/>
      <c r="VGJ1573" s="66"/>
      <c r="VGK1573" s="66"/>
      <c r="VGL1573" s="66"/>
      <c r="VGM1573" s="66"/>
      <c r="VGN1573" s="66"/>
      <c r="VGO1573" s="66"/>
      <c r="VGP1573" s="66"/>
      <c r="VGQ1573" s="66"/>
      <c r="VGR1573" s="66"/>
      <c r="VGS1573" s="66"/>
      <c r="VGT1573" s="66"/>
      <c r="VGU1573" s="66"/>
      <c r="VGV1573" s="66"/>
      <c r="VGW1573" s="66"/>
      <c r="VGX1573" s="66"/>
      <c r="VGY1573" s="66"/>
      <c r="VGZ1573" s="66"/>
      <c r="VHA1573" s="66"/>
      <c r="VHB1573" s="66"/>
      <c r="VHC1573" s="66"/>
      <c r="VHD1573" s="66"/>
      <c r="VHE1573" s="66"/>
      <c r="VHF1573" s="66"/>
      <c r="VHG1573" s="66"/>
      <c r="VHH1573" s="66"/>
      <c r="VHI1573" s="66"/>
      <c r="VHJ1573" s="66"/>
      <c r="VHK1573" s="66"/>
      <c r="VHL1573" s="66"/>
      <c r="VHM1573" s="66"/>
      <c r="VHN1573" s="66"/>
      <c r="VHO1573" s="66"/>
      <c r="VHP1573" s="66"/>
      <c r="VHQ1573" s="66"/>
      <c r="VHR1573" s="66"/>
      <c r="VHS1573" s="66"/>
      <c r="VHT1573" s="66"/>
      <c r="VHU1573" s="66"/>
      <c r="VHV1573" s="66"/>
      <c r="VHW1573" s="66"/>
      <c r="VHX1573" s="66"/>
      <c r="VHY1573" s="66"/>
      <c r="VHZ1573" s="66"/>
      <c r="VIA1573" s="66"/>
      <c r="VIB1573" s="66"/>
      <c r="VIC1573" s="66"/>
      <c r="VID1573" s="66"/>
      <c r="VIE1573" s="66"/>
      <c r="VIF1573" s="66"/>
      <c r="VIG1573" s="66"/>
      <c r="VIH1573" s="66"/>
      <c r="VII1573" s="66"/>
      <c r="VIJ1573" s="66"/>
      <c r="VIK1573" s="66"/>
      <c r="VIL1573" s="66"/>
      <c r="VIM1573" s="66"/>
      <c r="VIN1573" s="66"/>
      <c r="VIO1573" s="66"/>
      <c r="VIP1573" s="66"/>
      <c r="VIQ1573" s="66"/>
      <c r="VIR1573" s="66"/>
      <c r="VIS1573" s="66"/>
      <c r="VIT1573" s="66"/>
      <c r="VIU1573" s="66"/>
      <c r="VIV1573" s="66"/>
      <c r="VIW1573" s="66"/>
      <c r="VIX1573" s="66"/>
      <c r="VIY1573" s="66"/>
      <c r="VIZ1573" s="66"/>
      <c r="VJA1573" s="66"/>
      <c r="VJB1573" s="66"/>
      <c r="VJC1573" s="66"/>
      <c r="VJD1573" s="66"/>
      <c r="VJE1573" s="66"/>
      <c r="VJF1573" s="66"/>
      <c r="VJG1573" s="66"/>
      <c r="VJH1573" s="66"/>
      <c r="VJI1573" s="66"/>
      <c r="VJJ1573" s="66"/>
      <c r="VJK1573" s="66"/>
      <c r="VJL1573" s="66"/>
      <c r="VJM1573" s="66"/>
      <c r="VJN1573" s="66"/>
      <c r="VJO1573" s="66"/>
      <c r="VJP1573" s="66"/>
      <c r="VJQ1573" s="66"/>
      <c r="VJR1573" s="66"/>
      <c r="VJS1573" s="66"/>
      <c r="VJT1573" s="66"/>
      <c r="VJU1573" s="66"/>
      <c r="VJV1573" s="66"/>
      <c r="VJW1573" s="66"/>
      <c r="VJX1573" s="66"/>
      <c r="VJY1573" s="66"/>
      <c r="VJZ1573" s="66"/>
      <c r="VKA1573" s="66"/>
      <c r="VKB1573" s="66"/>
      <c r="VKC1573" s="66"/>
      <c r="VKD1573" s="66"/>
      <c r="VKE1573" s="66"/>
      <c r="VKF1573" s="66"/>
      <c r="VKG1573" s="66"/>
      <c r="VKH1573" s="66"/>
      <c r="VKI1573" s="66"/>
      <c r="VKJ1573" s="66"/>
      <c r="VKK1573" s="66"/>
      <c r="VKL1573" s="66"/>
      <c r="VKM1573" s="66"/>
      <c r="VKN1573" s="66"/>
      <c r="VKO1573" s="66"/>
      <c r="VKP1573" s="66"/>
      <c r="VKQ1573" s="66"/>
      <c r="VKR1573" s="66"/>
      <c r="VKS1573" s="66"/>
      <c r="VKT1573" s="66"/>
      <c r="VKU1573" s="66"/>
      <c r="VKV1573" s="66"/>
      <c r="VKW1573" s="66"/>
      <c r="VKX1573" s="66"/>
      <c r="VKY1573" s="66"/>
      <c r="VKZ1573" s="66"/>
      <c r="VLA1573" s="66"/>
      <c r="VLB1573" s="66"/>
      <c r="VLC1573" s="66"/>
      <c r="VLD1573" s="66"/>
      <c r="VLE1573" s="66"/>
      <c r="VLF1573" s="66"/>
      <c r="VLG1573" s="66"/>
      <c r="VLH1573" s="66"/>
      <c r="VLI1573" s="66"/>
      <c r="VLJ1573" s="66"/>
      <c r="VLK1573" s="66"/>
      <c r="VLL1573" s="66"/>
      <c r="VLM1573" s="66"/>
      <c r="VLN1573" s="66"/>
      <c r="VLO1573" s="66"/>
      <c r="VLP1573" s="66"/>
      <c r="VLQ1573" s="66"/>
      <c r="VLR1573" s="66"/>
      <c r="VLS1573" s="66"/>
      <c r="VLT1573" s="66"/>
      <c r="VLU1573" s="66"/>
      <c r="VLV1573" s="66"/>
      <c r="VLW1573" s="66"/>
      <c r="VLX1573" s="66"/>
      <c r="VLY1573" s="66"/>
      <c r="VLZ1573" s="66"/>
      <c r="VMA1573" s="66"/>
      <c r="VMB1573" s="66"/>
      <c r="VMC1573" s="66"/>
      <c r="VMD1573" s="66"/>
      <c r="VME1573" s="66"/>
      <c r="VMF1573" s="66"/>
      <c r="VMG1573" s="66"/>
      <c r="VMH1573" s="66"/>
      <c r="VMI1573" s="66"/>
      <c r="VMJ1573" s="66"/>
      <c r="VMK1573" s="66"/>
      <c r="VML1573" s="66"/>
      <c r="VMM1573" s="66"/>
      <c r="VMN1573" s="66"/>
      <c r="VMO1573" s="66"/>
      <c r="VMP1573" s="66"/>
      <c r="VMQ1573" s="66"/>
      <c r="VMR1573" s="66"/>
      <c r="VMS1573" s="66"/>
      <c r="VMT1573" s="66"/>
      <c r="VMU1573" s="66"/>
      <c r="VMV1573" s="66"/>
      <c r="VMW1573" s="66"/>
      <c r="VMX1573" s="66"/>
      <c r="VMY1573" s="66"/>
      <c r="VMZ1573" s="66"/>
      <c r="VNA1573" s="66"/>
      <c r="VNB1573" s="66"/>
      <c r="VNC1573" s="66"/>
      <c r="VND1573" s="66"/>
      <c r="VNE1573" s="66"/>
      <c r="VNF1573" s="66"/>
      <c r="VNG1573" s="66"/>
      <c r="VNH1573" s="66"/>
      <c r="VNI1573" s="66"/>
      <c r="VNJ1573" s="66"/>
      <c r="VNK1573" s="66"/>
      <c r="VNL1573" s="66"/>
      <c r="VNM1573" s="66"/>
      <c r="VNN1573" s="66"/>
      <c r="VNO1573" s="66"/>
      <c r="VNP1573" s="66"/>
      <c r="VNQ1573" s="66"/>
      <c r="VNR1573" s="66"/>
      <c r="VNS1573" s="66"/>
      <c r="VNT1573" s="66"/>
      <c r="VNU1573" s="66"/>
      <c r="VNV1573" s="66"/>
      <c r="VNW1573" s="66"/>
      <c r="VNX1573" s="66"/>
      <c r="VNY1573" s="66"/>
      <c r="VNZ1573" s="66"/>
      <c r="VOA1573" s="66"/>
      <c r="VOB1573" s="66"/>
      <c r="VOC1573" s="66"/>
      <c r="VOD1573" s="66"/>
      <c r="VOE1573" s="66"/>
      <c r="VOF1573" s="66"/>
      <c r="VOG1573" s="66"/>
      <c r="VOH1573" s="66"/>
      <c r="VOI1573" s="66"/>
      <c r="VOJ1573" s="66"/>
      <c r="VOK1573" s="66"/>
      <c r="VOL1573" s="66"/>
      <c r="VOM1573" s="66"/>
      <c r="VON1573" s="66"/>
      <c r="VOO1573" s="66"/>
      <c r="VOP1573" s="66"/>
      <c r="VOQ1573" s="66"/>
      <c r="VOR1573" s="66"/>
      <c r="VOS1573" s="66"/>
      <c r="VOT1573" s="66"/>
      <c r="VOU1573" s="66"/>
      <c r="VOV1573" s="66"/>
      <c r="VOW1573" s="66"/>
      <c r="VOX1573" s="66"/>
      <c r="VOY1573" s="66"/>
      <c r="VOZ1573" s="66"/>
      <c r="VPA1573" s="66"/>
      <c r="VPB1573" s="66"/>
      <c r="VPC1573" s="66"/>
      <c r="VPD1573" s="66"/>
      <c r="VPE1573" s="66"/>
      <c r="VPF1573" s="66"/>
      <c r="VPG1573" s="66"/>
      <c r="VPH1573" s="66"/>
      <c r="VPI1573" s="66"/>
      <c r="VPJ1573" s="66"/>
      <c r="VPK1573" s="66"/>
      <c r="VPL1573" s="66"/>
      <c r="VPM1573" s="66"/>
      <c r="VPN1573" s="66"/>
      <c r="VPO1573" s="66"/>
      <c r="VPP1573" s="66"/>
      <c r="VPQ1573" s="66"/>
      <c r="VPR1573" s="66"/>
      <c r="VPS1573" s="66"/>
      <c r="VPT1573" s="66"/>
      <c r="VPU1573" s="66"/>
      <c r="VPV1573" s="66"/>
      <c r="VPW1573" s="66"/>
      <c r="VPX1573" s="66"/>
      <c r="VPY1573" s="66"/>
      <c r="VPZ1573" s="66"/>
      <c r="VQA1573" s="66"/>
      <c r="VQB1573" s="66"/>
      <c r="VQC1573" s="66"/>
      <c r="VQD1573" s="66"/>
      <c r="VQE1573" s="66"/>
      <c r="VQF1573" s="66"/>
      <c r="VQG1573" s="66"/>
      <c r="VQH1573" s="66"/>
      <c r="VQI1573" s="66"/>
      <c r="VQJ1573" s="66"/>
      <c r="VQK1573" s="66"/>
      <c r="VQL1573" s="66"/>
      <c r="VQM1573" s="66"/>
      <c r="VQN1573" s="66"/>
      <c r="VQO1573" s="66"/>
      <c r="VQP1573" s="66"/>
      <c r="VQQ1573" s="66"/>
      <c r="VQR1573" s="66"/>
      <c r="VQS1573" s="66"/>
      <c r="VQT1573" s="66"/>
      <c r="VQU1573" s="66"/>
      <c r="VQV1573" s="66"/>
      <c r="VQW1573" s="66"/>
      <c r="VQX1573" s="66"/>
      <c r="VQY1573" s="66"/>
      <c r="VQZ1573" s="66"/>
      <c r="VRA1573" s="66"/>
      <c r="VRB1573" s="66"/>
      <c r="VRC1573" s="66"/>
      <c r="VRD1573" s="66"/>
      <c r="VRE1573" s="66"/>
      <c r="VRF1573" s="66"/>
      <c r="VRG1573" s="66"/>
      <c r="VRH1573" s="66"/>
      <c r="VRI1573" s="66"/>
      <c r="VRJ1573" s="66"/>
      <c r="VRK1573" s="66"/>
      <c r="VRL1573" s="66"/>
      <c r="VRM1573" s="66"/>
      <c r="VRN1573" s="66"/>
      <c r="VRO1573" s="66"/>
      <c r="VRP1573" s="66"/>
      <c r="VRQ1573" s="66"/>
      <c r="VRR1573" s="66"/>
      <c r="VRS1573" s="66"/>
      <c r="VRT1573" s="66"/>
      <c r="VRU1573" s="66"/>
      <c r="VRV1573" s="66"/>
      <c r="VRW1573" s="66"/>
      <c r="VRX1573" s="66"/>
      <c r="VRY1573" s="66"/>
      <c r="VRZ1573" s="66"/>
      <c r="VSA1573" s="66"/>
      <c r="VSB1573" s="66"/>
      <c r="VSC1573" s="66"/>
      <c r="VSD1573" s="66"/>
      <c r="VSE1573" s="66"/>
      <c r="VSF1573" s="66"/>
      <c r="VSG1573" s="66"/>
      <c r="VSH1573" s="66"/>
      <c r="VSI1573" s="66"/>
      <c r="VSJ1573" s="66"/>
      <c r="VSK1573" s="66"/>
      <c r="VSL1573" s="66"/>
      <c r="VSM1573" s="66"/>
      <c r="VSN1573" s="66"/>
      <c r="VSO1573" s="66"/>
      <c r="VSP1573" s="66"/>
      <c r="VSQ1573" s="66"/>
      <c r="VSR1573" s="66"/>
      <c r="VSS1573" s="66"/>
      <c r="VST1573" s="66"/>
      <c r="VSU1573" s="66"/>
      <c r="VSV1573" s="66"/>
      <c r="VSW1573" s="66"/>
      <c r="VSX1573" s="66"/>
      <c r="VSY1573" s="66"/>
      <c r="VSZ1573" s="66"/>
      <c r="VTA1573" s="66"/>
      <c r="VTB1573" s="66"/>
      <c r="VTC1573" s="66"/>
      <c r="VTD1573" s="66"/>
      <c r="VTE1573" s="66"/>
      <c r="VTF1573" s="66"/>
      <c r="VTG1573" s="66"/>
      <c r="VTH1573" s="66"/>
      <c r="VTI1573" s="66"/>
      <c r="VTJ1573" s="66"/>
      <c r="VTK1573" s="66"/>
      <c r="VTL1573" s="66"/>
      <c r="VTM1573" s="66"/>
      <c r="VTN1573" s="66"/>
      <c r="VTO1573" s="66"/>
      <c r="VTP1573" s="66"/>
      <c r="VTQ1573" s="66"/>
      <c r="VTR1573" s="66"/>
      <c r="VTS1573" s="66"/>
      <c r="VTT1573" s="66"/>
      <c r="VTU1573" s="66"/>
      <c r="VTV1573" s="66"/>
      <c r="VTW1573" s="66"/>
      <c r="VTX1573" s="66"/>
      <c r="VTY1573" s="66"/>
      <c r="VTZ1573" s="66"/>
      <c r="VUA1573" s="66"/>
      <c r="VUB1573" s="66"/>
      <c r="VUC1573" s="66"/>
      <c r="VUD1573" s="66"/>
      <c r="VUE1573" s="66"/>
      <c r="VUF1573" s="66"/>
      <c r="VUG1573" s="66"/>
      <c r="VUH1573" s="66"/>
      <c r="VUI1573" s="66"/>
      <c r="VUJ1573" s="66"/>
      <c r="VUK1573" s="66"/>
      <c r="VUL1573" s="66"/>
      <c r="VUM1573" s="66"/>
      <c r="VUN1573" s="66"/>
      <c r="VUO1573" s="66"/>
      <c r="VUP1573" s="66"/>
      <c r="VUQ1573" s="66"/>
      <c r="VUR1573" s="66"/>
      <c r="VUS1573" s="66"/>
      <c r="VUT1573" s="66"/>
      <c r="VUU1573" s="66"/>
      <c r="VUV1573" s="66"/>
      <c r="VUW1573" s="66"/>
      <c r="VUX1573" s="66"/>
      <c r="VUY1573" s="66"/>
      <c r="VUZ1573" s="66"/>
      <c r="VVA1573" s="66"/>
      <c r="VVB1573" s="66"/>
      <c r="VVC1573" s="66"/>
      <c r="VVD1573" s="66"/>
      <c r="VVE1573" s="66"/>
      <c r="VVF1573" s="66"/>
      <c r="VVG1573" s="66"/>
      <c r="VVH1573" s="66"/>
      <c r="VVI1573" s="66"/>
      <c r="VVJ1573" s="66"/>
      <c r="VVK1573" s="66"/>
      <c r="VVL1573" s="66"/>
      <c r="VVM1573" s="66"/>
      <c r="VVN1573" s="66"/>
      <c r="VVO1573" s="66"/>
      <c r="VVP1573" s="66"/>
      <c r="VVQ1573" s="66"/>
      <c r="VVR1573" s="66"/>
      <c r="VVS1573" s="66"/>
      <c r="VVT1573" s="66"/>
      <c r="VVU1573" s="66"/>
      <c r="VVV1573" s="66"/>
      <c r="VVW1573" s="66"/>
      <c r="VVX1573" s="66"/>
      <c r="VVY1573" s="66"/>
      <c r="VVZ1573" s="66"/>
      <c r="VWA1573" s="66"/>
      <c r="VWB1573" s="66"/>
      <c r="VWC1573" s="66"/>
      <c r="VWD1573" s="66"/>
      <c r="VWE1573" s="66"/>
      <c r="VWF1573" s="66"/>
      <c r="VWG1573" s="66"/>
      <c r="VWH1573" s="66"/>
      <c r="VWI1573" s="66"/>
      <c r="VWJ1573" s="66"/>
      <c r="VWK1573" s="66"/>
      <c r="VWL1573" s="66"/>
      <c r="VWM1573" s="66"/>
      <c r="VWN1573" s="66"/>
      <c r="VWO1573" s="66"/>
      <c r="VWP1573" s="66"/>
      <c r="VWQ1573" s="66"/>
      <c r="VWR1573" s="66"/>
      <c r="VWS1573" s="66"/>
      <c r="VWT1573" s="66"/>
      <c r="VWU1573" s="66"/>
      <c r="VWV1573" s="66"/>
      <c r="VWW1573" s="66"/>
      <c r="VWX1573" s="66"/>
      <c r="VWY1573" s="66"/>
      <c r="VWZ1573" s="66"/>
      <c r="VXA1573" s="66"/>
      <c r="VXB1573" s="66"/>
      <c r="VXC1573" s="66"/>
      <c r="VXD1573" s="66"/>
      <c r="VXE1573" s="66"/>
      <c r="VXF1573" s="66"/>
      <c r="VXG1573" s="66"/>
      <c r="VXH1573" s="66"/>
      <c r="VXI1573" s="66"/>
      <c r="VXJ1573" s="66"/>
      <c r="VXK1573" s="66"/>
      <c r="VXL1573" s="66"/>
      <c r="VXM1573" s="66"/>
      <c r="VXN1573" s="66"/>
      <c r="VXO1573" s="66"/>
      <c r="VXP1573" s="66"/>
      <c r="VXQ1573" s="66"/>
      <c r="VXR1573" s="66"/>
      <c r="VXS1573" s="66"/>
      <c r="VXT1573" s="66"/>
      <c r="VXU1573" s="66"/>
      <c r="VXV1573" s="66"/>
      <c r="VXW1573" s="66"/>
      <c r="VXX1573" s="66"/>
      <c r="VXY1573" s="66"/>
      <c r="VXZ1573" s="66"/>
      <c r="VYA1573" s="66"/>
      <c r="VYB1573" s="66"/>
      <c r="VYC1573" s="66"/>
      <c r="VYD1573" s="66"/>
      <c r="VYE1573" s="66"/>
      <c r="VYF1573" s="66"/>
      <c r="VYG1573" s="66"/>
      <c r="VYH1573" s="66"/>
      <c r="VYI1573" s="66"/>
      <c r="VYJ1573" s="66"/>
      <c r="VYK1573" s="66"/>
      <c r="VYL1573" s="66"/>
      <c r="VYM1573" s="66"/>
      <c r="VYN1573" s="66"/>
      <c r="VYO1573" s="66"/>
      <c r="VYP1573" s="66"/>
      <c r="VYQ1573" s="66"/>
      <c r="VYR1573" s="66"/>
      <c r="VYS1573" s="66"/>
      <c r="VYT1573" s="66"/>
      <c r="VYU1573" s="66"/>
      <c r="VYV1573" s="66"/>
      <c r="VYW1573" s="66"/>
      <c r="VYX1573" s="66"/>
      <c r="VYY1573" s="66"/>
      <c r="VYZ1573" s="66"/>
      <c r="VZA1573" s="66"/>
      <c r="VZB1573" s="66"/>
      <c r="VZC1573" s="66"/>
      <c r="VZD1573" s="66"/>
      <c r="VZE1573" s="66"/>
      <c r="VZF1573" s="66"/>
      <c r="VZG1573" s="66"/>
      <c r="VZH1573" s="66"/>
      <c r="VZI1573" s="66"/>
      <c r="VZJ1573" s="66"/>
      <c r="VZK1573" s="66"/>
      <c r="VZL1573" s="66"/>
      <c r="VZM1573" s="66"/>
      <c r="VZN1573" s="66"/>
      <c r="VZO1573" s="66"/>
      <c r="VZP1573" s="66"/>
      <c r="VZQ1573" s="66"/>
      <c r="VZR1573" s="66"/>
      <c r="VZS1573" s="66"/>
      <c r="VZT1573" s="66"/>
      <c r="VZU1573" s="66"/>
      <c r="VZV1573" s="66"/>
      <c r="VZW1573" s="66"/>
      <c r="VZX1573" s="66"/>
      <c r="VZY1573" s="66"/>
      <c r="VZZ1573" s="66"/>
      <c r="WAA1573" s="66"/>
      <c r="WAB1573" s="66"/>
      <c r="WAC1573" s="66"/>
      <c r="WAD1573" s="66"/>
      <c r="WAE1573" s="66"/>
      <c r="WAF1573" s="66"/>
      <c r="WAG1573" s="66"/>
      <c r="WAH1573" s="66"/>
      <c r="WAI1573" s="66"/>
      <c r="WAJ1573" s="66"/>
      <c r="WAK1573" s="66"/>
      <c r="WAL1573" s="66"/>
      <c r="WAM1573" s="66"/>
      <c r="WAN1573" s="66"/>
      <c r="WAO1573" s="66"/>
      <c r="WAP1573" s="66"/>
      <c r="WAQ1573" s="66"/>
      <c r="WAR1573" s="66"/>
      <c r="WAS1573" s="66"/>
      <c r="WAT1573" s="66"/>
      <c r="WAU1573" s="66"/>
      <c r="WAV1573" s="66"/>
      <c r="WAW1573" s="66"/>
      <c r="WAX1573" s="66"/>
      <c r="WAY1573" s="66"/>
      <c r="WAZ1573" s="66"/>
      <c r="WBA1573" s="66"/>
      <c r="WBB1573" s="66"/>
      <c r="WBC1573" s="66"/>
      <c r="WBD1573" s="66"/>
      <c r="WBE1573" s="66"/>
      <c r="WBF1573" s="66"/>
      <c r="WBG1573" s="66"/>
      <c r="WBH1573" s="66"/>
      <c r="WBI1573" s="66"/>
      <c r="WBJ1573" s="66"/>
      <c r="WBK1573" s="66"/>
      <c r="WBL1573" s="66"/>
      <c r="WBM1573" s="66"/>
      <c r="WBN1573" s="66"/>
      <c r="WBO1573" s="66"/>
      <c r="WBP1573" s="66"/>
      <c r="WBQ1573" s="66"/>
      <c r="WBR1573" s="66"/>
      <c r="WBS1573" s="66"/>
      <c r="WBT1573" s="66"/>
      <c r="WBU1573" s="66"/>
      <c r="WBV1573" s="66"/>
      <c r="WBW1573" s="66"/>
      <c r="WBX1573" s="66"/>
      <c r="WBY1573" s="66"/>
      <c r="WBZ1573" s="66"/>
      <c r="WCA1573" s="66"/>
      <c r="WCB1573" s="66"/>
      <c r="WCC1573" s="66"/>
      <c r="WCD1573" s="66"/>
      <c r="WCE1573" s="66"/>
      <c r="WCF1573" s="66"/>
      <c r="WCG1573" s="66"/>
      <c r="WCH1573" s="66"/>
      <c r="WCI1573" s="66"/>
      <c r="WCJ1573" s="66"/>
      <c r="WCK1573" s="66"/>
      <c r="WCL1573" s="66"/>
      <c r="WCM1573" s="66"/>
      <c r="WCN1573" s="66"/>
      <c r="WCO1573" s="66"/>
      <c r="WCP1573" s="66"/>
      <c r="WCQ1573" s="66"/>
      <c r="WCR1573" s="66"/>
      <c r="WCS1573" s="66"/>
      <c r="WCT1573" s="66"/>
      <c r="WCU1573" s="66"/>
      <c r="WCV1573" s="66"/>
      <c r="WCW1573" s="66"/>
      <c r="WCX1573" s="66"/>
      <c r="WCY1573" s="66"/>
      <c r="WCZ1573" s="66"/>
      <c r="WDA1573" s="66"/>
      <c r="WDB1573" s="66"/>
      <c r="WDC1573" s="66"/>
      <c r="WDD1573" s="66"/>
      <c r="WDE1573" s="66"/>
      <c r="WDF1573" s="66"/>
      <c r="WDG1573" s="66"/>
      <c r="WDH1573" s="66"/>
      <c r="WDI1573" s="66"/>
      <c r="WDJ1573" s="66"/>
      <c r="WDK1573" s="66"/>
      <c r="WDL1573" s="66"/>
      <c r="WDM1573" s="66"/>
      <c r="WDN1573" s="66"/>
      <c r="WDO1573" s="66"/>
      <c r="WDP1573" s="66"/>
      <c r="WDQ1573" s="66"/>
      <c r="WDR1573" s="66"/>
      <c r="WDS1573" s="66"/>
      <c r="WDT1573" s="66"/>
      <c r="WDU1573" s="66"/>
      <c r="WDV1573" s="66"/>
      <c r="WDW1573" s="66"/>
      <c r="WDX1573" s="66"/>
      <c r="WDY1573" s="66"/>
      <c r="WDZ1573" s="66"/>
      <c r="WEA1573" s="66"/>
      <c r="WEB1573" s="66"/>
      <c r="WEC1573" s="66"/>
      <c r="WED1573" s="66"/>
      <c r="WEE1573" s="66"/>
      <c r="WEF1573" s="66"/>
      <c r="WEG1573" s="66"/>
      <c r="WEH1573" s="66"/>
      <c r="WEI1573" s="66"/>
      <c r="WEJ1573" s="66"/>
      <c r="WEK1573" s="66"/>
      <c r="WEL1573" s="66"/>
      <c r="WEM1573" s="66"/>
      <c r="WEN1573" s="66"/>
      <c r="WEO1573" s="66"/>
      <c r="WEP1573" s="66"/>
      <c r="WEQ1573" s="66"/>
      <c r="WER1573" s="66"/>
      <c r="WES1573" s="66"/>
      <c r="WET1573" s="66"/>
      <c r="WEU1573" s="66"/>
      <c r="WEV1573" s="66"/>
      <c r="WEW1573" s="66"/>
      <c r="WEX1573" s="66"/>
      <c r="WEY1573" s="66"/>
      <c r="WEZ1573" s="66"/>
      <c r="WFA1573" s="66"/>
      <c r="WFB1573" s="66"/>
      <c r="WFC1573" s="66"/>
      <c r="WFD1573" s="66"/>
      <c r="WFE1573" s="66"/>
      <c r="WFF1573" s="66"/>
      <c r="WFG1573" s="66"/>
      <c r="WFH1573" s="66"/>
      <c r="WFI1573" s="66"/>
      <c r="WFJ1573" s="66"/>
      <c r="WFK1573" s="66"/>
      <c r="WFL1573" s="66"/>
      <c r="WFM1573" s="66"/>
      <c r="WFN1573" s="66"/>
      <c r="WFO1573" s="66"/>
      <c r="WFP1573" s="66"/>
      <c r="WFQ1573" s="66"/>
      <c r="WFR1573" s="66"/>
      <c r="WFS1573" s="66"/>
      <c r="WFT1573" s="66"/>
      <c r="WFU1573" s="66"/>
      <c r="WFV1573" s="66"/>
      <c r="WFW1573" s="66"/>
      <c r="WFX1573" s="66"/>
      <c r="WFY1573" s="66"/>
      <c r="WFZ1573" s="66"/>
      <c r="WGA1573" s="66"/>
      <c r="WGB1573" s="66"/>
      <c r="WGC1573" s="66"/>
      <c r="WGD1573" s="66"/>
      <c r="WGE1573" s="66"/>
      <c r="WGF1573" s="66"/>
      <c r="WGG1573" s="66"/>
      <c r="WGH1573" s="66"/>
      <c r="WGI1573" s="66"/>
      <c r="WGJ1573" s="66"/>
      <c r="WGK1573" s="66"/>
      <c r="WGL1573" s="66"/>
      <c r="WGM1573" s="66"/>
      <c r="WGN1573" s="66"/>
      <c r="WGO1573" s="66"/>
      <c r="WGP1573" s="66"/>
      <c r="WGQ1573" s="66"/>
      <c r="WGR1573" s="66"/>
      <c r="WGS1573" s="66"/>
      <c r="WGT1573" s="66"/>
      <c r="WGU1573" s="66"/>
      <c r="WGV1573" s="66"/>
      <c r="WGW1573" s="66"/>
      <c r="WGX1573" s="66"/>
      <c r="WGY1573" s="66"/>
      <c r="WGZ1573" s="66"/>
      <c r="WHA1573" s="66"/>
      <c r="WHB1573" s="66"/>
      <c r="WHC1573" s="66"/>
      <c r="WHD1573" s="66"/>
      <c r="WHE1573" s="66"/>
      <c r="WHF1573" s="66"/>
      <c r="WHG1573" s="66"/>
      <c r="WHH1573" s="66"/>
      <c r="WHI1573" s="66"/>
      <c r="WHJ1573" s="66"/>
      <c r="WHK1573" s="66"/>
      <c r="WHL1573" s="66"/>
      <c r="WHM1573" s="66"/>
      <c r="WHN1573" s="66"/>
      <c r="WHO1573" s="66"/>
      <c r="WHP1573" s="66"/>
      <c r="WHQ1573" s="66"/>
      <c r="WHR1573" s="66"/>
      <c r="WHS1573" s="66"/>
      <c r="WHT1573" s="66"/>
      <c r="WHU1573" s="66"/>
      <c r="WHV1573" s="66"/>
      <c r="WHW1573" s="66"/>
      <c r="WHX1573" s="66"/>
      <c r="WHY1573" s="66"/>
      <c r="WHZ1573" s="66"/>
      <c r="WIA1573" s="66"/>
      <c r="WIB1573" s="66"/>
      <c r="WIC1573" s="66"/>
      <c r="WID1573" s="66"/>
      <c r="WIE1573" s="66"/>
      <c r="WIF1573" s="66"/>
      <c r="WIG1573" s="66"/>
      <c r="WIH1573" s="66"/>
      <c r="WII1573" s="66"/>
      <c r="WIJ1573" s="66"/>
      <c r="WIK1573" s="66"/>
      <c r="WIL1573" s="66"/>
      <c r="WIM1573" s="66"/>
      <c r="WIN1573" s="66"/>
      <c r="WIO1573" s="66"/>
      <c r="WIP1573" s="66"/>
      <c r="WIQ1573" s="66"/>
      <c r="WIR1573" s="66"/>
      <c r="WIS1573" s="66"/>
      <c r="WIT1573" s="66"/>
      <c r="WIU1573" s="66"/>
      <c r="WIV1573" s="66"/>
      <c r="WIW1573" s="66"/>
      <c r="WIX1573" s="66"/>
      <c r="WIY1573" s="66"/>
      <c r="WIZ1573" s="66"/>
      <c r="WJA1573" s="66"/>
      <c r="WJB1573" s="66"/>
      <c r="WJC1573" s="66"/>
      <c r="WJD1573" s="66"/>
      <c r="WJE1573" s="66"/>
      <c r="WJF1573" s="66"/>
      <c r="WJG1573" s="66"/>
      <c r="WJH1573" s="66"/>
      <c r="WJI1573" s="66"/>
      <c r="WJJ1573" s="66"/>
      <c r="WJK1573" s="66"/>
      <c r="WJL1573" s="66"/>
      <c r="WJM1573" s="66"/>
      <c r="WJN1573" s="66"/>
      <c r="WJO1573" s="66"/>
      <c r="WJP1573" s="66"/>
      <c r="WJQ1573" s="66"/>
      <c r="WJR1573" s="66"/>
      <c r="WJS1573" s="66"/>
      <c r="WJT1573" s="66"/>
      <c r="WJU1573" s="66"/>
      <c r="WJV1573" s="66"/>
      <c r="WJW1573" s="66"/>
      <c r="WJX1573" s="66"/>
      <c r="WJY1573" s="66"/>
      <c r="WJZ1573" s="66"/>
      <c r="WKA1573" s="66"/>
      <c r="WKB1573" s="66"/>
      <c r="WKC1573" s="66"/>
      <c r="WKD1573" s="66"/>
      <c r="WKE1573" s="66"/>
      <c r="WKF1573" s="66"/>
      <c r="WKG1573" s="66"/>
      <c r="WKH1573" s="66"/>
      <c r="WKI1573" s="66"/>
      <c r="WKJ1573" s="66"/>
      <c r="WKK1573" s="66"/>
      <c r="WKL1573" s="66"/>
      <c r="WKM1573" s="66"/>
      <c r="WKN1573" s="66"/>
      <c r="WKO1573" s="66"/>
      <c r="WKP1573" s="66"/>
      <c r="WKQ1573" s="66"/>
      <c r="WKR1573" s="66"/>
      <c r="WKS1573" s="66"/>
      <c r="WKT1573" s="66"/>
      <c r="WKU1573" s="66"/>
      <c r="WKV1573" s="66"/>
      <c r="WKW1573" s="66"/>
      <c r="WKX1573" s="66"/>
      <c r="WKY1573" s="66"/>
      <c r="WKZ1573" s="66"/>
      <c r="WLA1573" s="66"/>
      <c r="WLB1573" s="66"/>
      <c r="WLC1573" s="66"/>
      <c r="WLD1573" s="66"/>
      <c r="WLE1573" s="66"/>
      <c r="WLF1573" s="66"/>
      <c r="WLG1573" s="66"/>
      <c r="WLH1573" s="66"/>
      <c r="WLI1573" s="66"/>
      <c r="WLJ1573" s="66"/>
      <c r="WLK1573" s="66"/>
      <c r="WLL1573" s="66"/>
      <c r="WLM1573" s="66"/>
      <c r="WLN1573" s="66"/>
      <c r="WLO1573" s="66"/>
      <c r="WLP1573" s="66"/>
      <c r="WLQ1573" s="66"/>
      <c r="WLR1573" s="66"/>
      <c r="WLS1573" s="66"/>
      <c r="WLT1573" s="66"/>
      <c r="WLU1573" s="66"/>
      <c r="WLV1573" s="66"/>
      <c r="WLW1573" s="66"/>
      <c r="WLX1573" s="66"/>
      <c r="WLY1573" s="66"/>
      <c r="WLZ1573" s="66"/>
      <c r="WMA1573" s="66"/>
      <c r="WMB1573" s="66"/>
      <c r="WMC1573" s="66"/>
      <c r="WMD1573" s="66"/>
      <c r="WME1573" s="66"/>
      <c r="WMF1573" s="66"/>
      <c r="WMG1573" s="66"/>
      <c r="WMH1573" s="66"/>
      <c r="WMI1573" s="66"/>
      <c r="WMJ1573" s="66"/>
      <c r="WMK1573" s="66"/>
      <c r="WML1573" s="66"/>
      <c r="WMM1573" s="66"/>
      <c r="WMN1573" s="66"/>
      <c r="WMO1573" s="66"/>
      <c r="WMP1573" s="66"/>
      <c r="WMQ1573" s="66"/>
      <c r="WMR1573" s="66"/>
      <c r="WMS1573" s="66"/>
      <c r="WMT1573" s="66"/>
      <c r="WMU1573" s="66"/>
      <c r="WMV1573" s="66"/>
      <c r="WMW1573" s="66"/>
      <c r="WMX1573" s="66"/>
      <c r="WMY1573" s="66"/>
      <c r="WMZ1573" s="66"/>
      <c r="WNA1573" s="66"/>
      <c r="WNB1573" s="66"/>
      <c r="WNC1573" s="66"/>
      <c r="WND1573" s="66"/>
      <c r="WNE1573" s="66"/>
      <c r="WNF1573" s="66"/>
      <c r="WNG1573" s="66"/>
      <c r="WNH1573" s="66"/>
      <c r="WNI1573" s="66"/>
      <c r="WNJ1573" s="66"/>
      <c r="WNK1573" s="66"/>
      <c r="WNL1573" s="66"/>
      <c r="WNM1573" s="66"/>
      <c r="WNN1573" s="66"/>
      <c r="WNO1573" s="66"/>
      <c r="WNP1573" s="66"/>
      <c r="WNQ1573" s="66"/>
      <c r="WNR1573" s="66"/>
      <c r="WNS1573" s="66"/>
      <c r="WNT1573" s="66"/>
      <c r="WNU1573" s="66"/>
      <c r="WNV1573" s="66"/>
      <c r="WNW1573" s="66"/>
      <c r="WNX1573" s="66"/>
      <c r="WNY1573" s="66"/>
      <c r="WNZ1573" s="66"/>
      <c r="WOA1573" s="66"/>
      <c r="WOB1573" s="66"/>
      <c r="WOC1573" s="66"/>
      <c r="WOD1573" s="66"/>
      <c r="WOE1573" s="66"/>
      <c r="WOF1573" s="66"/>
      <c r="WOG1573" s="66"/>
      <c r="WOH1573" s="66"/>
      <c r="WOI1573" s="66"/>
      <c r="WOJ1573" s="66"/>
      <c r="WOK1573" s="66"/>
      <c r="WOL1573" s="66"/>
      <c r="WOM1573" s="66"/>
      <c r="WON1573" s="66"/>
      <c r="WOO1573" s="66"/>
      <c r="WOP1573" s="66"/>
      <c r="WOQ1573" s="66"/>
      <c r="WOR1573" s="66"/>
      <c r="WOS1573" s="66"/>
      <c r="WOT1573" s="66"/>
      <c r="WOU1573" s="66"/>
      <c r="WOV1573" s="66"/>
      <c r="WOW1573" s="66"/>
      <c r="WOX1573" s="66"/>
      <c r="WOY1573" s="66"/>
      <c r="WOZ1573" s="66"/>
      <c r="WPA1573" s="66"/>
      <c r="WPB1573" s="66"/>
      <c r="WPC1573" s="66"/>
      <c r="WPD1573" s="66"/>
      <c r="WPE1573" s="66"/>
      <c r="WPF1573" s="66"/>
      <c r="WPG1573" s="66"/>
      <c r="WPH1573" s="66"/>
      <c r="WPI1573" s="66"/>
      <c r="WPJ1573" s="66"/>
      <c r="WPK1573" s="66"/>
      <c r="WPL1573" s="66"/>
      <c r="WPM1573" s="66"/>
      <c r="WPN1573" s="66"/>
      <c r="WPO1573" s="66"/>
      <c r="WPP1573" s="66"/>
      <c r="WPQ1573" s="66"/>
      <c r="WPR1573" s="66"/>
      <c r="WPS1573" s="66"/>
      <c r="WPT1573" s="66"/>
      <c r="WPU1573" s="66"/>
      <c r="WPV1573" s="66"/>
      <c r="WPW1573" s="66"/>
      <c r="WPX1573" s="66"/>
      <c r="WPY1573" s="66"/>
      <c r="WPZ1573" s="66"/>
      <c r="WQA1573" s="66"/>
      <c r="WQB1573" s="66"/>
      <c r="WQC1573" s="66"/>
      <c r="WQD1573" s="66"/>
      <c r="WQE1573" s="66"/>
      <c r="WQF1573" s="66"/>
      <c r="WQG1573" s="66"/>
      <c r="WQH1573" s="66"/>
      <c r="WQI1573" s="66"/>
      <c r="WQJ1573" s="66"/>
      <c r="WQK1573" s="66"/>
      <c r="WQL1573" s="66"/>
      <c r="WQM1573" s="66"/>
      <c r="WQN1573" s="66"/>
      <c r="WQO1573" s="66"/>
      <c r="WQP1573" s="66"/>
      <c r="WQQ1573" s="66"/>
      <c r="WQR1573" s="66"/>
      <c r="WQS1573" s="66"/>
      <c r="WQT1573" s="66"/>
      <c r="WQU1573" s="66"/>
      <c r="WQV1573" s="66"/>
      <c r="WQW1573" s="66"/>
      <c r="WQX1573" s="66"/>
      <c r="WQY1573" s="66"/>
      <c r="WQZ1573" s="66"/>
      <c r="WRA1573" s="66"/>
      <c r="WRB1573" s="66"/>
      <c r="WRC1573" s="66"/>
      <c r="WRD1573" s="66"/>
      <c r="WRE1573" s="66"/>
      <c r="WRF1573" s="66"/>
      <c r="WRG1573" s="66"/>
      <c r="WRH1573" s="66"/>
      <c r="WRI1573" s="66"/>
      <c r="WRJ1573" s="66"/>
      <c r="WRK1573" s="66"/>
      <c r="WRL1573" s="66"/>
      <c r="WRM1573" s="66"/>
      <c r="WRN1573" s="66"/>
      <c r="WRO1573" s="66"/>
      <c r="WRP1573" s="66"/>
      <c r="WRQ1573" s="66"/>
      <c r="WRR1573" s="66"/>
      <c r="WRS1573" s="66"/>
      <c r="WRT1573" s="66"/>
      <c r="WRU1573" s="66"/>
      <c r="WRV1573" s="66"/>
      <c r="WRW1573" s="66"/>
      <c r="WRX1573" s="66"/>
      <c r="WRY1573" s="66"/>
      <c r="WRZ1573" s="66"/>
      <c r="WSA1573" s="66"/>
      <c r="WSB1573" s="66"/>
      <c r="WSC1573" s="66"/>
      <c r="WSD1573" s="66"/>
      <c r="WSE1573" s="66"/>
      <c r="WSF1573" s="66"/>
      <c r="WSG1573" s="66"/>
      <c r="WSH1573" s="66"/>
      <c r="WSI1573" s="66"/>
      <c r="WSJ1573" s="66"/>
      <c r="WSK1573" s="66"/>
      <c r="WSL1573" s="66"/>
      <c r="WSM1573" s="66"/>
      <c r="WSN1573" s="66"/>
      <c r="WSO1573" s="66"/>
      <c r="WSP1573" s="66"/>
      <c r="WSQ1573" s="66"/>
      <c r="WSR1573" s="66"/>
      <c r="WSS1573" s="66"/>
      <c r="WST1573" s="66"/>
      <c r="WSU1573" s="66"/>
      <c r="WSV1573" s="66"/>
      <c r="WSW1573" s="66"/>
      <c r="WSX1573" s="66"/>
      <c r="WSY1573" s="66"/>
      <c r="WSZ1573" s="66"/>
      <c r="WTA1573" s="66"/>
      <c r="WTB1573" s="66"/>
      <c r="WTC1573" s="66"/>
      <c r="WTD1573" s="66"/>
      <c r="WTE1573" s="66"/>
      <c r="WTF1573" s="66"/>
      <c r="WTG1573" s="66"/>
      <c r="WTH1573" s="66"/>
      <c r="WTI1573" s="66"/>
      <c r="WTJ1573" s="66"/>
      <c r="WTK1573" s="66"/>
      <c r="WTL1573" s="66"/>
      <c r="WTM1573" s="66"/>
      <c r="WTN1573" s="66"/>
      <c r="WTO1573" s="66"/>
      <c r="WTP1573" s="66"/>
      <c r="WTQ1573" s="66"/>
      <c r="WTR1573" s="66"/>
      <c r="WTS1573" s="66"/>
      <c r="WTT1573" s="66"/>
      <c r="WTU1573" s="66"/>
      <c r="WTV1573" s="66"/>
      <c r="WTW1573" s="66"/>
      <c r="WTX1573" s="66"/>
      <c r="WTY1573" s="66"/>
      <c r="WTZ1573" s="66"/>
      <c r="WUA1573" s="66"/>
      <c r="WUB1573" s="66"/>
      <c r="WUC1573" s="66"/>
      <c r="WUD1573" s="66"/>
      <c r="WUE1573" s="66"/>
      <c r="WUF1573" s="66"/>
      <c r="WUG1573" s="66"/>
      <c r="WUH1573" s="66"/>
      <c r="WUI1573" s="66"/>
      <c r="WUJ1573" s="66"/>
      <c r="WUK1573" s="66"/>
      <c r="WUL1573" s="66"/>
      <c r="WUM1573" s="66"/>
      <c r="WUN1573" s="66"/>
      <c r="WUO1573" s="66"/>
      <c r="WUP1573" s="66"/>
      <c r="WUQ1573" s="66"/>
      <c r="WUR1573" s="66"/>
      <c r="WUS1573" s="66"/>
      <c r="WUT1573" s="66"/>
      <c r="WUU1573" s="66"/>
      <c r="WUV1573" s="66"/>
      <c r="WUW1573" s="66"/>
      <c r="WUX1573" s="66"/>
      <c r="WUY1573" s="66"/>
      <c r="WUZ1573" s="66"/>
      <c r="WVA1573" s="66"/>
      <c r="WVB1573" s="66"/>
      <c r="WVC1573" s="66"/>
      <c r="WVD1573" s="66"/>
      <c r="WVE1573" s="66"/>
      <c r="WVF1573" s="66"/>
      <c r="WVG1573" s="66"/>
      <c r="WVH1573" s="66"/>
      <c r="WVI1573" s="66"/>
      <c r="WVJ1573" s="66"/>
      <c r="WVK1573" s="66"/>
      <c r="WVL1573" s="66"/>
      <c r="WVM1573" s="66"/>
      <c r="WVN1573" s="66"/>
      <c r="WVO1573" s="66"/>
      <c r="WVP1573" s="66"/>
      <c r="WVQ1573" s="66"/>
      <c r="WVR1573" s="66"/>
      <c r="WVS1573" s="66"/>
      <c r="WVT1573" s="66"/>
      <c r="WVU1573" s="66"/>
      <c r="WVV1573" s="66"/>
      <c r="WVW1573" s="66"/>
      <c r="WVX1573" s="66"/>
      <c r="WVY1573" s="66"/>
      <c r="WVZ1573" s="66"/>
      <c r="WWA1573" s="66"/>
      <c r="WWB1573" s="66"/>
      <c r="WWC1573" s="66"/>
      <c r="WWD1573" s="66"/>
      <c r="WWE1573" s="66"/>
      <c r="WWF1573" s="66"/>
      <c r="WWG1573" s="66"/>
      <c r="WWH1573" s="66"/>
      <c r="WWI1573" s="66"/>
      <c r="WWJ1573" s="66"/>
      <c r="WWK1573" s="66"/>
      <c r="WWL1573" s="66"/>
      <c r="WWM1573" s="66"/>
      <c r="WWN1573" s="66"/>
      <c r="WWO1573" s="66"/>
      <c r="WWP1573" s="66"/>
      <c r="WWQ1573" s="66"/>
      <c r="WWR1573" s="66"/>
      <c r="WWS1573" s="66"/>
      <c r="WWT1573" s="66"/>
      <c r="WWU1573" s="66"/>
      <c r="WWV1573" s="66"/>
      <c r="WWW1573" s="66"/>
      <c r="WWX1573" s="66"/>
      <c r="WWY1573" s="66"/>
      <c r="WWZ1573" s="66"/>
      <c r="WXA1573" s="66"/>
      <c r="WXB1573" s="66"/>
      <c r="WXC1573" s="66"/>
      <c r="WXD1573" s="66"/>
      <c r="WXE1573" s="66"/>
      <c r="WXF1573" s="66"/>
      <c r="WXG1573" s="66"/>
      <c r="WXH1573" s="66"/>
      <c r="WXI1573" s="66"/>
      <c r="WXJ1573" s="66"/>
      <c r="WXK1573" s="66"/>
      <c r="WXL1573" s="66"/>
      <c r="WXM1573" s="66"/>
      <c r="WXN1573" s="66"/>
      <c r="WXO1573" s="66"/>
      <c r="WXP1573" s="66"/>
      <c r="WXQ1573" s="66"/>
      <c r="WXR1573" s="66"/>
      <c r="WXS1573" s="66"/>
      <c r="WXT1573" s="66"/>
      <c r="WXU1573" s="66"/>
      <c r="WXV1573" s="66"/>
      <c r="WXW1573" s="66"/>
      <c r="WXX1573" s="66"/>
      <c r="WXY1573" s="66"/>
      <c r="WXZ1573" s="66"/>
      <c r="WYA1573" s="66"/>
      <c r="WYB1573" s="66"/>
      <c r="WYC1573" s="66"/>
      <c r="WYD1573" s="66"/>
      <c r="WYE1573" s="66"/>
      <c r="WYF1573" s="66"/>
      <c r="WYG1573" s="66"/>
      <c r="WYH1573" s="66"/>
      <c r="WYI1573" s="66"/>
      <c r="WYJ1573" s="66"/>
      <c r="WYK1573" s="66"/>
      <c r="WYL1573" s="66"/>
      <c r="WYM1573" s="66"/>
      <c r="WYN1573" s="66"/>
      <c r="WYO1573" s="66"/>
      <c r="WYP1573" s="66"/>
      <c r="WYQ1573" s="66"/>
      <c r="WYR1573" s="66"/>
      <c r="WYS1573" s="66"/>
      <c r="WYT1573" s="66"/>
      <c r="WYU1573" s="66"/>
      <c r="WYV1573" s="66"/>
      <c r="WYW1573" s="66"/>
      <c r="WYX1573" s="66"/>
      <c r="WYY1573" s="66"/>
      <c r="WYZ1573" s="66"/>
      <c r="WZA1573" s="66"/>
      <c r="WZB1573" s="66"/>
      <c r="WZC1573" s="66"/>
      <c r="WZD1573" s="66"/>
      <c r="WZE1573" s="66"/>
      <c r="WZF1573" s="66"/>
      <c r="WZG1573" s="66"/>
      <c r="WZH1573" s="66"/>
      <c r="WZI1573" s="66"/>
      <c r="WZJ1573" s="66"/>
      <c r="WZK1573" s="66"/>
      <c r="WZL1573" s="66"/>
      <c r="WZM1573" s="66"/>
      <c r="WZN1573" s="66"/>
      <c r="WZO1573" s="66"/>
      <c r="WZP1573" s="66"/>
      <c r="WZQ1573" s="66"/>
      <c r="WZR1573" s="66"/>
      <c r="WZS1573" s="66"/>
      <c r="WZT1573" s="66"/>
      <c r="WZU1573" s="66"/>
      <c r="WZV1573" s="66"/>
      <c r="WZW1573" s="66"/>
      <c r="WZX1573" s="66"/>
      <c r="WZY1573" s="66"/>
      <c r="WZZ1573" s="66"/>
      <c r="XAA1573" s="66"/>
      <c r="XAB1573" s="66"/>
      <c r="XAC1573" s="66"/>
      <c r="XAD1573" s="66"/>
      <c r="XAE1573" s="66"/>
      <c r="XAF1573" s="66"/>
      <c r="XAG1573" s="66"/>
      <c r="XAH1573" s="66"/>
      <c r="XAI1573" s="66"/>
      <c r="XAJ1573" s="66"/>
      <c r="XAK1573" s="66"/>
      <c r="XAL1573" s="66"/>
      <c r="XAM1573" s="66"/>
      <c r="XAN1573" s="66"/>
      <c r="XAO1573" s="66"/>
      <c r="XAP1573" s="66"/>
      <c r="XAQ1573" s="66"/>
      <c r="XAR1573" s="66"/>
      <c r="XAS1573" s="66"/>
      <c r="XAT1573" s="66"/>
      <c r="XAU1573" s="66"/>
      <c r="XAV1573" s="66"/>
      <c r="XAW1573" s="66"/>
      <c r="XAX1573" s="66"/>
      <c r="XAY1573" s="66"/>
      <c r="XAZ1573" s="66"/>
      <c r="XBA1573" s="66"/>
      <c r="XBB1573" s="66"/>
      <c r="XBC1573" s="66"/>
      <c r="XBD1573" s="66"/>
      <c r="XBE1573" s="66"/>
      <c r="XBF1573" s="66"/>
      <c r="XBG1573" s="66"/>
      <c r="XBH1573" s="66"/>
      <c r="XBI1573" s="66"/>
      <c r="XBJ1573" s="66"/>
      <c r="XBK1573" s="66"/>
      <c r="XBL1573" s="66"/>
      <c r="XBM1573" s="66"/>
      <c r="XBN1573" s="66"/>
      <c r="XBO1573" s="66"/>
      <c r="XBP1573" s="66"/>
      <c r="XBQ1573" s="66"/>
      <c r="XBR1573" s="66"/>
      <c r="XBS1573" s="66"/>
      <c r="XBT1573" s="66"/>
      <c r="XBU1573" s="66"/>
      <c r="XBV1573" s="66"/>
      <c r="XBW1573" s="66"/>
      <c r="XBX1573" s="66"/>
      <c r="XBY1573" s="66"/>
      <c r="XBZ1573" s="66"/>
      <c r="XCA1573" s="66"/>
      <c r="XCB1573" s="66"/>
      <c r="XCC1573" s="66"/>
      <c r="XCD1573" s="66"/>
      <c r="XCE1573" s="66"/>
      <c r="XCF1573" s="66"/>
      <c r="XCG1573" s="66"/>
      <c r="XCH1573" s="66"/>
      <c r="XCI1573" s="66"/>
      <c r="XCJ1573" s="66"/>
      <c r="XCK1573" s="66"/>
      <c r="XCL1573" s="66"/>
      <c r="XCM1573" s="66"/>
      <c r="XCN1573" s="66"/>
      <c r="XCO1573" s="66"/>
      <c r="XCP1573" s="66"/>
      <c r="XCQ1573" s="66"/>
      <c r="XCR1573" s="66"/>
      <c r="XCS1573" s="66"/>
      <c r="XCT1573" s="66"/>
      <c r="XCU1573" s="66"/>
      <c r="XCV1573" s="66"/>
      <c r="XCW1573" s="66"/>
      <c r="XCX1573" s="66"/>
      <c r="XCY1573" s="66"/>
      <c r="XCZ1573" s="66"/>
      <c r="XDA1573" s="66"/>
      <c r="XDB1573" s="66"/>
      <c r="XDC1573" s="66"/>
      <c r="XDD1573" s="66"/>
      <c r="XDE1573" s="66"/>
      <c r="XDF1573" s="66"/>
      <c r="XDG1573" s="66"/>
      <c r="XDH1573" s="66"/>
      <c r="XDI1573" s="66"/>
      <c r="XDJ1573" s="66"/>
      <c r="XDK1573" s="66"/>
      <c r="XDL1573" s="66"/>
      <c r="XDM1573" s="66"/>
      <c r="XDN1573" s="66"/>
      <c r="XDO1573" s="66"/>
      <c r="XDP1573" s="66"/>
      <c r="XDQ1573" s="66"/>
      <c r="XDR1573" s="66"/>
      <c r="XDS1573" s="66"/>
      <c r="XDT1573" s="66"/>
      <c r="XDU1573" s="66"/>
      <c r="XDV1573" s="66"/>
      <c r="XDW1573" s="66"/>
      <c r="XDX1573" s="66"/>
      <c r="XDY1573" s="66"/>
      <c r="XDZ1573" s="66"/>
      <c r="XEA1573" s="66"/>
      <c r="XEB1573" s="66"/>
      <c r="XEC1573" s="66"/>
      <c r="XED1573" s="66"/>
      <c r="XEE1573" s="66"/>
      <c r="XEF1573" s="66"/>
      <c r="XEG1573" s="66"/>
      <c r="XEH1573" s="66"/>
      <c r="XEI1573" s="66"/>
      <c r="XEJ1573" s="66"/>
      <c r="XEK1573" s="12"/>
      <c r="XEL1573" s="12"/>
      <c r="XEM1573" s="12"/>
      <c r="XEN1573" s="12"/>
      <c r="XEO1573" s="12"/>
      <c r="XEP1573" s="12"/>
    </row>
    <row r="1574" spans="1:16370" ht="15.75" x14ac:dyDescent="0.25">
      <c r="A1574" s="212" t="s">
        <v>116</v>
      </c>
      <c r="B1574" s="215" t="s">
        <v>113</v>
      </c>
      <c r="C1574" s="223" t="s">
        <v>63</v>
      </c>
      <c r="D1574" s="26" t="s">
        <v>754</v>
      </c>
      <c r="E1574" s="50">
        <v>410</v>
      </c>
      <c r="F1574" s="27">
        <f t="shared" si="16"/>
        <v>13130</v>
      </c>
    </row>
    <row r="1575" spans="1:16370" ht="31.5" x14ac:dyDescent="0.25">
      <c r="A1575" s="211" t="s">
        <v>193</v>
      </c>
      <c r="B1575" s="215" t="s">
        <v>113</v>
      </c>
      <c r="C1575" s="223" t="s">
        <v>63</v>
      </c>
      <c r="D1575" s="26" t="s">
        <v>754</v>
      </c>
      <c r="E1575" s="50">
        <v>412</v>
      </c>
      <c r="F1575" s="27">
        <f>3310+9820</f>
        <v>13130</v>
      </c>
    </row>
    <row r="1576" spans="1:16370" ht="15.75" x14ac:dyDescent="0.25">
      <c r="A1576" s="35" t="s">
        <v>94</v>
      </c>
      <c r="B1576" s="18" t="s">
        <v>113</v>
      </c>
      <c r="C1576" s="18" t="s">
        <v>63</v>
      </c>
      <c r="D1576" s="18" t="s">
        <v>236</v>
      </c>
      <c r="E1576" s="54"/>
      <c r="F1576" s="20">
        <f>F1577</f>
        <v>1080</v>
      </c>
    </row>
    <row r="1577" spans="1:16370" ht="15.75" x14ac:dyDescent="0.25">
      <c r="A1577" s="211" t="s">
        <v>92</v>
      </c>
      <c r="B1577" s="29" t="s">
        <v>113</v>
      </c>
      <c r="C1577" s="223" t="s">
        <v>63</v>
      </c>
      <c r="D1577" s="215" t="s">
        <v>237</v>
      </c>
      <c r="E1577" s="50"/>
      <c r="F1577" s="27">
        <f>F1578</f>
        <v>1080</v>
      </c>
    </row>
    <row r="1578" spans="1:16370" ht="15.75" x14ac:dyDescent="0.25">
      <c r="A1578" s="211" t="s">
        <v>72</v>
      </c>
      <c r="B1578" s="29" t="s">
        <v>113</v>
      </c>
      <c r="C1578" s="223" t="s">
        <v>63</v>
      </c>
      <c r="D1578" s="215" t="s">
        <v>235</v>
      </c>
      <c r="E1578" s="50"/>
      <c r="F1578" s="27">
        <f>F1579</f>
        <v>1080</v>
      </c>
    </row>
    <row r="1579" spans="1:16370" ht="15.75" x14ac:dyDescent="0.25">
      <c r="A1579" s="211" t="s">
        <v>23</v>
      </c>
      <c r="B1579" s="29" t="s">
        <v>113</v>
      </c>
      <c r="C1579" s="223" t="s">
        <v>63</v>
      </c>
      <c r="D1579" s="215" t="s">
        <v>237</v>
      </c>
      <c r="E1579" s="50">
        <v>300</v>
      </c>
      <c r="F1579" s="27">
        <f>F1580</f>
        <v>1080</v>
      </c>
    </row>
    <row r="1580" spans="1:16370" ht="31.5" x14ac:dyDescent="0.25">
      <c r="A1580" s="61" t="s">
        <v>133</v>
      </c>
      <c r="B1580" s="29" t="s">
        <v>113</v>
      </c>
      <c r="C1580" s="223" t="s">
        <v>63</v>
      </c>
      <c r="D1580" s="215" t="s">
        <v>235</v>
      </c>
      <c r="E1580" s="50">
        <v>320</v>
      </c>
      <c r="F1580" s="27">
        <f>F1581</f>
        <v>1080</v>
      </c>
    </row>
    <row r="1581" spans="1:16370" ht="31.5" x14ac:dyDescent="0.25">
      <c r="A1581" s="61" t="s">
        <v>217</v>
      </c>
      <c r="B1581" s="215" t="s">
        <v>113</v>
      </c>
      <c r="C1581" s="223" t="s">
        <v>63</v>
      </c>
      <c r="D1581" s="215" t="s">
        <v>235</v>
      </c>
      <c r="E1581" s="50">
        <v>321</v>
      </c>
      <c r="F1581" s="27">
        <f>1250-250+20+20+40</f>
        <v>1080</v>
      </c>
    </row>
    <row r="1582" spans="1:16370" ht="15.75" x14ac:dyDescent="0.25">
      <c r="A1582" s="45" t="s">
        <v>119</v>
      </c>
      <c r="B1582" s="19">
        <v>10</v>
      </c>
      <c r="C1582" s="18" t="s">
        <v>64</v>
      </c>
      <c r="D1582" s="54"/>
      <c r="E1582" s="54"/>
      <c r="F1582" s="184">
        <f>F1583+F1601</f>
        <v>128094</v>
      </c>
    </row>
    <row r="1583" spans="1:16370" ht="31.5" x14ac:dyDescent="0.25">
      <c r="A1583" s="40" t="s">
        <v>46</v>
      </c>
      <c r="B1583" s="41">
        <v>10</v>
      </c>
      <c r="C1583" s="41" t="s">
        <v>64</v>
      </c>
      <c r="D1583" s="41" t="s">
        <v>302</v>
      </c>
      <c r="E1583" s="41"/>
      <c r="F1583" s="24">
        <f>F1584</f>
        <v>90706</v>
      </c>
    </row>
    <row r="1584" spans="1:16370" ht="15.75" x14ac:dyDescent="0.25">
      <c r="A1584" s="115" t="s">
        <v>6</v>
      </c>
      <c r="B1584" s="22">
        <v>10</v>
      </c>
      <c r="C1584" s="22" t="s">
        <v>64</v>
      </c>
      <c r="D1584" s="22" t="s">
        <v>301</v>
      </c>
      <c r="E1584" s="41"/>
      <c r="F1584" s="24">
        <f>F1585+F1593</f>
        <v>90706</v>
      </c>
    </row>
    <row r="1585" spans="1:6" ht="47.25" x14ac:dyDescent="0.25">
      <c r="A1585" s="53" t="s">
        <v>465</v>
      </c>
      <c r="B1585" s="18" t="s">
        <v>113</v>
      </c>
      <c r="C1585" s="18" t="s">
        <v>64</v>
      </c>
      <c r="D1585" s="23" t="s">
        <v>284</v>
      </c>
      <c r="E1585" s="54"/>
      <c r="F1585" s="56">
        <f>F1586</f>
        <v>29494</v>
      </c>
    </row>
    <row r="1586" spans="1:6" ht="31.5" x14ac:dyDescent="0.25">
      <c r="A1586" s="28" t="s">
        <v>458</v>
      </c>
      <c r="B1586" s="36" t="s">
        <v>113</v>
      </c>
      <c r="C1586" s="36" t="s">
        <v>64</v>
      </c>
      <c r="D1586" s="216" t="s">
        <v>443</v>
      </c>
      <c r="E1586" s="37"/>
      <c r="F1586" s="32">
        <f>F1587+F1590</f>
        <v>29494</v>
      </c>
    </row>
    <row r="1587" spans="1:6" ht="15.75" x14ac:dyDescent="0.25">
      <c r="A1587" s="212" t="s">
        <v>22</v>
      </c>
      <c r="B1587" s="123" t="s">
        <v>113</v>
      </c>
      <c r="C1587" s="123" t="s">
        <v>64</v>
      </c>
      <c r="D1587" s="26" t="s">
        <v>285</v>
      </c>
      <c r="E1587" s="34" t="s">
        <v>15</v>
      </c>
      <c r="F1587" s="128">
        <f>F1588</f>
        <v>294</v>
      </c>
    </row>
    <row r="1588" spans="1:6" ht="31.5" x14ac:dyDescent="0.25">
      <c r="A1588" s="212" t="s">
        <v>17</v>
      </c>
      <c r="B1588" s="123" t="s">
        <v>113</v>
      </c>
      <c r="C1588" s="123" t="s">
        <v>64</v>
      </c>
      <c r="D1588" s="26" t="s">
        <v>285</v>
      </c>
      <c r="E1588" s="34" t="s">
        <v>16</v>
      </c>
      <c r="F1588" s="128">
        <f>F1589</f>
        <v>294</v>
      </c>
    </row>
    <row r="1589" spans="1:6" ht="21.75" customHeight="1" x14ac:dyDescent="0.25">
      <c r="A1589" s="211" t="s">
        <v>140</v>
      </c>
      <c r="B1589" s="223" t="s">
        <v>113</v>
      </c>
      <c r="C1589" s="223" t="s">
        <v>64</v>
      </c>
      <c r="D1589" s="26" t="s">
        <v>285</v>
      </c>
      <c r="E1589" s="215" t="s">
        <v>141</v>
      </c>
      <c r="F1589" s="128">
        <f>200+94</f>
        <v>294</v>
      </c>
    </row>
    <row r="1590" spans="1:6" ht="35.25" customHeight="1" x14ac:dyDescent="0.25">
      <c r="A1590" s="211" t="s">
        <v>23</v>
      </c>
      <c r="B1590" s="223" t="s">
        <v>113</v>
      </c>
      <c r="C1590" s="223" t="s">
        <v>64</v>
      </c>
      <c r="D1590" s="26" t="s">
        <v>285</v>
      </c>
      <c r="E1590" s="127">
        <v>300</v>
      </c>
      <c r="F1590" s="39">
        <f>F1591</f>
        <v>29200</v>
      </c>
    </row>
    <row r="1591" spans="1:6" ht="15.75" x14ac:dyDescent="0.25">
      <c r="A1591" s="107" t="s">
        <v>39</v>
      </c>
      <c r="B1591" s="223" t="s">
        <v>113</v>
      </c>
      <c r="C1591" s="223" t="s">
        <v>64</v>
      </c>
      <c r="D1591" s="26" t="s">
        <v>285</v>
      </c>
      <c r="E1591" s="127">
        <v>310</v>
      </c>
      <c r="F1591" s="39">
        <f>F1592</f>
        <v>29200</v>
      </c>
    </row>
    <row r="1592" spans="1:6" ht="31.5" x14ac:dyDescent="0.25">
      <c r="A1592" s="107" t="s">
        <v>192</v>
      </c>
      <c r="B1592" s="123" t="s">
        <v>113</v>
      </c>
      <c r="C1592" s="123" t="s">
        <v>64</v>
      </c>
      <c r="D1592" s="26" t="s">
        <v>285</v>
      </c>
      <c r="E1592" s="127">
        <v>313</v>
      </c>
      <c r="F1592" s="39">
        <f>19800+9400</f>
        <v>29200</v>
      </c>
    </row>
    <row r="1593" spans="1:6" ht="47.25" x14ac:dyDescent="0.25">
      <c r="A1593" s="53" t="s">
        <v>429</v>
      </c>
      <c r="B1593" s="121" t="s">
        <v>113</v>
      </c>
      <c r="C1593" s="121" t="s">
        <v>64</v>
      </c>
      <c r="D1593" s="23" t="s">
        <v>291</v>
      </c>
      <c r="E1593" s="147"/>
      <c r="F1593" s="148">
        <f>F1594</f>
        <v>61212</v>
      </c>
    </row>
    <row r="1594" spans="1:6" ht="63" x14ac:dyDescent="0.25">
      <c r="A1594" s="28" t="s">
        <v>430</v>
      </c>
      <c r="B1594" s="36" t="s">
        <v>113</v>
      </c>
      <c r="C1594" s="36" t="s">
        <v>64</v>
      </c>
      <c r="D1594" s="216" t="s">
        <v>386</v>
      </c>
      <c r="E1594" s="37"/>
      <c r="F1594" s="32">
        <f>F1595+F1598</f>
        <v>61212</v>
      </c>
    </row>
    <row r="1595" spans="1:6" ht="15.75" x14ac:dyDescent="0.25">
      <c r="A1595" s="212" t="s">
        <v>22</v>
      </c>
      <c r="B1595" s="223" t="s">
        <v>113</v>
      </c>
      <c r="C1595" s="223" t="s">
        <v>64</v>
      </c>
      <c r="D1595" s="26" t="s">
        <v>386</v>
      </c>
      <c r="E1595" s="34" t="s">
        <v>15</v>
      </c>
      <c r="F1595" s="128">
        <f>F1596</f>
        <v>595</v>
      </c>
    </row>
    <row r="1596" spans="1:6" ht="31.5" x14ac:dyDescent="0.25">
      <c r="A1596" s="212" t="s">
        <v>17</v>
      </c>
      <c r="B1596" s="223" t="s">
        <v>113</v>
      </c>
      <c r="C1596" s="223" t="s">
        <v>64</v>
      </c>
      <c r="D1596" s="26" t="s">
        <v>386</v>
      </c>
      <c r="E1596" s="34" t="s">
        <v>16</v>
      </c>
      <c r="F1596" s="128">
        <f>F1597</f>
        <v>595</v>
      </c>
    </row>
    <row r="1597" spans="1:6" ht="18.75" customHeight="1" x14ac:dyDescent="0.25">
      <c r="A1597" s="211" t="s">
        <v>140</v>
      </c>
      <c r="B1597" s="223" t="s">
        <v>113</v>
      </c>
      <c r="C1597" s="223" t="s">
        <v>64</v>
      </c>
      <c r="D1597" s="26" t="s">
        <v>386</v>
      </c>
      <c r="E1597" s="215" t="s">
        <v>141</v>
      </c>
      <c r="F1597" s="128">
        <f>832-237</f>
        <v>595</v>
      </c>
    </row>
    <row r="1598" spans="1:6" ht="41.25" customHeight="1" x14ac:dyDescent="0.25">
      <c r="A1598" s="211" t="s">
        <v>23</v>
      </c>
      <c r="B1598" s="223" t="s">
        <v>113</v>
      </c>
      <c r="C1598" s="223" t="s">
        <v>64</v>
      </c>
      <c r="D1598" s="26" t="s">
        <v>386</v>
      </c>
      <c r="E1598" s="127">
        <v>300</v>
      </c>
      <c r="F1598" s="39">
        <f>F1599</f>
        <v>60617</v>
      </c>
    </row>
    <row r="1599" spans="1:6" ht="15.75" x14ac:dyDescent="0.25">
      <c r="A1599" s="107" t="s">
        <v>39</v>
      </c>
      <c r="B1599" s="223" t="s">
        <v>113</v>
      </c>
      <c r="C1599" s="223" t="s">
        <v>64</v>
      </c>
      <c r="D1599" s="26" t="s">
        <v>386</v>
      </c>
      <c r="E1599" s="127">
        <v>310</v>
      </c>
      <c r="F1599" s="39">
        <f>F1600</f>
        <v>60617</v>
      </c>
    </row>
    <row r="1600" spans="1:6" ht="31.5" x14ac:dyDescent="0.25">
      <c r="A1600" s="107" t="s">
        <v>192</v>
      </c>
      <c r="B1600" s="223" t="s">
        <v>113</v>
      </c>
      <c r="C1600" s="223" t="s">
        <v>64</v>
      </c>
      <c r="D1600" s="26" t="s">
        <v>386</v>
      </c>
      <c r="E1600" s="127">
        <v>313</v>
      </c>
      <c r="F1600" s="39">
        <f>83174-22557</f>
        <v>60617</v>
      </c>
    </row>
    <row r="1601" spans="1:6" ht="37.5" x14ac:dyDescent="0.3">
      <c r="A1601" s="154" t="s">
        <v>196</v>
      </c>
      <c r="B1601" s="153" t="s">
        <v>113</v>
      </c>
      <c r="C1601" s="153" t="s">
        <v>64</v>
      </c>
      <c r="D1601" s="77" t="s">
        <v>440</v>
      </c>
      <c r="E1601" s="92"/>
      <c r="F1601" s="78">
        <f t="shared" ref="F1601:F1606" si="18">F1602</f>
        <v>37388</v>
      </c>
    </row>
    <row r="1602" spans="1:6" ht="31.5" x14ac:dyDescent="0.25">
      <c r="A1602" s="115" t="s">
        <v>467</v>
      </c>
      <c r="B1602" s="22" t="s">
        <v>113</v>
      </c>
      <c r="C1602" s="22" t="s">
        <v>64</v>
      </c>
      <c r="D1602" s="22" t="s">
        <v>461</v>
      </c>
      <c r="E1602" s="41"/>
      <c r="F1602" s="24">
        <f t="shared" si="18"/>
        <v>37388</v>
      </c>
    </row>
    <row r="1603" spans="1:6" ht="47.25" x14ac:dyDescent="0.25">
      <c r="A1603" s="17" t="s">
        <v>442</v>
      </c>
      <c r="B1603" s="19" t="s">
        <v>113</v>
      </c>
      <c r="C1603" s="18" t="s">
        <v>64</v>
      </c>
      <c r="D1603" s="54" t="s">
        <v>441</v>
      </c>
      <c r="E1603" s="59"/>
      <c r="F1603" s="184">
        <f>F1604</f>
        <v>37388</v>
      </c>
    </row>
    <row r="1604" spans="1:6" ht="47.25" x14ac:dyDescent="0.25">
      <c r="A1604" s="211" t="s">
        <v>198</v>
      </c>
      <c r="B1604" s="29" t="s">
        <v>113</v>
      </c>
      <c r="C1604" s="223" t="s">
        <v>64</v>
      </c>
      <c r="D1604" s="70" t="s">
        <v>843</v>
      </c>
      <c r="E1604" s="127"/>
      <c r="F1604" s="27">
        <f t="shared" si="18"/>
        <v>37388</v>
      </c>
    </row>
    <row r="1605" spans="1:6" ht="31.5" x14ac:dyDescent="0.25">
      <c r="A1605" s="212" t="s">
        <v>216</v>
      </c>
      <c r="B1605" s="223" t="s">
        <v>113</v>
      </c>
      <c r="C1605" s="223" t="s">
        <v>64</v>
      </c>
      <c r="D1605" s="70" t="s">
        <v>843</v>
      </c>
      <c r="E1605" s="127">
        <v>400</v>
      </c>
      <c r="F1605" s="39">
        <f t="shared" si="18"/>
        <v>37388</v>
      </c>
    </row>
    <row r="1606" spans="1:6" ht="15.75" x14ac:dyDescent="0.25">
      <c r="A1606" s="33" t="s">
        <v>116</v>
      </c>
      <c r="B1606" s="223" t="s">
        <v>113</v>
      </c>
      <c r="C1606" s="223" t="s">
        <v>64</v>
      </c>
      <c r="D1606" s="70" t="s">
        <v>843</v>
      </c>
      <c r="E1606" s="127">
        <v>410</v>
      </c>
      <c r="F1606" s="39">
        <f t="shared" si="18"/>
        <v>37388</v>
      </c>
    </row>
    <row r="1607" spans="1:6" ht="31.5" x14ac:dyDescent="0.25">
      <c r="A1607" s="33" t="s">
        <v>193</v>
      </c>
      <c r="B1607" s="223" t="s">
        <v>113</v>
      </c>
      <c r="C1607" s="223" t="s">
        <v>64</v>
      </c>
      <c r="D1607" s="70" t="s">
        <v>843</v>
      </c>
      <c r="E1607" s="127">
        <v>412</v>
      </c>
      <c r="F1607" s="39">
        <v>37388</v>
      </c>
    </row>
    <row r="1608" spans="1:6" ht="18.75" x14ac:dyDescent="0.3">
      <c r="A1608" s="112" t="s">
        <v>96</v>
      </c>
      <c r="B1608" s="77">
        <v>11</v>
      </c>
      <c r="C1608" s="77"/>
      <c r="D1608" s="182"/>
      <c r="E1608" s="182"/>
      <c r="F1608" s="183">
        <f>F1609+F1660+F1672</f>
        <v>708270</v>
      </c>
    </row>
    <row r="1609" spans="1:6" ht="15.75" x14ac:dyDescent="0.25">
      <c r="A1609" s="45" t="s">
        <v>97</v>
      </c>
      <c r="B1609" s="19">
        <v>11</v>
      </c>
      <c r="C1609" s="18" t="s">
        <v>70</v>
      </c>
      <c r="D1609" s="54"/>
      <c r="E1609" s="54"/>
      <c r="F1609" s="184">
        <f>F1610+F1650+F1656</f>
        <v>585371</v>
      </c>
    </row>
    <row r="1610" spans="1:6" ht="37.5" x14ac:dyDescent="0.3">
      <c r="A1610" s="79" t="s">
        <v>734</v>
      </c>
      <c r="B1610" s="19">
        <v>11</v>
      </c>
      <c r="C1610" s="18" t="s">
        <v>70</v>
      </c>
      <c r="D1610" s="80" t="s">
        <v>359</v>
      </c>
      <c r="E1610" s="187"/>
      <c r="F1610" s="10">
        <f>F1611+F1640+F1645</f>
        <v>585121</v>
      </c>
    </row>
    <row r="1611" spans="1:6" ht="31.5" x14ac:dyDescent="0.25">
      <c r="A1611" s="44" t="s">
        <v>360</v>
      </c>
      <c r="B1611" s="19">
        <v>11</v>
      </c>
      <c r="C1611" s="18" t="s">
        <v>70</v>
      </c>
      <c r="D1611" s="19" t="s">
        <v>361</v>
      </c>
      <c r="E1611" s="59"/>
      <c r="F1611" s="20">
        <f>F1612+F1616+F1620+F1632+F1636+F1624+F1628</f>
        <v>480109</v>
      </c>
    </row>
    <row r="1612" spans="1:6" ht="31.5" x14ac:dyDescent="0.25">
      <c r="A1612" s="60" t="s">
        <v>362</v>
      </c>
      <c r="B1612" s="216">
        <v>11</v>
      </c>
      <c r="C1612" s="36" t="s">
        <v>70</v>
      </c>
      <c r="D1612" s="216" t="s">
        <v>363</v>
      </c>
      <c r="E1612" s="188"/>
      <c r="F1612" s="32">
        <f>F1613</f>
        <v>9320</v>
      </c>
    </row>
    <row r="1613" spans="1:6" ht="31.5" x14ac:dyDescent="0.25">
      <c r="A1613" s="83" t="s">
        <v>18</v>
      </c>
      <c r="B1613" s="215">
        <v>11</v>
      </c>
      <c r="C1613" s="223" t="s">
        <v>70</v>
      </c>
      <c r="D1613" s="215" t="s">
        <v>363</v>
      </c>
      <c r="E1613" s="31">
        <v>600</v>
      </c>
      <c r="F1613" s="38">
        <f>F1614</f>
        <v>9320</v>
      </c>
    </row>
    <row r="1614" spans="1:6" ht="15.75" x14ac:dyDescent="0.25">
      <c r="A1614" s="83" t="s">
        <v>202</v>
      </c>
      <c r="B1614" s="215">
        <v>11</v>
      </c>
      <c r="C1614" s="223" t="s">
        <v>70</v>
      </c>
      <c r="D1614" s="215" t="s">
        <v>363</v>
      </c>
      <c r="E1614" s="31" t="s">
        <v>21</v>
      </c>
      <c r="F1614" s="38">
        <f>F1615</f>
        <v>9320</v>
      </c>
    </row>
    <row r="1615" spans="1:6" ht="15.75" x14ac:dyDescent="0.25">
      <c r="A1615" s="83" t="s">
        <v>165</v>
      </c>
      <c r="B1615" s="215">
        <v>11</v>
      </c>
      <c r="C1615" s="223" t="s">
        <v>70</v>
      </c>
      <c r="D1615" s="215" t="s">
        <v>363</v>
      </c>
      <c r="E1615" s="31" t="s">
        <v>164</v>
      </c>
      <c r="F1615" s="38">
        <f>5100+2500+1219+360+1050+141+880-1050-880</f>
        <v>9320</v>
      </c>
    </row>
    <row r="1616" spans="1:6" ht="31.5" x14ac:dyDescent="0.25">
      <c r="A1616" s="60" t="s">
        <v>480</v>
      </c>
      <c r="B1616" s="216">
        <v>11</v>
      </c>
      <c r="C1616" s="36" t="s">
        <v>70</v>
      </c>
      <c r="D1616" s="216" t="s">
        <v>475</v>
      </c>
      <c r="E1616" s="37"/>
      <c r="F1616" s="32">
        <f>F1617</f>
        <v>281653</v>
      </c>
    </row>
    <row r="1617" spans="1:6" ht="31.5" x14ac:dyDescent="0.25">
      <c r="A1617" s="150" t="s">
        <v>489</v>
      </c>
      <c r="B1617" s="215">
        <v>11</v>
      </c>
      <c r="C1617" s="223" t="s">
        <v>70</v>
      </c>
      <c r="D1617" s="34" t="s">
        <v>475</v>
      </c>
      <c r="E1617" s="31" t="s">
        <v>37</v>
      </c>
      <c r="F1617" s="38">
        <f>F1618</f>
        <v>281653</v>
      </c>
    </row>
    <row r="1618" spans="1:6" ht="15.75" x14ac:dyDescent="0.25">
      <c r="A1618" s="83" t="s">
        <v>36</v>
      </c>
      <c r="B1618" s="215">
        <v>11</v>
      </c>
      <c r="C1618" s="223" t="s">
        <v>70</v>
      </c>
      <c r="D1618" s="34" t="s">
        <v>475</v>
      </c>
      <c r="E1618" s="31" t="s">
        <v>128</v>
      </c>
      <c r="F1618" s="38">
        <f>F1619</f>
        <v>281653</v>
      </c>
    </row>
    <row r="1619" spans="1:6" ht="31.5" x14ac:dyDescent="0.25">
      <c r="A1619" s="83" t="s">
        <v>155</v>
      </c>
      <c r="B1619" s="215">
        <v>11</v>
      </c>
      <c r="C1619" s="223" t="s">
        <v>70</v>
      </c>
      <c r="D1619" s="34" t="s">
        <v>475</v>
      </c>
      <c r="E1619" s="31" t="s">
        <v>160</v>
      </c>
      <c r="F1619" s="38">
        <f>277819+3834</f>
        <v>281653</v>
      </c>
    </row>
    <row r="1620" spans="1:6" ht="15.75" x14ac:dyDescent="0.25">
      <c r="A1620" s="60" t="s">
        <v>736</v>
      </c>
      <c r="B1620" s="216">
        <v>11</v>
      </c>
      <c r="C1620" s="36" t="s">
        <v>70</v>
      </c>
      <c r="D1620" s="216" t="s">
        <v>673</v>
      </c>
      <c r="E1620" s="37"/>
      <c r="F1620" s="32">
        <f>F1621</f>
        <v>8656</v>
      </c>
    </row>
    <row r="1621" spans="1:6" ht="31.5" x14ac:dyDescent="0.25">
      <c r="A1621" s="150" t="s">
        <v>489</v>
      </c>
      <c r="B1621" s="215">
        <v>11</v>
      </c>
      <c r="C1621" s="223" t="s">
        <v>70</v>
      </c>
      <c r="D1621" s="34" t="s">
        <v>673</v>
      </c>
      <c r="E1621" s="31" t="s">
        <v>37</v>
      </c>
      <c r="F1621" s="38">
        <f>F1622</f>
        <v>8656</v>
      </c>
    </row>
    <row r="1622" spans="1:6" ht="15.75" x14ac:dyDescent="0.25">
      <c r="A1622" s="83" t="s">
        <v>36</v>
      </c>
      <c r="B1622" s="215">
        <v>11</v>
      </c>
      <c r="C1622" s="223" t="s">
        <v>70</v>
      </c>
      <c r="D1622" s="34" t="s">
        <v>673</v>
      </c>
      <c r="E1622" s="31" t="s">
        <v>128</v>
      </c>
      <c r="F1622" s="38">
        <f>F1623</f>
        <v>8656</v>
      </c>
    </row>
    <row r="1623" spans="1:6" ht="31.5" x14ac:dyDescent="0.25">
      <c r="A1623" s="83" t="s">
        <v>155</v>
      </c>
      <c r="B1623" s="215">
        <v>11</v>
      </c>
      <c r="C1623" s="223" t="s">
        <v>70</v>
      </c>
      <c r="D1623" s="34" t="s">
        <v>673</v>
      </c>
      <c r="E1623" s="31" t="s">
        <v>160</v>
      </c>
      <c r="F1623" s="38">
        <f>80000-70000-1344</f>
        <v>8656</v>
      </c>
    </row>
    <row r="1624" spans="1:6" ht="15.75" x14ac:dyDescent="0.25">
      <c r="A1624" s="60" t="s">
        <v>674</v>
      </c>
      <c r="B1624" s="216">
        <v>11</v>
      </c>
      <c r="C1624" s="36" t="s">
        <v>70</v>
      </c>
      <c r="D1624" s="216" t="s">
        <v>675</v>
      </c>
      <c r="E1624" s="37"/>
      <c r="F1624" s="32">
        <f>F1625</f>
        <v>150</v>
      </c>
    </row>
    <row r="1625" spans="1:6" ht="31.5" x14ac:dyDescent="0.25">
      <c r="A1625" s="83" t="s">
        <v>18</v>
      </c>
      <c r="B1625" s="215">
        <v>11</v>
      </c>
      <c r="C1625" s="223" t="s">
        <v>70</v>
      </c>
      <c r="D1625" s="215" t="s">
        <v>675</v>
      </c>
      <c r="E1625" s="31">
        <v>600</v>
      </c>
      <c r="F1625" s="38">
        <f>F1626</f>
        <v>150</v>
      </c>
    </row>
    <row r="1626" spans="1:6" ht="15.75" x14ac:dyDescent="0.25">
      <c r="A1626" s="83" t="s">
        <v>202</v>
      </c>
      <c r="B1626" s="215">
        <v>11</v>
      </c>
      <c r="C1626" s="223" t="s">
        <v>70</v>
      </c>
      <c r="D1626" s="215" t="s">
        <v>675</v>
      </c>
      <c r="E1626" s="31" t="s">
        <v>21</v>
      </c>
      <c r="F1626" s="38">
        <f>F1627</f>
        <v>150</v>
      </c>
    </row>
    <row r="1627" spans="1:6" ht="15.75" x14ac:dyDescent="0.25">
      <c r="A1627" s="83" t="s">
        <v>165</v>
      </c>
      <c r="B1627" s="215">
        <v>11</v>
      </c>
      <c r="C1627" s="223" t="s">
        <v>70</v>
      </c>
      <c r="D1627" s="215" t="s">
        <v>675</v>
      </c>
      <c r="E1627" s="31" t="s">
        <v>164</v>
      </c>
      <c r="F1627" s="38">
        <v>150</v>
      </c>
    </row>
    <row r="1628" spans="1:6" ht="15.75" x14ac:dyDescent="0.25">
      <c r="A1628" s="60" t="s">
        <v>831</v>
      </c>
      <c r="B1628" s="216">
        <v>11</v>
      </c>
      <c r="C1628" s="36" t="s">
        <v>70</v>
      </c>
      <c r="D1628" s="216" t="s">
        <v>832</v>
      </c>
      <c r="E1628" s="37"/>
      <c r="F1628" s="38">
        <f>F1629</f>
        <v>180</v>
      </c>
    </row>
    <row r="1629" spans="1:6" ht="31.5" x14ac:dyDescent="0.25">
      <c r="A1629" s="150" t="s">
        <v>489</v>
      </c>
      <c r="B1629" s="215">
        <v>11</v>
      </c>
      <c r="C1629" s="223" t="s">
        <v>70</v>
      </c>
      <c r="D1629" s="34" t="s">
        <v>832</v>
      </c>
      <c r="E1629" s="31" t="s">
        <v>37</v>
      </c>
      <c r="F1629" s="38">
        <f>F1630</f>
        <v>180</v>
      </c>
    </row>
    <row r="1630" spans="1:6" ht="15.75" x14ac:dyDescent="0.25">
      <c r="A1630" s="83" t="s">
        <v>36</v>
      </c>
      <c r="B1630" s="215">
        <v>11</v>
      </c>
      <c r="C1630" s="223" t="s">
        <v>70</v>
      </c>
      <c r="D1630" s="34" t="s">
        <v>832</v>
      </c>
      <c r="E1630" s="31" t="s">
        <v>128</v>
      </c>
      <c r="F1630" s="38">
        <f>F1631</f>
        <v>180</v>
      </c>
    </row>
    <row r="1631" spans="1:6" ht="31.5" x14ac:dyDescent="0.25">
      <c r="A1631" s="83" t="s">
        <v>155</v>
      </c>
      <c r="B1631" s="215">
        <v>11</v>
      </c>
      <c r="C1631" s="223" t="s">
        <v>70</v>
      </c>
      <c r="D1631" s="34" t="s">
        <v>832</v>
      </c>
      <c r="E1631" s="31" t="s">
        <v>160</v>
      </c>
      <c r="F1631" s="38">
        <f>30000-29820</f>
        <v>180</v>
      </c>
    </row>
    <row r="1632" spans="1:6" ht="15.75" x14ac:dyDescent="0.25">
      <c r="A1632" s="60" t="s">
        <v>364</v>
      </c>
      <c r="B1632" s="216">
        <v>11</v>
      </c>
      <c r="C1632" s="36" t="s">
        <v>70</v>
      </c>
      <c r="D1632" s="216" t="s">
        <v>365</v>
      </c>
      <c r="E1632" s="37"/>
      <c r="F1632" s="32">
        <f>F1633</f>
        <v>150</v>
      </c>
    </row>
    <row r="1633" spans="1:16364" ht="31.5" x14ac:dyDescent="0.25">
      <c r="A1633" s="83" t="s">
        <v>18</v>
      </c>
      <c r="B1633" s="215">
        <v>11</v>
      </c>
      <c r="C1633" s="223" t="s">
        <v>70</v>
      </c>
      <c r="D1633" s="34" t="s">
        <v>365</v>
      </c>
      <c r="E1633" s="31" t="s">
        <v>20</v>
      </c>
      <c r="F1633" s="38">
        <f>F1634</f>
        <v>150</v>
      </c>
    </row>
    <row r="1634" spans="1:16364" ht="15.75" x14ac:dyDescent="0.25">
      <c r="A1634" s="83" t="s">
        <v>202</v>
      </c>
      <c r="B1634" s="215">
        <v>11</v>
      </c>
      <c r="C1634" s="223" t="s">
        <v>70</v>
      </c>
      <c r="D1634" s="34" t="s">
        <v>365</v>
      </c>
      <c r="E1634" s="31" t="s">
        <v>21</v>
      </c>
      <c r="F1634" s="38">
        <f>F1635</f>
        <v>150</v>
      </c>
    </row>
    <row r="1635" spans="1:16364" ht="15.75" x14ac:dyDescent="0.25">
      <c r="A1635" s="83" t="s">
        <v>165</v>
      </c>
      <c r="B1635" s="215">
        <v>11</v>
      </c>
      <c r="C1635" s="223" t="s">
        <v>70</v>
      </c>
      <c r="D1635" s="34" t="s">
        <v>365</v>
      </c>
      <c r="E1635" s="31" t="s">
        <v>164</v>
      </c>
      <c r="F1635" s="38">
        <v>150</v>
      </c>
    </row>
    <row r="1636" spans="1:16364" ht="31.5" x14ac:dyDescent="0.25">
      <c r="A1636" s="60" t="s">
        <v>676</v>
      </c>
      <c r="B1636" s="216">
        <v>11</v>
      </c>
      <c r="C1636" s="36" t="s">
        <v>70</v>
      </c>
      <c r="D1636" s="216" t="s">
        <v>750</v>
      </c>
      <c r="E1636" s="37"/>
      <c r="F1636" s="32">
        <f>F1637</f>
        <v>180000</v>
      </c>
    </row>
    <row r="1637" spans="1:16364" ht="31.5" x14ac:dyDescent="0.25">
      <c r="A1637" s="150" t="s">
        <v>489</v>
      </c>
      <c r="B1637" s="215">
        <v>11</v>
      </c>
      <c r="C1637" s="223" t="s">
        <v>70</v>
      </c>
      <c r="D1637" s="215" t="s">
        <v>750</v>
      </c>
      <c r="E1637" s="31" t="s">
        <v>37</v>
      </c>
      <c r="F1637" s="38">
        <f>F1638</f>
        <v>180000</v>
      </c>
    </row>
    <row r="1638" spans="1:16364" ht="15.75" x14ac:dyDescent="0.25">
      <c r="A1638" s="83" t="s">
        <v>36</v>
      </c>
      <c r="B1638" s="215">
        <v>11</v>
      </c>
      <c r="C1638" s="223" t="s">
        <v>70</v>
      </c>
      <c r="D1638" s="215" t="s">
        <v>750</v>
      </c>
      <c r="E1638" s="31" t="s">
        <v>128</v>
      </c>
      <c r="F1638" s="38">
        <f>F1639</f>
        <v>180000</v>
      </c>
    </row>
    <row r="1639" spans="1:16364" ht="31.5" x14ac:dyDescent="0.25">
      <c r="A1639" s="83" t="s">
        <v>155</v>
      </c>
      <c r="B1639" s="215">
        <v>11</v>
      </c>
      <c r="C1639" s="223" t="s">
        <v>70</v>
      </c>
      <c r="D1639" s="215" t="s">
        <v>750</v>
      </c>
      <c r="E1639" s="31" t="s">
        <v>160</v>
      </c>
      <c r="F1639" s="38">
        <v>180000</v>
      </c>
    </row>
    <row r="1640" spans="1:16364" ht="31.5" x14ac:dyDescent="0.25">
      <c r="A1640" s="108" t="s">
        <v>366</v>
      </c>
      <c r="B1640" s="19">
        <v>11</v>
      </c>
      <c r="C1640" s="18" t="s">
        <v>70</v>
      </c>
      <c r="D1640" s="19" t="s">
        <v>367</v>
      </c>
      <c r="E1640" s="59"/>
      <c r="F1640" s="20">
        <f>F1641</f>
        <v>103582</v>
      </c>
    </row>
    <row r="1641" spans="1:16364" ht="31.5" x14ac:dyDescent="0.25">
      <c r="A1641" s="60" t="s">
        <v>468</v>
      </c>
      <c r="B1641" s="216">
        <v>11</v>
      </c>
      <c r="C1641" s="36" t="s">
        <v>70</v>
      </c>
      <c r="D1641" s="216" t="s">
        <v>368</v>
      </c>
      <c r="E1641" s="37"/>
      <c r="F1641" s="32">
        <f>F1642</f>
        <v>103582</v>
      </c>
    </row>
    <row r="1642" spans="1:16364" ht="31.5" x14ac:dyDescent="0.25">
      <c r="A1642" s="83" t="s">
        <v>18</v>
      </c>
      <c r="B1642" s="215">
        <v>11</v>
      </c>
      <c r="C1642" s="223" t="s">
        <v>70</v>
      </c>
      <c r="D1642" s="215" t="s">
        <v>368</v>
      </c>
      <c r="E1642" s="31" t="s">
        <v>20</v>
      </c>
      <c r="F1642" s="38">
        <f>F1643</f>
        <v>103582</v>
      </c>
    </row>
    <row r="1643" spans="1:16364" ht="15.75" x14ac:dyDescent="0.25">
      <c r="A1643" s="83" t="s">
        <v>19</v>
      </c>
      <c r="B1643" s="215">
        <v>11</v>
      </c>
      <c r="C1643" s="223" t="s">
        <v>70</v>
      </c>
      <c r="D1643" s="215" t="s">
        <v>368</v>
      </c>
      <c r="E1643" s="31" t="s">
        <v>21</v>
      </c>
      <c r="F1643" s="38">
        <f>F1644</f>
        <v>103582</v>
      </c>
    </row>
    <row r="1644" spans="1:16364" ht="47.25" x14ac:dyDescent="0.25">
      <c r="A1644" s="189" t="s">
        <v>474</v>
      </c>
      <c r="B1644" s="215">
        <v>11</v>
      </c>
      <c r="C1644" s="223" t="s">
        <v>70</v>
      </c>
      <c r="D1644" s="215" t="s">
        <v>368</v>
      </c>
      <c r="E1644" s="31" t="s">
        <v>166</v>
      </c>
      <c r="F1644" s="38">
        <f>98044+5538</f>
        <v>103582</v>
      </c>
    </row>
    <row r="1645" spans="1:16364" ht="47.25" x14ac:dyDescent="0.25">
      <c r="A1645" s="108" t="s">
        <v>369</v>
      </c>
      <c r="B1645" s="41" t="s">
        <v>77</v>
      </c>
      <c r="C1645" s="41" t="s">
        <v>70</v>
      </c>
      <c r="D1645" s="19" t="s">
        <v>370</v>
      </c>
      <c r="E1645" s="59"/>
      <c r="F1645" s="20">
        <f>F1646</f>
        <v>1430</v>
      </c>
    </row>
    <row r="1646" spans="1:16364" ht="31.5" x14ac:dyDescent="0.25">
      <c r="A1646" s="60" t="s">
        <v>371</v>
      </c>
      <c r="B1646" s="36" t="s">
        <v>77</v>
      </c>
      <c r="C1646" s="36" t="s">
        <v>70</v>
      </c>
      <c r="D1646" s="216" t="s">
        <v>372</v>
      </c>
      <c r="E1646" s="37"/>
      <c r="F1646" s="32">
        <f>F1647</f>
        <v>1430</v>
      </c>
    </row>
    <row r="1647" spans="1:16364" ht="31.5" x14ac:dyDescent="0.25">
      <c r="A1647" s="83" t="s">
        <v>18</v>
      </c>
      <c r="B1647" s="223" t="s">
        <v>77</v>
      </c>
      <c r="C1647" s="223" t="s">
        <v>70</v>
      </c>
      <c r="D1647" s="215" t="s">
        <v>372</v>
      </c>
      <c r="E1647" s="31" t="s">
        <v>20</v>
      </c>
      <c r="F1647" s="38">
        <f>F1648</f>
        <v>1430</v>
      </c>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c r="DO1647" s="12"/>
      <c r="DP1647" s="12"/>
      <c r="DQ1647" s="12"/>
      <c r="DR1647" s="12"/>
      <c r="DS1647" s="12"/>
      <c r="DT1647" s="12"/>
      <c r="DU1647" s="12"/>
      <c r="DV1647" s="12"/>
      <c r="DW1647" s="12"/>
      <c r="DX1647" s="12"/>
      <c r="DY1647" s="12"/>
      <c r="DZ1647" s="12"/>
      <c r="EA1647" s="12"/>
      <c r="EB1647" s="12"/>
      <c r="EC1647" s="12"/>
      <c r="ED1647" s="12"/>
      <c r="EE1647" s="12"/>
      <c r="EF1647" s="12"/>
      <c r="EG1647" s="12"/>
      <c r="EH1647" s="12"/>
      <c r="EI1647" s="12"/>
      <c r="EJ1647" s="12"/>
      <c r="EK1647" s="12"/>
      <c r="EL1647" s="12"/>
      <c r="EM1647" s="12"/>
      <c r="EN1647" s="12"/>
      <c r="EO1647" s="12"/>
      <c r="EP1647" s="12"/>
      <c r="EQ1647" s="12"/>
      <c r="ER1647" s="12"/>
      <c r="ES1647" s="12"/>
      <c r="ET1647" s="12"/>
      <c r="EU1647" s="12"/>
      <c r="EV1647" s="12"/>
      <c r="EW1647" s="12"/>
      <c r="EX1647" s="12"/>
      <c r="EY1647" s="12"/>
      <c r="EZ1647" s="12"/>
      <c r="FA1647" s="12"/>
      <c r="FB1647" s="12"/>
      <c r="FC1647" s="12"/>
      <c r="FD1647" s="12"/>
      <c r="FE1647" s="12"/>
      <c r="FF1647" s="12"/>
      <c r="FG1647" s="12"/>
      <c r="FH1647" s="12"/>
      <c r="FI1647" s="12"/>
      <c r="FJ1647" s="12"/>
      <c r="FK1647" s="12"/>
      <c r="FL1647" s="12"/>
      <c r="FM1647" s="12"/>
      <c r="FN1647" s="12"/>
      <c r="FO1647" s="12"/>
      <c r="FP1647" s="12"/>
      <c r="FQ1647" s="12"/>
      <c r="FR1647" s="12"/>
      <c r="FS1647" s="12"/>
      <c r="FT1647" s="12"/>
      <c r="FU1647" s="12"/>
      <c r="FV1647" s="12"/>
      <c r="FW1647" s="12"/>
      <c r="FX1647" s="12"/>
      <c r="FY1647" s="12"/>
      <c r="FZ1647" s="12"/>
      <c r="GA1647" s="12"/>
      <c r="GB1647" s="12"/>
      <c r="GC1647" s="12"/>
      <c r="GD1647" s="12"/>
      <c r="GE1647" s="12"/>
      <c r="GF1647" s="12"/>
      <c r="GG1647" s="12"/>
      <c r="GH1647" s="12"/>
      <c r="GI1647" s="12"/>
      <c r="GJ1647" s="12"/>
      <c r="GK1647" s="12"/>
      <c r="GL1647" s="12"/>
      <c r="GM1647" s="12"/>
      <c r="GN1647" s="12"/>
      <c r="GO1647" s="12"/>
      <c r="GP1647" s="12"/>
      <c r="GQ1647" s="12"/>
      <c r="GR1647" s="12"/>
      <c r="GS1647" s="12"/>
      <c r="GT1647" s="12"/>
      <c r="GU1647" s="12"/>
      <c r="GV1647" s="12"/>
      <c r="GW1647" s="12"/>
      <c r="GX1647" s="12"/>
      <c r="GY1647" s="12"/>
      <c r="GZ1647" s="12"/>
      <c r="HA1647" s="12"/>
      <c r="HB1647" s="12"/>
      <c r="HC1647" s="12"/>
      <c r="HD1647" s="12"/>
      <c r="HE1647" s="12"/>
      <c r="HF1647" s="12"/>
      <c r="HG1647" s="12"/>
      <c r="HH1647" s="12"/>
      <c r="HI1647" s="12"/>
      <c r="HJ1647" s="12"/>
      <c r="HK1647" s="12"/>
      <c r="HL1647" s="12"/>
      <c r="HM1647" s="12"/>
      <c r="HN1647" s="12"/>
      <c r="HO1647" s="12"/>
      <c r="HP1647" s="12"/>
      <c r="HQ1647" s="12"/>
      <c r="HR1647" s="12"/>
      <c r="HS1647" s="12"/>
      <c r="HT1647" s="12"/>
      <c r="HU1647" s="12"/>
      <c r="HV1647" s="12"/>
      <c r="HW1647" s="12"/>
      <c r="HX1647" s="12"/>
      <c r="HY1647" s="12"/>
      <c r="HZ1647" s="12"/>
      <c r="IA1647" s="12"/>
      <c r="IB1647" s="12"/>
      <c r="IC1647" s="12"/>
      <c r="ID1647" s="12"/>
      <c r="IE1647" s="12"/>
      <c r="IF1647" s="12"/>
      <c r="IG1647" s="12"/>
      <c r="IH1647" s="12"/>
      <c r="II1647" s="12"/>
      <c r="IJ1647" s="12"/>
      <c r="IK1647" s="12"/>
      <c r="IL1647" s="12"/>
      <c r="IM1647" s="12"/>
      <c r="IN1647" s="12"/>
      <c r="IO1647" s="12"/>
      <c r="IP1647" s="12"/>
      <c r="IQ1647" s="12"/>
      <c r="IR1647" s="12"/>
      <c r="IS1647" s="12"/>
      <c r="IT1647" s="12"/>
      <c r="IU1647" s="12"/>
      <c r="IV1647" s="12"/>
      <c r="IW1647" s="12"/>
      <c r="IX1647" s="12"/>
      <c r="IY1647" s="12"/>
      <c r="IZ1647" s="12"/>
      <c r="JA1647" s="12"/>
      <c r="JB1647" s="12"/>
      <c r="JC1647" s="12"/>
      <c r="JD1647" s="12"/>
      <c r="JE1647" s="12"/>
      <c r="JF1647" s="12"/>
      <c r="JG1647" s="12"/>
      <c r="JH1647" s="12"/>
      <c r="JI1647" s="12"/>
      <c r="JJ1647" s="12"/>
      <c r="JK1647" s="12"/>
      <c r="JL1647" s="12"/>
      <c r="JM1647" s="12"/>
      <c r="JN1647" s="12"/>
      <c r="JO1647" s="12"/>
      <c r="JP1647" s="12"/>
      <c r="JQ1647" s="12"/>
      <c r="JR1647" s="12"/>
      <c r="JS1647" s="12"/>
      <c r="JT1647" s="12"/>
      <c r="JU1647" s="12"/>
      <c r="JV1647" s="12"/>
      <c r="JW1647" s="12"/>
      <c r="JX1647" s="12"/>
      <c r="JY1647" s="12"/>
      <c r="JZ1647" s="12"/>
      <c r="KA1647" s="12"/>
      <c r="KB1647" s="12"/>
      <c r="KC1647" s="12"/>
      <c r="KD1647" s="12"/>
      <c r="KE1647" s="12"/>
      <c r="KF1647" s="12"/>
      <c r="KG1647" s="12"/>
      <c r="KH1647" s="12"/>
      <c r="KI1647" s="12"/>
      <c r="KJ1647" s="12"/>
      <c r="KK1647" s="12"/>
      <c r="KL1647" s="12"/>
      <c r="KM1647" s="12"/>
      <c r="KN1647" s="12"/>
      <c r="KO1647" s="12"/>
      <c r="KP1647" s="12"/>
      <c r="KQ1647" s="12"/>
      <c r="KR1647" s="12"/>
      <c r="KS1647" s="12"/>
      <c r="KT1647" s="12"/>
      <c r="KU1647" s="12"/>
      <c r="KV1647" s="12"/>
      <c r="KW1647" s="12"/>
      <c r="KX1647" s="12"/>
      <c r="KY1647" s="12"/>
      <c r="KZ1647" s="12"/>
      <c r="LA1647" s="12"/>
      <c r="LB1647" s="12"/>
      <c r="LC1647" s="12"/>
      <c r="LD1647" s="12"/>
      <c r="LE1647" s="12"/>
      <c r="LF1647" s="12"/>
      <c r="LG1647" s="12"/>
      <c r="LH1647" s="12"/>
      <c r="LI1647" s="12"/>
      <c r="LJ1647" s="12"/>
      <c r="LK1647" s="12"/>
      <c r="LL1647" s="12"/>
      <c r="LM1647" s="12"/>
      <c r="LN1647" s="12"/>
      <c r="LO1647" s="12"/>
      <c r="LP1647" s="12"/>
      <c r="LQ1647" s="12"/>
      <c r="LR1647" s="12"/>
      <c r="LS1647" s="12"/>
      <c r="LT1647" s="12"/>
      <c r="LU1647" s="12"/>
      <c r="LV1647" s="12"/>
      <c r="LW1647" s="12"/>
      <c r="LX1647" s="12"/>
      <c r="LY1647" s="12"/>
      <c r="LZ1647" s="12"/>
      <c r="MA1647" s="12"/>
      <c r="MB1647" s="12"/>
      <c r="MC1647" s="12"/>
      <c r="MD1647" s="12"/>
      <c r="ME1647" s="12"/>
      <c r="MF1647" s="12"/>
      <c r="MG1647" s="12"/>
      <c r="MH1647" s="12"/>
      <c r="MI1647" s="12"/>
      <c r="MJ1647" s="12"/>
      <c r="MK1647" s="12"/>
      <c r="ML1647" s="12"/>
      <c r="MM1647" s="12"/>
      <c r="MN1647" s="12"/>
      <c r="MO1647" s="12"/>
      <c r="MP1647" s="12"/>
      <c r="MQ1647" s="12"/>
      <c r="MR1647" s="12"/>
      <c r="MS1647" s="12"/>
      <c r="MT1647" s="12"/>
      <c r="MU1647" s="12"/>
      <c r="MV1647" s="12"/>
      <c r="MW1647" s="12"/>
      <c r="MX1647" s="12"/>
      <c r="MY1647" s="12"/>
      <c r="MZ1647" s="12"/>
      <c r="NA1647" s="12"/>
      <c r="NB1647" s="12"/>
      <c r="NC1647" s="12"/>
      <c r="ND1647" s="12"/>
      <c r="NE1647" s="12"/>
      <c r="NF1647" s="12"/>
      <c r="NG1647" s="12"/>
      <c r="NH1647" s="12"/>
      <c r="NI1647" s="12"/>
      <c r="NJ1647" s="12"/>
      <c r="NK1647" s="12"/>
      <c r="NL1647" s="12"/>
      <c r="NM1647" s="12"/>
      <c r="NN1647" s="12"/>
      <c r="NO1647" s="12"/>
      <c r="NP1647" s="12"/>
      <c r="NQ1647" s="12"/>
      <c r="NR1647" s="12"/>
      <c r="NS1647" s="12"/>
      <c r="NT1647" s="12"/>
      <c r="NU1647" s="12"/>
      <c r="NV1647" s="12"/>
      <c r="NW1647" s="12"/>
      <c r="NX1647" s="12"/>
      <c r="NY1647" s="12"/>
      <c r="NZ1647" s="12"/>
      <c r="OA1647" s="12"/>
      <c r="OB1647" s="12"/>
      <c r="OC1647" s="12"/>
      <c r="OD1647" s="12"/>
      <c r="OE1647" s="12"/>
      <c r="OF1647" s="12"/>
      <c r="OG1647" s="12"/>
      <c r="OH1647" s="12"/>
      <c r="OI1647" s="12"/>
      <c r="OJ1647" s="12"/>
      <c r="OK1647" s="12"/>
      <c r="OL1647" s="12"/>
      <c r="OM1647" s="12"/>
      <c r="ON1647" s="12"/>
      <c r="OO1647" s="12"/>
      <c r="OP1647" s="12"/>
      <c r="OQ1647" s="12"/>
      <c r="OR1647" s="12"/>
      <c r="OS1647" s="12"/>
      <c r="OT1647" s="12"/>
      <c r="OU1647" s="12"/>
      <c r="OV1647" s="12"/>
      <c r="OW1647" s="12"/>
      <c r="OX1647" s="12"/>
      <c r="OY1647" s="12"/>
      <c r="OZ1647" s="12"/>
      <c r="PA1647" s="12"/>
      <c r="PB1647" s="12"/>
      <c r="PC1647" s="12"/>
      <c r="PD1647" s="12"/>
      <c r="PE1647" s="12"/>
      <c r="PF1647" s="12"/>
      <c r="PG1647" s="12"/>
      <c r="PH1647" s="12"/>
      <c r="PI1647" s="12"/>
      <c r="PJ1647" s="12"/>
      <c r="PK1647" s="12"/>
      <c r="PL1647" s="12"/>
      <c r="PM1647" s="12"/>
      <c r="PN1647" s="12"/>
      <c r="PO1647" s="12"/>
      <c r="PP1647" s="12"/>
      <c r="PQ1647" s="12"/>
      <c r="PR1647" s="12"/>
      <c r="PS1647" s="12"/>
      <c r="PT1647" s="12"/>
      <c r="PU1647" s="12"/>
      <c r="PV1647" s="12"/>
      <c r="PW1647" s="12"/>
      <c r="PX1647" s="12"/>
      <c r="PY1647" s="12"/>
      <c r="PZ1647" s="12"/>
      <c r="QA1647" s="12"/>
      <c r="QB1647" s="12"/>
      <c r="QC1647" s="12"/>
      <c r="QD1647" s="12"/>
      <c r="QE1647" s="12"/>
      <c r="QF1647" s="12"/>
      <c r="QG1647" s="12"/>
      <c r="QH1647" s="12"/>
      <c r="QI1647" s="12"/>
      <c r="QJ1647" s="12"/>
      <c r="QK1647" s="12"/>
      <c r="QL1647" s="12"/>
      <c r="QM1647" s="12"/>
      <c r="QN1647" s="12"/>
      <c r="QO1647" s="12"/>
      <c r="QP1647" s="12"/>
      <c r="QQ1647" s="12"/>
      <c r="QR1647" s="12"/>
      <c r="QS1647" s="12"/>
      <c r="QT1647" s="12"/>
      <c r="QU1647" s="12"/>
      <c r="QV1647" s="12"/>
      <c r="QW1647" s="12"/>
      <c r="QX1647" s="12"/>
      <c r="QY1647" s="12"/>
      <c r="QZ1647" s="12"/>
      <c r="RA1647" s="12"/>
      <c r="RB1647" s="12"/>
      <c r="RC1647" s="12"/>
      <c r="RD1647" s="12"/>
      <c r="RE1647" s="12"/>
      <c r="RF1647" s="12"/>
      <c r="RG1647" s="12"/>
      <c r="RH1647" s="12"/>
      <c r="RI1647" s="12"/>
      <c r="RJ1647" s="12"/>
      <c r="RK1647" s="12"/>
      <c r="RL1647" s="12"/>
      <c r="RM1647" s="12"/>
      <c r="RN1647" s="12"/>
      <c r="RO1647" s="12"/>
      <c r="RP1647" s="12"/>
      <c r="RQ1647" s="12"/>
      <c r="RR1647" s="12"/>
      <c r="RS1647" s="12"/>
      <c r="RT1647" s="12"/>
      <c r="RU1647" s="12"/>
      <c r="RV1647" s="12"/>
      <c r="RW1647" s="12"/>
      <c r="RX1647" s="12"/>
      <c r="RY1647" s="12"/>
      <c r="RZ1647" s="12"/>
      <c r="SA1647" s="12"/>
      <c r="SB1647" s="12"/>
      <c r="SC1647" s="12"/>
      <c r="SD1647" s="12"/>
      <c r="SE1647" s="12"/>
      <c r="SF1647" s="12"/>
      <c r="SG1647" s="12"/>
      <c r="SH1647" s="12"/>
      <c r="SI1647" s="12"/>
      <c r="SJ1647" s="12"/>
      <c r="SK1647" s="12"/>
      <c r="SL1647" s="12"/>
      <c r="SM1647" s="12"/>
      <c r="SN1647" s="12"/>
      <c r="SO1647" s="12"/>
      <c r="SP1647" s="12"/>
      <c r="SQ1647" s="12"/>
      <c r="SR1647" s="12"/>
      <c r="SS1647" s="12"/>
      <c r="ST1647" s="12"/>
      <c r="SU1647" s="12"/>
      <c r="SV1647" s="12"/>
      <c r="SW1647" s="12"/>
      <c r="SX1647" s="12"/>
      <c r="SY1647" s="12"/>
      <c r="SZ1647" s="12"/>
      <c r="TA1647" s="12"/>
      <c r="TB1647" s="12"/>
      <c r="TC1647" s="12"/>
      <c r="TD1647" s="12"/>
      <c r="TE1647" s="12"/>
      <c r="TF1647" s="12"/>
      <c r="TG1647" s="12"/>
      <c r="TH1647" s="12"/>
      <c r="TI1647" s="12"/>
      <c r="TJ1647" s="12"/>
      <c r="TK1647" s="12"/>
      <c r="TL1647" s="12"/>
      <c r="TM1647" s="12"/>
      <c r="TN1647" s="12"/>
      <c r="TO1647" s="12"/>
      <c r="TP1647" s="12"/>
      <c r="TQ1647" s="12"/>
      <c r="TR1647" s="12"/>
      <c r="TS1647" s="12"/>
      <c r="TT1647" s="12"/>
      <c r="TU1647" s="12"/>
      <c r="TV1647" s="12"/>
      <c r="TW1647" s="12"/>
      <c r="TX1647" s="12"/>
      <c r="TY1647" s="12"/>
      <c r="TZ1647" s="12"/>
      <c r="UA1647" s="12"/>
      <c r="UB1647" s="12"/>
      <c r="UC1647" s="12"/>
      <c r="UD1647" s="12"/>
      <c r="UE1647" s="12"/>
      <c r="UF1647" s="12"/>
      <c r="UG1647" s="12"/>
      <c r="UH1647" s="12"/>
      <c r="UI1647" s="12"/>
      <c r="UJ1647" s="12"/>
      <c r="UK1647" s="12"/>
      <c r="UL1647" s="12"/>
      <c r="UM1647" s="12"/>
      <c r="UN1647" s="12"/>
      <c r="UO1647" s="12"/>
      <c r="UP1647" s="12"/>
      <c r="UQ1647" s="12"/>
      <c r="UR1647" s="12"/>
      <c r="US1647" s="12"/>
      <c r="UT1647" s="12"/>
      <c r="UU1647" s="12"/>
      <c r="UV1647" s="12"/>
      <c r="UW1647" s="12"/>
      <c r="UX1647" s="12"/>
      <c r="UY1647" s="12"/>
      <c r="UZ1647" s="12"/>
      <c r="VA1647" s="12"/>
      <c r="VB1647" s="12"/>
      <c r="VC1647" s="12"/>
      <c r="VD1647" s="12"/>
      <c r="VE1647" s="12"/>
      <c r="VF1647" s="12"/>
      <c r="VG1647" s="12"/>
      <c r="VH1647" s="12"/>
      <c r="VI1647" s="12"/>
      <c r="VJ1647" s="12"/>
      <c r="VK1647" s="12"/>
      <c r="VL1647" s="12"/>
      <c r="VM1647" s="12"/>
      <c r="VN1647" s="12"/>
      <c r="VO1647" s="12"/>
      <c r="VP1647" s="12"/>
      <c r="VQ1647" s="12"/>
      <c r="VR1647" s="12"/>
      <c r="VS1647" s="12"/>
      <c r="VT1647" s="12"/>
      <c r="VU1647" s="12"/>
      <c r="VV1647" s="12"/>
      <c r="VW1647" s="12"/>
      <c r="VX1647" s="12"/>
      <c r="VY1647" s="12"/>
      <c r="VZ1647" s="12"/>
      <c r="WA1647" s="12"/>
      <c r="WB1647" s="12"/>
      <c r="WC1647" s="12"/>
      <c r="WD1647" s="12"/>
      <c r="WE1647" s="12"/>
      <c r="WF1647" s="12"/>
      <c r="WG1647" s="12"/>
      <c r="WH1647" s="12"/>
      <c r="WI1647" s="12"/>
      <c r="WJ1647" s="12"/>
      <c r="WK1647" s="12"/>
      <c r="WL1647" s="12"/>
      <c r="WM1647" s="12"/>
      <c r="WN1647" s="12"/>
      <c r="WO1647" s="12"/>
      <c r="WP1647" s="12"/>
      <c r="WQ1647" s="12"/>
      <c r="WR1647" s="12"/>
      <c r="WS1647" s="12"/>
      <c r="WT1647" s="12"/>
      <c r="WU1647" s="12"/>
      <c r="WV1647" s="12"/>
      <c r="WW1647" s="12"/>
      <c r="WX1647" s="12"/>
      <c r="WY1647" s="12"/>
      <c r="WZ1647" s="12"/>
      <c r="XA1647" s="12"/>
      <c r="XB1647" s="12"/>
      <c r="XC1647" s="12"/>
      <c r="XD1647" s="12"/>
      <c r="XE1647" s="12"/>
      <c r="XF1647" s="12"/>
      <c r="XG1647" s="12"/>
      <c r="XH1647" s="12"/>
      <c r="XI1647" s="12"/>
      <c r="XJ1647" s="12"/>
      <c r="XK1647" s="12"/>
      <c r="XL1647" s="12"/>
      <c r="XM1647" s="12"/>
      <c r="XN1647" s="12"/>
      <c r="XO1647" s="12"/>
      <c r="XP1647" s="12"/>
      <c r="XQ1647" s="12"/>
      <c r="XR1647" s="12"/>
      <c r="XS1647" s="12"/>
      <c r="XT1647" s="12"/>
      <c r="XU1647" s="12"/>
      <c r="XV1647" s="12"/>
      <c r="XW1647" s="12"/>
      <c r="XX1647" s="12"/>
      <c r="XY1647" s="12"/>
      <c r="XZ1647" s="12"/>
      <c r="YA1647" s="12"/>
      <c r="YB1647" s="12"/>
      <c r="YC1647" s="12"/>
      <c r="YD1647" s="12"/>
      <c r="YE1647" s="12"/>
      <c r="YF1647" s="12"/>
      <c r="YG1647" s="12"/>
      <c r="YH1647" s="12"/>
      <c r="YI1647" s="12"/>
      <c r="YJ1647" s="12"/>
      <c r="YK1647" s="12"/>
      <c r="YL1647" s="12"/>
      <c r="YM1647" s="12"/>
      <c r="YN1647" s="12"/>
      <c r="YO1647" s="12"/>
      <c r="YP1647" s="12"/>
      <c r="YQ1647" s="12"/>
      <c r="YR1647" s="12"/>
      <c r="YS1647" s="12"/>
      <c r="YT1647" s="12"/>
      <c r="YU1647" s="12"/>
      <c r="YV1647" s="12"/>
      <c r="YW1647" s="12"/>
      <c r="YX1647" s="12"/>
      <c r="YY1647" s="12"/>
      <c r="YZ1647" s="12"/>
      <c r="ZA1647" s="12"/>
      <c r="ZB1647" s="12"/>
      <c r="ZC1647" s="12"/>
      <c r="ZD1647" s="12"/>
      <c r="ZE1647" s="12"/>
      <c r="ZF1647" s="12"/>
      <c r="ZG1647" s="12"/>
      <c r="ZH1647" s="12"/>
      <c r="ZI1647" s="12"/>
      <c r="ZJ1647" s="12"/>
      <c r="ZK1647" s="12"/>
      <c r="ZL1647" s="12"/>
      <c r="ZM1647" s="12"/>
      <c r="ZN1647" s="12"/>
      <c r="ZO1647" s="12"/>
      <c r="ZP1647" s="12"/>
      <c r="ZQ1647" s="12"/>
      <c r="ZR1647" s="12"/>
      <c r="ZS1647" s="12"/>
      <c r="ZT1647" s="12"/>
      <c r="ZU1647" s="12"/>
      <c r="ZV1647" s="12"/>
      <c r="ZW1647" s="12"/>
      <c r="ZX1647" s="12"/>
      <c r="ZY1647" s="12"/>
      <c r="ZZ1647" s="12"/>
      <c r="AAA1647" s="12"/>
      <c r="AAB1647" s="12"/>
      <c r="AAC1647" s="12"/>
      <c r="AAD1647" s="12"/>
      <c r="AAE1647" s="12"/>
      <c r="AAF1647" s="12"/>
      <c r="AAG1647" s="12"/>
      <c r="AAH1647" s="12"/>
      <c r="AAI1647" s="12"/>
      <c r="AAJ1647" s="12"/>
      <c r="AAK1647" s="12"/>
      <c r="AAL1647" s="12"/>
      <c r="AAM1647" s="12"/>
      <c r="AAN1647" s="12"/>
      <c r="AAO1647" s="12"/>
      <c r="AAP1647" s="12"/>
      <c r="AAQ1647" s="12"/>
      <c r="AAR1647" s="12"/>
      <c r="AAS1647" s="12"/>
      <c r="AAT1647" s="12"/>
      <c r="AAU1647" s="12"/>
      <c r="AAV1647" s="12"/>
      <c r="AAW1647" s="12"/>
      <c r="AAX1647" s="12"/>
      <c r="AAY1647" s="12"/>
      <c r="AAZ1647" s="12"/>
      <c r="ABA1647" s="12"/>
      <c r="ABB1647" s="12"/>
      <c r="ABC1647" s="12"/>
      <c r="ABD1647" s="12"/>
      <c r="ABE1647" s="12"/>
      <c r="ABF1647" s="12"/>
      <c r="ABG1647" s="12"/>
      <c r="ABH1647" s="12"/>
      <c r="ABI1647" s="12"/>
      <c r="ABJ1647" s="12"/>
      <c r="ABK1647" s="12"/>
      <c r="ABL1647" s="12"/>
      <c r="ABM1647" s="12"/>
      <c r="ABN1647" s="12"/>
      <c r="ABO1647" s="12"/>
      <c r="ABP1647" s="12"/>
      <c r="ABQ1647" s="12"/>
      <c r="ABR1647" s="12"/>
      <c r="ABS1647" s="12"/>
      <c r="ABT1647" s="12"/>
      <c r="ABU1647" s="12"/>
      <c r="ABV1647" s="12"/>
      <c r="ABW1647" s="12"/>
      <c r="ABX1647" s="12"/>
      <c r="ABY1647" s="12"/>
      <c r="ABZ1647" s="12"/>
      <c r="ACA1647" s="12"/>
      <c r="ACB1647" s="12"/>
      <c r="ACC1647" s="12"/>
      <c r="ACD1647" s="12"/>
      <c r="ACE1647" s="12"/>
      <c r="ACF1647" s="12"/>
      <c r="ACG1647" s="12"/>
      <c r="ACH1647" s="12"/>
      <c r="ACI1647" s="12"/>
      <c r="ACJ1647" s="12"/>
      <c r="ACK1647" s="12"/>
      <c r="ACL1647" s="12"/>
      <c r="ACM1647" s="12"/>
      <c r="ACN1647" s="12"/>
      <c r="ACO1647" s="12"/>
      <c r="ACP1647" s="12"/>
      <c r="ACQ1647" s="12"/>
      <c r="ACR1647" s="12"/>
      <c r="ACS1647" s="12"/>
      <c r="ACT1647" s="12"/>
      <c r="ACU1647" s="12"/>
      <c r="ACV1647" s="12"/>
      <c r="ACW1647" s="12"/>
      <c r="ACX1647" s="12"/>
      <c r="ACY1647" s="12"/>
      <c r="ACZ1647" s="12"/>
      <c r="ADA1647" s="12"/>
      <c r="ADB1647" s="12"/>
      <c r="ADC1647" s="12"/>
      <c r="ADD1647" s="12"/>
      <c r="ADE1647" s="12"/>
      <c r="ADF1647" s="12"/>
      <c r="ADG1647" s="12"/>
      <c r="ADH1647" s="12"/>
      <c r="ADI1647" s="12"/>
      <c r="ADJ1647" s="12"/>
      <c r="ADK1647" s="12"/>
      <c r="ADL1647" s="12"/>
      <c r="ADM1647" s="12"/>
      <c r="ADN1647" s="12"/>
      <c r="ADO1647" s="12"/>
      <c r="ADP1647" s="12"/>
      <c r="ADQ1647" s="12"/>
      <c r="ADR1647" s="12"/>
      <c r="ADS1647" s="12"/>
      <c r="ADT1647" s="12"/>
      <c r="ADU1647" s="12"/>
      <c r="ADV1647" s="12"/>
      <c r="ADW1647" s="12"/>
      <c r="ADX1647" s="12"/>
      <c r="ADY1647" s="12"/>
      <c r="ADZ1647" s="12"/>
      <c r="AEA1647" s="12"/>
      <c r="AEB1647" s="12"/>
      <c r="AEC1647" s="12"/>
      <c r="AED1647" s="12"/>
      <c r="AEE1647" s="12"/>
      <c r="AEF1647" s="12"/>
      <c r="AEG1647" s="12"/>
      <c r="AEH1647" s="12"/>
      <c r="AEI1647" s="12"/>
      <c r="AEJ1647" s="12"/>
      <c r="AEK1647" s="12"/>
      <c r="AEL1647" s="12"/>
      <c r="AEM1647" s="12"/>
      <c r="AEN1647" s="12"/>
      <c r="AEO1647" s="12"/>
      <c r="AEP1647" s="12"/>
      <c r="AEQ1647" s="12"/>
      <c r="AER1647" s="12"/>
      <c r="AES1647" s="12"/>
      <c r="AET1647" s="12"/>
      <c r="AEU1647" s="12"/>
      <c r="AEV1647" s="12"/>
      <c r="AEW1647" s="12"/>
      <c r="AEX1647" s="12"/>
      <c r="AEY1647" s="12"/>
      <c r="AEZ1647" s="12"/>
      <c r="AFA1647" s="12"/>
      <c r="AFB1647" s="12"/>
      <c r="AFC1647" s="12"/>
      <c r="AFD1647" s="12"/>
      <c r="AFE1647" s="12"/>
      <c r="AFF1647" s="12"/>
      <c r="AFG1647" s="12"/>
      <c r="AFH1647" s="12"/>
      <c r="AFI1647" s="12"/>
      <c r="AFJ1647" s="12"/>
      <c r="AFK1647" s="12"/>
      <c r="AFL1647" s="12"/>
      <c r="AFM1647" s="12"/>
      <c r="AFN1647" s="12"/>
      <c r="AFO1647" s="12"/>
      <c r="AFP1647" s="12"/>
      <c r="AFQ1647" s="12"/>
      <c r="AFR1647" s="12"/>
      <c r="AFS1647" s="12"/>
      <c r="AFT1647" s="12"/>
      <c r="AFU1647" s="12"/>
      <c r="AFV1647" s="12"/>
      <c r="AFW1647" s="12"/>
      <c r="AFX1647" s="12"/>
      <c r="AFY1647" s="12"/>
      <c r="AFZ1647" s="12"/>
      <c r="AGA1647" s="12"/>
      <c r="AGB1647" s="12"/>
      <c r="AGC1647" s="12"/>
      <c r="AGD1647" s="12"/>
      <c r="AGE1647" s="12"/>
      <c r="AGF1647" s="12"/>
      <c r="AGG1647" s="12"/>
      <c r="AGH1647" s="12"/>
      <c r="AGI1647" s="12"/>
      <c r="AGJ1647" s="12"/>
      <c r="AGK1647" s="12"/>
      <c r="AGL1647" s="12"/>
      <c r="AGM1647" s="12"/>
      <c r="AGN1647" s="12"/>
      <c r="AGO1647" s="12"/>
      <c r="AGP1647" s="12"/>
      <c r="AGQ1647" s="12"/>
      <c r="AGR1647" s="12"/>
      <c r="AGS1647" s="12"/>
      <c r="AGT1647" s="12"/>
      <c r="AGU1647" s="12"/>
      <c r="AGV1647" s="12"/>
      <c r="AGW1647" s="12"/>
      <c r="AGX1647" s="12"/>
      <c r="AGY1647" s="12"/>
      <c r="AGZ1647" s="12"/>
      <c r="AHA1647" s="12"/>
      <c r="AHB1647" s="12"/>
      <c r="AHC1647" s="12"/>
      <c r="AHD1647" s="12"/>
      <c r="AHE1647" s="12"/>
      <c r="AHF1647" s="12"/>
      <c r="AHG1647" s="12"/>
      <c r="AHH1647" s="12"/>
      <c r="AHI1647" s="12"/>
      <c r="AHJ1647" s="12"/>
      <c r="AHK1647" s="12"/>
      <c r="AHL1647" s="12"/>
      <c r="AHM1647" s="12"/>
      <c r="AHN1647" s="12"/>
      <c r="AHO1647" s="12"/>
      <c r="AHP1647" s="12"/>
      <c r="AHQ1647" s="12"/>
      <c r="AHR1647" s="12"/>
      <c r="AHS1647" s="12"/>
      <c r="AHT1647" s="12"/>
      <c r="AHU1647" s="12"/>
      <c r="AHV1647" s="12"/>
      <c r="AHW1647" s="12"/>
      <c r="AHX1647" s="12"/>
      <c r="AHY1647" s="12"/>
      <c r="AHZ1647" s="12"/>
      <c r="AIA1647" s="12"/>
      <c r="AIB1647" s="12"/>
      <c r="AIC1647" s="12"/>
      <c r="AID1647" s="12"/>
      <c r="AIE1647" s="12"/>
      <c r="AIF1647" s="12"/>
      <c r="AIG1647" s="12"/>
      <c r="AIH1647" s="12"/>
      <c r="AII1647" s="12"/>
      <c r="AIJ1647" s="12"/>
      <c r="AIK1647" s="12"/>
      <c r="AIL1647" s="12"/>
      <c r="AIM1647" s="12"/>
      <c r="AIN1647" s="12"/>
      <c r="AIO1647" s="12"/>
      <c r="AIP1647" s="12"/>
      <c r="AIQ1647" s="12"/>
      <c r="AIR1647" s="12"/>
      <c r="AIS1647" s="12"/>
      <c r="AIT1647" s="12"/>
      <c r="AIU1647" s="12"/>
      <c r="AIV1647" s="12"/>
      <c r="AIW1647" s="12"/>
      <c r="AIX1647" s="12"/>
      <c r="AIY1647" s="12"/>
      <c r="AIZ1647" s="12"/>
      <c r="AJA1647" s="12"/>
      <c r="AJB1647" s="12"/>
      <c r="AJC1647" s="12"/>
      <c r="AJD1647" s="12"/>
      <c r="AJE1647" s="12"/>
      <c r="AJF1647" s="12"/>
      <c r="AJG1647" s="12"/>
      <c r="AJH1647" s="12"/>
      <c r="AJI1647" s="12"/>
      <c r="AJJ1647" s="12"/>
      <c r="AJK1647" s="12"/>
      <c r="AJL1647" s="12"/>
      <c r="AJM1647" s="12"/>
      <c r="AJN1647" s="12"/>
      <c r="AJO1647" s="12"/>
      <c r="AJP1647" s="12"/>
      <c r="AJQ1647" s="12"/>
      <c r="AJR1647" s="12"/>
      <c r="AJS1647" s="12"/>
      <c r="AJT1647" s="12"/>
      <c r="AJU1647" s="12"/>
      <c r="AJV1647" s="12"/>
      <c r="AJW1647" s="12"/>
      <c r="AJX1647" s="12"/>
      <c r="AJY1647" s="12"/>
      <c r="AJZ1647" s="12"/>
      <c r="AKA1647" s="12"/>
      <c r="AKB1647" s="12"/>
      <c r="AKC1647" s="12"/>
      <c r="AKD1647" s="12"/>
      <c r="AKE1647" s="12"/>
      <c r="AKF1647" s="12"/>
      <c r="AKG1647" s="12"/>
      <c r="AKH1647" s="12"/>
      <c r="AKI1647" s="12"/>
      <c r="AKJ1647" s="12"/>
      <c r="AKK1647" s="12"/>
      <c r="AKL1647" s="12"/>
      <c r="AKM1647" s="12"/>
      <c r="AKN1647" s="12"/>
      <c r="AKO1647" s="12"/>
      <c r="AKP1647" s="12"/>
      <c r="AKQ1647" s="12"/>
      <c r="AKR1647" s="12"/>
      <c r="AKS1647" s="12"/>
      <c r="AKT1647" s="12"/>
      <c r="AKU1647" s="12"/>
      <c r="AKV1647" s="12"/>
      <c r="AKW1647" s="12"/>
      <c r="AKX1647" s="12"/>
      <c r="AKY1647" s="12"/>
      <c r="AKZ1647" s="12"/>
      <c r="ALA1647" s="12"/>
      <c r="ALB1647" s="12"/>
      <c r="ALC1647" s="12"/>
      <c r="ALD1647" s="12"/>
      <c r="ALE1647" s="12"/>
      <c r="ALF1647" s="12"/>
      <c r="ALG1647" s="12"/>
      <c r="ALH1647" s="12"/>
      <c r="ALI1647" s="12"/>
      <c r="ALJ1647" s="12"/>
      <c r="ALK1647" s="12"/>
      <c r="ALL1647" s="12"/>
      <c r="ALM1647" s="12"/>
      <c r="ALN1647" s="12"/>
      <c r="ALO1647" s="12"/>
      <c r="ALP1647" s="12"/>
      <c r="ALQ1647" s="12"/>
      <c r="ALR1647" s="12"/>
      <c r="ALS1647" s="12"/>
      <c r="ALT1647" s="12"/>
      <c r="ALU1647" s="12"/>
      <c r="ALV1647" s="12"/>
      <c r="ALW1647" s="12"/>
      <c r="ALX1647" s="12"/>
      <c r="ALY1647" s="12"/>
      <c r="ALZ1647" s="12"/>
      <c r="AMA1647" s="12"/>
      <c r="AMB1647" s="12"/>
      <c r="AMC1647" s="12"/>
      <c r="AMD1647" s="12"/>
      <c r="AME1647" s="12"/>
      <c r="AMF1647" s="12"/>
      <c r="AMG1647" s="12"/>
      <c r="AMH1647" s="12"/>
      <c r="AMI1647" s="12"/>
      <c r="AMJ1647" s="12"/>
      <c r="AMK1647" s="12"/>
      <c r="AML1647" s="12"/>
      <c r="AMM1647" s="12"/>
      <c r="AMN1647" s="12"/>
      <c r="AMO1647" s="12"/>
      <c r="AMP1647" s="12"/>
      <c r="AMQ1647" s="12"/>
      <c r="AMR1647" s="12"/>
      <c r="AMS1647" s="12"/>
      <c r="AMT1647" s="12"/>
      <c r="AMU1647" s="12"/>
      <c r="AMV1647" s="12"/>
      <c r="AMW1647" s="12"/>
      <c r="AMX1647" s="12"/>
      <c r="AMY1647" s="12"/>
      <c r="AMZ1647" s="12"/>
      <c r="ANA1647" s="12"/>
      <c r="ANB1647" s="12"/>
      <c r="ANC1647" s="12"/>
      <c r="AND1647" s="12"/>
      <c r="ANE1647" s="12"/>
      <c r="ANF1647" s="12"/>
      <c r="ANG1647" s="12"/>
      <c r="ANH1647" s="12"/>
      <c r="ANI1647" s="12"/>
      <c r="ANJ1647" s="12"/>
      <c r="ANK1647" s="12"/>
      <c r="ANL1647" s="12"/>
      <c r="ANM1647" s="12"/>
      <c r="ANN1647" s="12"/>
      <c r="ANO1647" s="12"/>
      <c r="ANP1647" s="12"/>
      <c r="ANQ1647" s="12"/>
      <c r="ANR1647" s="12"/>
      <c r="ANS1647" s="12"/>
      <c r="ANT1647" s="12"/>
      <c r="ANU1647" s="12"/>
      <c r="ANV1647" s="12"/>
      <c r="ANW1647" s="12"/>
      <c r="ANX1647" s="12"/>
      <c r="ANY1647" s="12"/>
      <c r="ANZ1647" s="12"/>
      <c r="AOA1647" s="12"/>
      <c r="AOB1647" s="12"/>
      <c r="AOC1647" s="12"/>
      <c r="AOD1647" s="12"/>
      <c r="AOE1647" s="12"/>
      <c r="AOF1647" s="12"/>
      <c r="AOG1647" s="12"/>
      <c r="AOH1647" s="12"/>
      <c r="AOI1647" s="12"/>
      <c r="AOJ1647" s="12"/>
      <c r="AOK1647" s="12"/>
      <c r="AOL1647" s="12"/>
      <c r="AOM1647" s="12"/>
      <c r="AON1647" s="12"/>
      <c r="AOO1647" s="12"/>
      <c r="AOP1647" s="12"/>
      <c r="AOQ1647" s="12"/>
      <c r="AOR1647" s="12"/>
      <c r="AOS1647" s="12"/>
      <c r="AOT1647" s="12"/>
      <c r="AOU1647" s="12"/>
      <c r="AOV1647" s="12"/>
      <c r="AOW1647" s="12"/>
      <c r="AOX1647" s="12"/>
      <c r="AOY1647" s="12"/>
      <c r="AOZ1647" s="12"/>
      <c r="APA1647" s="12"/>
      <c r="APB1647" s="12"/>
      <c r="APC1647" s="12"/>
      <c r="APD1647" s="12"/>
      <c r="APE1647" s="12"/>
      <c r="APF1647" s="12"/>
      <c r="APG1647" s="12"/>
      <c r="APH1647" s="12"/>
      <c r="API1647" s="12"/>
      <c r="APJ1647" s="12"/>
      <c r="APK1647" s="12"/>
      <c r="APL1647" s="12"/>
      <c r="APM1647" s="12"/>
      <c r="APN1647" s="12"/>
      <c r="APO1647" s="12"/>
      <c r="APP1647" s="12"/>
      <c r="APQ1647" s="12"/>
      <c r="APR1647" s="12"/>
      <c r="APS1647" s="12"/>
      <c r="APT1647" s="12"/>
      <c r="APU1647" s="12"/>
      <c r="APV1647" s="12"/>
      <c r="APW1647" s="12"/>
      <c r="APX1647" s="12"/>
      <c r="APY1647" s="12"/>
      <c r="APZ1647" s="12"/>
      <c r="AQA1647" s="12"/>
      <c r="AQB1647" s="12"/>
      <c r="AQC1647" s="12"/>
      <c r="AQD1647" s="12"/>
      <c r="AQE1647" s="12"/>
      <c r="AQF1647" s="12"/>
      <c r="AQG1647" s="12"/>
      <c r="AQH1647" s="12"/>
      <c r="AQI1647" s="12"/>
      <c r="AQJ1647" s="12"/>
      <c r="AQK1647" s="12"/>
      <c r="AQL1647" s="12"/>
      <c r="AQM1647" s="12"/>
      <c r="AQN1647" s="12"/>
      <c r="AQO1647" s="12"/>
      <c r="AQP1647" s="12"/>
      <c r="AQQ1647" s="12"/>
      <c r="AQR1647" s="12"/>
      <c r="AQS1647" s="12"/>
      <c r="AQT1647" s="12"/>
      <c r="AQU1647" s="12"/>
      <c r="AQV1647" s="12"/>
      <c r="AQW1647" s="12"/>
      <c r="AQX1647" s="12"/>
      <c r="AQY1647" s="12"/>
      <c r="AQZ1647" s="12"/>
      <c r="ARA1647" s="12"/>
      <c r="ARB1647" s="12"/>
      <c r="ARC1647" s="12"/>
      <c r="ARD1647" s="12"/>
      <c r="ARE1647" s="12"/>
      <c r="ARF1647" s="12"/>
      <c r="ARG1647" s="12"/>
      <c r="ARH1647" s="12"/>
      <c r="ARI1647" s="12"/>
      <c r="ARJ1647" s="12"/>
      <c r="ARK1647" s="12"/>
      <c r="ARL1647" s="12"/>
      <c r="ARM1647" s="12"/>
      <c r="ARN1647" s="12"/>
      <c r="ARO1647" s="12"/>
      <c r="ARP1647" s="12"/>
      <c r="ARQ1647" s="12"/>
      <c r="ARR1647" s="12"/>
      <c r="ARS1647" s="12"/>
      <c r="ART1647" s="12"/>
      <c r="ARU1647" s="12"/>
      <c r="ARV1647" s="12"/>
      <c r="ARW1647" s="12"/>
      <c r="ARX1647" s="12"/>
      <c r="ARY1647" s="12"/>
      <c r="ARZ1647" s="12"/>
      <c r="ASA1647" s="12"/>
      <c r="ASB1647" s="12"/>
      <c r="ASC1647" s="12"/>
      <c r="ASD1647" s="12"/>
      <c r="ASE1647" s="12"/>
      <c r="ASF1647" s="12"/>
      <c r="ASG1647" s="12"/>
      <c r="ASH1647" s="12"/>
      <c r="ASI1647" s="12"/>
      <c r="ASJ1647" s="12"/>
      <c r="ASK1647" s="12"/>
      <c r="ASL1647" s="12"/>
      <c r="ASM1647" s="12"/>
      <c r="ASN1647" s="12"/>
      <c r="ASO1647" s="12"/>
      <c r="ASP1647" s="12"/>
      <c r="ASQ1647" s="12"/>
      <c r="ASR1647" s="12"/>
      <c r="ASS1647" s="12"/>
      <c r="AST1647" s="12"/>
      <c r="ASU1647" s="12"/>
      <c r="ASV1647" s="12"/>
      <c r="ASW1647" s="12"/>
      <c r="ASX1647" s="12"/>
      <c r="ASY1647" s="12"/>
      <c r="ASZ1647" s="12"/>
      <c r="ATA1647" s="12"/>
      <c r="ATB1647" s="12"/>
      <c r="ATC1647" s="12"/>
      <c r="ATD1647" s="12"/>
      <c r="ATE1647" s="12"/>
      <c r="ATF1647" s="12"/>
      <c r="ATG1647" s="12"/>
      <c r="ATH1647" s="12"/>
      <c r="ATI1647" s="12"/>
      <c r="ATJ1647" s="12"/>
      <c r="ATK1647" s="12"/>
      <c r="ATL1647" s="12"/>
      <c r="ATM1647" s="12"/>
      <c r="ATN1647" s="12"/>
      <c r="ATO1647" s="12"/>
      <c r="ATP1647" s="12"/>
      <c r="ATQ1647" s="12"/>
      <c r="ATR1647" s="12"/>
      <c r="ATS1647" s="12"/>
      <c r="ATT1647" s="12"/>
      <c r="ATU1647" s="12"/>
      <c r="ATV1647" s="12"/>
      <c r="ATW1647" s="12"/>
      <c r="ATX1647" s="12"/>
      <c r="ATY1647" s="12"/>
      <c r="ATZ1647" s="12"/>
      <c r="AUA1647" s="12"/>
      <c r="AUB1647" s="12"/>
      <c r="AUC1647" s="12"/>
      <c r="AUD1647" s="12"/>
      <c r="AUE1647" s="12"/>
      <c r="AUF1647" s="12"/>
      <c r="AUG1647" s="12"/>
      <c r="AUH1647" s="12"/>
      <c r="AUI1647" s="12"/>
      <c r="AUJ1647" s="12"/>
      <c r="AUK1647" s="12"/>
      <c r="AUL1647" s="12"/>
      <c r="AUM1647" s="12"/>
      <c r="AUN1647" s="12"/>
      <c r="AUO1647" s="12"/>
      <c r="AUP1647" s="12"/>
      <c r="AUQ1647" s="12"/>
      <c r="AUR1647" s="12"/>
      <c r="AUS1647" s="12"/>
      <c r="AUT1647" s="12"/>
      <c r="AUU1647" s="12"/>
      <c r="AUV1647" s="12"/>
      <c r="AUW1647" s="12"/>
      <c r="AUX1647" s="12"/>
      <c r="AUY1647" s="12"/>
      <c r="AUZ1647" s="12"/>
      <c r="AVA1647" s="12"/>
      <c r="AVB1647" s="12"/>
      <c r="AVC1647" s="12"/>
      <c r="AVD1647" s="12"/>
      <c r="AVE1647" s="12"/>
      <c r="AVF1647" s="12"/>
      <c r="AVG1647" s="12"/>
      <c r="AVH1647" s="12"/>
      <c r="AVI1647" s="12"/>
      <c r="AVJ1647" s="12"/>
      <c r="AVK1647" s="12"/>
      <c r="AVL1647" s="12"/>
      <c r="AVM1647" s="12"/>
      <c r="AVN1647" s="12"/>
      <c r="AVO1647" s="12"/>
      <c r="AVP1647" s="12"/>
      <c r="AVQ1647" s="12"/>
      <c r="AVR1647" s="12"/>
      <c r="AVS1647" s="12"/>
      <c r="AVT1647" s="12"/>
      <c r="AVU1647" s="12"/>
      <c r="AVV1647" s="12"/>
      <c r="AVW1647" s="12"/>
      <c r="AVX1647" s="12"/>
      <c r="AVY1647" s="12"/>
      <c r="AVZ1647" s="12"/>
      <c r="AWA1647" s="12"/>
      <c r="AWB1647" s="12"/>
      <c r="AWC1647" s="12"/>
      <c r="AWD1647" s="12"/>
      <c r="AWE1647" s="12"/>
      <c r="AWF1647" s="12"/>
      <c r="AWG1647" s="12"/>
      <c r="AWH1647" s="12"/>
      <c r="AWI1647" s="12"/>
      <c r="AWJ1647" s="12"/>
      <c r="AWK1647" s="12"/>
      <c r="AWL1647" s="12"/>
      <c r="AWM1647" s="12"/>
      <c r="AWN1647" s="12"/>
      <c r="AWO1647" s="12"/>
      <c r="AWP1647" s="12"/>
      <c r="AWQ1647" s="12"/>
      <c r="AWR1647" s="12"/>
      <c r="AWS1647" s="12"/>
      <c r="AWT1647" s="12"/>
      <c r="AWU1647" s="12"/>
      <c r="AWV1647" s="12"/>
      <c r="AWW1647" s="12"/>
      <c r="AWX1647" s="12"/>
      <c r="AWY1647" s="12"/>
      <c r="AWZ1647" s="12"/>
      <c r="AXA1647" s="12"/>
      <c r="AXB1647" s="12"/>
      <c r="AXC1647" s="12"/>
      <c r="AXD1647" s="12"/>
      <c r="AXE1647" s="12"/>
      <c r="AXF1647" s="12"/>
      <c r="AXG1647" s="12"/>
      <c r="AXH1647" s="12"/>
      <c r="AXI1647" s="12"/>
      <c r="AXJ1647" s="12"/>
      <c r="AXK1647" s="12"/>
      <c r="AXL1647" s="12"/>
      <c r="AXM1647" s="12"/>
      <c r="AXN1647" s="12"/>
      <c r="AXO1647" s="12"/>
      <c r="AXP1647" s="12"/>
      <c r="AXQ1647" s="12"/>
      <c r="AXR1647" s="12"/>
      <c r="AXS1647" s="12"/>
      <c r="AXT1647" s="12"/>
      <c r="AXU1647" s="12"/>
      <c r="AXV1647" s="12"/>
      <c r="AXW1647" s="12"/>
      <c r="AXX1647" s="12"/>
      <c r="AXY1647" s="12"/>
      <c r="AXZ1647" s="12"/>
      <c r="AYA1647" s="12"/>
      <c r="AYB1647" s="12"/>
      <c r="AYC1647" s="12"/>
      <c r="AYD1647" s="12"/>
      <c r="AYE1647" s="12"/>
      <c r="AYF1647" s="12"/>
      <c r="AYG1647" s="12"/>
      <c r="AYH1647" s="12"/>
      <c r="AYI1647" s="12"/>
      <c r="AYJ1647" s="12"/>
      <c r="AYK1647" s="12"/>
      <c r="AYL1647" s="12"/>
      <c r="AYM1647" s="12"/>
      <c r="AYN1647" s="12"/>
      <c r="AYO1647" s="12"/>
      <c r="AYP1647" s="12"/>
      <c r="AYQ1647" s="12"/>
      <c r="AYR1647" s="12"/>
      <c r="AYS1647" s="12"/>
      <c r="AYT1647" s="12"/>
      <c r="AYU1647" s="12"/>
      <c r="AYV1647" s="12"/>
      <c r="AYW1647" s="12"/>
      <c r="AYX1647" s="12"/>
      <c r="AYY1647" s="12"/>
      <c r="AYZ1647" s="12"/>
      <c r="AZA1647" s="12"/>
      <c r="AZB1647" s="12"/>
      <c r="AZC1647" s="12"/>
      <c r="AZD1647" s="12"/>
      <c r="AZE1647" s="12"/>
      <c r="AZF1647" s="12"/>
      <c r="AZG1647" s="12"/>
      <c r="AZH1647" s="12"/>
      <c r="AZI1647" s="12"/>
      <c r="AZJ1647" s="12"/>
      <c r="AZK1647" s="12"/>
      <c r="AZL1647" s="12"/>
      <c r="AZM1647" s="12"/>
      <c r="AZN1647" s="12"/>
      <c r="AZO1647" s="12"/>
      <c r="AZP1647" s="12"/>
      <c r="AZQ1647" s="12"/>
      <c r="AZR1647" s="12"/>
      <c r="AZS1647" s="12"/>
      <c r="AZT1647" s="12"/>
      <c r="AZU1647" s="12"/>
      <c r="AZV1647" s="12"/>
      <c r="AZW1647" s="12"/>
      <c r="AZX1647" s="12"/>
      <c r="AZY1647" s="12"/>
      <c r="AZZ1647" s="12"/>
      <c r="BAA1647" s="12"/>
      <c r="BAB1647" s="12"/>
      <c r="BAC1647" s="12"/>
      <c r="BAD1647" s="12"/>
      <c r="BAE1647" s="12"/>
      <c r="BAF1647" s="12"/>
      <c r="BAG1647" s="12"/>
      <c r="BAH1647" s="12"/>
      <c r="BAI1647" s="12"/>
      <c r="BAJ1647" s="12"/>
      <c r="BAK1647" s="12"/>
      <c r="BAL1647" s="12"/>
      <c r="BAM1647" s="12"/>
      <c r="BAN1647" s="12"/>
      <c r="BAO1647" s="12"/>
      <c r="BAP1647" s="12"/>
      <c r="BAQ1647" s="12"/>
      <c r="BAR1647" s="12"/>
      <c r="BAS1647" s="12"/>
      <c r="BAT1647" s="12"/>
      <c r="BAU1647" s="12"/>
      <c r="BAV1647" s="12"/>
      <c r="BAW1647" s="12"/>
      <c r="BAX1647" s="12"/>
      <c r="BAY1647" s="12"/>
      <c r="BAZ1647" s="12"/>
      <c r="BBA1647" s="12"/>
      <c r="BBB1647" s="12"/>
      <c r="BBC1647" s="12"/>
      <c r="BBD1647" s="12"/>
      <c r="BBE1647" s="12"/>
      <c r="BBF1647" s="12"/>
      <c r="BBG1647" s="12"/>
      <c r="BBH1647" s="12"/>
      <c r="BBI1647" s="12"/>
      <c r="BBJ1647" s="12"/>
      <c r="BBK1647" s="12"/>
      <c r="BBL1647" s="12"/>
      <c r="BBM1647" s="12"/>
      <c r="BBN1647" s="12"/>
      <c r="BBO1647" s="12"/>
      <c r="BBP1647" s="12"/>
      <c r="BBQ1647" s="12"/>
      <c r="BBR1647" s="12"/>
      <c r="BBS1647" s="12"/>
      <c r="BBT1647" s="12"/>
      <c r="BBU1647" s="12"/>
      <c r="BBV1647" s="12"/>
      <c r="BBW1647" s="12"/>
      <c r="BBX1647" s="12"/>
      <c r="BBY1647" s="12"/>
      <c r="BBZ1647" s="12"/>
      <c r="BCA1647" s="12"/>
      <c r="BCB1647" s="12"/>
      <c r="BCC1647" s="12"/>
      <c r="BCD1647" s="12"/>
      <c r="BCE1647" s="12"/>
      <c r="BCF1647" s="12"/>
      <c r="BCG1647" s="12"/>
      <c r="BCH1647" s="12"/>
      <c r="BCI1647" s="12"/>
      <c r="BCJ1647" s="12"/>
      <c r="BCK1647" s="12"/>
      <c r="BCL1647" s="12"/>
      <c r="BCM1647" s="12"/>
      <c r="BCN1647" s="12"/>
      <c r="BCO1647" s="12"/>
      <c r="BCP1647" s="12"/>
      <c r="BCQ1647" s="12"/>
      <c r="BCR1647" s="12"/>
      <c r="BCS1647" s="12"/>
      <c r="BCT1647" s="12"/>
      <c r="BCU1647" s="12"/>
      <c r="BCV1647" s="12"/>
      <c r="BCW1647" s="12"/>
      <c r="BCX1647" s="12"/>
      <c r="BCY1647" s="12"/>
      <c r="BCZ1647" s="12"/>
      <c r="BDA1647" s="12"/>
      <c r="BDB1647" s="12"/>
      <c r="BDC1647" s="12"/>
      <c r="BDD1647" s="12"/>
      <c r="BDE1647" s="12"/>
      <c r="BDF1647" s="12"/>
      <c r="BDG1647" s="12"/>
      <c r="BDH1647" s="12"/>
      <c r="BDI1647" s="12"/>
      <c r="BDJ1647" s="12"/>
      <c r="BDK1647" s="12"/>
      <c r="BDL1647" s="12"/>
      <c r="BDM1647" s="12"/>
      <c r="BDN1647" s="12"/>
      <c r="BDO1647" s="12"/>
      <c r="BDP1647" s="12"/>
      <c r="BDQ1647" s="12"/>
      <c r="BDR1647" s="12"/>
      <c r="BDS1647" s="12"/>
      <c r="BDT1647" s="12"/>
      <c r="BDU1647" s="12"/>
      <c r="BDV1647" s="12"/>
      <c r="BDW1647" s="12"/>
      <c r="BDX1647" s="12"/>
      <c r="BDY1647" s="12"/>
      <c r="BDZ1647" s="12"/>
      <c r="BEA1647" s="12"/>
      <c r="BEB1647" s="12"/>
      <c r="BEC1647" s="12"/>
      <c r="BED1647" s="12"/>
      <c r="BEE1647" s="12"/>
      <c r="BEF1647" s="12"/>
      <c r="BEG1647" s="12"/>
      <c r="BEH1647" s="12"/>
      <c r="BEI1647" s="12"/>
      <c r="BEJ1647" s="12"/>
      <c r="BEK1647" s="12"/>
      <c r="BEL1647" s="12"/>
      <c r="BEM1647" s="12"/>
      <c r="BEN1647" s="12"/>
      <c r="BEO1647" s="12"/>
      <c r="BEP1647" s="12"/>
      <c r="BEQ1647" s="12"/>
      <c r="BER1647" s="12"/>
      <c r="BES1647" s="12"/>
      <c r="BET1647" s="12"/>
      <c r="BEU1647" s="12"/>
      <c r="BEV1647" s="12"/>
      <c r="BEW1647" s="12"/>
      <c r="BEX1647" s="12"/>
      <c r="BEY1647" s="12"/>
      <c r="BEZ1647" s="12"/>
      <c r="BFA1647" s="12"/>
      <c r="BFB1647" s="12"/>
      <c r="BFC1647" s="12"/>
      <c r="BFD1647" s="12"/>
      <c r="BFE1647" s="12"/>
      <c r="BFF1647" s="12"/>
      <c r="BFG1647" s="12"/>
      <c r="BFH1647" s="12"/>
      <c r="BFI1647" s="12"/>
      <c r="BFJ1647" s="12"/>
      <c r="BFK1647" s="12"/>
      <c r="BFL1647" s="12"/>
      <c r="BFM1647" s="12"/>
      <c r="BFN1647" s="12"/>
      <c r="BFO1647" s="12"/>
      <c r="BFP1647" s="12"/>
      <c r="BFQ1647" s="12"/>
      <c r="BFR1647" s="12"/>
      <c r="BFS1647" s="12"/>
      <c r="BFT1647" s="12"/>
      <c r="BFU1647" s="12"/>
      <c r="BFV1647" s="12"/>
      <c r="BFW1647" s="12"/>
      <c r="BFX1647" s="12"/>
      <c r="BFY1647" s="12"/>
      <c r="BFZ1647" s="12"/>
      <c r="BGA1647" s="12"/>
      <c r="BGB1647" s="12"/>
      <c r="BGC1647" s="12"/>
      <c r="BGD1647" s="12"/>
      <c r="BGE1647" s="12"/>
      <c r="BGF1647" s="12"/>
      <c r="BGG1647" s="12"/>
      <c r="BGH1647" s="12"/>
      <c r="BGI1647" s="12"/>
      <c r="BGJ1647" s="12"/>
      <c r="BGK1647" s="12"/>
      <c r="BGL1647" s="12"/>
      <c r="BGM1647" s="12"/>
      <c r="BGN1647" s="12"/>
      <c r="BGO1647" s="12"/>
      <c r="BGP1647" s="12"/>
      <c r="BGQ1647" s="12"/>
      <c r="BGR1647" s="12"/>
      <c r="BGS1647" s="12"/>
      <c r="BGT1647" s="12"/>
      <c r="BGU1647" s="12"/>
      <c r="BGV1647" s="12"/>
      <c r="BGW1647" s="12"/>
      <c r="BGX1647" s="12"/>
      <c r="BGY1647" s="12"/>
      <c r="BGZ1647" s="12"/>
      <c r="BHA1647" s="12"/>
      <c r="BHB1647" s="12"/>
      <c r="BHC1647" s="12"/>
      <c r="BHD1647" s="12"/>
      <c r="BHE1647" s="12"/>
      <c r="BHF1647" s="12"/>
      <c r="BHG1647" s="12"/>
      <c r="BHH1647" s="12"/>
      <c r="BHI1647" s="12"/>
      <c r="BHJ1647" s="12"/>
      <c r="BHK1647" s="12"/>
      <c r="BHL1647" s="12"/>
      <c r="BHM1647" s="12"/>
      <c r="BHN1647" s="12"/>
      <c r="BHO1647" s="12"/>
      <c r="BHP1647" s="12"/>
      <c r="BHQ1647" s="12"/>
      <c r="BHR1647" s="12"/>
      <c r="BHS1647" s="12"/>
      <c r="BHT1647" s="12"/>
      <c r="BHU1647" s="12"/>
      <c r="BHV1647" s="12"/>
      <c r="BHW1647" s="12"/>
      <c r="BHX1647" s="12"/>
      <c r="BHY1647" s="12"/>
      <c r="BHZ1647" s="12"/>
      <c r="BIA1647" s="12"/>
      <c r="BIB1647" s="12"/>
      <c r="BIC1647" s="12"/>
      <c r="BID1647" s="12"/>
      <c r="BIE1647" s="12"/>
      <c r="BIF1647" s="12"/>
      <c r="BIG1647" s="12"/>
      <c r="BIH1647" s="12"/>
      <c r="BII1647" s="12"/>
      <c r="BIJ1647" s="12"/>
      <c r="BIK1647" s="12"/>
      <c r="BIL1647" s="12"/>
      <c r="BIM1647" s="12"/>
      <c r="BIN1647" s="12"/>
      <c r="BIO1647" s="12"/>
      <c r="BIP1647" s="12"/>
      <c r="BIQ1647" s="12"/>
      <c r="BIR1647" s="12"/>
      <c r="BIS1647" s="12"/>
      <c r="BIT1647" s="12"/>
      <c r="BIU1647" s="12"/>
      <c r="BIV1647" s="12"/>
      <c r="BIW1647" s="12"/>
      <c r="BIX1647" s="12"/>
      <c r="BIY1647" s="12"/>
      <c r="BIZ1647" s="12"/>
      <c r="BJA1647" s="12"/>
      <c r="BJB1647" s="12"/>
      <c r="BJC1647" s="12"/>
      <c r="BJD1647" s="12"/>
      <c r="BJE1647" s="12"/>
      <c r="BJF1647" s="12"/>
      <c r="BJG1647" s="12"/>
      <c r="BJH1647" s="12"/>
      <c r="BJI1647" s="12"/>
      <c r="BJJ1647" s="12"/>
      <c r="BJK1647" s="12"/>
      <c r="BJL1647" s="12"/>
      <c r="BJM1647" s="12"/>
      <c r="BJN1647" s="12"/>
      <c r="BJO1647" s="12"/>
      <c r="BJP1647" s="12"/>
      <c r="BJQ1647" s="12"/>
      <c r="BJR1647" s="12"/>
      <c r="BJS1647" s="12"/>
      <c r="BJT1647" s="12"/>
      <c r="BJU1647" s="12"/>
      <c r="BJV1647" s="12"/>
      <c r="BJW1647" s="12"/>
      <c r="BJX1647" s="12"/>
      <c r="BJY1647" s="12"/>
      <c r="BJZ1647" s="12"/>
      <c r="BKA1647" s="12"/>
      <c r="BKB1647" s="12"/>
      <c r="BKC1647" s="12"/>
      <c r="BKD1647" s="12"/>
      <c r="BKE1647" s="12"/>
      <c r="BKF1647" s="12"/>
      <c r="BKG1647" s="12"/>
      <c r="BKH1647" s="12"/>
      <c r="BKI1647" s="12"/>
      <c r="BKJ1647" s="12"/>
      <c r="BKK1647" s="12"/>
      <c r="BKL1647" s="12"/>
      <c r="BKM1647" s="12"/>
      <c r="BKN1647" s="12"/>
      <c r="BKO1647" s="12"/>
      <c r="BKP1647" s="12"/>
      <c r="BKQ1647" s="12"/>
      <c r="BKR1647" s="12"/>
      <c r="BKS1647" s="12"/>
      <c r="BKT1647" s="12"/>
      <c r="BKU1647" s="12"/>
      <c r="BKV1647" s="12"/>
      <c r="BKW1647" s="12"/>
      <c r="BKX1647" s="12"/>
      <c r="BKY1647" s="12"/>
      <c r="BKZ1647" s="12"/>
      <c r="BLA1647" s="12"/>
      <c r="BLB1647" s="12"/>
      <c r="BLC1647" s="12"/>
      <c r="BLD1647" s="12"/>
      <c r="BLE1647" s="12"/>
      <c r="BLF1647" s="12"/>
      <c r="BLG1647" s="12"/>
      <c r="BLH1647" s="12"/>
      <c r="BLI1647" s="12"/>
      <c r="BLJ1647" s="12"/>
      <c r="BLK1647" s="12"/>
      <c r="BLL1647" s="12"/>
      <c r="BLM1647" s="12"/>
      <c r="BLN1647" s="12"/>
      <c r="BLO1647" s="12"/>
      <c r="BLP1647" s="12"/>
      <c r="BLQ1647" s="12"/>
      <c r="BLR1647" s="12"/>
      <c r="BLS1647" s="12"/>
      <c r="BLT1647" s="12"/>
      <c r="BLU1647" s="12"/>
      <c r="BLV1647" s="12"/>
      <c r="BLW1647" s="12"/>
      <c r="BLX1647" s="12"/>
      <c r="BLY1647" s="12"/>
      <c r="BLZ1647" s="12"/>
      <c r="BMA1647" s="12"/>
      <c r="BMB1647" s="12"/>
      <c r="BMC1647" s="12"/>
      <c r="BMD1647" s="12"/>
      <c r="BME1647" s="12"/>
      <c r="BMF1647" s="12"/>
      <c r="BMG1647" s="12"/>
      <c r="BMH1647" s="12"/>
      <c r="BMI1647" s="12"/>
      <c r="BMJ1647" s="12"/>
      <c r="BMK1647" s="12"/>
      <c r="BML1647" s="12"/>
      <c r="BMM1647" s="12"/>
      <c r="BMN1647" s="12"/>
      <c r="BMO1647" s="12"/>
      <c r="BMP1647" s="12"/>
      <c r="BMQ1647" s="12"/>
      <c r="BMR1647" s="12"/>
      <c r="BMS1647" s="12"/>
      <c r="BMT1647" s="12"/>
      <c r="BMU1647" s="12"/>
      <c r="BMV1647" s="12"/>
      <c r="BMW1647" s="12"/>
      <c r="BMX1647" s="12"/>
      <c r="BMY1647" s="12"/>
      <c r="BMZ1647" s="12"/>
      <c r="BNA1647" s="12"/>
      <c r="BNB1647" s="12"/>
      <c r="BNC1647" s="12"/>
      <c r="BND1647" s="12"/>
      <c r="BNE1647" s="12"/>
      <c r="BNF1647" s="12"/>
      <c r="BNG1647" s="12"/>
      <c r="BNH1647" s="12"/>
      <c r="BNI1647" s="12"/>
      <c r="BNJ1647" s="12"/>
      <c r="BNK1647" s="12"/>
      <c r="BNL1647" s="12"/>
      <c r="BNM1647" s="12"/>
      <c r="BNN1647" s="12"/>
      <c r="BNO1647" s="12"/>
      <c r="BNP1647" s="12"/>
      <c r="BNQ1647" s="12"/>
      <c r="BNR1647" s="12"/>
      <c r="BNS1647" s="12"/>
      <c r="BNT1647" s="12"/>
      <c r="BNU1647" s="12"/>
      <c r="BNV1647" s="12"/>
      <c r="BNW1647" s="12"/>
      <c r="BNX1647" s="12"/>
      <c r="BNY1647" s="12"/>
      <c r="BNZ1647" s="12"/>
      <c r="BOA1647" s="12"/>
      <c r="BOB1647" s="12"/>
      <c r="BOC1647" s="12"/>
      <c r="BOD1647" s="12"/>
      <c r="BOE1647" s="12"/>
      <c r="BOF1647" s="12"/>
      <c r="BOG1647" s="12"/>
      <c r="BOH1647" s="12"/>
      <c r="BOI1647" s="12"/>
      <c r="BOJ1647" s="12"/>
      <c r="BOK1647" s="12"/>
      <c r="BOL1647" s="12"/>
      <c r="BOM1647" s="12"/>
      <c r="BON1647" s="12"/>
      <c r="BOO1647" s="12"/>
      <c r="BOP1647" s="12"/>
      <c r="BOQ1647" s="12"/>
      <c r="BOR1647" s="12"/>
      <c r="BOS1647" s="12"/>
      <c r="BOT1647" s="12"/>
      <c r="BOU1647" s="12"/>
      <c r="BOV1647" s="12"/>
      <c r="BOW1647" s="12"/>
      <c r="BOX1647" s="12"/>
      <c r="BOY1647" s="12"/>
      <c r="BOZ1647" s="12"/>
      <c r="BPA1647" s="12"/>
      <c r="BPB1647" s="12"/>
      <c r="BPC1647" s="12"/>
      <c r="BPD1647" s="12"/>
      <c r="BPE1647" s="12"/>
      <c r="BPF1647" s="12"/>
      <c r="BPG1647" s="12"/>
      <c r="BPH1647" s="12"/>
      <c r="BPI1647" s="12"/>
      <c r="BPJ1647" s="12"/>
      <c r="BPK1647" s="12"/>
      <c r="BPL1647" s="12"/>
      <c r="BPM1647" s="12"/>
      <c r="BPN1647" s="12"/>
      <c r="BPO1647" s="12"/>
      <c r="BPP1647" s="12"/>
      <c r="BPQ1647" s="12"/>
      <c r="BPR1647" s="12"/>
      <c r="BPS1647" s="12"/>
      <c r="BPT1647" s="12"/>
      <c r="BPU1647" s="12"/>
      <c r="BPV1647" s="12"/>
      <c r="BPW1647" s="12"/>
      <c r="BPX1647" s="12"/>
      <c r="BPY1647" s="12"/>
      <c r="BPZ1647" s="12"/>
      <c r="BQA1647" s="12"/>
      <c r="BQB1647" s="12"/>
      <c r="BQC1647" s="12"/>
      <c r="BQD1647" s="12"/>
      <c r="BQE1647" s="12"/>
      <c r="BQF1647" s="12"/>
      <c r="BQG1647" s="12"/>
      <c r="BQH1647" s="12"/>
      <c r="BQI1647" s="12"/>
      <c r="BQJ1647" s="12"/>
      <c r="BQK1647" s="12"/>
      <c r="BQL1647" s="12"/>
      <c r="BQM1647" s="12"/>
      <c r="BQN1647" s="12"/>
      <c r="BQO1647" s="12"/>
      <c r="BQP1647" s="12"/>
      <c r="BQQ1647" s="12"/>
      <c r="BQR1647" s="12"/>
      <c r="BQS1647" s="12"/>
      <c r="BQT1647" s="12"/>
      <c r="BQU1647" s="12"/>
      <c r="BQV1647" s="12"/>
      <c r="BQW1647" s="12"/>
      <c r="BQX1647" s="12"/>
      <c r="BQY1647" s="12"/>
      <c r="BQZ1647" s="12"/>
      <c r="BRA1647" s="12"/>
      <c r="BRB1647" s="12"/>
      <c r="BRC1647" s="12"/>
      <c r="BRD1647" s="12"/>
      <c r="BRE1647" s="12"/>
      <c r="BRF1647" s="12"/>
      <c r="BRG1647" s="12"/>
      <c r="BRH1647" s="12"/>
      <c r="BRI1647" s="12"/>
      <c r="BRJ1647" s="12"/>
      <c r="BRK1647" s="12"/>
      <c r="BRL1647" s="12"/>
      <c r="BRM1647" s="12"/>
      <c r="BRN1647" s="12"/>
      <c r="BRO1647" s="12"/>
      <c r="BRP1647" s="12"/>
      <c r="BRQ1647" s="12"/>
      <c r="BRR1647" s="12"/>
      <c r="BRS1647" s="12"/>
      <c r="BRT1647" s="12"/>
      <c r="BRU1647" s="12"/>
      <c r="BRV1647" s="12"/>
      <c r="BRW1647" s="12"/>
      <c r="BRX1647" s="12"/>
      <c r="BRY1647" s="12"/>
      <c r="BRZ1647" s="12"/>
      <c r="BSA1647" s="12"/>
      <c r="BSB1647" s="12"/>
      <c r="BSC1647" s="12"/>
      <c r="BSD1647" s="12"/>
      <c r="BSE1647" s="12"/>
      <c r="BSF1647" s="12"/>
      <c r="BSG1647" s="12"/>
      <c r="BSH1647" s="12"/>
      <c r="BSI1647" s="12"/>
      <c r="BSJ1647" s="12"/>
      <c r="BSK1647" s="12"/>
      <c r="BSL1647" s="12"/>
      <c r="BSM1647" s="12"/>
      <c r="BSN1647" s="12"/>
      <c r="BSO1647" s="12"/>
      <c r="BSP1647" s="12"/>
      <c r="BSQ1647" s="12"/>
      <c r="BSR1647" s="12"/>
      <c r="BSS1647" s="12"/>
      <c r="BST1647" s="12"/>
      <c r="BSU1647" s="12"/>
      <c r="BSV1647" s="12"/>
      <c r="BSW1647" s="12"/>
      <c r="BSX1647" s="12"/>
      <c r="BSY1647" s="12"/>
      <c r="BSZ1647" s="12"/>
      <c r="BTA1647" s="12"/>
      <c r="BTB1647" s="12"/>
      <c r="BTC1647" s="12"/>
      <c r="BTD1647" s="12"/>
      <c r="BTE1647" s="12"/>
      <c r="BTF1647" s="12"/>
      <c r="BTG1647" s="12"/>
      <c r="BTH1647" s="12"/>
      <c r="BTI1647" s="12"/>
      <c r="BTJ1647" s="12"/>
      <c r="BTK1647" s="12"/>
      <c r="BTL1647" s="12"/>
      <c r="BTM1647" s="12"/>
      <c r="BTN1647" s="12"/>
      <c r="BTO1647" s="12"/>
      <c r="BTP1647" s="12"/>
      <c r="BTQ1647" s="12"/>
      <c r="BTR1647" s="12"/>
      <c r="BTS1647" s="12"/>
      <c r="BTT1647" s="12"/>
      <c r="BTU1647" s="12"/>
      <c r="BTV1647" s="12"/>
      <c r="BTW1647" s="12"/>
      <c r="BTX1647" s="12"/>
      <c r="BTY1647" s="12"/>
      <c r="BTZ1647" s="12"/>
      <c r="BUA1647" s="12"/>
      <c r="BUB1647" s="12"/>
      <c r="BUC1647" s="12"/>
      <c r="BUD1647" s="12"/>
      <c r="BUE1647" s="12"/>
      <c r="BUF1647" s="12"/>
      <c r="BUG1647" s="12"/>
      <c r="BUH1647" s="12"/>
      <c r="BUI1647" s="12"/>
      <c r="BUJ1647" s="12"/>
      <c r="BUK1647" s="12"/>
      <c r="BUL1647" s="12"/>
      <c r="BUM1647" s="12"/>
      <c r="BUN1647" s="12"/>
      <c r="BUO1647" s="12"/>
      <c r="BUP1647" s="12"/>
      <c r="BUQ1647" s="12"/>
      <c r="BUR1647" s="12"/>
      <c r="BUS1647" s="12"/>
      <c r="BUT1647" s="12"/>
      <c r="BUU1647" s="12"/>
      <c r="BUV1647" s="12"/>
      <c r="BUW1647" s="12"/>
      <c r="BUX1647" s="12"/>
      <c r="BUY1647" s="12"/>
      <c r="BUZ1647" s="12"/>
      <c r="BVA1647" s="12"/>
      <c r="BVB1647" s="12"/>
      <c r="BVC1647" s="12"/>
      <c r="BVD1647" s="12"/>
      <c r="BVE1647" s="12"/>
      <c r="BVF1647" s="12"/>
      <c r="BVG1647" s="12"/>
      <c r="BVH1647" s="12"/>
      <c r="BVI1647" s="12"/>
      <c r="BVJ1647" s="12"/>
      <c r="BVK1647" s="12"/>
      <c r="BVL1647" s="12"/>
      <c r="BVM1647" s="12"/>
      <c r="BVN1647" s="12"/>
      <c r="BVO1647" s="12"/>
      <c r="BVP1647" s="12"/>
      <c r="BVQ1647" s="12"/>
      <c r="BVR1647" s="12"/>
      <c r="BVS1647" s="12"/>
      <c r="BVT1647" s="12"/>
      <c r="BVU1647" s="12"/>
      <c r="BVV1647" s="12"/>
      <c r="BVW1647" s="12"/>
      <c r="BVX1647" s="12"/>
      <c r="BVY1647" s="12"/>
      <c r="BVZ1647" s="12"/>
      <c r="BWA1647" s="12"/>
      <c r="BWB1647" s="12"/>
      <c r="BWC1647" s="12"/>
      <c r="BWD1647" s="12"/>
      <c r="BWE1647" s="12"/>
      <c r="BWF1647" s="12"/>
      <c r="BWG1647" s="12"/>
      <c r="BWH1647" s="12"/>
      <c r="BWI1647" s="12"/>
      <c r="BWJ1647" s="12"/>
      <c r="BWK1647" s="12"/>
      <c r="BWL1647" s="12"/>
      <c r="BWM1647" s="12"/>
      <c r="BWN1647" s="12"/>
      <c r="BWO1647" s="12"/>
      <c r="BWP1647" s="12"/>
      <c r="BWQ1647" s="12"/>
      <c r="BWR1647" s="12"/>
      <c r="BWS1647" s="12"/>
      <c r="BWT1647" s="12"/>
      <c r="BWU1647" s="12"/>
      <c r="BWV1647" s="12"/>
      <c r="BWW1647" s="12"/>
      <c r="BWX1647" s="12"/>
      <c r="BWY1647" s="12"/>
      <c r="BWZ1647" s="12"/>
      <c r="BXA1647" s="12"/>
      <c r="BXB1647" s="12"/>
      <c r="BXC1647" s="12"/>
      <c r="BXD1647" s="12"/>
      <c r="BXE1647" s="12"/>
      <c r="BXF1647" s="12"/>
      <c r="BXG1647" s="12"/>
      <c r="BXH1647" s="12"/>
      <c r="BXI1647" s="12"/>
      <c r="BXJ1647" s="12"/>
      <c r="BXK1647" s="12"/>
      <c r="BXL1647" s="12"/>
      <c r="BXM1647" s="12"/>
      <c r="BXN1647" s="12"/>
      <c r="BXO1647" s="12"/>
      <c r="BXP1647" s="12"/>
      <c r="BXQ1647" s="12"/>
      <c r="BXR1647" s="12"/>
      <c r="BXS1647" s="12"/>
      <c r="BXT1647" s="12"/>
      <c r="BXU1647" s="12"/>
      <c r="BXV1647" s="12"/>
      <c r="BXW1647" s="12"/>
      <c r="BXX1647" s="12"/>
      <c r="BXY1647" s="12"/>
      <c r="BXZ1647" s="12"/>
      <c r="BYA1647" s="12"/>
      <c r="BYB1647" s="12"/>
      <c r="BYC1647" s="12"/>
      <c r="BYD1647" s="12"/>
      <c r="BYE1647" s="12"/>
      <c r="BYF1647" s="12"/>
      <c r="BYG1647" s="12"/>
      <c r="BYH1647" s="12"/>
      <c r="BYI1647" s="12"/>
      <c r="BYJ1647" s="12"/>
      <c r="BYK1647" s="12"/>
      <c r="BYL1647" s="12"/>
      <c r="BYM1647" s="12"/>
      <c r="BYN1647" s="12"/>
      <c r="BYO1647" s="12"/>
      <c r="BYP1647" s="12"/>
      <c r="BYQ1647" s="12"/>
      <c r="BYR1647" s="12"/>
      <c r="BYS1647" s="12"/>
      <c r="BYT1647" s="12"/>
      <c r="BYU1647" s="12"/>
      <c r="BYV1647" s="12"/>
      <c r="BYW1647" s="12"/>
      <c r="BYX1647" s="12"/>
      <c r="BYY1647" s="12"/>
      <c r="BYZ1647" s="12"/>
      <c r="BZA1647" s="12"/>
      <c r="BZB1647" s="12"/>
      <c r="BZC1647" s="12"/>
      <c r="BZD1647" s="12"/>
      <c r="BZE1647" s="12"/>
      <c r="BZF1647" s="12"/>
      <c r="BZG1647" s="12"/>
      <c r="BZH1647" s="12"/>
      <c r="BZI1647" s="12"/>
      <c r="BZJ1647" s="12"/>
      <c r="BZK1647" s="12"/>
      <c r="BZL1647" s="12"/>
      <c r="BZM1647" s="12"/>
      <c r="BZN1647" s="12"/>
      <c r="BZO1647" s="12"/>
      <c r="BZP1647" s="12"/>
      <c r="BZQ1647" s="12"/>
      <c r="BZR1647" s="12"/>
      <c r="BZS1647" s="12"/>
      <c r="BZT1647" s="12"/>
      <c r="BZU1647" s="12"/>
      <c r="BZV1647" s="12"/>
      <c r="BZW1647" s="12"/>
      <c r="BZX1647" s="12"/>
      <c r="BZY1647" s="12"/>
      <c r="BZZ1647" s="12"/>
      <c r="CAA1647" s="12"/>
      <c r="CAB1647" s="12"/>
      <c r="CAC1647" s="12"/>
      <c r="CAD1647" s="12"/>
      <c r="CAE1647" s="12"/>
      <c r="CAF1647" s="12"/>
      <c r="CAG1647" s="12"/>
      <c r="CAH1647" s="12"/>
      <c r="CAI1647" s="12"/>
      <c r="CAJ1647" s="12"/>
      <c r="CAK1647" s="12"/>
      <c r="CAL1647" s="12"/>
      <c r="CAM1647" s="12"/>
      <c r="CAN1647" s="12"/>
      <c r="CAO1647" s="12"/>
      <c r="CAP1647" s="12"/>
      <c r="CAQ1647" s="12"/>
      <c r="CAR1647" s="12"/>
      <c r="CAS1647" s="12"/>
      <c r="CAT1647" s="12"/>
      <c r="CAU1647" s="12"/>
      <c r="CAV1647" s="12"/>
      <c r="CAW1647" s="12"/>
      <c r="CAX1647" s="12"/>
      <c r="CAY1647" s="12"/>
      <c r="CAZ1647" s="12"/>
      <c r="CBA1647" s="12"/>
      <c r="CBB1647" s="12"/>
      <c r="CBC1647" s="12"/>
      <c r="CBD1647" s="12"/>
      <c r="CBE1647" s="12"/>
      <c r="CBF1647" s="12"/>
      <c r="CBG1647" s="12"/>
      <c r="CBH1647" s="12"/>
      <c r="CBI1647" s="12"/>
      <c r="CBJ1647" s="12"/>
      <c r="CBK1647" s="12"/>
      <c r="CBL1647" s="12"/>
      <c r="CBM1647" s="12"/>
      <c r="CBN1647" s="12"/>
      <c r="CBO1647" s="12"/>
      <c r="CBP1647" s="12"/>
      <c r="CBQ1647" s="12"/>
      <c r="CBR1647" s="12"/>
      <c r="CBS1647" s="12"/>
      <c r="CBT1647" s="12"/>
      <c r="CBU1647" s="12"/>
      <c r="CBV1647" s="12"/>
      <c r="CBW1647" s="12"/>
      <c r="CBX1647" s="12"/>
      <c r="CBY1647" s="12"/>
      <c r="CBZ1647" s="12"/>
      <c r="CCA1647" s="12"/>
      <c r="CCB1647" s="12"/>
      <c r="CCC1647" s="12"/>
      <c r="CCD1647" s="12"/>
      <c r="CCE1647" s="12"/>
      <c r="CCF1647" s="12"/>
      <c r="CCG1647" s="12"/>
      <c r="CCH1647" s="12"/>
      <c r="CCI1647" s="12"/>
      <c r="CCJ1647" s="12"/>
      <c r="CCK1647" s="12"/>
      <c r="CCL1647" s="12"/>
      <c r="CCM1647" s="12"/>
      <c r="CCN1647" s="12"/>
      <c r="CCO1647" s="12"/>
      <c r="CCP1647" s="12"/>
      <c r="CCQ1647" s="12"/>
      <c r="CCR1647" s="12"/>
      <c r="CCS1647" s="12"/>
      <c r="CCT1647" s="12"/>
      <c r="CCU1647" s="12"/>
      <c r="CCV1647" s="12"/>
      <c r="CCW1647" s="12"/>
      <c r="CCX1647" s="12"/>
      <c r="CCY1647" s="12"/>
      <c r="CCZ1647" s="12"/>
      <c r="CDA1647" s="12"/>
      <c r="CDB1647" s="12"/>
      <c r="CDC1647" s="12"/>
      <c r="CDD1647" s="12"/>
      <c r="CDE1647" s="12"/>
      <c r="CDF1647" s="12"/>
      <c r="CDG1647" s="12"/>
      <c r="CDH1647" s="12"/>
      <c r="CDI1647" s="12"/>
      <c r="CDJ1647" s="12"/>
      <c r="CDK1647" s="12"/>
      <c r="CDL1647" s="12"/>
      <c r="CDM1647" s="12"/>
      <c r="CDN1647" s="12"/>
      <c r="CDO1647" s="12"/>
      <c r="CDP1647" s="12"/>
      <c r="CDQ1647" s="12"/>
      <c r="CDR1647" s="12"/>
      <c r="CDS1647" s="12"/>
      <c r="CDT1647" s="12"/>
      <c r="CDU1647" s="12"/>
      <c r="CDV1647" s="12"/>
      <c r="CDW1647" s="12"/>
      <c r="CDX1647" s="12"/>
      <c r="CDY1647" s="12"/>
      <c r="CDZ1647" s="12"/>
      <c r="CEA1647" s="12"/>
      <c r="CEB1647" s="12"/>
      <c r="CEC1647" s="12"/>
      <c r="CED1647" s="12"/>
      <c r="CEE1647" s="12"/>
      <c r="CEF1647" s="12"/>
      <c r="CEG1647" s="12"/>
      <c r="CEH1647" s="12"/>
      <c r="CEI1647" s="12"/>
      <c r="CEJ1647" s="12"/>
      <c r="CEK1647" s="12"/>
      <c r="CEL1647" s="12"/>
      <c r="CEM1647" s="12"/>
      <c r="CEN1647" s="12"/>
      <c r="CEO1647" s="12"/>
      <c r="CEP1647" s="12"/>
      <c r="CEQ1647" s="12"/>
      <c r="CER1647" s="12"/>
      <c r="CES1647" s="12"/>
      <c r="CET1647" s="12"/>
      <c r="CEU1647" s="12"/>
      <c r="CEV1647" s="12"/>
      <c r="CEW1647" s="12"/>
      <c r="CEX1647" s="12"/>
      <c r="CEY1647" s="12"/>
      <c r="CEZ1647" s="12"/>
      <c r="CFA1647" s="12"/>
      <c r="CFB1647" s="12"/>
      <c r="CFC1647" s="12"/>
      <c r="CFD1647" s="12"/>
      <c r="CFE1647" s="12"/>
      <c r="CFF1647" s="12"/>
      <c r="CFG1647" s="12"/>
      <c r="CFH1647" s="12"/>
      <c r="CFI1647" s="12"/>
      <c r="CFJ1647" s="12"/>
      <c r="CFK1647" s="12"/>
      <c r="CFL1647" s="12"/>
      <c r="CFM1647" s="12"/>
      <c r="CFN1647" s="12"/>
      <c r="CFO1647" s="12"/>
      <c r="CFP1647" s="12"/>
      <c r="CFQ1647" s="12"/>
      <c r="CFR1647" s="12"/>
      <c r="CFS1647" s="12"/>
      <c r="CFT1647" s="12"/>
      <c r="CFU1647" s="12"/>
      <c r="CFV1647" s="12"/>
      <c r="CFW1647" s="12"/>
      <c r="CFX1647" s="12"/>
      <c r="CFY1647" s="12"/>
      <c r="CFZ1647" s="12"/>
      <c r="CGA1647" s="12"/>
      <c r="CGB1647" s="12"/>
      <c r="CGC1647" s="12"/>
      <c r="CGD1647" s="12"/>
      <c r="CGE1647" s="12"/>
      <c r="CGF1647" s="12"/>
      <c r="CGG1647" s="12"/>
      <c r="CGH1647" s="12"/>
      <c r="CGI1647" s="12"/>
      <c r="CGJ1647" s="12"/>
      <c r="CGK1647" s="12"/>
      <c r="CGL1647" s="12"/>
      <c r="CGM1647" s="12"/>
      <c r="CGN1647" s="12"/>
      <c r="CGO1647" s="12"/>
      <c r="CGP1647" s="12"/>
      <c r="CGQ1647" s="12"/>
      <c r="CGR1647" s="12"/>
      <c r="CGS1647" s="12"/>
      <c r="CGT1647" s="12"/>
      <c r="CGU1647" s="12"/>
      <c r="CGV1647" s="12"/>
      <c r="CGW1647" s="12"/>
      <c r="CGX1647" s="12"/>
      <c r="CGY1647" s="12"/>
      <c r="CGZ1647" s="12"/>
      <c r="CHA1647" s="12"/>
      <c r="CHB1647" s="12"/>
      <c r="CHC1647" s="12"/>
      <c r="CHD1647" s="12"/>
      <c r="CHE1647" s="12"/>
      <c r="CHF1647" s="12"/>
      <c r="CHG1647" s="12"/>
      <c r="CHH1647" s="12"/>
      <c r="CHI1647" s="12"/>
      <c r="CHJ1647" s="12"/>
      <c r="CHK1647" s="12"/>
      <c r="CHL1647" s="12"/>
      <c r="CHM1647" s="12"/>
      <c r="CHN1647" s="12"/>
      <c r="CHO1647" s="12"/>
      <c r="CHP1647" s="12"/>
      <c r="CHQ1647" s="12"/>
      <c r="CHR1647" s="12"/>
      <c r="CHS1647" s="12"/>
      <c r="CHT1647" s="12"/>
      <c r="CHU1647" s="12"/>
      <c r="CHV1647" s="12"/>
      <c r="CHW1647" s="12"/>
      <c r="CHX1647" s="12"/>
      <c r="CHY1647" s="12"/>
      <c r="CHZ1647" s="12"/>
      <c r="CIA1647" s="12"/>
      <c r="CIB1647" s="12"/>
      <c r="CIC1647" s="12"/>
      <c r="CID1647" s="12"/>
      <c r="CIE1647" s="12"/>
      <c r="CIF1647" s="12"/>
      <c r="CIG1647" s="12"/>
      <c r="CIH1647" s="12"/>
      <c r="CII1647" s="12"/>
      <c r="CIJ1647" s="12"/>
      <c r="CIK1647" s="12"/>
      <c r="CIL1647" s="12"/>
      <c r="CIM1647" s="12"/>
      <c r="CIN1647" s="12"/>
      <c r="CIO1647" s="12"/>
      <c r="CIP1647" s="12"/>
      <c r="CIQ1647" s="12"/>
      <c r="CIR1647" s="12"/>
      <c r="CIS1647" s="12"/>
      <c r="CIT1647" s="12"/>
      <c r="CIU1647" s="12"/>
      <c r="CIV1647" s="12"/>
      <c r="CIW1647" s="12"/>
      <c r="CIX1647" s="12"/>
      <c r="CIY1647" s="12"/>
      <c r="CIZ1647" s="12"/>
      <c r="CJA1647" s="12"/>
      <c r="CJB1647" s="12"/>
      <c r="CJC1647" s="12"/>
      <c r="CJD1647" s="12"/>
      <c r="CJE1647" s="12"/>
      <c r="CJF1647" s="12"/>
      <c r="CJG1647" s="12"/>
      <c r="CJH1647" s="12"/>
      <c r="CJI1647" s="12"/>
      <c r="CJJ1647" s="12"/>
      <c r="CJK1647" s="12"/>
      <c r="CJL1647" s="12"/>
      <c r="CJM1647" s="12"/>
      <c r="CJN1647" s="12"/>
      <c r="CJO1647" s="12"/>
      <c r="CJP1647" s="12"/>
      <c r="CJQ1647" s="12"/>
      <c r="CJR1647" s="12"/>
      <c r="CJS1647" s="12"/>
      <c r="CJT1647" s="12"/>
      <c r="CJU1647" s="12"/>
      <c r="CJV1647" s="12"/>
      <c r="CJW1647" s="12"/>
      <c r="CJX1647" s="12"/>
      <c r="CJY1647" s="12"/>
      <c r="CJZ1647" s="12"/>
      <c r="CKA1647" s="12"/>
      <c r="CKB1647" s="12"/>
      <c r="CKC1647" s="12"/>
      <c r="CKD1647" s="12"/>
      <c r="CKE1647" s="12"/>
      <c r="CKF1647" s="12"/>
      <c r="CKG1647" s="12"/>
      <c r="CKH1647" s="12"/>
      <c r="CKI1647" s="12"/>
      <c r="CKJ1647" s="12"/>
      <c r="CKK1647" s="12"/>
      <c r="CKL1647" s="12"/>
      <c r="CKM1647" s="12"/>
      <c r="CKN1647" s="12"/>
      <c r="CKO1647" s="12"/>
      <c r="CKP1647" s="12"/>
      <c r="CKQ1647" s="12"/>
      <c r="CKR1647" s="12"/>
      <c r="CKS1647" s="12"/>
      <c r="CKT1647" s="12"/>
      <c r="CKU1647" s="12"/>
      <c r="CKV1647" s="12"/>
      <c r="CKW1647" s="12"/>
      <c r="CKX1647" s="12"/>
      <c r="CKY1647" s="12"/>
      <c r="CKZ1647" s="12"/>
      <c r="CLA1647" s="12"/>
      <c r="CLB1647" s="12"/>
      <c r="CLC1647" s="12"/>
      <c r="CLD1647" s="12"/>
      <c r="CLE1647" s="12"/>
      <c r="CLF1647" s="12"/>
      <c r="CLG1647" s="12"/>
      <c r="CLH1647" s="12"/>
      <c r="CLI1647" s="12"/>
      <c r="CLJ1647" s="12"/>
      <c r="CLK1647" s="12"/>
      <c r="CLL1647" s="12"/>
      <c r="CLM1647" s="12"/>
      <c r="CLN1647" s="12"/>
      <c r="CLO1647" s="12"/>
      <c r="CLP1647" s="12"/>
      <c r="CLQ1647" s="12"/>
      <c r="CLR1647" s="12"/>
      <c r="CLS1647" s="12"/>
      <c r="CLT1647" s="12"/>
      <c r="CLU1647" s="12"/>
      <c r="CLV1647" s="12"/>
      <c r="CLW1647" s="12"/>
      <c r="CLX1647" s="12"/>
      <c r="CLY1647" s="12"/>
      <c r="CLZ1647" s="12"/>
      <c r="CMA1647" s="12"/>
      <c r="CMB1647" s="12"/>
      <c r="CMC1647" s="12"/>
      <c r="CMD1647" s="12"/>
      <c r="CME1647" s="12"/>
      <c r="CMF1647" s="12"/>
      <c r="CMG1647" s="12"/>
      <c r="CMH1647" s="12"/>
      <c r="CMI1647" s="12"/>
      <c r="CMJ1647" s="12"/>
      <c r="CMK1647" s="12"/>
      <c r="CML1647" s="12"/>
      <c r="CMM1647" s="12"/>
      <c r="CMN1647" s="12"/>
      <c r="CMO1647" s="12"/>
      <c r="CMP1647" s="12"/>
      <c r="CMQ1647" s="12"/>
      <c r="CMR1647" s="12"/>
      <c r="CMS1647" s="12"/>
      <c r="CMT1647" s="12"/>
      <c r="CMU1647" s="12"/>
      <c r="CMV1647" s="12"/>
      <c r="CMW1647" s="12"/>
      <c r="CMX1647" s="12"/>
      <c r="CMY1647" s="12"/>
      <c r="CMZ1647" s="12"/>
      <c r="CNA1647" s="12"/>
      <c r="CNB1647" s="12"/>
      <c r="CNC1647" s="12"/>
      <c r="CND1647" s="12"/>
      <c r="CNE1647" s="12"/>
      <c r="CNF1647" s="12"/>
      <c r="CNG1647" s="12"/>
      <c r="CNH1647" s="12"/>
      <c r="CNI1647" s="12"/>
      <c r="CNJ1647" s="12"/>
      <c r="CNK1647" s="12"/>
      <c r="CNL1647" s="12"/>
      <c r="CNM1647" s="12"/>
      <c r="CNN1647" s="12"/>
      <c r="CNO1647" s="12"/>
      <c r="CNP1647" s="12"/>
      <c r="CNQ1647" s="12"/>
      <c r="CNR1647" s="12"/>
      <c r="CNS1647" s="12"/>
      <c r="CNT1647" s="12"/>
      <c r="CNU1647" s="12"/>
      <c r="CNV1647" s="12"/>
      <c r="CNW1647" s="12"/>
      <c r="CNX1647" s="12"/>
      <c r="CNY1647" s="12"/>
      <c r="CNZ1647" s="12"/>
      <c r="COA1647" s="12"/>
      <c r="COB1647" s="12"/>
      <c r="COC1647" s="12"/>
      <c r="COD1647" s="12"/>
      <c r="COE1647" s="12"/>
      <c r="COF1647" s="12"/>
      <c r="COG1647" s="12"/>
      <c r="COH1647" s="12"/>
      <c r="COI1647" s="12"/>
      <c r="COJ1647" s="12"/>
      <c r="COK1647" s="12"/>
      <c r="COL1647" s="12"/>
      <c r="COM1647" s="12"/>
      <c r="CON1647" s="12"/>
      <c r="COO1647" s="12"/>
      <c r="COP1647" s="12"/>
      <c r="COQ1647" s="12"/>
      <c r="COR1647" s="12"/>
      <c r="COS1647" s="12"/>
      <c r="COT1647" s="12"/>
      <c r="COU1647" s="12"/>
      <c r="COV1647" s="12"/>
      <c r="COW1647" s="12"/>
      <c r="COX1647" s="12"/>
      <c r="COY1647" s="12"/>
      <c r="COZ1647" s="12"/>
      <c r="CPA1647" s="12"/>
      <c r="CPB1647" s="12"/>
      <c r="CPC1647" s="12"/>
      <c r="CPD1647" s="12"/>
      <c r="CPE1647" s="12"/>
      <c r="CPF1647" s="12"/>
      <c r="CPG1647" s="12"/>
      <c r="CPH1647" s="12"/>
      <c r="CPI1647" s="12"/>
      <c r="CPJ1647" s="12"/>
      <c r="CPK1647" s="12"/>
      <c r="CPL1647" s="12"/>
      <c r="CPM1647" s="12"/>
      <c r="CPN1647" s="12"/>
      <c r="CPO1647" s="12"/>
      <c r="CPP1647" s="12"/>
      <c r="CPQ1647" s="12"/>
      <c r="CPR1647" s="12"/>
      <c r="CPS1647" s="12"/>
      <c r="CPT1647" s="12"/>
      <c r="CPU1647" s="12"/>
      <c r="CPV1647" s="12"/>
      <c r="CPW1647" s="12"/>
      <c r="CPX1647" s="12"/>
      <c r="CPY1647" s="12"/>
      <c r="CPZ1647" s="12"/>
      <c r="CQA1647" s="12"/>
      <c r="CQB1647" s="12"/>
      <c r="CQC1647" s="12"/>
      <c r="CQD1647" s="12"/>
      <c r="CQE1647" s="12"/>
      <c r="CQF1647" s="12"/>
      <c r="CQG1647" s="12"/>
      <c r="CQH1647" s="12"/>
      <c r="CQI1647" s="12"/>
      <c r="CQJ1647" s="12"/>
      <c r="CQK1647" s="12"/>
      <c r="CQL1647" s="12"/>
      <c r="CQM1647" s="12"/>
      <c r="CQN1647" s="12"/>
      <c r="CQO1647" s="12"/>
      <c r="CQP1647" s="12"/>
      <c r="CQQ1647" s="12"/>
      <c r="CQR1647" s="12"/>
      <c r="CQS1647" s="12"/>
      <c r="CQT1647" s="12"/>
      <c r="CQU1647" s="12"/>
      <c r="CQV1647" s="12"/>
      <c r="CQW1647" s="12"/>
      <c r="CQX1647" s="12"/>
      <c r="CQY1647" s="12"/>
      <c r="CQZ1647" s="12"/>
      <c r="CRA1647" s="12"/>
      <c r="CRB1647" s="12"/>
      <c r="CRC1647" s="12"/>
      <c r="CRD1647" s="12"/>
      <c r="CRE1647" s="12"/>
      <c r="CRF1647" s="12"/>
      <c r="CRG1647" s="12"/>
      <c r="CRH1647" s="12"/>
      <c r="CRI1647" s="12"/>
      <c r="CRJ1647" s="12"/>
      <c r="CRK1647" s="12"/>
      <c r="CRL1647" s="12"/>
      <c r="CRM1647" s="12"/>
      <c r="CRN1647" s="12"/>
      <c r="CRO1647" s="12"/>
      <c r="CRP1647" s="12"/>
      <c r="CRQ1647" s="12"/>
      <c r="CRR1647" s="12"/>
      <c r="CRS1647" s="12"/>
      <c r="CRT1647" s="12"/>
      <c r="CRU1647" s="12"/>
      <c r="CRV1647" s="12"/>
      <c r="CRW1647" s="12"/>
      <c r="CRX1647" s="12"/>
      <c r="CRY1647" s="12"/>
      <c r="CRZ1647" s="12"/>
      <c r="CSA1647" s="12"/>
      <c r="CSB1647" s="12"/>
      <c r="CSC1647" s="12"/>
      <c r="CSD1647" s="12"/>
      <c r="CSE1647" s="12"/>
      <c r="CSF1647" s="12"/>
      <c r="CSG1647" s="12"/>
      <c r="CSH1647" s="12"/>
      <c r="CSI1647" s="12"/>
      <c r="CSJ1647" s="12"/>
      <c r="CSK1647" s="12"/>
      <c r="CSL1647" s="12"/>
      <c r="CSM1647" s="12"/>
      <c r="CSN1647" s="12"/>
      <c r="CSO1647" s="12"/>
      <c r="CSP1647" s="12"/>
      <c r="CSQ1647" s="12"/>
      <c r="CSR1647" s="12"/>
      <c r="CSS1647" s="12"/>
      <c r="CST1647" s="12"/>
      <c r="CSU1647" s="12"/>
      <c r="CSV1647" s="12"/>
      <c r="CSW1647" s="12"/>
      <c r="CSX1647" s="12"/>
      <c r="CSY1647" s="12"/>
      <c r="CSZ1647" s="12"/>
      <c r="CTA1647" s="12"/>
      <c r="CTB1647" s="12"/>
      <c r="CTC1647" s="12"/>
      <c r="CTD1647" s="12"/>
      <c r="CTE1647" s="12"/>
      <c r="CTF1647" s="12"/>
      <c r="CTG1647" s="12"/>
      <c r="CTH1647" s="12"/>
      <c r="CTI1647" s="12"/>
      <c r="CTJ1647" s="12"/>
      <c r="CTK1647" s="12"/>
      <c r="CTL1647" s="12"/>
      <c r="CTM1647" s="12"/>
      <c r="CTN1647" s="12"/>
      <c r="CTO1647" s="12"/>
      <c r="CTP1647" s="12"/>
      <c r="CTQ1647" s="12"/>
      <c r="CTR1647" s="12"/>
      <c r="CTS1647" s="12"/>
      <c r="CTT1647" s="12"/>
      <c r="CTU1647" s="12"/>
      <c r="CTV1647" s="12"/>
      <c r="CTW1647" s="12"/>
      <c r="CTX1647" s="12"/>
      <c r="CTY1647" s="12"/>
      <c r="CTZ1647" s="12"/>
      <c r="CUA1647" s="12"/>
      <c r="CUB1647" s="12"/>
      <c r="CUC1647" s="12"/>
      <c r="CUD1647" s="12"/>
      <c r="CUE1647" s="12"/>
      <c r="CUF1647" s="12"/>
      <c r="CUG1647" s="12"/>
      <c r="CUH1647" s="12"/>
      <c r="CUI1647" s="12"/>
      <c r="CUJ1647" s="12"/>
      <c r="CUK1647" s="12"/>
      <c r="CUL1647" s="12"/>
      <c r="CUM1647" s="12"/>
      <c r="CUN1647" s="12"/>
      <c r="CUO1647" s="12"/>
      <c r="CUP1647" s="12"/>
      <c r="CUQ1647" s="12"/>
      <c r="CUR1647" s="12"/>
      <c r="CUS1647" s="12"/>
      <c r="CUT1647" s="12"/>
      <c r="CUU1647" s="12"/>
      <c r="CUV1647" s="12"/>
      <c r="CUW1647" s="12"/>
      <c r="CUX1647" s="12"/>
      <c r="CUY1647" s="12"/>
      <c r="CUZ1647" s="12"/>
      <c r="CVA1647" s="12"/>
      <c r="CVB1647" s="12"/>
      <c r="CVC1647" s="12"/>
      <c r="CVD1647" s="12"/>
      <c r="CVE1647" s="12"/>
      <c r="CVF1647" s="12"/>
      <c r="CVG1647" s="12"/>
      <c r="CVH1647" s="12"/>
      <c r="CVI1647" s="12"/>
      <c r="CVJ1647" s="12"/>
      <c r="CVK1647" s="12"/>
      <c r="CVL1647" s="12"/>
      <c r="CVM1647" s="12"/>
      <c r="CVN1647" s="12"/>
      <c r="CVO1647" s="12"/>
      <c r="CVP1647" s="12"/>
      <c r="CVQ1647" s="12"/>
      <c r="CVR1647" s="12"/>
      <c r="CVS1647" s="12"/>
      <c r="CVT1647" s="12"/>
      <c r="CVU1647" s="12"/>
      <c r="CVV1647" s="12"/>
      <c r="CVW1647" s="12"/>
      <c r="CVX1647" s="12"/>
      <c r="CVY1647" s="12"/>
      <c r="CVZ1647" s="12"/>
      <c r="CWA1647" s="12"/>
      <c r="CWB1647" s="12"/>
      <c r="CWC1647" s="12"/>
      <c r="CWD1647" s="12"/>
      <c r="CWE1647" s="12"/>
      <c r="CWF1647" s="12"/>
      <c r="CWG1647" s="12"/>
      <c r="CWH1647" s="12"/>
      <c r="CWI1647" s="12"/>
      <c r="CWJ1647" s="12"/>
      <c r="CWK1647" s="12"/>
      <c r="CWL1647" s="12"/>
      <c r="CWM1647" s="12"/>
      <c r="CWN1647" s="12"/>
      <c r="CWO1647" s="12"/>
      <c r="CWP1647" s="12"/>
      <c r="CWQ1647" s="12"/>
      <c r="CWR1647" s="12"/>
      <c r="CWS1647" s="12"/>
      <c r="CWT1647" s="12"/>
      <c r="CWU1647" s="12"/>
      <c r="CWV1647" s="12"/>
      <c r="CWW1647" s="12"/>
      <c r="CWX1647" s="12"/>
      <c r="CWY1647" s="12"/>
      <c r="CWZ1647" s="12"/>
      <c r="CXA1647" s="12"/>
      <c r="CXB1647" s="12"/>
      <c r="CXC1647" s="12"/>
      <c r="CXD1647" s="12"/>
      <c r="CXE1647" s="12"/>
      <c r="CXF1647" s="12"/>
      <c r="CXG1647" s="12"/>
      <c r="CXH1647" s="12"/>
      <c r="CXI1647" s="12"/>
      <c r="CXJ1647" s="12"/>
      <c r="CXK1647" s="12"/>
      <c r="CXL1647" s="12"/>
      <c r="CXM1647" s="12"/>
      <c r="CXN1647" s="12"/>
      <c r="CXO1647" s="12"/>
      <c r="CXP1647" s="12"/>
      <c r="CXQ1647" s="12"/>
      <c r="CXR1647" s="12"/>
      <c r="CXS1647" s="12"/>
      <c r="CXT1647" s="12"/>
      <c r="CXU1647" s="12"/>
      <c r="CXV1647" s="12"/>
      <c r="CXW1647" s="12"/>
      <c r="CXX1647" s="12"/>
      <c r="CXY1647" s="12"/>
      <c r="CXZ1647" s="12"/>
      <c r="CYA1647" s="12"/>
      <c r="CYB1647" s="12"/>
      <c r="CYC1647" s="12"/>
      <c r="CYD1647" s="12"/>
      <c r="CYE1647" s="12"/>
      <c r="CYF1647" s="12"/>
      <c r="CYG1647" s="12"/>
      <c r="CYH1647" s="12"/>
      <c r="CYI1647" s="12"/>
      <c r="CYJ1647" s="12"/>
      <c r="CYK1647" s="12"/>
      <c r="CYL1647" s="12"/>
      <c r="CYM1647" s="12"/>
      <c r="CYN1647" s="12"/>
      <c r="CYO1647" s="12"/>
      <c r="CYP1647" s="12"/>
      <c r="CYQ1647" s="12"/>
      <c r="CYR1647" s="12"/>
      <c r="CYS1647" s="12"/>
      <c r="CYT1647" s="12"/>
      <c r="CYU1647" s="12"/>
      <c r="CYV1647" s="12"/>
      <c r="CYW1647" s="12"/>
      <c r="CYX1647" s="12"/>
      <c r="CYY1647" s="12"/>
      <c r="CYZ1647" s="12"/>
      <c r="CZA1647" s="12"/>
      <c r="CZB1647" s="12"/>
      <c r="CZC1647" s="12"/>
      <c r="CZD1647" s="12"/>
      <c r="CZE1647" s="12"/>
      <c r="CZF1647" s="12"/>
      <c r="CZG1647" s="12"/>
      <c r="CZH1647" s="12"/>
      <c r="CZI1647" s="12"/>
      <c r="CZJ1647" s="12"/>
      <c r="CZK1647" s="12"/>
      <c r="CZL1647" s="12"/>
      <c r="CZM1647" s="12"/>
      <c r="CZN1647" s="12"/>
      <c r="CZO1647" s="12"/>
      <c r="CZP1647" s="12"/>
      <c r="CZQ1647" s="12"/>
      <c r="CZR1647" s="12"/>
      <c r="CZS1647" s="12"/>
      <c r="CZT1647" s="12"/>
      <c r="CZU1647" s="12"/>
      <c r="CZV1647" s="12"/>
      <c r="CZW1647" s="12"/>
      <c r="CZX1647" s="12"/>
      <c r="CZY1647" s="12"/>
      <c r="CZZ1647" s="12"/>
      <c r="DAA1647" s="12"/>
      <c r="DAB1647" s="12"/>
      <c r="DAC1647" s="12"/>
      <c r="DAD1647" s="12"/>
      <c r="DAE1647" s="12"/>
      <c r="DAF1647" s="12"/>
      <c r="DAG1647" s="12"/>
      <c r="DAH1647" s="12"/>
      <c r="DAI1647" s="12"/>
      <c r="DAJ1647" s="12"/>
      <c r="DAK1647" s="12"/>
      <c r="DAL1647" s="12"/>
      <c r="DAM1647" s="12"/>
      <c r="DAN1647" s="12"/>
      <c r="DAO1647" s="12"/>
      <c r="DAP1647" s="12"/>
      <c r="DAQ1647" s="12"/>
      <c r="DAR1647" s="12"/>
      <c r="DAS1647" s="12"/>
      <c r="DAT1647" s="12"/>
      <c r="DAU1647" s="12"/>
      <c r="DAV1647" s="12"/>
      <c r="DAW1647" s="12"/>
      <c r="DAX1647" s="12"/>
      <c r="DAY1647" s="12"/>
      <c r="DAZ1647" s="12"/>
      <c r="DBA1647" s="12"/>
      <c r="DBB1647" s="12"/>
      <c r="DBC1647" s="12"/>
      <c r="DBD1647" s="12"/>
      <c r="DBE1647" s="12"/>
      <c r="DBF1647" s="12"/>
      <c r="DBG1647" s="12"/>
      <c r="DBH1647" s="12"/>
      <c r="DBI1647" s="12"/>
      <c r="DBJ1647" s="12"/>
      <c r="DBK1647" s="12"/>
      <c r="DBL1647" s="12"/>
      <c r="DBM1647" s="12"/>
      <c r="DBN1647" s="12"/>
      <c r="DBO1647" s="12"/>
      <c r="DBP1647" s="12"/>
      <c r="DBQ1647" s="12"/>
      <c r="DBR1647" s="12"/>
      <c r="DBS1647" s="12"/>
      <c r="DBT1647" s="12"/>
      <c r="DBU1647" s="12"/>
      <c r="DBV1647" s="12"/>
      <c r="DBW1647" s="12"/>
      <c r="DBX1647" s="12"/>
      <c r="DBY1647" s="12"/>
      <c r="DBZ1647" s="12"/>
      <c r="DCA1647" s="12"/>
      <c r="DCB1647" s="12"/>
      <c r="DCC1647" s="12"/>
      <c r="DCD1647" s="12"/>
      <c r="DCE1647" s="12"/>
      <c r="DCF1647" s="12"/>
      <c r="DCG1647" s="12"/>
      <c r="DCH1647" s="12"/>
      <c r="DCI1647" s="12"/>
      <c r="DCJ1647" s="12"/>
      <c r="DCK1647" s="12"/>
      <c r="DCL1647" s="12"/>
      <c r="DCM1647" s="12"/>
      <c r="DCN1647" s="12"/>
      <c r="DCO1647" s="12"/>
      <c r="DCP1647" s="12"/>
      <c r="DCQ1647" s="12"/>
      <c r="DCR1647" s="12"/>
      <c r="DCS1647" s="12"/>
      <c r="DCT1647" s="12"/>
      <c r="DCU1647" s="12"/>
      <c r="DCV1647" s="12"/>
      <c r="DCW1647" s="12"/>
      <c r="DCX1647" s="12"/>
      <c r="DCY1647" s="12"/>
      <c r="DCZ1647" s="12"/>
      <c r="DDA1647" s="12"/>
      <c r="DDB1647" s="12"/>
      <c r="DDC1647" s="12"/>
      <c r="DDD1647" s="12"/>
      <c r="DDE1647" s="12"/>
      <c r="DDF1647" s="12"/>
      <c r="DDG1647" s="12"/>
      <c r="DDH1647" s="12"/>
      <c r="DDI1647" s="12"/>
      <c r="DDJ1647" s="12"/>
      <c r="DDK1647" s="12"/>
      <c r="DDL1647" s="12"/>
      <c r="DDM1647" s="12"/>
      <c r="DDN1647" s="12"/>
      <c r="DDO1647" s="12"/>
      <c r="DDP1647" s="12"/>
      <c r="DDQ1647" s="12"/>
      <c r="DDR1647" s="12"/>
      <c r="DDS1647" s="12"/>
      <c r="DDT1647" s="12"/>
      <c r="DDU1647" s="12"/>
      <c r="DDV1647" s="12"/>
      <c r="DDW1647" s="12"/>
      <c r="DDX1647" s="12"/>
      <c r="DDY1647" s="12"/>
      <c r="DDZ1647" s="12"/>
      <c r="DEA1647" s="12"/>
      <c r="DEB1647" s="12"/>
      <c r="DEC1647" s="12"/>
      <c r="DED1647" s="12"/>
      <c r="DEE1647" s="12"/>
      <c r="DEF1647" s="12"/>
      <c r="DEG1647" s="12"/>
      <c r="DEH1647" s="12"/>
      <c r="DEI1647" s="12"/>
      <c r="DEJ1647" s="12"/>
      <c r="DEK1647" s="12"/>
      <c r="DEL1647" s="12"/>
      <c r="DEM1647" s="12"/>
      <c r="DEN1647" s="12"/>
      <c r="DEO1647" s="12"/>
      <c r="DEP1647" s="12"/>
      <c r="DEQ1647" s="12"/>
      <c r="DER1647" s="12"/>
      <c r="DES1647" s="12"/>
      <c r="DET1647" s="12"/>
      <c r="DEU1647" s="12"/>
      <c r="DEV1647" s="12"/>
      <c r="DEW1647" s="12"/>
      <c r="DEX1647" s="12"/>
      <c r="DEY1647" s="12"/>
      <c r="DEZ1647" s="12"/>
      <c r="DFA1647" s="12"/>
      <c r="DFB1647" s="12"/>
      <c r="DFC1647" s="12"/>
      <c r="DFD1647" s="12"/>
      <c r="DFE1647" s="12"/>
      <c r="DFF1647" s="12"/>
      <c r="DFG1647" s="12"/>
      <c r="DFH1647" s="12"/>
      <c r="DFI1647" s="12"/>
      <c r="DFJ1647" s="12"/>
      <c r="DFK1647" s="12"/>
      <c r="DFL1647" s="12"/>
      <c r="DFM1647" s="12"/>
      <c r="DFN1647" s="12"/>
      <c r="DFO1647" s="12"/>
      <c r="DFP1647" s="12"/>
      <c r="DFQ1647" s="12"/>
      <c r="DFR1647" s="12"/>
      <c r="DFS1647" s="12"/>
      <c r="DFT1647" s="12"/>
      <c r="DFU1647" s="12"/>
      <c r="DFV1647" s="12"/>
      <c r="DFW1647" s="12"/>
      <c r="DFX1647" s="12"/>
      <c r="DFY1647" s="12"/>
      <c r="DFZ1647" s="12"/>
      <c r="DGA1647" s="12"/>
      <c r="DGB1647" s="12"/>
      <c r="DGC1647" s="12"/>
      <c r="DGD1647" s="12"/>
      <c r="DGE1647" s="12"/>
      <c r="DGF1647" s="12"/>
      <c r="DGG1647" s="12"/>
      <c r="DGH1647" s="12"/>
      <c r="DGI1647" s="12"/>
      <c r="DGJ1647" s="12"/>
      <c r="DGK1647" s="12"/>
      <c r="DGL1647" s="12"/>
      <c r="DGM1647" s="12"/>
      <c r="DGN1647" s="12"/>
      <c r="DGO1647" s="12"/>
      <c r="DGP1647" s="12"/>
      <c r="DGQ1647" s="12"/>
      <c r="DGR1647" s="12"/>
      <c r="DGS1647" s="12"/>
      <c r="DGT1647" s="12"/>
      <c r="DGU1647" s="12"/>
      <c r="DGV1647" s="12"/>
      <c r="DGW1647" s="12"/>
      <c r="DGX1647" s="12"/>
      <c r="DGY1647" s="12"/>
      <c r="DGZ1647" s="12"/>
      <c r="DHA1647" s="12"/>
      <c r="DHB1647" s="12"/>
      <c r="DHC1647" s="12"/>
      <c r="DHD1647" s="12"/>
      <c r="DHE1647" s="12"/>
      <c r="DHF1647" s="12"/>
      <c r="DHG1647" s="12"/>
      <c r="DHH1647" s="12"/>
      <c r="DHI1647" s="12"/>
      <c r="DHJ1647" s="12"/>
      <c r="DHK1647" s="12"/>
      <c r="DHL1647" s="12"/>
      <c r="DHM1647" s="12"/>
      <c r="DHN1647" s="12"/>
      <c r="DHO1647" s="12"/>
      <c r="DHP1647" s="12"/>
      <c r="DHQ1647" s="12"/>
      <c r="DHR1647" s="12"/>
      <c r="DHS1647" s="12"/>
      <c r="DHT1647" s="12"/>
      <c r="DHU1647" s="12"/>
      <c r="DHV1647" s="12"/>
      <c r="DHW1647" s="12"/>
      <c r="DHX1647" s="12"/>
      <c r="DHY1647" s="12"/>
      <c r="DHZ1647" s="12"/>
      <c r="DIA1647" s="12"/>
      <c r="DIB1647" s="12"/>
      <c r="DIC1647" s="12"/>
      <c r="DID1647" s="12"/>
      <c r="DIE1647" s="12"/>
      <c r="DIF1647" s="12"/>
      <c r="DIG1647" s="12"/>
      <c r="DIH1647" s="12"/>
      <c r="DII1647" s="12"/>
      <c r="DIJ1647" s="12"/>
      <c r="DIK1647" s="12"/>
      <c r="DIL1647" s="12"/>
      <c r="DIM1647" s="12"/>
      <c r="DIN1647" s="12"/>
      <c r="DIO1647" s="12"/>
      <c r="DIP1647" s="12"/>
      <c r="DIQ1647" s="12"/>
      <c r="DIR1647" s="12"/>
      <c r="DIS1647" s="12"/>
      <c r="DIT1647" s="12"/>
      <c r="DIU1647" s="12"/>
      <c r="DIV1647" s="12"/>
      <c r="DIW1647" s="12"/>
      <c r="DIX1647" s="12"/>
      <c r="DIY1647" s="12"/>
      <c r="DIZ1647" s="12"/>
      <c r="DJA1647" s="12"/>
      <c r="DJB1647" s="12"/>
      <c r="DJC1647" s="12"/>
      <c r="DJD1647" s="12"/>
      <c r="DJE1647" s="12"/>
      <c r="DJF1647" s="12"/>
      <c r="DJG1647" s="12"/>
      <c r="DJH1647" s="12"/>
      <c r="DJI1647" s="12"/>
      <c r="DJJ1647" s="12"/>
      <c r="DJK1647" s="12"/>
      <c r="DJL1647" s="12"/>
      <c r="DJM1647" s="12"/>
      <c r="DJN1647" s="12"/>
      <c r="DJO1647" s="12"/>
      <c r="DJP1647" s="12"/>
      <c r="DJQ1647" s="12"/>
      <c r="DJR1647" s="12"/>
      <c r="DJS1647" s="12"/>
      <c r="DJT1647" s="12"/>
      <c r="DJU1647" s="12"/>
      <c r="DJV1647" s="12"/>
      <c r="DJW1647" s="12"/>
      <c r="DJX1647" s="12"/>
      <c r="DJY1647" s="12"/>
      <c r="DJZ1647" s="12"/>
      <c r="DKA1647" s="12"/>
      <c r="DKB1647" s="12"/>
      <c r="DKC1647" s="12"/>
      <c r="DKD1647" s="12"/>
      <c r="DKE1647" s="12"/>
      <c r="DKF1647" s="12"/>
      <c r="DKG1647" s="12"/>
      <c r="DKH1647" s="12"/>
      <c r="DKI1647" s="12"/>
      <c r="DKJ1647" s="12"/>
      <c r="DKK1647" s="12"/>
      <c r="DKL1647" s="12"/>
      <c r="DKM1647" s="12"/>
      <c r="DKN1647" s="12"/>
      <c r="DKO1647" s="12"/>
      <c r="DKP1647" s="12"/>
      <c r="DKQ1647" s="12"/>
      <c r="DKR1647" s="12"/>
      <c r="DKS1647" s="12"/>
      <c r="DKT1647" s="12"/>
      <c r="DKU1647" s="12"/>
      <c r="DKV1647" s="12"/>
      <c r="DKW1647" s="12"/>
      <c r="DKX1647" s="12"/>
      <c r="DKY1647" s="12"/>
      <c r="DKZ1647" s="12"/>
      <c r="DLA1647" s="12"/>
      <c r="DLB1647" s="12"/>
      <c r="DLC1647" s="12"/>
      <c r="DLD1647" s="12"/>
      <c r="DLE1647" s="12"/>
      <c r="DLF1647" s="12"/>
      <c r="DLG1647" s="12"/>
      <c r="DLH1647" s="12"/>
      <c r="DLI1647" s="12"/>
      <c r="DLJ1647" s="12"/>
      <c r="DLK1647" s="12"/>
      <c r="DLL1647" s="12"/>
      <c r="DLM1647" s="12"/>
      <c r="DLN1647" s="12"/>
      <c r="DLO1647" s="12"/>
      <c r="DLP1647" s="12"/>
      <c r="DLQ1647" s="12"/>
      <c r="DLR1647" s="12"/>
      <c r="DLS1647" s="12"/>
      <c r="DLT1647" s="12"/>
      <c r="DLU1647" s="12"/>
      <c r="DLV1647" s="12"/>
      <c r="DLW1647" s="12"/>
      <c r="DLX1647" s="12"/>
      <c r="DLY1647" s="12"/>
      <c r="DLZ1647" s="12"/>
      <c r="DMA1647" s="12"/>
      <c r="DMB1647" s="12"/>
      <c r="DMC1647" s="12"/>
      <c r="DMD1647" s="12"/>
      <c r="DME1647" s="12"/>
      <c r="DMF1647" s="12"/>
      <c r="DMG1647" s="12"/>
      <c r="DMH1647" s="12"/>
      <c r="DMI1647" s="12"/>
      <c r="DMJ1647" s="12"/>
      <c r="DMK1647" s="12"/>
      <c r="DML1647" s="12"/>
      <c r="DMM1647" s="12"/>
      <c r="DMN1647" s="12"/>
      <c r="DMO1647" s="12"/>
      <c r="DMP1647" s="12"/>
      <c r="DMQ1647" s="12"/>
      <c r="DMR1647" s="12"/>
      <c r="DMS1647" s="12"/>
      <c r="DMT1647" s="12"/>
      <c r="DMU1647" s="12"/>
      <c r="DMV1647" s="12"/>
      <c r="DMW1647" s="12"/>
      <c r="DMX1647" s="12"/>
      <c r="DMY1647" s="12"/>
      <c r="DMZ1647" s="12"/>
      <c r="DNA1647" s="12"/>
      <c r="DNB1647" s="12"/>
      <c r="DNC1647" s="12"/>
      <c r="DND1647" s="12"/>
      <c r="DNE1647" s="12"/>
      <c r="DNF1647" s="12"/>
      <c r="DNG1647" s="12"/>
      <c r="DNH1647" s="12"/>
      <c r="DNI1647" s="12"/>
      <c r="DNJ1647" s="12"/>
      <c r="DNK1647" s="12"/>
      <c r="DNL1647" s="12"/>
      <c r="DNM1647" s="12"/>
      <c r="DNN1647" s="12"/>
      <c r="DNO1647" s="12"/>
      <c r="DNP1647" s="12"/>
      <c r="DNQ1647" s="12"/>
      <c r="DNR1647" s="12"/>
      <c r="DNS1647" s="12"/>
      <c r="DNT1647" s="12"/>
      <c r="DNU1647" s="12"/>
      <c r="DNV1647" s="12"/>
      <c r="DNW1647" s="12"/>
      <c r="DNX1647" s="12"/>
      <c r="DNY1647" s="12"/>
      <c r="DNZ1647" s="12"/>
      <c r="DOA1647" s="12"/>
      <c r="DOB1647" s="12"/>
      <c r="DOC1647" s="12"/>
      <c r="DOD1647" s="12"/>
      <c r="DOE1647" s="12"/>
      <c r="DOF1647" s="12"/>
      <c r="DOG1647" s="12"/>
      <c r="DOH1647" s="12"/>
      <c r="DOI1647" s="12"/>
      <c r="DOJ1647" s="12"/>
      <c r="DOK1647" s="12"/>
      <c r="DOL1647" s="12"/>
      <c r="DOM1647" s="12"/>
      <c r="DON1647" s="12"/>
      <c r="DOO1647" s="12"/>
      <c r="DOP1647" s="12"/>
      <c r="DOQ1647" s="12"/>
      <c r="DOR1647" s="12"/>
      <c r="DOS1647" s="12"/>
      <c r="DOT1647" s="12"/>
      <c r="DOU1647" s="12"/>
      <c r="DOV1647" s="12"/>
      <c r="DOW1647" s="12"/>
      <c r="DOX1647" s="12"/>
      <c r="DOY1647" s="12"/>
      <c r="DOZ1647" s="12"/>
      <c r="DPA1647" s="12"/>
      <c r="DPB1647" s="12"/>
      <c r="DPC1647" s="12"/>
      <c r="DPD1647" s="12"/>
      <c r="DPE1647" s="12"/>
      <c r="DPF1647" s="12"/>
      <c r="DPG1647" s="12"/>
      <c r="DPH1647" s="12"/>
      <c r="DPI1647" s="12"/>
      <c r="DPJ1647" s="12"/>
      <c r="DPK1647" s="12"/>
      <c r="DPL1647" s="12"/>
      <c r="DPM1647" s="12"/>
      <c r="DPN1647" s="12"/>
      <c r="DPO1647" s="12"/>
      <c r="DPP1647" s="12"/>
      <c r="DPQ1647" s="12"/>
      <c r="DPR1647" s="12"/>
      <c r="DPS1647" s="12"/>
      <c r="DPT1647" s="12"/>
      <c r="DPU1647" s="12"/>
      <c r="DPV1647" s="12"/>
      <c r="DPW1647" s="12"/>
      <c r="DPX1647" s="12"/>
      <c r="DPY1647" s="12"/>
      <c r="DPZ1647" s="12"/>
      <c r="DQA1647" s="12"/>
      <c r="DQB1647" s="12"/>
      <c r="DQC1647" s="12"/>
      <c r="DQD1647" s="12"/>
      <c r="DQE1647" s="12"/>
      <c r="DQF1647" s="12"/>
      <c r="DQG1647" s="12"/>
      <c r="DQH1647" s="12"/>
      <c r="DQI1647" s="12"/>
      <c r="DQJ1647" s="12"/>
      <c r="DQK1647" s="12"/>
      <c r="DQL1647" s="12"/>
      <c r="DQM1647" s="12"/>
      <c r="DQN1647" s="12"/>
      <c r="DQO1647" s="12"/>
      <c r="DQP1647" s="12"/>
      <c r="DQQ1647" s="12"/>
      <c r="DQR1647" s="12"/>
      <c r="DQS1647" s="12"/>
      <c r="DQT1647" s="12"/>
      <c r="DQU1647" s="12"/>
      <c r="DQV1647" s="12"/>
      <c r="DQW1647" s="12"/>
      <c r="DQX1647" s="12"/>
      <c r="DQY1647" s="12"/>
      <c r="DQZ1647" s="12"/>
      <c r="DRA1647" s="12"/>
      <c r="DRB1647" s="12"/>
      <c r="DRC1647" s="12"/>
      <c r="DRD1647" s="12"/>
      <c r="DRE1647" s="12"/>
      <c r="DRF1647" s="12"/>
      <c r="DRG1647" s="12"/>
      <c r="DRH1647" s="12"/>
      <c r="DRI1647" s="12"/>
      <c r="DRJ1647" s="12"/>
      <c r="DRK1647" s="12"/>
      <c r="DRL1647" s="12"/>
      <c r="DRM1647" s="12"/>
      <c r="DRN1647" s="12"/>
      <c r="DRO1647" s="12"/>
      <c r="DRP1647" s="12"/>
      <c r="DRQ1647" s="12"/>
      <c r="DRR1647" s="12"/>
      <c r="DRS1647" s="12"/>
      <c r="DRT1647" s="12"/>
      <c r="DRU1647" s="12"/>
      <c r="DRV1647" s="12"/>
      <c r="DRW1647" s="12"/>
      <c r="DRX1647" s="12"/>
      <c r="DRY1647" s="12"/>
      <c r="DRZ1647" s="12"/>
      <c r="DSA1647" s="12"/>
      <c r="DSB1647" s="12"/>
      <c r="DSC1647" s="12"/>
      <c r="DSD1647" s="12"/>
      <c r="DSE1647" s="12"/>
      <c r="DSF1647" s="12"/>
      <c r="DSG1647" s="12"/>
      <c r="DSH1647" s="12"/>
      <c r="DSI1647" s="12"/>
      <c r="DSJ1647" s="12"/>
      <c r="DSK1647" s="12"/>
      <c r="DSL1647" s="12"/>
      <c r="DSM1647" s="12"/>
      <c r="DSN1647" s="12"/>
      <c r="DSO1647" s="12"/>
      <c r="DSP1647" s="12"/>
      <c r="DSQ1647" s="12"/>
      <c r="DSR1647" s="12"/>
      <c r="DSS1647" s="12"/>
      <c r="DST1647" s="12"/>
      <c r="DSU1647" s="12"/>
      <c r="DSV1647" s="12"/>
      <c r="DSW1647" s="12"/>
      <c r="DSX1647" s="12"/>
      <c r="DSY1647" s="12"/>
      <c r="DSZ1647" s="12"/>
      <c r="DTA1647" s="12"/>
      <c r="DTB1647" s="12"/>
      <c r="DTC1647" s="12"/>
      <c r="DTD1647" s="12"/>
      <c r="DTE1647" s="12"/>
      <c r="DTF1647" s="12"/>
      <c r="DTG1647" s="12"/>
      <c r="DTH1647" s="12"/>
      <c r="DTI1647" s="12"/>
      <c r="DTJ1647" s="12"/>
      <c r="DTK1647" s="12"/>
      <c r="DTL1647" s="12"/>
      <c r="DTM1647" s="12"/>
      <c r="DTN1647" s="12"/>
      <c r="DTO1647" s="12"/>
      <c r="DTP1647" s="12"/>
      <c r="DTQ1647" s="12"/>
      <c r="DTR1647" s="12"/>
      <c r="DTS1647" s="12"/>
      <c r="DTT1647" s="12"/>
      <c r="DTU1647" s="12"/>
      <c r="DTV1647" s="12"/>
      <c r="DTW1647" s="12"/>
      <c r="DTX1647" s="12"/>
      <c r="DTY1647" s="12"/>
      <c r="DTZ1647" s="12"/>
      <c r="DUA1647" s="12"/>
      <c r="DUB1647" s="12"/>
      <c r="DUC1647" s="12"/>
      <c r="DUD1647" s="12"/>
      <c r="DUE1647" s="12"/>
      <c r="DUF1647" s="12"/>
      <c r="DUG1647" s="12"/>
      <c r="DUH1647" s="12"/>
      <c r="DUI1647" s="12"/>
      <c r="DUJ1647" s="12"/>
      <c r="DUK1647" s="12"/>
      <c r="DUL1647" s="12"/>
      <c r="DUM1647" s="12"/>
      <c r="DUN1647" s="12"/>
      <c r="DUO1647" s="12"/>
      <c r="DUP1647" s="12"/>
      <c r="DUQ1647" s="12"/>
      <c r="DUR1647" s="12"/>
      <c r="DUS1647" s="12"/>
      <c r="DUT1647" s="12"/>
      <c r="DUU1647" s="12"/>
      <c r="DUV1647" s="12"/>
      <c r="DUW1647" s="12"/>
      <c r="DUX1647" s="12"/>
      <c r="DUY1647" s="12"/>
      <c r="DUZ1647" s="12"/>
      <c r="DVA1647" s="12"/>
      <c r="DVB1647" s="12"/>
      <c r="DVC1647" s="12"/>
      <c r="DVD1647" s="12"/>
      <c r="DVE1647" s="12"/>
      <c r="DVF1647" s="12"/>
      <c r="DVG1647" s="12"/>
      <c r="DVH1647" s="12"/>
      <c r="DVI1647" s="12"/>
      <c r="DVJ1647" s="12"/>
      <c r="DVK1647" s="12"/>
      <c r="DVL1647" s="12"/>
      <c r="DVM1647" s="12"/>
      <c r="DVN1647" s="12"/>
      <c r="DVO1647" s="12"/>
      <c r="DVP1647" s="12"/>
      <c r="DVQ1647" s="12"/>
      <c r="DVR1647" s="12"/>
      <c r="DVS1647" s="12"/>
      <c r="DVT1647" s="12"/>
      <c r="DVU1647" s="12"/>
      <c r="DVV1647" s="12"/>
      <c r="DVW1647" s="12"/>
      <c r="DVX1647" s="12"/>
      <c r="DVY1647" s="12"/>
      <c r="DVZ1647" s="12"/>
      <c r="DWA1647" s="12"/>
      <c r="DWB1647" s="12"/>
      <c r="DWC1647" s="12"/>
      <c r="DWD1647" s="12"/>
      <c r="DWE1647" s="12"/>
      <c r="DWF1647" s="12"/>
      <c r="DWG1647" s="12"/>
      <c r="DWH1647" s="12"/>
      <c r="DWI1647" s="12"/>
      <c r="DWJ1647" s="12"/>
      <c r="DWK1647" s="12"/>
      <c r="DWL1647" s="12"/>
      <c r="DWM1647" s="12"/>
      <c r="DWN1647" s="12"/>
      <c r="DWO1647" s="12"/>
      <c r="DWP1647" s="12"/>
      <c r="DWQ1647" s="12"/>
      <c r="DWR1647" s="12"/>
      <c r="DWS1647" s="12"/>
      <c r="DWT1647" s="12"/>
      <c r="DWU1647" s="12"/>
      <c r="DWV1647" s="12"/>
      <c r="DWW1647" s="12"/>
      <c r="DWX1647" s="12"/>
      <c r="DWY1647" s="12"/>
      <c r="DWZ1647" s="12"/>
      <c r="DXA1647" s="12"/>
      <c r="DXB1647" s="12"/>
      <c r="DXC1647" s="12"/>
      <c r="DXD1647" s="12"/>
      <c r="DXE1647" s="12"/>
      <c r="DXF1647" s="12"/>
      <c r="DXG1647" s="12"/>
      <c r="DXH1647" s="12"/>
      <c r="DXI1647" s="12"/>
      <c r="DXJ1647" s="12"/>
      <c r="DXK1647" s="12"/>
      <c r="DXL1647" s="12"/>
      <c r="DXM1647" s="12"/>
      <c r="DXN1647" s="12"/>
      <c r="DXO1647" s="12"/>
      <c r="DXP1647" s="12"/>
      <c r="DXQ1647" s="12"/>
      <c r="DXR1647" s="12"/>
      <c r="DXS1647" s="12"/>
      <c r="DXT1647" s="12"/>
      <c r="DXU1647" s="12"/>
      <c r="DXV1647" s="12"/>
      <c r="DXW1647" s="12"/>
      <c r="DXX1647" s="12"/>
      <c r="DXY1647" s="12"/>
      <c r="DXZ1647" s="12"/>
      <c r="DYA1647" s="12"/>
      <c r="DYB1647" s="12"/>
      <c r="DYC1647" s="12"/>
      <c r="DYD1647" s="12"/>
      <c r="DYE1647" s="12"/>
      <c r="DYF1647" s="12"/>
      <c r="DYG1647" s="12"/>
      <c r="DYH1647" s="12"/>
      <c r="DYI1647" s="12"/>
      <c r="DYJ1647" s="12"/>
      <c r="DYK1647" s="12"/>
      <c r="DYL1647" s="12"/>
      <c r="DYM1647" s="12"/>
      <c r="DYN1647" s="12"/>
      <c r="DYO1647" s="12"/>
      <c r="DYP1647" s="12"/>
      <c r="DYQ1647" s="12"/>
      <c r="DYR1647" s="12"/>
      <c r="DYS1647" s="12"/>
      <c r="DYT1647" s="12"/>
      <c r="DYU1647" s="12"/>
      <c r="DYV1647" s="12"/>
      <c r="DYW1647" s="12"/>
      <c r="DYX1647" s="12"/>
      <c r="DYY1647" s="12"/>
      <c r="DYZ1647" s="12"/>
      <c r="DZA1647" s="12"/>
      <c r="DZB1647" s="12"/>
      <c r="DZC1647" s="12"/>
      <c r="DZD1647" s="12"/>
      <c r="DZE1647" s="12"/>
      <c r="DZF1647" s="12"/>
      <c r="DZG1647" s="12"/>
      <c r="DZH1647" s="12"/>
      <c r="DZI1647" s="12"/>
      <c r="DZJ1647" s="12"/>
      <c r="DZK1647" s="12"/>
      <c r="DZL1647" s="12"/>
      <c r="DZM1647" s="12"/>
      <c r="DZN1647" s="12"/>
      <c r="DZO1647" s="12"/>
      <c r="DZP1647" s="12"/>
      <c r="DZQ1647" s="12"/>
      <c r="DZR1647" s="12"/>
      <c r="DZS1647" s="12"/>
      <c r="DZT1647" s="12"/>
      <c r="DZU1647" s="12"/>
      <c r="DZV1647" s="12"/>
      <c r="DZW1647" s="12"/>
      <c r="DZX1647" s="12"/>
      <c r="DZY1647" s="12"/>
      <c r="DZZ1647" s="12"/>
      <c r="EAA1647" s="12"/>
      <c r="EAB1647" s="12"/>
      <c r="EAC1647" s="12"/>
      <c r="EAD1647" s="12"/>
      <c r="EAE1647" s="12"/>
      <c r="EAF1647" s="12"/>
      <c r="EAG1647" s="12"/>
      <c r="EAH1647" s="12"/>
      <c r="EAI1647" s="12"/>
      <c r="EAJ1647" s="12"/>
      <c r="EAK1647" s="12"/>
      <c r="EAL1647" s="12"/>
      <c r="EAM1647" s="12"/>
      <c r="EAN1647" s="12"/>
      <c r="EAO1647" s="12"/>
      <c r="EAP1647" s="12"/>
      <c r="EAQ1647" s="12"/>
      <c r="EAR1647" s="12"/>
      <c r="EAS1647" s="12"/>
      <c r="EAT1647" s="12"/>
      <c r="EAU1647" s="12"/>
      <c r="EAV1647" s="12"/>
      <c r="EAW1647" s="12"/>
      <c r="EAX1647" s="12"/>
      <c r="EAY1647" s="12"/>
      <c r="EAZ1647" s="12"/>
      <c r="EBA1647" s="12"/>
      <c r="EBB1647" s="12"/>
      <c r="EBC1647" s="12"/>
      <c r="EBD1647" s="12"/>
      <c r="EBE1647" s="12"/>
      <c r="EBF1647" s="12"/>
      <c r="EBG1647" s="12"/>
      <c r="EBH1647" s="12"/>
      <c r="EBI1647" s="12"/>
      <c r="EBJ1647" s="12"/>
      <c r="EBK1647" s="12"/>
      <c r="EBL1647" s="12"/>
      <c r="EBM1647" s="12"/>
      <c r="EBN1647" s="12"/>
      <c r="EBO1647" s="12"/>
      <c r="EBP1647" s="12"/>
      <c r="EBQ1647" s="12"/>
      <c r="EBR1647" s="12"/>
      <c r="EBS1647" s="12"/>
      <c r="EBT1647" s="12"/>
      <c r="EBU1647" s="12"/>
      <c r="EBV1647" s="12"/>
      <c r="EBW1647" s="12"/>
      <c r="EBX1647" s="12"/>
      <c r="EBY1647" s="12"/>
      <c r="EBZ1647" s="12"/>
      <c r="ECA1647" s="12"/>
      <c r="ECB1647" s="12"/>
      <c r="ECC1647" s="12"/>
      <c r="ECD1647" s="12"/>
      <c r="ECE1647" s="12"/>
      <c r="ECF1647" s="12"/>
      <c r="ECG1647" s="12"/>
      <c r="ECH1647" s="12"/>
      <c r="ECI1647" s="12"/>
      <c r="ECJ1647" s="12"/>
      <c r="ECK1647" s="12"/>
      <c r="ECL1647" s="12"/>
      <c r="ECM1647" s="12"/>
      <c r="ECN1647" s="12"/>
      <c r="ECO1647" s="12"/>
      <c r="ECP1647" s="12"/>
      <c r="ECQ1647" s="12"/>
      <c r="ECR1647" s="12"/>
      <c r="ECS1647" s="12"/>
      <c r="ECT1647" s="12"/>
      <c r="ECU1647" s="12"/>
      <c r="ECV1647" s="12"/>
      <c r="ECW1647" s="12"/>
      <c r="ECX1647" s="12"/>
      <c r="ECY1647" s="12"/>
      <c r="ECZ1647" s="12"/>
      <c r="EDA1647" s="12"/>
      <c r="EDB1647" s="12"/>
      <c r="EDC1647" s="12"/>
      <c r="EDD1647" s="12"/>
      <c r="EDE1647" s="12"/>
      <c r="EDF1647" s="12"/>
      <c r="EDG1647" s="12"/>
      <c r="EDH1647" s="12"/>
      <c r="EDI1647" s="12"/>
      <c r="EDJ1647" s="12"/>
      <c r="EDK1647" s="12"/>
      <c r="EDL1647" s="12"/>
      <c r="EDM1647" s="12"/>
      <c r="EDN1647" s="12"/>
      <c r="EDO1647" s="12"/>
      <c r="EDP1647" s="12"/>
      <c r="EDQ1647" s="12"/>
      <c r="EDR1647" s="12"/>
      <c r="EDS1647" s="12"/>
      <c r="EDT1647" s="12"/>
      <c r="EDU1647" s="12"/>
      <c r="EDV1647" s="12"/>
      <c r="EDW1647" s="12"/>
      <c r="EDX1647" s="12"/>
      <c r="EDY1647" s="12"/>
      <c r="EDZ1647" s="12"/>
      <c r="EEA1647" s="12"/>
      <c r="EEB1647" s="12"/>
      <c r="EEC1647" s="12"/>
      <c r="EED1647" s="12"/>
      <c r="EEE1647" s="12"/>
      <c r="EEF1647" s="12"/>
      <c r="EEG1647" s="12"/>
      <c r="EEH1647" s="12"/>
      <c r="EEI1647" s="12"/>
      <c r="EEJ1647" s="12"/>
      <c r="EEK1647" s="12"/>
      <c r="EEL1647" s="12"/>
      <c r="EEM1647" s="12"/>
      <c r="EEN1647" s="12"/>
      <c r="EEO1647" s="12"/>
      <c r="EEP1647" s="12"/>
      <c r="EEQ1647" s="12"/>
      <c r="EER1647" s="12"/>
      <c r="EES1647" s="12"/>
      <c r="EET1647" s="12"/>
      <c r="EEU1647" s="12"/>
      <c r="EEV1647" s="12"/>
      <c r="EEW1647" s="12"/>
      <c r="EEX1647" s="12"/>
      <c r="EEY1647" s="12"/>
      <c r="EEZ1647" s="12"/>
      <c r="EFA1647" s="12"/>
      <c r="EFB1647" s="12"/>
      <c r="EFC1647" s="12"/>
      <c r="EFD1647" s="12"/>
      <c r="EFE1647" s="12"/>
      <c r="EFF1647" s="12"/>
      <c r="EFG1647" s="12"/>
      <c r="EFH1647" s="12"/>
      <c r="EFI1647" s="12"/>
      <c r="EFJ1647" s="12"/>
      <c r="EFK1647" s="12"/>
      <c r="EFL1647" s="12"/>
      <c r="EFM1647" s="12"/>
      <c r="EFN1647" s="12"/>
      <c r="EFO1647" s="12"/>
      <c r="EFP1647" s="12"/>
      <c r="EFQ1647" s="12"/>
      <c r="EFR1647" s="12"/>
      <c r="EFS1647" s="12"/>
      <c r="EFT1647" s="12"/>
      <c r="EFU1647" s="12"/>
      <c r="EFV1647" s="12"/>
      <c r="EFW1647" s="12"/>
      <c r="EFX1647" s="12"/>
      <c r="EFY1647" s="12"/>
      <c r="EFZ1647" s="12"/>
      <c r="EGA1647" s="12"/>
      <c r="EGB1647" s="12"/>
      <c r="EGC1647" s="12"/>
      <c r="EGD1647" s="12"/>
      <c r="EGE1647" s="12"/>
      <c r="EGF1647" s="12"/>
      <c r="EGG1647" s="12"/>
      <c r="EGH1647" s="12"/>
      <c r="EGI1647" s="12"/>
      <c r="EGJ1647" s="12"/>
      <c r="EGK1647" s="12"/>
      <c r="EGL1647" s="12"/>
      <c r="EGM1647" s="12"/>
      <c r="EGN1647" s="12"/>
      <c r="EGO1647" s="12"/>
      <c r="EGP1647" s="12"/>
      <c r="EGQ1647" s="12"/>
      <c r="EGR1647" s="12"/>
      <c r="EGS1647" s="12"/>
      <c r="EGT1647" s="12"/>
      <c r="EGU1647" s="12"/>
      <c r="EGV1647" s="12"/>
      <c r="EGW1647" s="12"/>
      <c r="EGX1647" s="12"/>
      <c r="EGY1647" s="12"/>
      <c r="EGZ1647" s="12"/>
      <c r="EHA1647" s="12"/>
      <c r="EHB1647" s="12"/>
      <c r="EHC1647" s="12"/>
      <c r="EHD1647" s="12"/>
      <c r="EHE1647" s="12"/>
      <c r="EHF1647" s="12"/>
      <c r="EHG1647" s="12"/>
      <c r="EHH1647" s="12"/>
      <c r="EHI1647" s="12"/>
      <c r="EHJ1647" s="12"/>
      <c r="EHK1647" s="12"/>
      <c r="EHL1647" s="12"/>
      <c r="EHM1647" s="12"/>
      <c r="EHN1647" s="12"/>
      <c r="EHO1647" s="12"/>
      <c r="EHP1647" s="12"/>
      <c r="EHQ1647" s="12"/>
      <c r="EHR1647" s="12"/>
      <c r="EHS1647" s="12"/>
      <c r="EHT1647" s="12"/>
      <c r="EHU1647" s="12"/>
      <c r="EHV1647" s="12"/>
      <c r="EHW1647" s="12"/>
      <c r="EHX1647" s="12"/>
      <c r="EHY1647" s="12"/>
      <c r="EHZ1647" s="12"/>
      <c r="EIA1647" s="12"/>
      <c r="EIB1647" s="12"/>
      <c r="EIC1647" s="12"/>
      <c r="EID1647" s="12"/>
      <c r="EIE1647" s="12"/>
      <c r="EIF1647" s="12"/>
      <c r="EIG1647" s="12"/>
      <c r="EIH1647" s="12"/>
      <c r="EII1647" s="12"/>
      <c r="EIJ1647" s="12"/>
      <c r="EIK1647" s="12"/>
      <c r="EIL1647" s="12"/>
      <c r="EIM1647" s="12"/>
      <c r="EIN1647" s="12"/>
      <c r="EIO1647" s="12"/>
      <c r="EIP1647" s="12"/>
      <c r="EIQ1647" s="12"/>
      <c r="EIR1647" s="12"/>
      <c r="EIS1647" s="12"/>
      <c r="EIT1647" s="12"/>
      <c r="EIU1647" s="12"/>
      <c r="EIV1647" s="12"/>
      <c r="EIW1647" s="12"/>
      <c r="EIX1647" s="12"/>
      <c r="EIY1647" s="12"/>
      <c r="EIZ1647" s="12"/>
      <c r="EJA1647" s="12"/>
      <c r="EJB1647" s="12"/>
      <c r="EJC1647" s="12"/>
      <c r="EJD1647" s="12"/>
      <c r="EJE1647" s="12"/>
      <c r="EJF1647" s="12"/>
      <c r="EJG1647" s="12"/>
      <c r="EJH1647" s="12"/>
      <c r="EJI1647" s="12"/>
      <c r="EJJ1647" s="12"/>
      <c r="EJK1647" s="12"/>
      <c r="EJL1647" s="12"/>
      <c r="EJM1647" s="12"/>
      <c r="EJN1647" s="12"/>
      <c r="EJO1647" s="12"/>
      <c r="EJP1647" s="12"/>
      <c r="EJQ1647" s="12"/>
      <c r="EJR1647" s="12"/>
      <c r="EJS1647" s="12"/>
      <c r="EJT1647" s="12"/>
      <c r="EJU1647" s="12"/>
      <c r="EJV1647" s="12"/>
      <c r="EJW1647" s="12"/>
      <c r="EJX1647" s="12"/>
      <c r="EJY1647" s="12"/>
      <c r="EJZ1647" s="12"/>
      <c r="EKA1647" s="12"/>
      <c r="EKB1647" s="12"/>
      <c r="EKC1647" s="12"/>
      <c r="EKD1647" s="12"/>
      <c r="EKE1647" s="12"/>
      <c r="EKF1647" s="12"/>
      <c r="EKG1647" s="12"/>
      <c r="EKH1647" s="12"/>
      <c r="EKI1647" s="12"/>
      <c r="EKJ1647" s="12"/>
      <c r="EKK1647" s="12"/>
      <c r="EKL1647" s="12"/>
      <c r="EKM1647" s="12"/>
      <c r="EKN1647" s="12"/>
      <c r="EKO1647" s="12"/>
      <c r="EKP1647" s="12"/>
      <c r="EKQ1647" s="12"/>
      <c r="EKR1647" s="12"/>
      <c r="EKS1647" s="12"/>
      <c r="EKT1647" s="12"/>
      <c r="EKU1647" s="12"/>
      <c r="EKV1647" s="12"/>
      <c r="EKW1647" s="12"/>
      <c r="EKX1647" s="12"/>
      <c r="EKY1647" s="12"/>
      <c r="EKZ1647" s="12"/>
      <c r="ELA1647" s="12"/>
      <c r="ELB1647" s="12"/>
      <c r="ELC1647" s="12"/>
      <c r="ELD1647" s="12"/>
      <c r="ELE1647" s="12"/>
      <c r="ELF1647" s="12"/>
      <c r="ELG1647" s="12"/>
      <c r="ELH1647" s="12"/>
      <c r="ELI1647" s="12"/>
      <c r="ELJ1647" s="12"/>
      <c r="ELK1647" s="12"/>
      <c r="ELL1647" s="12"/>
      <c r="ELM1647" s="12"/>
      <c r="ELN1647" s="12"/>
      <c r="ELO1647" s="12"/>
      <c r="ELP1647" s="12"/>
      <c r="ELQ1647" s="12"/>
      <c r="ELR1647" s="12"/>
      <c r="ELS1647" s="12"/>
      <c r="ELT1647" s="12"/>
      <c r="ELU1647" s="12"/>
      <c r="ELV1647" s="12"/>
      <c r="ELW1647" s="12"/>
      <c r="ELX1647" s="12"/>
      <c r="ELY1647" s="12"/>
      <c r="ELZ1647" s="12"/>
      <c r="EMA1647" s="12"/>
      <c r="EMB1647" s="12"/>
      <c r="EMC1647" s="12"/>
      <c r="EMD1647" s="12"/>
      <c r="EME1647" s="12"/>
      <c r="EMF1647" s="12"/>
      <c r="EMG1647" s="12"/>
      <c r="EMH1647" s="12"/>
      <c r="EMI1647" s="12"/>
      <c r="EMJ1647" s="12"/>
      <c r="EMK1647" s="12"/>
      <c r="EML1647" s="12"/>
      <c r="EMM1647" s="12"/>
      <c r="EMN1647" s="12"/>
      <c r="EMO1647" s="12"/>
      <c r="EMP1647" s="12"/>
      <c r="EMQ1647" s="12"/>
      <c r="EMR1647" s="12"/>
      <c r="EMS1647" s="12"/>
      <c r="EMT1647" s="12"/>
      <c r="EMU1647" s="12"/>
      <c r="EMV1647" s="12"/>
      <c r="EMW1647" s="12"/>
      <c r="EMX1647" s="12"/>
      <c r="EMY1647" s="12"/>
      <c r="EMZ1647" s="12"/>
      <c r="ENA1647" s="12"/>
      <c r="ENB1647" s="12"/>
      <c r="ENC1647" s="12"/>
      <c r="END1647" s="12"/>
      <c r="ENE1647" s="12"/>
      <c r="ENF1647" s="12"/>
      <c r="ENG1647" s="12"/>
      <c r="ENH1647" s="12"/>
      <c r="ENI1647" s="12"/>
      <c r="ENJ1647" s="12"/>
      <c r="ENK1647" s="12"/>
      <c r="ENL1647" s="12"/>
      <c r="ENM1647" s="12"/>
      <c r="ENN1647" s="12"/>
      <c r="ENO1647" s="12"/>
      <c r="ENP1647" s="12"/>
      <c r="ENQ1647" s="12"/>
      <c r="ENR1647" s="12"/>
      <c r="ENS1647" s="12"/>
      <c r="ENT1647" s="12"/>
      <c r="ENU1647" s="12"/>
      <c r="ENV1647" s="12"/>
      <c r="ENW1647" s="12"/>
      <c r="ENX1647" s="12"/>
      <c r="ENY1647" s="12"/>
      <c r="ENZ1647" s="12"/>
      <c r="EOA1647" s="12"/>
      <c r="EOB1647" s="12"/>
      <c r="EOC1647" s="12"/>
      <c r="EOD1647" s="12"/>
      <c r="EOE1647" s="12"/>
      <c r="EOF1647" s="12"/>
      <c r="EOG1647" s="12"/>
      <c r="EOH1647" s="12"/>
      <c r="EOI1647" s="12"/>
      <c r="EOJ1647" s="12"/>
      <c r="EOK1647" s="12"/>
      <c r="EOL1647" s="12"/>
      <c r="EOM1647" s="12"/>
      <c r="EON1647" s="12"/>
      <c r="EOO1647" s="12"/>
      <c r="EOP1647" s="12"/>
      <c r="EOQ1647" s="12"/>
      <c r="EOR1647" s="12"/>
      <c r="EOS1647" s="12"/>
      <c r="EOT1647" s="12"/>
      <c r="EOU1647" s="12"/>
      <c r="EOV1647" s="12"/>
      <c r="EOW1647" s="12"/>
      <c r="EOX1647" s="12"/>
      <c r="EOY1647" s="12"/>
      <c r="EOZ1647" s="12"/>
      <c r="EPA1647" s="12"/>
      <c r="EPB1647" s="12"/>
      <c r="EPC1647" s="12"/>
      <c r="EPD1647" s="12"/>
      <c r="EPE1647" s="12"/>
      <c r="EPF1647" s="12"/>
      <c r="EPG1647" s="12"/>
      <c r="EPH1647" s="12"/>
      <c r="EPI1647" s="12"/>
      <c r="EPJ1647" s="12"/>
      <c r="EPK1647" s="12"/>
      <c r="EPL1647" s="12"/>
      <c r="EPM1647" s="12"/>
      <c r="EPN1647" s="12"/>
      <c r="EPO1647" s="12"/>
      <c r="EPP1647" s="12"/>
      <c r="EPQ1647" s="12"/>
      <c r="EPR1647" s="12"/>
      <c r="EPS1647" s="12"/>
      <c r="EPT1647" s="12"/>
      <c r="EPU1647" s="12"/>
      <c r="EPV1647" s="12"/>
      <c r="EPW1647" s="12"/>
      <c r="EPX1647" s="12"/>
      <c r="EPY1647" s="12"/>
      <c r="EPZ1647" s="12"/>
      <c r="EQA1647" s="12"/>
      <c r="EQB1647" s="12"/>
      <c r="EQC1647" s="12"/>
      <c r="EQD1647" s="12"/>
      <c r="EQE1647" s="12"/>
      <c r="EQF1647" s="12"/>
      <c r="EQG1647" s="12"/>
      <c r="EQH1647" s="12"/>
      <c r="EQI1647" s="12"/>
      <c r="EQJ1647" s="12"/>
      <c r="EQK1647" s="12"/>
      <c r="EQL1647" s="12"/>
      <c r="EQM1647" s="12"/>
      <c r="EQN1647" s="12"/>
      <c r="EQO1647" s="12"/>
      <c r="EQP1647" s="12"/>
      <c r="EQQ1647" s="12"/>
      <c r="EQR1647" s="12"/>
      <c r="EQS1647" s="12"/>
      <c r="EQT1647" s="12"/>
      <c r="EQU1647" s="12"/>
      <c r="EQV1647" s="12"/>
      <c r="EQW1647" s="12"/>
      <c r="EQX1647" s="12"/>
      <c r="EQY1647" s="12"/>
      <c r="EQZ1647" s="12"/>
      <c r="ERA1647" s="12"/>
      <c r="ERB1647" s="12"/>
      <c r="ERC1647" s="12"/>
      <c r="ERD1647" s="12"/>
      <c r="ERE1647" s="12"/>
      <c r="ERF1647" s="12"/>
      <c r="ERG1647" s="12"/>
      <c r="ERH1647" s="12"/>
      <c r="ERI1647" s="12"/>
      <c r="ERJ1647" s="12"/>
      <c r="ERK1647" s="12"/>
      <c r="ERL1647" s="12"/>
      <c r="ERM1647" s="12"/>
      <c r="ERN1647" s="12"/>
      <c r="ERO1647" s="12"/>
      <c r="ERP1647" s="12"/>
      <c r="ERQ1647" s="12"/>
      <c r="ERR1647" s="12"/>
      <c r="ERS1647" s="12"/>
      <c r="ERT1647" s="12"/>
      <c r="ERU1647" s="12"/>
      <c r="ERV1647" s="12"/>
      <c r="ERW1647" s="12"/>
      <c r="ERX1647" s="12"/>
      <c r="ERY1647" s="12"/>
      <c r="ERZ1647" s="12"/>
      <c r="ESA1647" s="12"/>
      <c r="ESB1647" s="12"/>
      <c r="ESC1647" s="12"/>
      <c r="ESD1647" s="12"/>
      <c r="ESE1647" s="12"/>
      <c r="ESF1647" s="12"/>
      <c r="ESG1647" s="12"/>
      <c r="ESH1647" s="12"/>
      <c r="ESI1647" s="12"/>
      <c r="ESJ1647" s="12"/>
      <c r="ESK1647" s="12"/>
      <c r="ESL1647" s="12"/>
      <c r="ESM1647" s="12"/>
      <c r="ESN1647" s="12"/>
      <c r="ESO1647" s="12"/>
      <c r="ESP1647" s="12"/>
      <c r="ESQ1647" s="12"/>
      <c r="ESR1647" s="12"/>
      <c r="ESS1647" s="12"/>
      <c r="EST1647" s="12"/>
      <c r="ESU1647" s="12"/>
      <c r="ESV1647" s="12"/>
      <c r="ESW1647" s="12"/>
      <c r="ESX1647" s="12"/>
      <c r="ESY1647" s="12"/>
      <c r="ESZ1647" s="12"/>
      <c r="ETA1647" s="12"/>
      <c r="ETB1647" s="12"/>
      <c r="ETC1647" s="12"/>
      <c r="ETD1647" s="12"/>
      <c r="ETE1647" s="12"/>
      <c r="ETF1647" s="12"/>
      <c r="ETG1647" s="12"/>
      <c r="ETH1647" s="12"/>
      <c r="ETI1647" s="12"/>
      <c r="ETJ1647" s="12"/>
      <c r="ETK1647" s="12"/>
      <c r="ETL1647" s="12"/>
      <c r="ETM1647" s="12"/>
      <c r="ETN1647" s="12"/>
      <c r="ETO1647" s="12"/>
      <c r="ETP1647" s="12"/>
      <c r="ETQ1647" s="12"/>
      <c r="ETR1647" s="12"/>
      <c r="ETS1647" s="12"/>
      <c r="ETT1647" s="12"/>
      <c r="ETU1647" s="12"/>
      <c r="ETV1647" s="12"/>
      <c r="ETW1647" s="12"/>
      <c r="ETX1647" s="12"/>
      <c r="ETY1647" s="12"/>
      <c r="ETZ1647" s="12"/>
      <c r="EUA1647" s="12"/>
      <c r="EUB1647" s="12"/>
      <c r="EUC1647" s="12"/>
      <c r="EUD1647" s="12"/>
      <c r="EUE1647" s="12"/>
      <c r="EUF1647" s="12"/>
      <c r="EUG1647" s="12"/>
      <c r="EUH1647" s="12"/>
      <c r="EUI1647" s="12"/>
      <c r="EUJ1647" s="12"/>
      <c r="EUK1647" s="12"/>
      <c r="EUL1647" s="12"/>
      <c r="EUM1647" s="12"/>
      <c r="EUN1647" s="12"/>
      <c r="EUO1647" s="12"/>
      <c r="EUP1647" s="12"/>
      <c r="EUQ1647" s="12"/>
      <c r="EUR1647" s="12"/>
      <c r="EUS1647" s="12"/>
      <c r="EUT1647" s="12"/>
      <c r="EUU1647" s="12"/>
      <c r="EUV1647" s="12"/>
      <c r="EUW1647" s="12"/>
      <c r="EUX1647" s="12"/>
      <c r="EUY1647" s="12"/>
      <c r="EUZ1647" s="12"/>
      <c r="EVA1647" s="12"/>
      <c r="EVB1647" s="12"/>
      <c r="EVC1647" s="12"/>
      <c r="EVD1647" s="12"/>
      <c r="EVE1647" s="12"/>
      <c r="EVF1647" s="12"/>
      <c r="EVG1647" s="12"/>
      <c r="EVH1647" s="12"/>
      <c r="EVI1647" s="12"/>
      <c r="EVJ1647" s="12"/>
      <c r="EVK1647" s="12"/>
      <c r="EVL1647" s="12"/>
      <c r="EVM1647" s="12"/>
      <c r="EVN1647" s="12"/>
      <c r="EVO1647" s="12"/>
      <c r="EVP1647" s="12"/>
      <c r="EVQ1647" s="12"/>
      <c r="EVR1647" s="12"/>
      <c r="EVS1647" s="12"/>
      <c r="EVT1647" s="12"/>
      <c r="EVU1647" s="12"/>
      <c r="EVV1647" s="12"/>
      <c r="EVW1647" s="12"/>
      <c r="EVX1647" s="12"/>
      <c r="EVY1647" s="12"/>
      <c r="EVZ1647" s="12"/>
      <c r="EWA1647" s="12"/>
      <c r="EWB1647" s="12"/>
      <c r="EWC1647" s="12"/>
      <c r="EWD1647" s="12"/>
      <c r="EWE1647" s="12"/>
      <c r="EWF1647" s="12"/>
      <c r="EWG1647" s="12"/>
      <c r="EWH1647" s="12"/>
      <c r="EWI1647" s="12"/>
      <c r="EWJ1647" s="12"/>
      <c r="EWK1647" s="12"/>
      <c r="EWL1647" s="12"/>
      <c r="EWM1647" s="12"/>
      <c r="EWN1647" s="12"/>
      <c r="EWO1647" s="12"/>
      <c r="EWP1647" s="12"/>
      <c r="EWQ1647" s="12"/>
      <c r="EWR1647" s="12"/>
      <c r="EWS1647" s="12"/>
      <c r="EWT1647" s="12"/>
      <c r="EWU1647" s="12"/>
      <c r="EWV1647" s="12"/>
      <c r="EWW1647" s="12"/>
      <c r="EWX1647" s="12"/>
      <c r="EWY1647" s="12"/>
      <c r="EWZ1647" s="12"/>
      <c r="EXA1647" s="12"/>
      <c r="EXB1647" s="12"/>
      <c r="EXC1647" s="12"/>
      <c r="EXD1647" s="12"/>
      <c r="EXE1647" s="12"/>
      <c r="EXF1647" s="12"/>
      <c r="EXG1647" s="12"/>
      <c r="EXH1647" s="12"/>
      <c r="EXI1647" s="12"/>
      <c r="EXJ1647" s="12"/>
      <c r="EXK1647" s="12"/>
      <c r="EXL1647" s="12"/>
      <c r="EXM1647" s="12"/>
      <c r="EXN1647" s="12"/>
      <c r="EXO1647" s="12"/>
      <c r="EXP1647" s="12"/>
      <c r="EXQ1647" s="12"/>
      <c r="EXR1647" s="12"/>
      <c r="EXS1647" s="12"/>
      <c r="EXT1647" s="12"/>
      <c r="EXU1647" s="12"/>
      <c r="EXV1647" s="12"/>
      <c r="EXW1647" s="12"/>
      <c r="EXX1647" s="12"/>
      <c r="EXY1647" s="12"/>
      <c r="EXZ1647" s="12"/>
      <c r="EYA1647" s="12"/>
      <c r="EYB1647" s="12"/>
      <c r="EYC1647" s="12"/>
      <c r="EYD1647" s="12"/>
      <c r="EYE1647" s="12"/>
      <c r="EYF1647" s="12"/>
      <c r="EYG1647" s="12"/>
      <c r="EYH1647" s="12"/>
      <c r="EYI1647" s="12"/>
      <c r="EYJ1647" s="12"/>
      <c r="EYK1647" s="12"/>
      <c r="EYL1647" s="12"/>
      <c r="EYM1647" s="12"/>
      <c r="EYN1647" s="12"/>
      <c r="EYO1647" s="12"/>
      <c r="EYP1647" s="12"/>
      <c r="EYQ1647" s="12"/>
      <c r="EYR1647" s="12"/>
      <c r="EYS1647" s="12"/>
      <c r="EYT1647" s="12"/>
      <c r="EYU1647" s="12"/>
      <c r="EYV1647" s="12"/>
      <c r="EYW1647" s="12"/>
      <c r="EYX1647" s="12"/>
      <c r="EYY1647" s="12"/>
      <c r="EYZ1647" s="12"/>
      <c r="EZA1647" s="12"/>
      <c r="EZB1647" s="12"/>
      <c r="EZC1647" s="12"/>
      <c r="EZD1647" s="12"/>
      <c r="EZE1647" s="12"/>
      <c r="EZF1647" s="12"/>
      <c r="EZG1647" s="12"/>
      <c r="EZH1647" s="12"/>
      <c r="EZI1647" s="12"/>
      <c r="EZJ1647" s="12"/>
      <c r="EZK1647" s="12"/>
      <c r="EZL1647" s="12"/>
      <c r="EZM1647" s="12"/>
      <c r="EZN1647" s="12"/>
      <c r="EZO1647" s="12"/>
      <c r="EZP1647" s="12"/>
      <c r="EZQ1647" s="12"/>
      <c r="EZR1647" s="12"/>
      <c r="EZS1647" s="12"/>
      <c r="EZT1647" s="12"/>
      <c r="EZU1647" s="12"/>
      <c r="EZV1647" s="12"/>
      <c r="EZW1647" s="12"/>
      <c r="EZX1647" s="12"/>
      <c r="EZY1647" s="12"/>
      <c r="EZZ1647" s="12"/>
      <c r="FAA1647" s="12"/>
      <c r="FAB1647" s="12"/>
      <c r="FAC1647" s="12"/>
      <c r="FAD1647" s="12"/>
      <c r="FAE1647" s="12"/>
      <c r="FAF1647" s="12"/>
      <c r="FAG1647" s="12"/>
      <c r="FAH1647" s="12"/>
      <c r="FAI1647" s="12"/>
      <c r="FAJ1647" s="12"/>
      <c r="FAK1647" s="12"/>
      <c r="FAL1647" s="12"/>
      <c r="FAM1647" s="12"/>
      <c r="FAN1647" s="12"/>
      <c r="FAO1647" s="12"/>
      <c r="FAP1647" s="12"/>
      <c r="FAQ1647" s="12"/>
      <c r="FAR1647" s="12"/>
      <c r="FAS1647" s="12"/>
      <c r="FAT1647" s="12"/>
      <c r="FAU1647" s="12"/>
      <c r="FAV1647" s="12"/>
      <c r="FAW1647" s="12"/>
      <c r="FAX1647" s="12"/>
      <c r="FAY1647" s="12"/>
      <c r="FAZ1647" s="12"/>
      <c r="FBA1647" s="12"/>
      <c r="FBB1647" s="12"/>
      <c r="FBC1647" s="12"/>
      <c r="FBD1647" s="12"/>
      <c r="FBE1647" s="12"/>
      <c r="FBF1647" s="12"/>
      <c r="FBG1647" s="12"/>
      <c r="FBH1647" s="12"/>
      <c r="FBI1647" s="12"/>
      <c r="FBJ1647" s="12"/>
      <c r="FBK1647" s="12"/>
      <c r="FBL1647" s="12"/>
      <c r="FBM1647" s="12"/>
      <c r="FBN1647" s="12"/>
      <c r="FBO1647" s="12"/>
      <c r="FBP1647" s="12"/>
      <c r="FBQ1647" s="12"/>
      <c r="FBR1647" s="12"/>
      <c r="FBS1647" s="12"/>
      <c r="FBT1647" s="12"/>
      <c r="FBU1647" s="12"/>
      <c r="FBV1647" s="12"/>
      <c r="FBW1647" s="12"/>
      <c r="FBX1647" s="12"/>
      <c r="FBY1647" s="12"/>
      <c r="FBZ1647" s="12"/>
      <c r="FCA1647" s="12"/>
      <c r="FCB1647" s="12"/>
      <c r="FCC1647" s="12"/>
      <c r="FCD1647" s="12"/>
      <c r="FCE1647" s="12"/>
      <c r="FCF1647" s="12"/>
      <c r="FCG1647" s="12"/>
      <c r="FCH1647" s="12"/>
      <c r="FCI1647" s="12"/>
      <c r="FCJ1647" s="12"/>
      <c r="FCK1647" s="12"/>
      <c r="FCL1647" s="12"/>
      <c r="FCM1647" s="12"/>
      <c r="FCN1647" s="12"/>
      <c r="FCO1647" s="12"/>
      <c r="FCP1647" s="12"/>
      <c r="FCQ1647" s="12"/>
      <c r="FCR1647" s="12"/>
      <c r="FCS1647" s="12"/>
      <c r="FCT1647" s="12"/>
      <c r="FCU1647" s="12"/>
      <c r="FCV1647" s="12"/>
      <c r="FCW1647" s="12"/>
      <c r="FCX1647" s="12"/>
      <c r="FCY1647" s="12"/>
      <c r="FCZ1647" s="12"/>
      <c r="FDA1647" s="12"/>
      <c r="FDB1647" s="12"/>
      <c r="FDC1647" s="12"/>
      <c r="FDD1647" s="12"/>
      <c r="FDE1647" s="12"/>
      <c r="FDF1647" s="12"/>
      <c r="FDG1647" s="12"/>
      <c r="FDH1647" s="12"/>
      <c r="FDI1647" s="12"/>
      <c r="FDJ1647" s="12"/>
      <c r="FDK1647" s="12"/>
      <c r="FDL1647" s="12"/>
      <c r="FDM1647" s="12"/>
      <c r="FDN1647" s="12"/>
      <c r="FDO1647" s="12"/>
      <c r="FDP1647" s="12"/>
      <c r="FDQ1647" s="12"/>
      <c r="FDR1647" s="12"/>
      <c r="FDS1647" s="12"/>
      <c r="FDT1647" s="12"/>
      <c r="FDU1647" s="12"/>
      <c r="FDV1647" s="12"/>
      <c r="FDW1647" s="12"/>
      <c r="FDX1647" s="12"/>
      <c r="FDY1647" s="12"/>
      <c r="FDZ1647" s="12"/>
      <c r="FEA1647" s="12"/>
      <c r="FEB1647" s="12"/>
      <c r="FEC1647" s="12"/>
      <c r="FED1647" s="12"/>
      <c r="FEE1647" s="12"/>
      <c r="FEF1647" s="12"/>
      <c r="FEG1647" s="12"/>
      <c r="FEH1647" s="12"/>
      <c r="FEI1647" s="12"/>
      <c r="FEJ1647" s="12"/>
      <c r="FEK1647" s="12"/>
      <c r="FEL1647" s="12"/>
      <c r="FEM1647" s="12"/>
      <c r="FEN1647" s="12"/>
      <c r="FEO1647" s="12"/>
      <c r="FEP1647" s="12"/>
      <c r="FEQ1647" s="12"/>
      <c r="FER1647" s="12"/>
      <c r="FES1647" s="12"/>
      <c r="FET1647" s="12"/>
      <c r="FEU1647" s="12"/>
      <c r="FEV1647" s="12"/>
      <c r="FEW1647" s="12"/>
      <c r="FEX1647" s="12"/>
      <c r="FEY1647" s="12"/>
      <c r="FEZ1647" s="12"/>
      <c r="FFA1647" s="12"/>
      <c r="FFB1647" s="12"/>
      <c r="FFC1647" s="12"/>
      <c r="FFD1647" s="12"/>
      <c r="FFE1647" s="12"/>
      <c r="FFF1647" s="12"/>
      <c r="FFG1647" s="12"/>
      <c r="FFH1647" s="12"/>
      <c r="FFI1647" s="12"/>
      <c r="FFJ1647" s="12"/>
      <c r="FFK1647" s="12"/>
      <c r="FFL1647" s="12"/>
      <c r="FFM1647" s="12"/>
      <c r="FFN1647" s="12"/>
      <c r="FFO1647" s="12"/>
      <c r="FFP1647" s="12"/>
      <c r="FFQ1647" s="12"/>
      <c r="FFR1647" s="12"/>
      <c r="FFS1647" s="12"/>
      <c r="FFT1647" s="12"/>
      <c r="FFU1647" s="12"/>
      <c r="FFV1647" s="12"/>
      <c r="FFW1647" s="12"/>
      <c r="FFX1647" s="12"/>
      <c r="FFY1647" s="12"/>
      <c r="FFZ1647" s="12"/>
      <c r="FGA1647" s="12"/>
      <c r="FGB1647" s="12"/>
      <c r="FGC1647" s="12"/>
      <c r="FGD1647" s="12"/>
      <c r="FGE1647" s="12"/>
      <c r="FGF1647" s="12"/>
      <c r="FGG1647" s="12"/>
      <c r="FGH1647" s="12"/>
      <c r="FGI1647" s="12"/>
      <c r="FGJ1647" s="12"/>
      <c r="FGK1647" s="12"/>
      <c r="FGL1647" s="12"/>
      <c r="FGM1647" s="12"/>
      <c r="FGN1647" s="12"/>
      <c r="FGO1647" s="12"/>
      <c r="FGP1647" s="12"/>
      <c r="FGQ1647" s="12"/>
      <c r="FGR1647" s="12"/>
      <c r="FGS1647" s="12"/>
      <c r="FGT1647" s="12"/>
      <c r="FGU1647" s="12"/>
      <c r="FGV1647" s="12"/>
      <c r="FGW1647" s="12"/>
      <c r="FGX1647" s="12"/>
      <c r="FGY1647" s="12"/>
      <c r="FGZ1647" s="12"/>
      <c r="FHA1647" s="12"/>
      <c r="FHB1647" s="12"/>
      <c r="FHC1647" s="12"/>
      <c r="FHD1647" s="12"/>
      <c r="FHE1647" s="12"/>
      <c r="FHF1647" s="12"/>
      <c r="FHG1647" s="12"/>
      <c r="FHH1647" s="12"/>
      <c r="FHI1647" s="12"/>
      <c r="FHJ1647" s="12"/>
      <c r="FHK1647" s="12"/>
      <c r="FHL1647" s="12"/>
      <c r="FHM1647" s="12"/>
      <c r="FHN1647" s="12"/>
      <c r="FHO1647" s="12"/>
      <c r="FHP1647" s="12"/>
      <c r="FHQ1647" s="12"/>
      <c r="FHR1647" s="12"/>
      <c r="FHS1647" s="12"/>
      <c r="FHT1647" s="12"/>
      <c r="FHU1647" s="12"/>
      <c r="FHV1647" s="12"/>
      <c r="FHW1647" s="12"/>
      <c r="FHX1647" s="12"/>
      <c r="FHY1647" s="12"/>
      <c r="FHZ1647" s="12"/>
      <c r="FIA1647" s="12"/>
      <c r="FIB1647" s="12"/>
      <c r="FIC1647" s="12"/>
      <c r="FID1647" s="12"/>
      <c r="FIE1647" s="12"/>
      <c r="FIF1647" s="12"/>
      <c r="FIG1647" s="12"/>
      <c r="FIH1647" s="12"/>
      <c r="FII1647" s="12"/>
      <c r="FIJ1647" s="12"/>
      <c r="FIK1647" s="12"/>
      <c r="FIL1647" s="12"/>
      <c r="FIM1647" s="12"/>
      <c r="FIN1647" s="12"/>
      <c r="FIO1647" s="12"/>
      <c r="FIP1647" s="12"/>
      <c r="FIQ1647" s="12"/>
      <c r="FIR1647" s="12"/>
      <c r="FIS1647" s="12"/>
      <c r="FIT1647" s="12"/>
      <c r="FIU1647" s="12"/>
      <c r="FIV1647" s="12"/>
      <c r="FIW1647" s="12"/>
      <c r="FIX1647" s="12"/>
      <c r="FIY1647" s="12"/>
      <c r="FIZ1647" s="12"/>
      <c r="FJA1647" s="12"/>
      <c r="FJB1647" s="12"/>
      <c r="FJC1647" s="12"/>
      <c r="FJD1647" s="12"/>
      <c r="FJE1647" s="12"/>
      <c r="FJF1647" s="12"/>
      <c r="FJG1647" s="12"/>
      <c r="FJH1647" s="12"/>
      <c r="FJI1647" s="12"/>
      <c r="FJJ1647" s="12"/>
      <c r="FJK1647" s="12"/>
      <c r="FJL1647" s="12"/>
      <c r="FJM1647" s="12"/>
      <c r="FJN1647" s="12"/>
      <c r="FJO1647" s="12"/>
      <c r="FJP1647" s="12"/>
      <c r="FJQ1647" s="12"/>
      <c r="FJR1647" s="12"/>
      <c r="FJS1647" s="12"/>
      <c r="FJT1647" s="12"/>
      <c r="FJU1647" s="12"/>
      <c r="FJV1647" s="12"/>
      <c r="FJW1647" s="12"/>
      <c r="FJX1647" s="12"/>
      <c r="FJY1647" s="12"/>
      <c r="FJZ1647" s="12"/>
      <c r="FKA1647" s="12"/>
      <c r="FKB1647" s="12"/>
      <c r="FKC1647" s="12"/>
      <c r="FKD1647" s="12"/>
      <c r="FKE1647" s="12"/>
      <c r="FKF1647" s="12"/>
      <c r="FKG1647" s="12"/>
      <c r="FKH1647" s="12"/>
      <c r="FKI1647" s="12"/>
      <c r="FKJ1647" s="12"/>
      <c r="FKK1647" s="12"/>
      <c r="FKL1647" s="12"/>
      <c r="FKM1647" s="12"/>
      <c r="FKN1647" s="12"/>
      <c r="FKO1647" s="12"/>
      <c r="FKP1647" s="12"/>
      <c r="FKQ1647" s="12"/>
      <c r="FKR1647" s="12"/>
      <c r="FKS1647" s="12"/>
      <c r="FKT1647" s="12"/>
      <c r="FKU1647" s="12"/>
      <c r="FKV1647" s="12"/>
      <c r="FKW1647" s="12"/>
      <c r="FKX1647" s="12"/>
      <c r="FKY1647" s="12"/>
      <c r="FKZ1647" s="12"/>
      <c r="FLA1647" s="12"/>
      <c r="FLB1647" s="12"/>
      <c r="FLC1647" s="12"/>
      <c r="FLD1647" s="12"/>
      <c r="FLE1647" s="12"/>
      <c r="FLF1647" s="12"/>
      <c r="FLG1647" s="12"/>
      <c r="FLH1647" s="12"/>
      <c r="FLI1647" s="12"/>
      <c r="FLJ1647" s="12"/>
      <c r="FLK1647" s="12"/>
      <c r="FLL1647" s="12"/>
      <c r="FLM1647" s="12"/>
      <c r="FLN1647" s="12"/>
      <c r="FLO1647" s="12"/>
      <c r="FLP1647" s="12"/>
      <c r="FLQ1647" s="12"/>
      <c r="FLR1647" s="12"/>
      <c r="FLS1647" s="12"/>
      <c r="FLT1647" s="12"/>
      <c r="FLU1647" s="12"/>
      <c r="FLV1647" s="12"/>
      <c r="FLW1647" s="12"/>
      <c r="FLX1647" s="12"/>
      <c r="FLY1647" s="12"/>
      <c r="FLZ1647" s="12"/>
      <c r="FMA1647" s="12"/>
      <c r="FMB1647" s="12"/>
      <c r="FMC1647" s="12"/>
      <c r="FMD1647" s="12"/>
      <c r="FME1647" s="12"/>
      <c r="FMF1647" s="12"/>
      <c r="FMG1647" s="12"/>
      <c r="FMH1647" s="12"/>
      <c r="FMI1647" s="12"/>
      <c r="FMJ1647" s="12"/>
      <c r="FMK1647" s="12"/>
      <c r="FML1647" s="12"/>
      <c r="FMM1647" s="12"/>
      <c r="FMN1647" s="12"/>
      <c r="FMO1647" s="12"/>
      <c r="FMP1647" s="12"/>
      <c r="FMQ1647" s="12"/>
      <c r="FMR1647" s="12"/>
      <c r="FMS1647" s="12"/>
      <c r="FMT1647" s="12"/>
      <c r="FMU1647" s="12"/>
      <c r="FMV1647" s="12"/>
      <c r="FMW1647" s="12"/>
      <c r="FMX1647" s="12"/>
      <c r="FMY1647" s="12"/>
      <c r="FMZ1647" s="12"/>
      <c r="FNA1647" s="12"/>
      <c r="FNB1647" s="12"/>
      <c r="FNC1647" s="12"/>
      <c r="FND1647" s="12"/>
      <c r="FNE1647" s="12"/>
      <c r="FNF1647" s="12"/>
      <c r="FNG1647" s="12"/>
      <c r="FNH1647" s="12"/>
      <c r="FNI1647" s="12"/>
      <c r="FNJ1647" s="12"/>
      <c r="FNK1647" s="12"/>
      <c r="FNL1647" s="12"/>
      <c r="FNM1647" s="12"/>
      <c r="FNN1647" s="12"/>
      <c r="FNO1647" s="12"/>
      <c r="FNP1647" s="12"/>
      <c r="FNQ1647" s="12"/>
      <c r="FNR1647" s="12"/>
      <c r="FNS1647" s="12"/>
      <c r="FNT1647" s="12"/>
      <c r="FNU1647" s="12"/>
      <c r="FNV1647" s="12"/>
      <c r="FNW1647" s="12"/>
      <c r="FNX1647" s="12"/>
      <c r="FNY1647" s="12"/>
      <c r="FNZ1647" s="12"/>
      <c r="FOA1647" s="12"/>
      <c r="FOB1647" s="12"/>
      <c r="FOC1647" s="12"/>
      <c r="FOD1647" s="12"/>
      <c r="FOE1647" s="12"/>
      <c r="FOF1647" s="12"/>
      <c r="FOG1647" s="12"/>
      <c r="FOH1647" s="12"/>
      <c r="FOI1647" s="12"/>
      <c r="FOJ1647" s="12"/>
      <c r="FOK1647" s="12"/>
      <c r="FOL1647" s="12"/>
      <c r="FOM1647" s="12"/>
      <c r="FON1647" s="12"/>
      <c r="FOO1647" s="12"/>
      <c r="FOP1647" s="12"/>
      <c r="FOQ1647" s="12"/>
      <c r="FOR1647" s="12"/>
      <c r="FOS1647" s="12"/>
      <c r="FOT1647" s="12"/>
      <c r="FOU1647" s="12"/>
      <c r="FOV1647" s="12"/>
      <c r="FOW1647" s="12"/>
      <c r="FOX1647" s="12"/>
      <c r="FOY1647" s="12"/>
      <c r="FOZ1647" s="12"/>
      <c r="FPA1647" s="12"/>
      <c r="FPB1647" s="12"/>
      <c r="FPC1647" s="12"/>
      <c r="FPD1647" s="12"/>
      <c r="FPE1647" s="12"/>
      <c r="FPF1647" s="12"/>
      <c r="FPG1647" s="12"/>
      <c r="FPH1647" s="12"/>
      <c r="FPI1647" s="12"/>
      <c r="FPJ1647" s="12"/>
      <c r="FPK1647" s="12"/>
      <c r="FPL1647" s="12"/>
      <c r="FPM1647" s="12"/>
      <c r="FPN1647" s="12"/>
      <c r="FPO1647" s="12"/>
      <c r="FPP1647" s="12"/>
      <c r="FPQ1647" s="12"/>
      <c r="FPR1647" s="12"/>
      <c r="FPS1647" s="12"/>
      <c r="FPT1647" s="12"/>
      <c r="FPU1647" s="12"/>
      <c r="FPV1647" s="12"/>
      <c r="FPW1647" s="12"/>
      <c r="FPX1647" s="12"/>
      <c r="FPY1647" s="12"/>
      <c r="FPZ1647" s="12"/>
      <c r="FQA1647" s="12"/>
      <c r="FQB1647" s="12"/>
      <c r="FQC1647" s="12"/>
      <c r="FQD1647" s="12"/>
      <c r="FQE1647" s="12"/>
      <c r="FQF1647" s="12"/>
      <c r="FQG1647" s="12"/>
      <c r="FQH1647" s="12"/>
      <c r="FQI1647" s="12"/>
      <c r="FQJ1647" s="12"/>
      <c r="FQK1647" s="12"/>
      <c r="FQL1647" s="12"/>
      <c r="FQM1647" s="12"/>
      <c r="FQN1647" s="12"/>
      <c r="FQO1647" s="12"/>
      <c r="FQP1647" s="12"/>
      <c r="FQQ1647" s="12"/>
      <c r="FQR1647" s="12"/>
      <c r="FQS1647" s="12"/>
      <c r="FQT1647" s="12"/>
      <c r="FQU1647" s="12"/>
      <c r="FQV1647" s="12"/>
      <c r="FQW1647" s="12"/>
      <c r="FQX1647" s="12"/>
      <c r="FQY1647" s="12"/>
      <c r="FQZ1647" s="12"/>
      <c r="FRA1647" s="12"/>
      <c r="FRB1647" s="12"/>
      <c r="FRC1647" s="12"/>
      <c r="FRD1647" s="12"/>
      <c r="FRE1647" s="12"/>
      <c r="FRF1647" s="12"/>
      <c r="FRG1647" s="12"/>
      <c r="FRH1647" s="12"/>
      <c r="FRI1647" s="12"/>
      <c r="FRJ1647" s="12"/>
      <c r="FRK1647" s="12"/>
      <c r="FRL1647" s="12"/>
      <c r="FRM1647" s="12"/>
      <c r="FRN1647" s="12"/>
      <c r="FRO1647" s="12"/>
      <c r="FRP1647" s="12"/>
      <c r="FRQ1647" s="12"/>
      <c r="FRR1647" s="12"/>
      <c r="FRS1647" s="12"/>
      <c r="FRT1647" s="12"/>
      <c r="FRU1647" s="12"/>
      <c r="FRV1647" s="12"/>
      <c r="FRW1647" s="12"/>
      <c r="FRX1647" s="12"/>
      <c r="FRY1647" s="12"/>
      <c r="FRZ1647" s="12"/>
      <c r="FSA1647" s="12"/>
      <c r="FSB1647" s="12"/>
      <c r="FSC1647" s="12"/>
      <c r="FSD1647" s="12"/>
      <c r="FSE1647" s="12"/>
      <c r="FSF1647" s="12"/>
      <c r="FSG1647" s="12"/>
      <c r="FSH1647" s="12"/>
      <c r="FSI1647" s="12"/>
      <c r="FSJ1647" s="12"/>
      <c r="FSK1647" s="12"/>
      <c r="FSL1647" s="12"/>
      <c r="FSM1647" s="12"/>
      <c r="FSN1647" s="12"/>
      <c r="FSO1647" s="12"/>
      <c r="FSP1647" s="12"/>
      <c r="FSQ1647" s="12"/>
      <c r="FSR1647" s="12"/>
      <c r="FSS1647" s="12"/>
      <c r="FST1647" s="12"/>
      <c r="FSU1647" s="12"/>
      <c r="FSV1647" s="12"/>
      <c r="FSW1647" s="12"/>
      <c r="FSX1647" s="12"/>
      <c r="FSY1647" s="12"/>
      <c r="FSZ1647" s="12"/>
      <c r="FTA1647" s="12"/>
      <c r="FTB1647" s="12"/>
      <c r="FTC1647" s="12"/>
      <c r="FTD1647" s="12"/>
      <c r="FTE1647" s="12"/>
      <c r="FTF1647" s="12"/>
      <c r="FTG1647" s="12"/>
      <c r="FTH1647" s="12"/>
      <c r="FTI1647" s="12"/>
      <c r="FTJ1647" s="12"/>
      <c r="FTK1647" s="12"/>
      <c r="FTL1647" s="12"/>
      <c r="FTM1647" s="12"/>
      <c r="FTN1647" s="12"/>
      <c r="FTO1647" s="12"/>
      <c r="FTP1647" s="12"/>
      <c r="FTQ1647" s="12"/>
      <c r="FTR1647" s="12"/>
      <c r="FTS1647" s="12"/>
      <c r="FTT1647" s="12"/>
      <c r="FTU1647" s="12"/>
      <c r="FTV1647" s="12"/>
      <c r="FTW1647" s="12"/>
      <c r="FTX1647" s="12"/>
      <c r="FTY1647" s="12"/>
      <c r="FTZ1647" s="12"/>
      <c r="FUA1647" s="12"/>
      <c r="FUB1647" s="12"/>
      <c r="FUC1647" s="12"/>
      <c r="FUD1647" s="12"/>
      <c r="FUE1647" s="12"/>
      <c r="FUF1647" s="12"/>
      <c r="FUG1647" s="12"/>
      <c r="FUH1647" s="12"/>
      <c r="FUI1647" s="12"/>
      <c r="FUJ1647" s="12"/>
      <c r="FUK1647" s="12"/>
      <c r="FUL1647" s="12"/>
      <c r="FUM1647" s="12"/>
      <c r="FUN1647" s="12"/>
      <c r="FUO1647" s="12"/>
      <c r="FUP1647" s="12"/>
      <c r="FUQ1647" s="12"/>
      <c r="FUR1647" s="12"/>
      <c r="FUS1647" s="12"/>
      <c r="FUT1647" s="12"/>
      <c r="FUU1647" s="12"/>
      <c r="FUV1647" s="12"/>
      <c r="FUW1647" s="12"/>
      <c r="FUX1647" s="12"/>
      <c r="FUY1647" s="12"/>
      <c r="FUZ1647" s="12"/>
      <c r="FVA1647" s="12"/>
      <c r="FVB1647" s="12"/>
      <c r="FVC1647" s="12"/>
      <c r="FVD1647" s="12"/>
      <c r="FVE1647" s="12"/>
      <c r="FVF1647" s="12"/>
      <c r="FVG1647" s="12"/>
      <c r="FVH1647" s="12"/>
      <c r="FVI1647" s="12"/>
      <c r="FVJ1647" s="12"/>
      <c r="FVK1647" s="12"/>
      <c r="FVL1647" s="12"/>
      <c r="FVM1647" s="12"/>
      <c r="FVN1647" s="12"/>
      <c r="FVO1647" s="12"/>
      <c r="FVP1647" s="12"/>
      <c r="FVQ1647" s="12"/>
      <c r="FVR1647" s="12"/>
      <c r="FVS1647" s="12"/>
      <c r="FVT1647" s="12"/>
      <c r="FVU1647" s="12"/>
      <c r="FVV1647" s="12"/>
      <c r="FVW1647" s="12"/>
      <c r="FVX1647" s="12"/>
      <c r="FVY1647" s="12"/>
      <c r="FVZ1647" s="12"/>
      <c r="FWA1647" s="12"/>
      <c r="FWB1647" s="12"/>
      <c r="FWC1647" s="12"/>
      <c r="FWD1647" s="12"/>
      <c r="FWE1647" s="12"/>
      <c r="FWF1647" s="12"/>
      <c r="FWG1647" s="12"/>
      <c r="FWH1647" s="12"/>
      <c r="FWI1647" s="12"/>
      <c r="FWJ1647" s="12"/>
      <c r="FWK1647" s="12"/>
      <c r="FWL1647" s="12"/>
      <c r="FWM1647" s="12"/>
      <c r="FWN1647" s="12"/>
      <c r="FWO1647" s="12"/>
      <c r="FWP1647" s="12"/>
      <c r="FWQ1647" s="12"/>
      <c r="FWR1647" s="12"/>
      <c r="FWS1647" s="12"/>
      <c r="FWT1647" s="12"/>
      <c r="FWU1647" s="12"/>
      <c r="FWV1647" s="12"/>
      <c r="FWW1647" s="12"/>
      <c r="FWX1647" s="12"/>
      <c r="FWY1647" s="12"/>
      <c r="FWZ1647" s="12"/>
      <c r="FXA1647" s="12"/>
      <c r="FXB1647" s="12"/>
      <c r="FXC1647" s="12"/>
      <c r="FXD1647" s="12"/>
      <c r="FXE1647" s="12"/>
      <c r="FXF1647" s="12"/>
      <c r="FXG1647" s="12"/>
      <c r="FXH1647" s="12"/>
      <c r="FXI1647" s="12"/>
      <c r="FXJ1647" s="12"/>
      <c r="FXK1647" s="12"/>
      <c r="FXL1647" s="12"/>
      <c r="FXM1647" s="12"/>
      <c r="FXN1647" s="12"/>
      <c r="FXO1647" s="12"/>
      <c r="FXP1647" s="12"/>
      <c r="FXQ1647" s="12"/>
      <c r="FXR1647" s="12"/>
      <c r="FXS1647" s="12"/>
      <c r="FXT1647" s="12"/>
      <c r="FXU1647" s="12"/>
      <c r="FXV1647" s="12"/>
      <c r="FXW1647" s="12"/>
      <c r="FXX1647" s="12"/>
      <c r="FXY1647" s="12"/>
      <c r="FXZ1647" s="12"/>
      <c r="FYA1647" s="12"/>
      <c r="FYB1647" s="12"/>
      <c r="FYC1647" s="12"/>
      <c r="FYD1647" s="12"/>
      <c r="FYE1647" s="12"/>
      <c r="FYF1647" s="12"/>
      <c r="FYG1647" s="12"/>
      <c r="FYH1647" s="12"/>
      <c r="FYI1647" s="12"/>
      <c r="FYJ1647" s="12"/>
      <c r="FYK1647" s="12"/>
      <c r="FYL1647" s="12"/>
      <c r="FYM1647" s="12"/>
      <c r="FYN1647" s="12"/>
      <c r="FYO1647" s="12"/>
      <c r="FYP1647" s="12"/>
      <c r="FYQ1647" s="12"/>
      <c r="FYR1647" s="12"/>
      <c r="FYS1647" s="12"/>
      <c r="FYT1647" s="12"/>
      <c r="FYU1647" s="12"/>
      <c r="FYV1647" s="12"/>
      <c r="FYW1647" s="12"/>
      <c r="FYX1647" s="12"/>
      <c r="FYY1647" s="12"/>
      <c r="FYZ1647" s="12"/>
      <c r="FZA1647" s="12"/>
      <c r="FZB1647" s="12"/>
      <c r="FZC1647" s="12"/>
      <c r="FZD1647" s="12"/>
      <c r="FZE1647" s="12"/>
      <c r="FZF1647" s="12"/>
      <c r="FZG1647" s="12"/>
      <c r="FZH1647" s="12"/>
      <c r="FZI1647" s="12"/>
      <c r="FZJ1647" s="12"/>
      <c r="FZK1647" s="12"/>
      <c r="FZL1647" s="12"/>
      <c r="FZM1647" s="12"/>
      <c r="FZN1647" s="12"/>
      <c r="FZO1647" s="12"/>
      <c r="FZP1647" s="12"/>
      <c r="FZQ1647" s="12"/>
      <c r="FZR1647" s="12"/>
      <c r="FZS1647" s="12"/>
      <c r="FZT1647" s="12"/>
      <c r="FZU1647" s="12"/>
      <c r="FZV1647" s="12"/>
      <c r="FZW1647" s="12"/>
      <c r="FZX1647" s="12"/>
      <c r="FZY1647" s="12"/>
      <c r="FZZ1647" s="12"/>
      <c r="GAA1647" s="12"/>
      <c r="GAB1647" s="12"/>
      <c r="GAC1647" s="12"/>
      <c r="GAD1647" s="12"/>
      <c r="GAE1647" s="12"/>
      <c r="GAF1647" s="12"/>
      <c r="GAG1647" s="12"/>
      <c r="GAH1647" s="12"/>
      <c r="GAI1647" s="12"/>
      <c r="GAJ1647" s="12"/>
      <c r="GAK1647" s="12"/>
      <c r="GAL1647" s="12"/>
      <c r="GAM1647" s="12"/>
      <c r="GAN1647" s="12"/>
      <c r="GAO1647" s="12"/>
      <c r="GAP1647" s="12"/>
      <c r="GAQ1647" s="12"/>
      <c r="GAR1647" s="12"/>
      <c r="GAS1647" s="12"/>
      <c r="GAT1647" s="12"/>
      <c r="GAU1647" s="12"/>
      <c r="GAV1647" s="12"/>
      <c r="GAW1647" s="12"/>
      <c r="GAX1647" s="12"/>
      <c r="GAY1647" s="12"/>
      <c r="GAZ1647" s="12"/>
      <c r="GBA1647" s="12"/>
      <c r="GBB1647" s="12"/>
      <c r="GBC1647" s="12"/>
      <c r="GBD1647" s="12"/>
      <c r="GBE1647" s="12"/>
      <c r="GBF1647" s="12"/>
      <c r="GBG1647" s="12"/>
      <c r="GBH1647" s="12"/>
      <c r="GBI1647" s="12"/>
      <c r="GBJ1647" s="12"/>
      <c r="GBK1647" s="12"/>
      <c r="GBL1647" s="12"/>
      <c r="GBM1647" s="12"/>
      <c r="GBN1647" s="12"/>
      <c r="GBO1647" s="12"/>
      <c r="GBP1647" s="12"/>
      <c r="GBQ1647" s="12"/>
      <c r="GBR1647" s="12"/>
      <c r="GBS1647" s="12"/>
      <c r="GBT1647" s="12"/>
      <c r="GBU1647" s="12"/>
      <c r="GBV1647" s="12"/>
      <c r="GBW1647" s="12"/>
      <c r="GBX1647" s="12"/>
      <c r="GBY1647" s="12"/>
      <c r="GBZ1647" s="12"/>
      <c r="GCA1647" s="12"/>
      <c r="GCB1647" s="12"/>
      <c r="GCC1647" s="12"/>
      <c r="GCD1647" s="12"/>
      <c r="GCE1647" s="12"/>
      <c r="GCF1647" s="12"/>
      <c r="GCG1647" s="12"/>
      <c r="GCH1647" s="12"/>
      <c r="GCI1647" s="12"/>
      <c r="GCJ1647" s="12"/>
      <c r="GCK1647" s="12"/>
      <c r="GCL1647" s="12"/>
      <c r="GCM1647" s="12"/>
      <c r="GCN1647" s="12"/>
      <c r="GCO1647" s="12"/>
      <c r="GCP1647" s="12"/>
      <c r="GCQ1647" s="12"/>
      <c r="GCR1647" s="12"/>
      <c r="GCS1647" s="12"/>
      <c r="GCT1647" s="12"/>
      <c r="GCU1647" s="12"/>
      <c r="GCV1647" s="12"/>
      <c r="GCW1647" s="12"/>
      <c r="GCX1647" s="12"/>
      <c r="GCY1647" s="12"/>
      <c r="GCZ1647" s="12"/>
      <c r="GDA1647" s="12"/>
      <c r="GDB1647" s="12"/>
      <c r="GDC1647" s="12"/>
      <c r="GDD1647" s="12"/>
      <c r="GDE1647" s="12"/>
      <c r="GDF1647" s="12"/>
      <c r="GDG1647" s="12"/>
      <c r="GDH1647" s="12"/>
      <c r="GDI1647" s="12"/>
      <c r="GDJ1647" s="12"/>
      <c r="GDK1647" s="12"/>
      <c r="GDL1647" s="12"/>
      <c r="GDM1647" s="12"/>
      <c r="GDN1647" s="12"/>
      <c r="GDO1647" s="12"/>
      <c r="GDP1647" s="12"/>
      <c r="GDQ1647" s="12"/>
      <c r="GDR1647" s="12"/>
      <c r="GDS1647" s="12"/>
      <c r="GDT1647" s="12"/>
      <c r="GDU1647" s="12"/>
      <c r="GDV1647" s="12"/>
      <c r="GDW1647" s="12"/>
      <c r="GDX1647" s="12"/>
      <c r="GDY1647" s="12"/>
      <c r="GDZ1647" s="12"/>
      <c r="GEA1647" s="12"/>
      <c r="GEB1647" s="12"/>
      <c r="GEC1647" s="12"/>
      <c r="GED1647" s="12"/>
      <c r="GEE1647" s="12"/>
      <c r="GEF1647" s="12"/>
      <c r="GEG1647" s="12"/>
      <c r="GEH1647" s="12"/>
      <c r="GEI1647" s="12"/>
      <c r="GEJ1647" s="12"/>
      <c r="GEK1647" s="12"/>
      <c r="GEL1647" s="12"/>
      <c r="GEM1647" s="12"/>
      <c r="GEN1647" s="12"/>
      <c r="GEO1647" s="12"/>
      <c r="GEP1647" s="12"/>
      <c r="GEQ1647" s="12"/>
      <c r="GER1647" s="12"/>
      <c r="GES1647" s="12"/>
      <c r="GET1647" s="12"/>
      <c r="GEU1647" s="12"/>
      <c r="GEV1647" s="12"/>
      <c r="GEW1647" s="12"/>
      <c r="GEX1647" s="12"/>
      <c r="GEY1647" s="12"/>
      <c r="GEZ1647" s="12"/>
      <c r="GFA1647" s="12"/>
      <c r="GFB1647" s="12"/>
      <c r="GFC1647" s="12"/>
      <c r="GFD1647" s="12"/>
      <c r="GFE1647" s="12"/>
      <c r="GFF1647" s="12"/>
      <c r="GFG1647" s="12"/>
      <c r="GFH1647" s="12"/>
      <c r="GFI1647" s="12"/>
      <c r="GFJ1647" s="12"/>
      <c r="GFK1647" s="12"/>
      <c r="GFL1647" s="12"/>
      <c r="GFM1647" s="12"/>
      <c r="GFN1647" s="12"/>
      <c r="GFO1647" s="12"/>
      <c r="GFP1647" s="12"/>
      <c r="GFQ1647" s="12"/>
      <c r="GFR1647" s="12"/>
      <c r="GFS1647" s="12"/>
      <c r="GFT1647" s="12"/>
      <c r="GFU1647" s="12"/>
      <c r="GFV1647" s="12"/>
      <c r="GFW1647" s="12"/>
      <c r="GFX1647" s="12"/>
      <c r="GFY1647" s="12"/>
      <c r="GFZ1647" s="12"/>
      <c r="GGA1647" s="12"/>
      <c r="GGB1647" s="12"/>
      <c r="GGC1647" s="12"/>
      <c r="GGD1647" s="12"/>
      <c r="GGE1647" s="12"/>
      <c r="GGF1647" s="12"/>
      <c r="GGG1647" s="12"/>
      <c r="GGH1647" s="12"/>
      <c r="GGI1647" s="12"/>
      <c r="GGJ1647" s="12"/>
      <c r="GGK1647" s="12"/>
      <c r="GGL1647" s="12"/>
      <c r="GGM1647" s="12"/>
      <c r="GGN1647" s="12"/>
      <c r="GGO1647" s="12"/>
      <c r="GGP1647" s="12"/>
      <c r="GGQ1647" s="12"/>
      <c r="GGR1647" s="12"/>
      <c r="GGS1647" s="12"/>
      <c r="GGT1647" s="12"/>
      <c r="GGU1647" s="12"/>
      <c r="GGV1647" s="12"/>
      <c r="GGW1647" s="12"/>
      <c r="GGX1647" s="12"/>
      <c r="GGY1647" s="12"/>
      <c r="GGZ1647" s="12"/>
      <c r="GHA1647" s="12"/>
      <c r="GHB1647" s="12"/>
      <c r="GHC1647" s="12"/>
      <c r="GHD1647" s="12"/>
      <c r="GHE1647" s="12"/>
      <c r="GHF1647" s="12"/>
      <c r="GHG1647" s="12"/>
      <c r="GHH1647" s="12"/>
      <c r="GHI1647" s="12"/>
      <c r="GHJ1647" s="12"/>
      <c r="GHK1647" s="12"/>
      <c r="GHL1647" s="12"/>
      <c r="GHM1647" s="12"/>
      <c r="GHN1647" s="12"/>
      <c r="GHO1647" s="12"/>
      <c r="GHP1647" s="12"/>
      <c r="GHQ1647" s="12"/>
      <c r="GHR1647" s="12"/>
      <c r="GHS1647" s="12"/>
      <c r="GHT1647" s="12"/>
      <c r="GHU1647" s="12"/>
      <c r="GHV1647" s="12"/>
      <c r="GHW1647" s="12"/>
      <c r="GHX1647" s="12"/>
      <c r="GHY1647" s="12"/>
      <c r="GHZ1647" s="12"/>
      <c r="GIA1647" s="12"/>
      <c r="GIB1647" s="12"/>
      <c r="GIC1647" s="12"/>
      <c r="GID1647" s="12"/>
      <c r="GIE1647" s="12"/>
      <c r="GIF1647" s="12"/>
      <c r="GIG1647" s="12"/>
      <c r="GIH1647" s="12"/>
      <c r="GII1647" s="12"/>
      <c r="GIJ1647" s="12"/>
      <c r="GIK1647" s="12"/>
      <c r="GIL1647" s="12"/>
      <c r="GIM1647" s="12"/>
      <c r="GIN1647" s="12"/>
      <c r="GIO1647" s="12"/>
      <c r="GIP1647" s="12"/>
      <c r="GIQ1647" s="12"/>
      <c r="GIR1647" s="12"/>
      <c r="GIS1647" s="12"/>
      <c r="GIT1647" s="12"/>
      <c r="GIU1647" s="12"/>
      <c r="GIV1647" s="12"/>
      <c r="GIW1647" s="12"/>
      <c r="GIX1647" s="12"/>
      <c r="GIY1647" s="12"/>
      <c r="GIZ1647" s="12"/>
      <c r="GJA1647" s="12"/>
      <c r="GJB1647" s="12"/>
      <c r="GJC1647" s="12"/>
      <c r="GJD1647" s="12"/>
      <c r="GJE1647" s="12"/>
      <c r="GJF1647" s="12"/>
      <c r="GJG1647" s="12"/>
      <c r="GJH1647" s="12"/>
      <c r="GJI1647" s="12"/>
      <c r="GJJ1647" s="12"/>
      <c r="GJK1647" s="12"/>
      <c r="GJL1647" s="12"/>
      <c r="GJM1647" s="12"/>
      <c r="GJN1647" s="12"/>
      <c r="GJO1647" s="12"/>
      <c r="GJP1647" s="12"/>
      <c r="GJQ1647" s="12"/>
      <c r="GJR1647" s="12"/>
      <c r="GJS1647" s="12"/>
      <c r="GJT1647" s="12"/>
      <c r="GJU1647" s="12"/>
      <c r="GJV1647" s="12"/>
      <c r="GJW1647" s="12"/>
      <c r="GJX1647" s="12"/>
      <c r="GJY1647" s="12"/>
      <c r="GJZ1647" s="12"/>
      <c r="GKA1647" s="12"/>
      <c r="GKB1647" s="12"/>
      <c r="GKC1647" s="12"/>
      <c r="GKD1647" s="12"/>
      <c r="GKE1647" s="12"/>
      <c r="GKF1647" s="12"/>
      <c r="GKG1647" s="12"/>
      <c r="GKH1647" s="12"/>
      <c r="GKI1647" s="12"/>
      <c r="GKJ1647" s="12"/>
      <c r="GKK1647" s="12"/>
      <c r="GKL1647" s="12"/>
      <c r="GKM1647" s="12"/>
      <c r="GKN1647" s="12"/>
      <c r="GKO1647" s="12"/>
      <c r="GKP1647" s="12"/>
      <c r="GKQ1647" s="12"/>
      <c r="GKR1647" s="12"/>
      <c r="GKS1647" s="12"/>
      <c r="GKT1647" s="12"/>
      <c r="GKU1647" s="12"/>
      <c r="GKV1647" s="12"/>
      <c r="GKW1647" s="12"/>
      <c r="GKX1647" s="12"/>
      <c r="GKY1647" s="12"/>
      <c r="GKZ1647" s="12"/>
      <c r="GLA1647" s="12"/>
      <c r="GLB1647" s="12"/>
      <c r="GLC1647" s="12"/>
      <c r="GLD1647" s="12"/>
      <c r="GLE1647" s="12"/>
      <c r="GLF1647" s="12"/>
      <c r="GLG1647" s="12"/>
      <c r="GLH1647" s="12"/>
      <c r="GLI1647" s="12"/>
      <c r="GLJ1647" s="12"/>
      <c r="GLK1647" s="12"/>
      <c r="GLL1647" s="12"/>
      <c r="GLM1647" s="12"/>
      <c r="GLN1647" s="12"/>
      <c r="GLO1647" s="12"/>
      <c r="GLP1647" s="12"/>
      <c r="GLQ1647" s="12"/>
      <c r="GLR1647" s="12"/>
      <c r="GLS1647" s="12"/>
      <c r="GLT1647" s="12"/>
      <c r="GLU1647" s="12"/>
      <c r="GLV1647" s="12"/>
      <c r="GLW1647" s="12"/>
      <c r="GLX1647" s="12"/>
      <c r="GLY1647" s="12"/>
      <c r="GLZ1647" s="12"/>
      <c r="GMA1647" s="12"/>
      <c r="GMB1647" s="12"/>
      <c r="GMC1647" s="12"/>
      <c r="GMD1647" s="12"/>
      <c r="GME1647" s="12"/>
      <c r="GMF1647" s="12"/>
      <c r="GMG1647" s="12"/>
      <c r="GMH1647" s="12"/>
      <c r="GMI1647" s="12"/>
      <c r="GMJ1647" s="12"/>
      <c r="GMK1647" s="12"/>
      <c r="GML1647" s="12"/>
      <c r="GMM1647" s="12"/>
      <c r="GMN1647" s="12"/>
      <c r="GMO1647" s="12"/>
      <c r="GMP1647" s="12"/>
      <c r="GMQ1647" s="12"/>
      <c r="GMR1647" s="12"/>
      <c r="GMS1647" s="12"/>
      <c r="GMT1647" s="12"/>
      <c r="GMU1647" s="12"/>
      <c r="GMV1647" s="12"/>
      <c r="GMW1647" s="12"/>
      <c r="GMX1647" s="12"/>
      <c r="GMY1647" s="12"/>
      <c r="GMZ1647" s="12"/>
      <c r="GNA1647" s="12"/>
      <c r="GNB1647" s="12"/>
      <c r="GNC1647" s="12"/>
      <c r="GND1647" s="12"/>
      <c r="GNE1647" s="12"/>
      <c r="GNF1647" s="12"/>
      <c r="GNG1647" s="12"/>
      <c r="GNH1647" s="12"/>
      <c r="GNI1647" s="12"/>
      <c r="GNJ1647" s="12"/>
      <c r="GNK1647" s="12"/>
      <c r="GNL1647" s="12"/>
      <c r="GNM1647" s="12"/>
      <c r="GNN1647" s="12"/>
      <c r="GNO1647" s="12"/>
      <c r="GNP1647" s="12"/>
      <c r="GNQ1647" s="12"/>
      <c r="GNR1647" s="12"/>
      <c r="GNS1647" s="12"/>
      <c r="GNT1647" s="12"/>
      <c r="GNU1647" s="12"/>
      <c r="GNV1647" s="12"/>
      <c r="GNW1647" s="12"/>
      <c r="GNX1647" s="12"/>
      <c r="GNY1647" s="12"/>
      <c r="GNZ1647" s="12"/>
      <c r="GOA1647" s="12"/>
      <c r="GOB1647" s="12"/>
      <c r="GOC1647" s="12"/>
      <c r="GOD1647" s="12"/>
      <c r="GOE1647" s="12"/>
      <c r="GOF1647" s="12"/>
      <c r="GOG1647" s="12"/>
      <c r="GOH1647" s="12"/>
      <c r="GOI1647" s="12"/>
      <c r="GOJ1647" s="12"/>
      <c r="GOK1647" s="12"/>
      <c r="GOL1647" s="12"/>
      <c r="GOM1647" s="12"/>
      <c r="GON1647" s="12"/>
      <c r="GOO1647" s="12"/>
      <c r="GOP1647" s="12"/>
      <c r="GOQ1647" s="12"/>
      <c r="GOR1647" s="12"/>
      <c r="GOS1647" s="12"/>
      <c r="GOT1647" s="12"/>
      <c r="GOU1647" s="12"/>
      <c r="GOV1647" s="12"/>
      <c r="GOW1647" s="12"/>
      <c r="GOX1647" s="12"/>
      <c r="GOY1647" s="12"/>
      <c r="GOZ1647" s="12"/>
      <c r="GPA1647" s="12"/>
      <c r="GPB1647" s="12"/>
      <c r="GPC1647" s="12"/>
      <c r="GPD1647" s="12"/>
      <c r="GPE1647" s="12"/>
      <c r="GPF1647" s="12"/>
      <c r="GPG1647" s="12"/>
      <c r="GPH1647" s="12"/>
      <c r="GPI1647" s="12"/>
      <c r="GPJ1647" s="12"/>
      <c r="GPK1647" s="12"/>
      <c r="GPL1647" s="12"/>
      <c r="GPM1647" s="12"/>
      <c r="GPN1647" s="12"/>
      <c r="GPO1647" s="12"/>
      <c r="GPP1647" s="12"/>
      <c r="GPQ1647" s="12"/>
      <c r="GPR1647" s="12"/>
      <c r="GPS1647" s="12"/>
      <c r="GPT1647" s="12"/>
      <c r="GPU1647" s="12"/>
      <c r="GPV1647" s="12"/>
      <c r="GPW1647" s="12"/>
      <c r="GPX1647" s="12"/>
      <c r="GPY1647" s="12"/>
      <c r="GPZ1647" s="12"/>
      <c r="GQA1647" s="12"/>
      <c r="GQB1647" s="12"/>
      <c r="GQC1647" s="12"/>
      <c r="GQD1647" s="12"/>
      <c r="GQE1647" s="12"/>
      <c r="GQF1647" s="12"/>
      <c r="GQG1647" s="12"/>
      <c r="GQH1647" s="12"/>
      <c r="GQI1647" s="12"/>
      <c r="GQJ1647" s="12"/>
      <c r="GQK1647" s="12"/>
      <c r="GQL1647" s="12"/>
      <c r="GQM1647" s="12"/>
      <c r="GQN1647" s="12"/>
      <c r="GQO1647" s="12"/>
      <c r="GQP1647" s="12"/>
      <c r="GQQ1647" s="12"/>
      <c r="GQR1647" s="12"/>
      <c r="GQS1647" s="12"/>
      <c r="GQT1647" s="12"/>
      <c r="GQU1647" s="12"/>
      <c r="GQV1647" s="12"/>
      <c r="GQW1647" s="12"/>
      <c r="GQX1647" s="12"/>
      <c r="GQY1647" s="12"/>
      <c r="GQZ1647" s="12"/>
      <c r="GRA1647" s="12"/>
      <c r="GRB1647" s="12"/>
      <c r="GRC1647" s="12"/>
      <c r="GRD1647" s="12"/>
      <c r="GRE1647" s="12"/>
      <c r="GRF1647" s="12"/>
      <c r="GRG1647" s="12"/>
      <c r="GRH1647" s="12"/>
      <c r="GRI1647" s="12"/>
      <c r="GRJ1647" s="12"/>
      <c r="GRK1647" s="12"/>
      <c r="GRL1647" s="12"/>
      <c r="GRM1647" s="12"/>
      <c r="GRN1647" s="12"/>
      <c r="GRO1647" s="12"/>
      <c r="GRP1647" s="12"/>
      <c r="GRQ1647" s="12"/>
      <c r="GRR1647" s="12"/>
      <c r="GRS1647" s="12"/>
      <c r="GRT1647" s="12"/>
      <c r="GRU1647" s="12"/>
      <c r="GRV1647" s="12"/>
      <c r="GRW1647" s="12"/>
      <c r="GRX1647" s="12"/>
      <c r="GRY1647" s="12"/>
      <c r="GRZ1647" s="12"/>
      <c r="GSA1647" s="12"/>
      <c r="GSB1647" s="12"/>
      <c r="GSC1647" s="12"/>
      <c r="GSD1647" s="12"/>
      <c r="GSE1647" s="12"/>
      <c r="GSF1647" s="12"/>
      <c r="GSG1647" s="12"/>
      <c r="GSH1647" s="12"/>
      <c r="GSI1647" s="12"/>
      <c r="GSJ1647" s="12"/>
      <c r="GSK1647" s="12"/>
      <c r="GSL1647" s="12"/>
      <c r="GSM1647" s="12"/>
      <c r="GSN1647" s="12"/>
      <c r="GSO1647" s="12"/>
      <c r="GSP1647" s="12"/>
      <c r="GSQ1647" s="12"/>
      <c r="GSR1647" s="12"/>
      <c r="GSS1647" s="12"/>
      <c r="GST1647" s="12"/>
      <c r="GSU1647" s="12"/>
      <c r="GSV1647" s="12"/>
      <c r="GSW1647" s="12"/>
      <c r="GSX1647" s="12"/>
      <c r="GSY1647" s="12"/>
      <c r="GSZ1647" s="12"/>
      <c r="GTA1647" s="12"/>
      <c r="GTB1647" s="12"/>
      <c r="GTC1647" s="12"/>
      <c r="GTD1647" s="12"/>
      <c r="GTE1647" s="12"/>
      <c r="GTF1647" s="12"/>
      <c r="GTG1647" s="12"/>
      <c r="GTH1647" s="12"/>
      <c r="GTI1647" s="12"/>
      <c r="GTJ1647" s="12"/>
      <c r="GTK1647" s="12"/>
      <c r="GTL1647" s="12"/>
      <c r="GTM1647" s="12"/>
      <c r="GTN1647" s="12"/>
      <c r="GTO1647" s="12"/>
      <c r="GTP1647" s="12"/>
      <c r="GTQ1647" s="12"/>
      <c r="GTR1647" s="12"/>
      <c r="GTS1647" s="12"/>
      <c r="GTT1647" s="12"/>
      <c r="GTU1647" s="12"/>
      <c r="GTV1647" s="12"/>
      <c r="GTW1647" s="12"/>
      <c r="GTX1647" s="12"/>
      <c r="GTY1647" s="12"/>
      <c r="GTZ1647" s="12"/>
      <c r="GUA1647" s="12"/>
      <c r="GUB1647" s="12"/>
      <c r="GUC1647" s="12"/>
      <c r="GUD1647" s="12"/>
      <c r="GUE1647" s="12"/>
      <c r="GUF1647" s="12"/>
      <c r="GUG1647" s="12"/>
      <c r="GUH1647" s="12"/>
      <c r="GUI1647" s="12"/>
      <c r="GUJ1647" s="12"/>
      <c r="GUK1647" s="12"/>
      <c r="GUL1647" s="12"/>
      <c r="GUM1647" s="12"/>
      <c r="GUN1647" s="12"/>
      <c r="GUO1647" s="12"/>
      <c r="GUP1647" s="12"/>
      <c r="GUQ1647" s="12"/>
      <c r="GUR1647" s="12"/>
      <c r="GUS1647" s="12"/>
      <c r="GUT1647" s="12"/>
      <c r="GUU1647" s="12"/>
      <c r="GUV1647" s="12"/>
      <c r="GUW1647" s="12"/>
      <c r="GUX1647" s="12"/>
      <c r="GUY1647" s="12"/>
      <c r="GUZ1647" s="12"/>
      <c r="GVA1647" s="12"/>
      <c r="GVB1647" s="12"/>
      <c r="GVC1647" s="12"/>
      <c r="GVD1647" s="12"/>
      <c r="GVE1647" s="12"/>
      <c r="GVF1647" s="12"/>
      <c r="GVG1647" s="12"/>
      <c r="GVH1647" s="12"/>
      <c r="GVI1647" s="12"/>
      <c r="GVJ1647" s="12"/>
      <c r="GVK1647" s="12"/>
      <c r="GVL1647" s="12"/>
      <c r="GVM1647" s="12"/>
      <c r="GVN1647" s="12"/>
      <c r="GVO1647" s="12"/>
      <c r="GVP1647" s="12"/>
      <c r="GVQ1647" s="12"/>
      <c r="GVR1647" s="12"/>
      <c r="GVS1647" s="12"/>
      <c r="GVT1647" s="12"/>
      <c r="GVU1647" s="12"/>
      <c r="GVV1647" s="12"/>
      <c r="GVW1647" s="12"/>
      <c r="GVX1647" s="12"/>
      <c r="GVY1647" s="12"/>
      <c r="GVZ1647" s="12"/>
      <c r="GWA1647" s="12"/>
      <c r="GWB1647" s="12"/>
      <c r="GWC1647" s="12"/>
      <c r="GWD1647" s="12"/>
      <c r="GWE1647" s="12"/>
      <c r="GWF1647" s="12"/>
      <c r="GWG1647" s="12"/>
      <c r="GWH1647" s="12"/>
      <c r="GWI1647" s="12"/>
      <c r="GWJ1647" s="12"/>
      <c r="GWK1647" s="12"/>
      <c r="GWL1647" s="12"/>
      <c r="GWM1647" s="12"/>
      <c r="GWN1647" s="12"/>
      <c r="GWO1647" s="12"/>
      <c r="GWP1647" s="12"/>
      <c r="GWQ1647" s="12"/>
      <c r="GWR1647" s="12"/>
      <c r="GWS1647" s="12"/>
      <c r="GWT1647" s="12"/>
      <c r="GWU1647" s="12"/>
      <c r="GWV1647" s="12"/>
      <c r="GWW1647" s="12"/>
      <c r="GWX1647" s="12"/>
      <c r="GWY1647" s="12"/>
      <c r="GWZ1647" s="12"/>
      <c r="GXA1647" s="12"/>
      <c r="GXB1647" s="12"/>
      <c r="GXC1647" s="12"/>
      <c r="GXD1647" s="12"/>
      <c r="GXE1647" s="12"/>
      <c r="GXF1647" s="12"/>
      <c r="GXG1647" s="12"/>
      <c r="GXH1647" s="12"/>
      <c r="GXI1647" s="12"/>
      <c r="GXJ1647" s="12"/>
      <c r="GXK1647" s="12"/>
      <c r="GXL1647" s="12"/>
      <c r="GXM1647" s="12"/>
      <c r="GXN1647" s="12"/>
      <c r="GXO1647" s="12"/>
      <c r="GXP1647" s="12"/>
      <c r="GXQ1647" s="12"/>
      <c r="GXR1647" s="12"/>
      <c r="GXS1647" s="12"/>
      <c r="GXT1647" s="12"/>
      <c r="GXU1647" s="12"/>
      <c r="GXV1647" s="12"/>
      <c r="GXW1647" s="12"/>
      <c r="GXX1647" s="12"/>
      <c r="GXY1647" s="12"/>
      <c r="GXZ1647" s="12"/>
      <c r="GYA1647" s="12"/>
      <c r="GYB1647" s="12"/>
      <c r="GYC1647" s="12"/>
      <c r="GYD1647" s="12"/>
      <c r="GYE1647" s="12"/>
      <c r="GYF1647" s="12"/>
      <c r="GYG1647" s="12"/>
      <c r="GYH1647" s="12"/>
      <c r="GYI1647" s="12"/>
      <c r="GYJ1647" s="12"/>
      <c r="GYK1647" s="12"/>
      <c r="GYL1647" s="12"/>
      <c r="GYM1647" s="12"/>
      <c r="GYN1647" s="12"/>
      <c r="GYO1647" s="12"/>
      <c r="GYP1647" s="12"/>
      <c r="GYQ1647" s="12"/>
      <c r="GYR1647" s="12"/>
      <c r="GYS1647" s="12"/>
      <c r="GYT1647" s="12"/>
      <c r="GYU1647" s="12"/>
      <c r="GYV1647" s="12"/>
      <c r="GYW1647" s="12"/>
      <c r="GYX1647" s="12"/>
      <c r="GYY1647" s="12"/>
      <c r="GYZ1647" s="12"/>
      <c r="GZA1647" s="12"/>
      <c r="GZB1647" s="12"/>
      <c r="GZC1647" s="12"/>
      <c r="GZD1647" s="12"/>
      <c r="GZE1647" s="12"/>
      <c r="GZF1647" s="12"/>
      <c r="GZG1647" s="12"/>
      <c r="GZH1647" s="12"/>
      <c r="GZI1647" s="12"/>
      <c r="GZJ1647" s="12"/>
      <c r="GZK1647" s="12"/>
      <c r="GZL1647" s="12"/>
      <c r="GZM1647" s="12"/>
      <c r="GZN1647" s="12"/>
      <c r="GZO1647" s="12"/>
      <c r="GZP1647" s="12"/>
      <c r="GZQ1647" s="12"/>
      <c r="GZR1647" s="12"/>
      <c r="GZS1647" s="12"/>
      <c r="GZT1647" s="12"/>
      <c r="GZU1647" s="12"/>
      <c r="GZV1647" s="12"/>
      <c r="GZW1647" s="12"/>
      <c r="GZX1647" s="12"/>
      <c r="GZY1647" s="12"/>
      <c r="GZZ1647" s="12"/>
      <c r="HAA1647" s="12"/>
      <c r="HAB1647" s="12"/>
      <c r="HAC1647" s="12"/>
      <c r="HAD1647" s="12"/>
      <c r="HAE1647" s="12"/>
      <c r="HAF1647" s="12"/>
      <c r="HAG1647" s="12"/>
      <c r="HAH1647" s="12"/>
      <c r="HAI1647" s="12"/>
      <c r="HAJ1647" s="12"/>
      <c r="HAK1647" s="12"/>
      <c r="HAL1647" s="12"/>
      <c r="HAM1647" s="12"/>
      <c r="HAN1647" s="12"/>
      <c r="HAO1647" s="12"/>
      <c r="HAP1647" s="12"/>
      <c r="HAQ1647" s="12"/>
      <c r="HAR1647" s="12"/>
      <c r="HAS1647" s="12"/>
      <c r="HAT1647" s="12"/>
      <c r="HAU1647" s="12"/>
      <c r="HAV1647" s="12"/>
      <c r="HAW1647" s="12"/>
      <c r="HAX1647" s="12"/>
      <c r="HAY1647" s="12"/>
      <c r="HAZ1647" s="12"/>
      <c r="HBA1647" s="12"/>
      <c r="HBB1647" s="12"/>
      <c r="HBC1647" s="12"/>
      <c r="HBD1647" s="12"/>
      <c r="HBE1647" s="12"/>
      <c r="HBF1647" s="12"/>
      <c r="HBG1647" s="12"/>
      <c r="HBH1647" s="12"/>
      <c r="HBI1647" s="12"/>
      <c r="HBJ1647" s="12"/>
      <c r="HBK1647" s="12"/>
      <c r="HBL1647" s="12"/>
      <c r="HBM1647" s="12"/>
      <c r="HBN1647" s="12"/>
      <c r="HBO1647" s="12"/>
      <c r="HBP1647" s="12"/>
      <c r="HBQ1647" s="12"/>
      <c r="HBR1647" s="12"/>
      <c r="HBS1647" s="12"/>
      <c r="HBT1647" s="12"/>
      <c r="HBU1647" s="12"/>
      <c r="HBV1647" s="12"/>
      <c r="HBW1647" s="12"/>
      <c r="HBX1647" s="12"/>
      <c r="HBY1647" s="12"/>
      <c r="HBZ1647" s="12"/>
      <c r="HCA1647" s="12"/>
      <c r="HCB1647" s="12"/>
      <c r="HCC1647" s="12"/>
      <c r="HCD1647" s="12"/>
      <c r="HCE1647" s="12"/>
      <c r="HCF1647" s="12"/>
      <c r="HCG1647" s="12"/>
      <c r="HCH1647" s="12"/>
      <c r="HCI1647" s="12"/>
      <c r="HCJ1647" s="12"/>
      <c r="HCK1647" s="12"/>
      <c r="HCL1647" s="12"/>
      <c r="HCM1647" s="12"/>
      <c r="HCN1647" s="12"/>
      <c r="HCO1647" s="12"/>
      <c r="HCP1647" s="12"/>
      <c r="HCQ1647" s="12"/>
      <c r="HCR1647" s="12"/>
      <c r="HCS1647" s="12"/>
      <c r="HCT1647" s="12"/>
      <c r="HCU1647" s="12"/>
      <c r="HCV1647" s="12"/>
      <c r="HCW1647" s="12"/>
      <c r="HCX1647" s="12"/>
      <c r="HCY1647" s="12"/>
      <c r="HCZ1647" s="12"/>
      <c r="HDA1647" s="12"/>
      <c r="HDB1647" s="12"/>
      <c r="HDC1647" s="12"/>
      <c r="HDD1647" s="12"/>
      <c r="HDE1647" s="12"/>
      <c r="HDF1647" s="12"/>
      <c r="HDG1647" s="12"/>
      <c r="HDH1647" s="12"/>
      <c r="HDI1647" s="12"/>
      <c r="HDJ1647" s="12"/>
      <c r="HDK1647" s="12"/>
      <c r="HDL1647" s="12"/>
      <c r="HDM1647" s="12"/>
      <c r="HDN1647" s="12"/>
      <c r="HDO1647" s="12"/>
      <c r="HDP1647" s="12"/>
      <c r="HDQ1647" s="12"/>
      <c r="HDR1647" s="12"/>
      <c r="HDS1647" s="12"/>
      <c r="HDT1647" s="12"/>
      <c r="HDU1647" s="12"/>
      <c r="HDV1647" s="12"/>
      <c r="HDW1647" s="12"/>
      <c r="HDX1647" s="12"/>
      <c r="HDY1647" s="12"/>
      <c r="HDZ1647" s="12"/>
      <c r="HEA1647" s="12"/>
      <c r="HEB1647" s="12"/>
      <c r="HEC1647" s="12"/>
      <c r="HED1647" s="12"/>
      <c r="HEE1647" s="12"/>
      <c r="HEF1647" s="12"/>
      <c r="HEG1647" s="12"/>
      <c r="HEH1647" s="12"/>
      <c r="HEI1647" s="12"/>
      <c r="HEJ1647" s="12"/>
      <c r="HEK1647" s="12"/>
      <c r="HEL1647" s="12"/>
      <c r="HEM1647" s="12"/>
      <c r="HEN1647" s="12"/>
      <c r="HEO1647" s="12"/>
      <c r="HEP1647" s="12"/>
      <c r="HEQ1647" s="12"/>
      <c r="HER1647" s="12"/>
      <c r="HES1647" s="12"/>
      <c r="HET1647" s="12"/>
      <c r="HEU1647" s="12"/>
      <c r="HEV1647" s="12"/>
      <c r="HEW1647" s="12"/>
      <c r="HEX1647" s="12"/>
      <c r="HEY1647" s="12"/>
      <c r="HEZ1647" s="12"/>
      <c r="HFA1647" s="12"/>
      <c r="HFB1647" s="12"/>
      <c r="HFC1647" s="12"/>
      <c r="HFD1647" s="12"/>
      <c r="HFE1647" s="12"/>
      <c r="HFF1647" s="12"/>
      <c r="HFG1647" s="12"/>
      <c r="HFH1647" s="12"/>
      <c r="HFI1647" s="12"/>
      <c r="HFJ1647" s="12"/>
      <c r="HFK1647" s="12"/>
      <c r="HFL1647" s="12"/>
      <c r="HFM1647" s="12"/>
      <c r="HFN1647" s="12"/>
      <c r="HFO1647" s="12"/>
      <c r="HFP1647" s="12"/>
      <c r="HFQ1647" s="12"/>
      <c r="HFR1647" s="12"/>
      <c r="HFS1647" s="12"/>
      <c r="HFT1647" s="12"/>
      <c r="HFU1647" s="12"/>
      <c r="HFV1647" s="12"/>
      <c r="HFW1647" s="12"/>
      <c r="HFX1647" s="12"/>
      <c r="HFY1647" s="12"/>
      <c r="HFZ1647" s="12"/>
      <c r="HGA1647" s="12"/>
      <c r="HGB1647" s="12"/>
      <c r="HGC1647" s="12"/>
      <c r="HGD1647" s="12"/>
      <c r="HGE1647" s="12"/>
      <c r="HGF1647" s="12"/>
      <c r="HGG1647" s="12"/>
      <c r="HGH1647" s="12"/>
      <c r="HGI1647" s="12"/>
      <c r="HGJ1647" s="12"/>
      <c r="HGK1647" s="12"/>
      <c r="HGL1647" s="12"/>
      <c r="HGM1647" s="12"/>
      <c r="HGN1647" s="12"/>
      <c r="HGO1647" s="12"/>
      <c r="HGP1647" s="12"/>
      <c r="HGQ1647" s="12"/>
      <c r="HGR1647" s="12"/>
      <c r="HGS1647" s="12"/>
      <c r="HGT1647" s="12"/>
      <c r="HGU1647" s="12"/>
      <c r="HGV1647" s="12"/>
      <c r="HGW1647" s="12"/>
      <c r="HGX1647" s="12"/>
      <c r="HGY1647" s="12"/>
      <c r="HGZ1647" s="12"/>
      <c r="HHA1647" s="12"/>
      <c r="HHB1647" s="12"/>
      <c r="HHC1647" s="12"/>
      <c r="HHD1647" s="12"/>
      <c r="HHE1647" s="12"/>
      <c r="HHF1647" s="12"/>
      <c r="HHG1647" s="12"/>
      <c r="HHH1647" s="12"/>
      <c r="HHI1647" s="12"/>
      <c r="HHJ1647" s="12"/>
      <c r="HHK1647" s="12"/>
      <c r="HHL1647" s="12"/>
      <c r="HHM1647" s="12"/>
      <c r="HHN1647" s="12"/>
      <c r="HHO1647" s="12"/>
      <c r="HHP1647" s="12"/>
      <c r="HHQ1647" s="12"/>
      <c r="HHR1647" s="12"/>
      <c r="HHS1647" s="12"/>
      <c r="HHT1647" s="12"/>
      <c r="HHU1647" s="12"/>
      <c r="HHV1647" s="12"/>
      <c r="HHW1647" s="12"/>
      <c r="HHX1647" s="12"/>
      <c r="HHY1647" s="12"/>
      <c r="HHZ1647" s="12"/>
      <c r="HIA1647" s="12"/>
      <c r="HIB1647" s="12"/>
      <c r="HIC1647" s="12"/>
      <c r="HID1647" s="12"/>
      <c r="HIE1647" s="12"/>
      <c r="HIF1647" s="12"/>
      <c r="HIG1647" s="12"/>
      <c r="HIH1647" s="12"/>
      <c r="HII1647" s="12"/>
      <c r="HIJ1647" s="12"/>
      <c r="HIK1647" s="12"/>
      <c r="HIL1647" s="12"/>
      <c r="HIM1647" s="12"/>
      <c r="HIN1647" s="12"/>
      <c r="HIO1647" s="12"/>
      <c r="HIP1647" s="12"/>
      <c r="HIQ1647" s="12"/>
      <c r="HIR1647" s="12"/>
      <c r="HIS1647" s="12"/>
      <c r="HIT1647" s="12"/>
      <c r="HIU1647" s="12"/>
      <c r="HIV1647" s="12"/>
      <c r="HIW1647" s="12"/>
      <c r="HIX1647" s="12"/>
      <c r="HIY1647" s="12"/>
      <c r="HIZ1647" s="12"/>
      <c r="HJA1647" s="12"/>
      <c r="HJB1647" s="12"/>
      <c r="HJC1647" s="12"/>
      <c r="HJD1647" s="12"/>
      <c r="HJE1647" s="12"/>
      <c r="HJF1647" s="12"/>
      <c r="HJG1647" s="12"/>
      <c r="HJH1647" s="12"/>
      <c r="HJI1647" s="12"/>
      <c r="HJJ1647" s="12"/>
      <c r="HJK1647" s="12"/>
      <c r="HJL1647" s="12"/>
      <c r="HJM1647" s="12"/>
      <c r="HJN1647" s="12"/>
      <c r="HJO1647" s="12"/>
      <c r="HJP1647" s="12"/>
      <c r="HJQ1647" s="12"/>
      <c r="HJR1647" s="12"/>
      <c r="HJS1647" s="12"/>
      <c r="HJT1647" s="12"/>
      <c r="HJU1647" s="12"/>
      <c r="HJV1647" s="12"/>
      <c r="HJW1647" s="12"/>
      <c r="HJX1647" s="12"/>
      <c r="HJY1647" s="12"/>
      <c r="HJZ1647" s="12"/>
      <c r="HKA1647" s="12"/>
      <c r="HKB1647" s="12"/>
      <c r="HKC1647" s="12"/>
      <c r="HKD1647" s="12"/>
      <c r="HKE1647" s="12"/>
      <c r="HKF1647" s="12"/>
      <c r="HKG1647" s="12"/>
      <c r="HKH1647" s="12"/>
      <c r="HKI1647" s="12"/>
      <c r="HKJ1647" s="12"/>
      <c r="HKK1647" s="12"/>
      <c r="HKL1647" s="12"/>
      <c r="HKM1647" s="12"/>
      <c r="HKN1647" s="12"/>
      <c r="HKO1647" s="12"/>
      <c r="HKP1647" s="12"/>
      <c r="HKQ1647" s="12"/>
      <c r="HKR1647" s="12"/>
      <c r="HKS1647" s="12"/>
      <c r="HKT1647" s="12"/>
      <c r="HKU1647" s="12"/>
      <c r="HKV1647" s="12"/>
      <c r="HKW1647" s="12"/>
      <c r="HKX1647" s="12"/>
      <c r="HKY1647" s="12"/>
      <c r="HKZ1647" s="12"/>
      <c r="HLA1647" s="12"/>
      <c r="HLB1647" s="12"/>
      <c r="HLC1647" s="12"/>
      <c r="HLD1647" s="12"/>
      <c r="HLE1647" s="12"/>
      <c r="HLF1647" s="12"/>
      <c r="HLG1647" s="12"/>
      <c r="HLH1647" s="12"/>
      <c r="HLI1647" s="12"/>
      <c r="HLJ1647" s="12"/>
      <c r="HLK1647" s="12"/>
      <c r="HLL1647" s="12"/>
      <c r="HLM1647" s="12"/>
      <c r="HLN1647" s="12"/>
      <c r="HLO1647" s="12"/>
      <c r="HLP1647" s="12"/>
      <c r="HLQ1647" s="12"/>
      <c r="HLR1647" s="12"/>
      <c r="HLS1647" s="12"/>
      <c r="HLT1647" s="12"/>
      <c r="HLU1647" s="12"/>
      <c r="HLV1647" s="12"/>
      <c r="HLW1647" s="12"/>
      <c r="HLX1647" s="12"/>
      <c r="HLY1647" s="12"/>
      <c r="HLZ1647" s="12"/>
      <c r="HMA1647" s="12"/>
      <c r="HMB1647" s="12"/>
      <c r="HMC1647" s="12"/>
      <c r="HMD1647" s="12"/>
      <c r="HME1647" s="12"/>
      <c r="HMF1647" s="12"/>
      <c r="HMG1647" s="12"/>
      <c r="HMH1647" s="12"/>
      <c r="HMI1647" s="12"/>
      <c r="HMJ1647" s="12"/>
      <c r="HMK1647" s="12"/>
      <c r="HML1647" s="12"/>
      <c r="HMM1647" s="12"/>
      <c r="HMN1647" s="12"/>
      <c r="HMO1647" s="12"/>
      <c r="HMP1647" s="12"/>
      <c r="HMQ1647" s="12"/>
      <c r="HMR1647" s="12"/>
      <c r="HMS1647" s="12"/>
      <c r="HMT1647" s="12"/>
      <c r="HMU1647" s="12"/>
      <c r="HMV1647" s="12"/>
      <c r="HMW1647" s="12"/>
      <c r="HMX1647" s="12"/>
      <c r="HMY1647" s="12"/>
      <c r="HMZ1647" s="12"/>
      <c r="HNA1647" s="12"/>
      <c r="HNB1647" s="12"/>
      <c r="HNC1647" s="12"/>
      <c r="HND1647" s="12"/>
      <c r="HNE1647" s="12"/>
      <c r="HNF1647" s="12"/>
      <c r="HNG1647" s="12"/>
      <c r="HNH1647" s="12"/>
      <c r="HNI1647" s="12"/>
      <c r="HNJ1647" s="12"/>
      <c r="HNK1647" s="12"/>
      <c r="HNL1647" s="12"/>
      <c r="HNM1647" s="12"/>
      <c r="HNN1647" s="12"/>
      <c r="HNO1647" s="12"/>
      <c r="HNP1647" s="12"/>
      <c r="HNQ1647" s="12"/>
      <c r="HNR1647" s="12"/>
      <c r="HNS1647" s="12"/>
      <c r="HNT1647" s="12"/>
      <c r="HNU1647" s="12"/>
      <c r="HNV1647" s="12"/>
      <c r="HNW1647" s="12"/>
      <c r="HNX1647" s="12"/>
      <c r="HNY1647" s="12"/>
      <c r="HNZ1647" s="12"/>
      <c r="HOA1647" s="12"/>
      <c r="HOB1647" s="12"/>
      <c r="HOC1647" s="12"/>
      <c r="HOD1647" s="12"/>
      <c r="HOE1647" s="12"/>
      <c r="HOF1647" s="12"/>
      <c r="HOG1647" s="12"/>
      <c r="HOH1647" s="12"/>
      <c r="HOI1647" s="12"/>
      <c r="HOJ1647" s="12"/>
      <c r="HOK1647" s="12"/>
      <c r="HOL1647" s="12"/>
      <c r="HOM1647" s="12"/>
      <c r="HON1647" s="12"/>
      <c r="HOO1647" s="12"/>
      <c r="HOP1647" s="12"/>
      <c r="HOQ1647" s="12"/>
      <c r="HOR1647" s="12"/>
      <c r="HOS1647" s="12"/>
      <c r="HOT1647" s="12"/>
      <c r="HOU1647" s="12"/>
      <c r="HOV1647" s="12"/>
      <c r="HOW1647" s="12"/>
      <c r="HOX1647" s="12"/>
      <c r="HOY1647" s="12"/>
      <c r="HOZ1647" s="12"/>
      <c r="HPA1647" s="12"/>
      <c r="HPB1647" s="12"/>
      <c r="HPC1647" s="12"/>
      <c r="HPD1647" s="12"/>
      <c r="HPE1647" s="12"/>
      <c r="HPF1647" s="12"/>
      <c r="HPG1647" s="12"/>
      <c r="HPH1647" s="12"/>
      <c r="HPI1647" s="12"/>
      <c r="HPJ1647" s="12"/>
      <c r="HPK1647" s="12"/>
      <c r="HPL1647" s="12"/>
      <c r="HPM1647" s="12"/>
      <c r="HPN1647" s="12"/>
      <c r="HPO1647" s="12"/>
      <c r="HPP1647" s="12"/>
      <c r="HPQ1647" s="12"/>
      <c r="HPR1647" s="12"/>
      <c r="HPS1647" s="12"/>
      <c r="HPT1647" s="12"/>
      <c r="HPU1647" s="12"/>
      <c r="HPV1647" s="12"/>
      <c r="HPW1647" s="12"/>
      <c r="HPX1647" s="12"/>
      <c r="HPY1647" s="12"/>
      <c r="HPZ1647" s="12"/>
      <c r="HQA1647" s="12"/>
      <c r="HQB1647" s="12"/>
      <c r="HQC1647" s="12"/>
      <c r="HQD1647" s="12"/>
      <c r="HQE1647" s="12"/>
      <c r="HQF1647" s="12"/>
      <c r="HQG1647" s="12"/>
      <c r="HQH1647" s="12"/>
      <c r="HQI1647" s="12"/>
      <c r="HQJ1647" s="12"/>
      <c r="HQK1647" s="12"/>
      <c r="HQL1647" s="12"/>
      <c r="HQM1647" s="12"/>
      <c r="HQN1647" s="12"/>
      <c r="HQO1647" s="12"/>
      <c r="HQP1647" s="12"/>
      <c r="HQQ1647" s="12"/>
      <c r="HQR1647" s="12"/>
      <c r="HQS1647" s="12"/>
      <c r="HQT1647" s="12"/>
      <c r="HQU1647" s="12"/>
      <c r="HQV1647" s="12"/>
      <c r="HQW1647" s="12"/>
      <c r="HQX1647" s="12"/>
      <c r="HQY1647" s="12"/>
      <c r="HQZ1647" s="12"/>
      <c r="HRA1647" s="12"/>
      <c r="HRB1647" s="12"/>
      <c r="HRC1647" s="12"/>
      <c r="HRD1647" s="12"/>
      <c r="HRE1647" s="12"/>
      <c r="HRF1647" s="12"/>
      <c r="HRG1647" s="12"/>
      <c r="HRH1647" s="12"/>
      <c r="HRI1647" s="12"/>
      <c r="HRJ1647" s="12"/>
      <c r="HRK1647" s="12"/>
      <c r="HRL1647" s="12"/>
      <c r="HRM1647" s="12"/>
      <c r="HRN1647" s="12"/>
      <c r="HRO1647" s="12"/>
      <c r="HRP1647" s="12"/>
      <c r="HRQ1647" s="12"/>
      <c r="HRR1647" s="12"/>
      <c r="HRS1647" s="12"/>
      <c r="HRT1647" s="12"/>
      <c r="HRU1647" s="12"/>
      <c r="HRV1647" s="12"/>
      <c r="HRW1647" s="12"/>
      <c r="HRX1647" s="12"/>
      <c r="HRY1647" s="12"/>
      <c r="HRZ1647" s="12"/>
      <c r="HSA1647" s="12"/>
      <c r="HSB1647" s="12"/>
      <c r="HSC1647" s="12"/>
      <c r="HSD1647" s="12"/>
      <c r="HSE1647" s="12"/>
      <c r="HSF1647" s="12"/>
      <c r="HSG1647" s="12"/>
      <c r="HSH1647" s="12"/>
      <c r="HSI1647" s="12"/>
      <c r="HSJ1647" s="12"/>
      <c r="HSK1647" s="12"/>
      <c r="HSL1647" s="12"/>
      <c r="HSM1647" s="12"/>
      <c r="HSN1647" s="12"/>
      <c r="HSO1647" s="12"/>
      <c r="HSP1647" s="12"/>
      <c r="HSQ1647" s="12"/>
      <c r="HSR1647" s="12"/>
      <c r="HSS1647" s="12"/>
      <c r="HST1647" s="12"/>
      <c r="HSU1647" s="12"/>
      <c r="HSV1647" s="12"/>
      <c r="HSW1647" s="12"/>
      <c r="HSX1647" s="12"/>
      <c r="HSY1647" s="12"/>
      <c r="HSZ1647" s="12"/>
      <c r="HTA1647" s="12"/>
      <c r="HTB1647" s="12"/>
      <c r="HTC1647" s="12"/>
      <c r="HTD1647" s="12"/>
      <c r="HTE1647" s="12"/>
      <c r="HTF1647" s="12"/>
      <c r="HTG1647" s="12"/>
      <c r="HTH1647" s="12"/>
      <c r="HTI1647" s="12"/>
      <c r="HTJ1647" s="12"/>
      <c r="HTK1647" s="12"/>
      <c r="HTL1647" s="12"/>
      <c r="HTM1647" s="12"/>
      <c r="HTN1647" s="12"/>
      <c r="HTO1647" s="12"/>
      <c r="HTP1647" s="12"/>
      <c r="HTQ1647" s="12"/>
      <c r="HTR1647" s="12"/>
      <c r="HTS1647" s="12"/>
      <c r="HTT1647" s="12"/>
      <c r="HTU1647" s="12"/>
      <c r="HTV1647" s="12"/>
      <c r="HTW1647" s="12"/>
      <c r="HTX1647" s="12"/>
      <c r="HTY1647" s="12"/>
      <c r="HTZ1647" s="12"/>
      <c r="HUA1647" s="12"/>
      <c r="HUB1647" s="12"/>
      <c r="HUC1647" s="12"/>
      <c r="HUD1647" s="12"/>
      <c r="HUE1647" s="12"/>
      <c r="HUF1647" s="12"/>
      <c r="HUG1647" s="12"/>
      <c r="HUH1647" s="12"/>
      <c r="HUI1647" s="12"/>
      <c r="HUJ1647" s="12"/>
      <c r="HUK1647" s="12"/>
      <c r="HUL1647" s="12"/>
      <c r="HUM1647" s="12"/>
      <c r="HUN1647" s="12"/>
      <c r="HUO1647" s="12"/>
      <c r="HUP1647" s="12"/>
      <c r="HUQ1647" s="12"/>
      <c r="HUR1647" s="12"/>
      <c r="HUS1647" s="12"/>
      <c r="HUT1647" s="12"/>
      <c r="HUU1647" s="12"/>
      <c r="HUV1647" s="12"/>
      <c r="HUW1647" s="12"/>
      <c r="HUX1647" s="12"/>
      <c r="HUY1647" s="12"/>
      <c r="HUZ1647" s="12"/>
      <c r="HVA1647" s="12"/>
      <c r="HVB1647" s="12"/>
      <c r="HVC1647" s="12"/>
      <c r="HVD1647" s="12"/>
      <c r="HVE1647" s="12"/>
      <c r="HVF1647" s="12"/>
      <c r="HVG1647" s="12"/>
      <c r="HVH1647" s="12"/>
      <c r="HVI1647" s="12"/>
      <c r="HVJ1647" s="12"/>
      <c r="HVK1647" s="12"/>
      <c r="HVL1647" s="12"/>
      <c r="HVM1647" s="12"/>
      <c r="HVN1647" s="12"/>
      <c r="HVO1647" s="12"/>
      <c r="HVP1647" s="12"/>
      <c r="HVQ1647" s="12"/>
      <c r="HVR1647" s="12"/>
      <c r="HVS1647" s="12"/>
      <c r="HVT1647" s="12"/>
      <c r="HVU1647" s="12"/>
      <c r="HVV1647" s="12"/>
      <c r="HVW1647" s="12"/>
      <c r="HVX1647" s="12"/>
      <c r="HVY1647" s="12"/>
      <c r="HVZ1647" s="12"/>
      <c r="HWA1647" s="12"/>
      <c r="HWB1647" s="12"/>
      <c r="HWC1647" s="12"/>
      <c r="HWD1647" s="12"/>
      <c r="HWE1647" s="12"/>
      <c r="HWF1647" s="12"/>
      <c r="HWG1647" s="12"/>
      <c r="HWH1647" s="12"/>
      <c r="HWI1647" s="12"/>
      <c r="HWJ1647" s="12"/>
      <c r="HWK1647" s="12"/>
      <c r="HWL1647" s="12"/>
      <c r="HWM1647" s="12"/>
      <c r="HWN1647" s="12"/>
      <c r="HWO1647" s="12"/>
      <c r="HWP1647" s="12"/>
      <c r="HWQ1647" s="12"/>
      <c r="HWR1647" s="12"/>
      <c r="HWS1647" s="12"/>
      <c r="HWT1647" s="12"/>
      <c r="HWU1647" s="12"/>
      <c r="HWV1647" s="12"/>
      <c r="HWW1647" s="12"/>
      <c r="HWX1647" s="12"/>
      <c r="HWY1647" s="12"/>
      <c r="HWZ1647" s="12"/>
      <c r="HXA1647" s="12"/>
      <c r="HXB1647" s="12"/>
      <c r="HXC1647" s="12"/>
      <c r="HXD1647" s="12"/>
      <c r="HXE1647" s="12"/>
      <c r="HXF1647" s="12"/>
      <c r="HXG1647" s="12"/>
      <c r="HXH1647" s="12"/>
      <c r="HXI1647" s="12"/>
      <c r="HXJ1647" s="12"/>
      <c r="HXK1647" s="12"/>
      <c r="HXL1647" s="12"/>
      <c r="HXM1647" s="12"/>
      <c r="HXN1647" s="12"/>
      <c r="HXO1647" s="12"/>
      <c r="HXP1647" s="12"/>
      <c r="HXQ1647" s="12"/>
      <c r="HXR1647" s="12"/>
      <c r="HXS1647" s="12"/>
      <c r="HXT1647" s="12"/>
      <c r="HXU1647" s="12"/>
      <c r="HXV1647" s="12"/>
      <c r="HXW1647" s="12"/>
      <c r="HXX1647" s="12"/>
      <c r="HXY1647" s="12"/>
      <c r="HXZ1647" s="12"/>
      <c r="HYA1647" s="12"/>
      <c r="HYB1647" s="12"/>
      <c r="HYC1647" s="12"/>
      <c r="HYD1647" s="12"/>
      <c r="HYE1647" s="12"/>
      <c r="HYF1647" s="12"/>
      <c r="HYG1647" s="12"/>
      <c r="HYH1647" s="12"/>
      <c r="HYI1647" s="12"/>
      <c r="HYJ1647" s="12"/>
      <c r="HYK1647" s="12"/>
      <c r="HYL1647" s="12"/>
      <c r="HYM1647" s="12"/>
      <c r="HYN1647" s="12"/>
      <c r="HYO1647" s="12"/>
      <c r="HYP1647" s="12"/>
      <c r="HYQ1647" s="12"/>
      <c r="HYR1647" s="12"/>
      <c r="HYS1647" s="12"/>
      <c r="HYT1647" s="12"/>
      <c r="HYU1647" s="12"/>
      <c r="HYV1647" s="12"/>
      <c r="HYW1647" s="12"/>
      <c r="HYX1647" s="12"/>
      <c r="HYY1647" s="12"/>
      <c r="HYZ1647" s="12"/>
      <c r="HZA1647" s="12"/>
      <c r="HZB1647" s="12"/>
      <c r="HZC1647" s="12"/>
      <c r="HZD1647" s="12"/>
      <c r="HZE1647" s="12"/>
      <c r="HZF1647" s="12"/>
      <c r="HZG1647" s="12"/>
      <c r="HZH1647" s="12"/>
      <c r="HZI1647" s="12"/>
      <c r="HZJ1647" s="12"/>
      <c r="HZK1647" s="12"/>
      <c r="HZL1647" s="12"/>
      <c r="HZM1647" s="12"/>
      <c r="HZN1647" s="12"/>
      <c r="HZO1647" s="12"/>
      <c r="HZP1647" s="12"/>
      <c r="HZQ1647" s="12"/>
      <c r="HZR1647" s="12"/>
      <c r="HZS1647" s="12"/>
      <c r="HZT1647" s="12"/>
      <c r="HZU1647" s="12"/>
      <c r="HZV1647" s="12"/>
      <c r="HZW1647" s="12"/>
      <c r="HZX1647" s="12"/>
      <c r="HZY1647" s="12"/>
      <c r="HZZ1647" s="12"/>
      <c r="IAA1647" s="12"/>
      <c r="IAB1647" s="12"/>
      <c r="IAC1647" s="12"/>
      <c r="IAD1647" s="12"/>
      <c r="IAE1647" s="12"/>
      <c r="IAF1647" s="12"/>
      <c r="IAG1647" s="12"/>
      <c r="IAH1647" s="12"/>
      <c r="IAI1647" s="12"/>
      <c r="IAJ1647" s="12"/>
      <c r="IAK1647" s="12"/>
      <c r="IAL1647" s="12"/>
      <c r="IAM1647" s="12"/>
      <c r="IAN1647" s="12"/>
      <c r="IAO1647" s="12"/>
      <c r="IAP1647" s="12"/>
      <c r="IAQ1647" s="12"/>
      <c r="IAR1647" s="12"/>
      <c r="IAS1647" s="12"/>
      <c r="IAT1647" s="12"/>
      <c r="IAU1647" s="12"/>
      <c r="IAV1647" s="12"/>
      <c r="IAW1647" s="12"/>
      <c r="IAX1647" s="12"/>
      <c r="IAY1647" s="12"/>
      <c r="IAZ1647" s="12"/>
      <c r="IBA1647" s="12"/>
      <c r="IBB1647" s="12"/>
      <c r="IBC1647" s="12"/>
      <c r="IBD1647" s="12"/>
      <c r="IBE1647" s="12"/>
      <c r="IBF1647" s="12"/>
      <c r="IBG1647" s="12"/>
      <c r="IBH1647" s="12"/>
      <c r="IBI1647" s="12"/>
      <c r="IBJ1647" s="12"/>
      <c r="IBK1647" s="12"/>
      <c r="IBL1647" s="12"/>
      <c r="IBM1647" s="12"/>
      <c r="IBN1647" s="12"/>
      <c r="IBO1647" s="12"/>
      <c r="IBP1647" s="12"/>
      <c r="IBQ1647" s="12"/>
      <c r="IBR1647" s="12"/>
      <c r="IBS1647" s="12"/>
      <c r="IBT1647" s="12"/>
      <c r="IBU1647" s="12"/>
      <c r="IBV1647" s="12"/>
      <c r="IBW1647" s="12"/>
      <c r="IBX1647" s="12"/>
      <c r="IBY1647" s="12"/>
      <c r="IBZ1647" s="12"/>
      <c r="ICA1647" s="12"/>
      <c r="ICB1647" s="12"/>
      <c r="ICC1647" s="12"/>
      <c r="ICD1647" s="12"/>
      <c r="ICE1647" s="12"/>
      <c r="ICF1647" s="12"/>
      <c r="ICG1647" s="12"/>
      <c r="ICH1647" s="12"/>
      <c r="ICI1647" s="12"/>
      <c r="ICJ1647" s="12"/>
      <c r="ICK1647" s="12"/>
      <c r="ICL1647" s="12"/>
      <c r="ICM1647" s="12"/>
      <c r="ICN1647" s="12"/>
      <c r="ICO1647" s="12"/>
      <c r="ICP1647" s="12"/>
      <c r="ICQ1647" s="12"/>
      <c r="ICR1647" s="12"/>
      <c r="ICS1647" s="12"/>
      <c r="ICT1647" s="12"/>
      <c r="ICU1647" s="12"/>
      <c r="ICV1647" s="12"/>
      <c r="ICW1647" s="12"/>
      <c r="ICX1647" s="12"/>
      <c r="ICY1647" s="12"/>
      <c r="ICZ1647" s="12"/>
      <c r="IDA1647" s="12"/>
      <c r="IDB1647" s="12"/>
      <c r="IDC1647" s="12"/>
      <c r="IDD1647" s="12"/>
      <c r="IDE1647" s="12"/>
      <c r="IDF1647" s="12"/>
      <c r="IDG1647" s="12"/>
      <c r="IDH1647" s="12"/>
      <c r="IDI1647" s="12"/>
      <c r="IDJ1647" s="12"/>
      <c r="IDK1647" s="12"/>
      <c r="IDL1647" s="12"/>
      <c r="IDM1647" s="12"/>
      <c r="IDN1647" s="12"/>
      <c r="IDO1647" s="12"/>
      <c r="IDP1647" s="12"/>
      <c r="IDQ1647" s="12"/>
      <c r="IDR1647" s="12"/>
      <c r="IDS1647" s="12"/>
      <c r="IDT1647" s="12"/>
      <c r="IDU1647" s="12"/>
      <c r="IDV1647" s="12"/>
      <c r="IDW1647" s="12"/>
      <c r="IDX1647" s="12"/>
      <c r="IDY1647" s="12"/>
      <c r="IDZ1647" s="12"/>
      <c r="IEA1647" s="12"/>
      <c r="IEB1647" s="12"/>
      <c r="IEC1647" s="12"/>
      <c r="IED1647" s="12"/>
      <c r="IEE1647" s="12"/>
      <c r="IEF1647" s="12"/>
      <c r="IEG1647" s="12"/>
      <c r="IEH1647" s="12"/>
      <c r="IEI1647" s="12"/>
      <c r="IEJ1647" s="12"/>
      <c r="IEK1647" s="12"/>
      <c r="IEL1647" s="12"/>
      <c r="IEM1647" s="12"/>
      <c r="IEN1647" s="12"/>
      <c r="IEO1647" s="12"/>
      <c r="IEP1647" s="12"/>
      <c r="IEQ1647" s="12"/>
      <c r="IER1647" s="12"/>
      <c r="IES1647" s="12"/>
      <c r="IET1647" s="12"/>
      <c r="IEU1647" s="12"/>
      <c r="IEV1647" s="12"/>
      <c r="IEW1647" s="12"/>
      <c r="IEX1647" s="12"/>
      <c r="IEY1647" s="12"/>
      <c r="IEZ1647" s="12"/>
      <c r="IFA1647" s="12"/>
      <c r="IFB1647" s="12"/>
      <c r="IFC1647" s="12"/>
      <c r="IFD1647" s="12"/>
      <c r="IFE1647" s="12"/>
      <c r="IFF1647" s="12"/>
      <c r="IFG1647" s="12"/>
      <c r="IFH1647" s="12"/>
      <c r="IFI1647" s="12"/>
      <c r="IFJ1647" s="12"/>
      <c r="IFK1647" s="12"/>
      <c r="IFL1647" s="12"/>
      <c r="IFM1647" s="12"/>
      <c r="IFN1647" s="12"/>
      <c r="IFO1647" s="12"/>
      <c r="IFP1647" s="12"/>
      <c r="IFQ1647" s="12"/>
      <c r="IFR1647" s="12"/>
      <c r="IFS1647" s="12"/>
      <c r="IFT1647" s="12"/>
      <c r="IFU1647" s="12"/>
      <c r="IFV1647" s="12"/>
      <c r="IFW1647" s="12"/>
      <c r="IFX1647" s="12"/>
      <c r="IFY1647" s="12"/>
      <c r="IFZ1647" s="12"/>
      <c r="IGA1647" s="12"/>
      <c r="IGB1647" s="12"/>
      <c r="IGC1647" s="12"/>
      <c r="IGD1647" s="12"/>
      <c r="IGE1647" s="12"/>
      <c r="IGF1647" s="12"/>
      <c r="IGG1647" s="12"/>
      <c r="IGH1647" s="12"/>
      <c r="IGI1647" s="12"/>
      <c r="IGJ1647" s="12"/>
      <c r="IGK1647" s="12"/>
      <c r="IGL1647" s="12"/>
      <c r="IGM1647" s="12"/>
      <c r="IGN1647" s="12"/>
      <c r="IGO1647" s="12"/>
      <c r="IGP1647" s="12"/>
      <c r="IGQ1647" s="12"/>
      <c r="IGR1647" s="12"/>
      <c r="IGS1647" s="12"/>
      <c r="IGT1647" s="12"/>
      <c r="IGU1647" s="12"/>
      <c r="IGV1647" s="12"/>
      <c r="IGW1647" s="12"/>
      <c r="IGX1647" s="12"/>
      <c r="IGY1647" s="12"/>
      <c r="IGZ1647" s="12"/>
      <c r="IHA1647" s="12"/>
      <c r="IHB1647" s="12"/>
      <c r="IHC1647" s="12"/>
      <c r="IHD1647" s="12"/>
      <c r="IHE1647" s="12"/>
      <c r="IHF1647" s="12"/>
      <c r="IHG1647" s="12"/>
      <c r="IHH1647" s="12"/>
      <c r="IHI1647" s="12"/>
      <c r="IHJ1647" s="12"/>
      <c r="IHK1647" s="12"/>
      <c r="IHL1647" s="12"/>
      <c r="IHM1647" s="12"/>
      <c r="IHN1647" s="12"/>
      <c r="IHO1647" s="12"/>
      <c r="IHP1647" s="12"/>
      <c r="IHQ1647" s="12"/>
      <c r="IHR1647" s="12"/>
      <c r="IHS1647" s="12"/>
      <c r="IHT1647" s="12"/>
      <c r="IHU1647" s="12"/>
      <c r="IHV1647" s="12"/>
      <c r="IHW1647" s="12"/>
      <c r="IHX1647" s="12"/>
      <c r="IHY1647" s="12"/>
      <c r="IHZ1647" s="12"/>
      <c r="IIA1647" s="12"/>
      <c r="IIB1647" s="12"/>
      <c r="IIC1647" s="12"/>
      <c r="IID1647" s="12"/>
      <c r="IIE1647" s="12"/>
      <c r="IIF1647" s="12"/>
      <c r="IIG1647" s="12"/>
      <c r="IIH1647" s="12"/>
      <c r="III1647" s="12"/>
      <c r="IIJ1647" s="12"/>
      <c r="IIK1647" s="12"/>
      <c r="IIL1647" s="12"/>
      <c r="IIM1647" s="12"/>
      <c r="IIN1647" s="12"/>
      <c r="IIO1647" s="12"/>
      <c r="IIP1647" s="12"/>
      <c r="IIQ1647" s="12"/>
      <c r="IIR1647" s="12"/>
      <c r="IIS1647" s="12"/>
      <c r="IIT1647" s="12"/>
      <c r="IIU1647" s="12"/>
      <c r="IIV1647" s="12"/>
      <c r="IIW1647" s="12"/>
      <c r="IIX1647" s="12"/>
      <c r="IIY1647" s="12"/>
      <c r="IIZ1647" s="12"/>
      <c r="IJA1647" s="12"/>
      <c r="IJB1647" s="12"/>
      <c r="IJC1647" s="12"/>
      <c r="IJD1647" s="12"/>
      <c r="IJE1647" s="12"/>
      <c r="IJF1647" s="12"/>
      <c r="IJG1647" s="12"/>
      <c r="IJH1647" s="12"/>
      <c r="IJI1647" s="12"/>
      <c r="IJJ1647" s="12"/>
      <c r="IJK1647" s="12"/>
      <c r="IJL1647" s="12"/>
      <c r="IJM1647" s="12"/>
      <c r="IJN1647" s="12"/>
      <c r="IJO1647" s="12"/>
      <c r="IJP1647" s="12"/>
      <c r="IJQ1647" s="12"/>
      <c r="IJR1647" s="12"/>
      <c r="IJS1647" s="12"/>
      <c r="IJT1647" s="12"/>
      <c r="IJU1647" s="12"/>
      <c r="IJV1647" s="12"/>
      <c r="IJW1647" s="12"/>
      <c r="IJX1647" s="12"/>
      <c r="IJY1647" s="12"/>
      <c r="IJZ1647" s="12"/>
      <c r="IKA1647" s="12"/>
      <c r="IKB1647" s="12"/>
      <c r="IKC1647" s="12"/>
      <c r="IKD1647" s="12"/>
      <c r="IKE1647" s="12"/>
      <c r="IKF1647" s="12"/>
      <c r="IKG1647" s="12"/>
      <c r="IKH1647" s="12"/>
      <c r="IKI1647" s="12"/>
      <c r="IKJ1647" s="12"/>
      <c r="IKK1647" s="12"/>
      <c r="IKL1647" s="12"/>
      <c r="IKM1647" s="12"/>
      <c r="IKN1647" s="12"/>
      <c r="IKO1647" s="12"/>
      <c r="IKP1647" s="12"/>
      <c r="IKQ1647" s="12"/>
      <c r="IKR1647" s="12"/>
      <c r="IKS1647" s="12"/>
      <c r="IKT1647" s="12"/>
      <c r="IKU1647" s="12"/>
      <c r="IKV1647" s="12"/>
      <c r="IKW1647" s="12"/>
      <c r="IKX1647" s="12"/>
      <c r="IKY1647" s="12"/>
      <c r="IKZ1647" s="12"/>
      <c r="ILA1647" s="12"/>
      <c r="ILB1647" s="12"/>
      <c r="ILC1647" s="12"/>
      <c r="ILD1647" s="12"/>
      <c r="ILE1647" s="12"/>
      <c r="ILF1647" s="12"/>
      <c r="ILG1647" s="12"/>
      <c r="ILH1647" s="12"/>
      <c r="ILI1647" s="12"/>
      <c r="ILJ1647" s="12"/>
      <c r="ILK1647" s="12"/>
      <c r="ILL1647" s="12"/>
      <c r="ILM1647" s="12"/>
      <c r="ILN1647" s="12"/>
      <c r="ILO1647" s="12"/>
      <c r="ILP1647" s="12"/>
      <c r="ILQ1647" s="12"/>
      <c r="ILR1647" s="12"/>
      <c r="ILS1647" s="12"/>
      <c r="ILT1647" s="12"/>
      <c r="ILU1647" s="12"/>
      <c r="ILV1647" s="12"/>
      <c r="ILW1647" s="12"/>
      <c r="ILX1647" s="12"/>
      <c r="ILY1647" s="12"/>
      <c r="ILZ1647" s="12"/>
      <c r="IMA1647" s="12"/>
      <c r="IMB1647" s="12"/>
      <c r="IMC1647" s="12"/>
      <c r="IMD1647" s="12"/>
      <c r="IME1647" s="12"/>
      <c r="IMF1647" s="12"/>
      <c r="IMG1647" s="12"/>
      <c r="IMH1647" s="12"/>
      <c r="IMI1647" s="12"/>
      <c r="IMJ1647" s="12"/>
      <c r="IMK1647" s="12"/>
      <c r="IML1647" s="12"/>
      <c r="IMM1647" s="12"/>
      <c r="IMN1647" s="12"/>
      <c r="IMO1647" s="12"/>
      <c r="IMP1647" s="12"/>
      <c r="IMQ1647" s="12"/>
      <c r="IMR1647" s="12"/>
      <c r="IMS1647" s="12"/>
      <c r="IMT1647" s="12"/>
      <c r="IMU1647" s="12"/>
      <c r="IMV1647" s="12"/>
      <c r="IMW1647" s="12"/>
      <c r="IMX1647" s="12"/>
      <c r="IMY1647" s="12"/>
      <c r="IMZ1647" s="12"/>
      <c r="INA1647" s="12"/>
      <c r="INB1647" s="12"/>
      <c r="INC1647" s="12"/>
      <c r="IND1647" s="12"/>
      <c r="INE1647" s="12"/>
      <c r="INF1647" s="12"/>
      <c r="ING1647" s="12"/>
      <c r="INH1647" s="12"/>
      <c r="INI1647" s="12"/>
      <c r="INJ1647" s="12"/>
      <c r="INK1647" s="12"/>
      <c r="INL1647" s="12"/>
      <c r="INM1647" s="12"/>
      <c r="INN1647" s="12"/>
      <c r="INO1647" s="12"/>
      <c r="INP1647" s="12"/>
      <c r="INQ1647" s="12"/>
      <c r="INR1647" s="12"/>
      <c r="INS1647" s="12"/>
      <c r="INT1647" s="12"/>
      <c r="INU1647" s="12"/>
      <c r="INV1647" s="12"/>
      <c r="INW1647" s="12"/>
      <c r="INX1647" s="12"/>
      <c r="INY1647" s="12"/>
      <c r="INZ1647" s="12"/>
      <c r="IOA1647" s="12"/>
      <c r="IOB1647" s="12"/>
      <c r="IOC1647" s="12"/>
      <c r="IOD1647" s="12"/>
      <c r="IOE1647" s="12"/>
      <c r="IOF1647" s="12"/>
      <c r="IOG1647" s="12"/>
      <c r="IOH1647" s="12"/>
      <c r="IOI1647" s="12"/>
      <c r="IOJ1647" s="12"/>
      <c r="IOK1647" s="12"/>
      <c r="IOL1647" s="12"/>
      <c r="IOM1647" s="12"/>
      <c r="ION1647" s="12"/>
      <c r="IOO1647" s="12"/>
      <c r="IOP1647" s="12"/>
      <c r="IOQ1647" s="12"/>
      <c r="IOR1647" s="12"/>
      <c r="IOS1647" s="12"/>
      <c r="IOT1647" s="12"/>
      <c r="IOU1647" s="12"/>
      <c r="IOV1647" s="12"/>
      <c r="IOW1647" s="12"/>
      <c r="IOX1647" s="12"/>
      <c r="IOY1647" s="12"/>
      <c r="IOZ1647" s="12"/>
      <c r="IPA1647" s="12"/>
      <c r="IPB1647" s="12"/>
      <c r="IPC1647" s="12"/>
      <c r="IPD1647" s="12"/>
      <c r="IPE1647" s="12"/>
      <c r="IPF1647" s="12"/>
      <c r="IPG1647" s="12"/>
      <c r="IPH1647" s="12"/>
      <c r="IPI1647" s="12"/>
      <c r="IPJ1647" s="12"/>
      <c r="IPK1647" s="12"/>
      <c r="IPL1647" s="12"/>
      <c r="IPM1647" s="12"/>
      <c r="IPN1647" s="12"/>
      <c r="IPO1647" s="12"/>
      <c r="IPP1647" s="12"/>
      <c r="IPQ1647" s="12"/>
      <c r="IPR1647" s="12"/>
      <c r="IPS1647" s="12"/>
      <c r="IPT1647" s="12"/>
      <c r="IPU1647" s="12"/>
      <c r="IPV1647" s="12"/>
      <c r="IPW1647" s="12"/>
      <c r="IPX1647" s="12"/>
      <c r="IPY1647" s="12"/>
      <c r="IPZ1647" s="12"/>
      <c r="IQA1647" s="12"/>
      <c r="IQB1647" s="12"/>
      <c r="IQC1647" s="12"/>
      <c r="IQD1647" s="12"/>
      <c r="IQE1647" s="12"/>
      <c r="IQF1647" s="12"/>
      <c r="IQG1647" s="12"/>
      <c r="IQH1647" s="12"/>
      <c r="IQI1647" s="12"/>
      <c r="IQJ1647" s="12"/>
      <c r="IQK1647" s="12"/>
      <c r="IQL1647" s="12"/>
      <c r="IQM1647" s="12"/>
      <c r="IQN1647" s="12"/>
      <c r="IQO1647" s="12"/>
      <c r="IQP1647" s="12"/>
      <c r="IQQ1647" s="12"/>
      <c r="IQR1647" s="12"/>
      <c r="IQS1647" s="12"/>
      <c r="IQT1647" s="12"/>
      <c r="IQU1647" s="12"/>
      <c r="IQV1647" s="12"/>
      <c r="IQW1647" s="12"/>
      <c r="IQX1647" s="12"/>
      <c r="IQY1647" s="12"/>
      <c r="IQZ1647" s="12"/>
      <c r="IRA1647" s="12"/>
      <c r="IRB1647" s="12"/>
      <c r="IRC1647" s="12"/>
      <c r="IRD1647" s="12"/>
      <c r="IRE1647" s="12"/>
      <c r="IRF1647" s="12"/>
      <c r="IRG1647" s="12"/>
      <c r="IRH1647" s="12"/>
      <c r="IRI1647" s="12"/>
      <c r="IRJ1647" s="12"/>
      <c r="IRK1647" s="12"/>
      <c r="IRL1647" s="12"/>
      <c r="IRM1647" s="12"/>
      <c r="IRN1647" s="12"/>
      <c r="IRO1647" s="12"/>
      <c r="IRP1647" s="12"/>
      <c r="IRQ1647" s="12"/>
      <c r="IRR1647" s="12"/>
      <c r="IRS1647" s="12"/>
      <c r="IRT1647" s="12"/>
      <c r="IRU1647" s="12"/>
      <c r="IRV1647" s="12"/>
      <c r="IRW1647" s="12"/>
      <c r="IRX1647" s="12"/>
      <c r="IRY1647" s="12"/>
      <c r="IRZ1647" s="12"/>
      <c r="ISA1647" s="12"/>
      <c r="ISB1647" s="12"/>
      <c r="ISC1647" s="12"/>
      <c r="ISD1647" s="12"/>
      <c r="ISE1647" s="12"/>
      <c r="ISF1647" s="12"/>
      <c r="ISG1647" s="12"/>
      <c r="ISH1647" s="12"/>
      <c r="ISI1647" s="12"/>
      <c r="ISJ1647" s="12"/>
      <c r="ISK1647" s="12"/>
      <c r="ISL1647" s="12"/>
      <c r="ISM1647" s="12"/>
      <c r="ISN1647" s="12"/>
      <c r="ISO1647" s="12"/>
      <c r="ISP1647" s="12"/>
      <c r="ISQ1647" s="12"/>
      <c r="ISR1647" s="12"/>
      <c r="ISS1647" s="12"/>
      <c r="IST1647" s="12"/>
      <c r="ISU1647" s="12"/>
      <c r="ISV1647" s="12"/>
      <c r="ISW1647" s="12"/>
      <c r="ISX1647" s="12"/>
      <c r="ISY1647" s="12"/>
      <c r="ISZ1647" s="12"/>
      <c r="ITA1647" s="12"/>
      <c r="ITB1647" s="12"/>
      <c r="ITC1647" s="12"/>
      <c r="ITD1647" s="12"/>
      <c r="ITE1647" s="12"/>
      <c r="ITF1647" s="12"/>
      <c r="ITG1647" s="12"/>
      <c r="ITH1647" s="12"/>
      <c r="ITI1647" s="12"/>
      <c r="ITJ1647" s="12"/>
      <c r="ITK1647" s="12"/>
      <c r="ITL1647" s="12"/>
      <c r="ITM1647" s="12"/>
      <c r="ITN1647" s="12"/>
      <c r="ITO1647" s="12"/>
      <c r="ITP1647" s="12"/>
      <c r="ITQ1647" s="12"/>
      <c r="ITR1647" s="12"/>
      <c r="ITS1647" s="12"/>
      <c r="ITT1647" s="12"/>
      <c r="ITU1647" s="12"/>
      <c r="ITV1647" s="12"/>
      <c r="ITW1647" s="12"/>
      <c r="ITX1647" s="12"/>
      <c r="ITY1647" s="12"/>
      <c r="ITZ1647" s="12"/>
      <c r="IUA1647" s="12"/>
      <c r="IUB1647" s="12"/>
      <c r="IUC1647" s="12"/>
      <c r="IUD1647" s="12"/>
      <c r="IUE1647" s="12"/>
      <c r="IUF1647" s="12"/>
      <c r="IUG1647" s="12"/>
      <c r="IUH1647" s="12"/>
      <c r="IUI1647" s="12"/>
      <c r="IUJ1647" s="12"/>
      <c r="IUK1647" s="12"/>
      <c r="IUL1647" s="12"/>
      <c r="IUM1647" s="12"/>
      <c r="IUN1647" s="12"/>
      <c r="IUO1647" s="12"/>
      <c r="IUP1647" s="12"/>
      <c r="IUQ1647" s="12"/>
      <c r="IUR1647" s="12"/>
      <c r="IUS1647" s="12"/>
      <c r="IUT1647" s="12"/>
      <c r="IUU1647" s="12"/>
      <c r="IUV1647" s="12"/>
      <c r="IUW1647" s="12"/>
      <c r="IUX1647" s="12"/>
      <c r="IUY1647" s="12"/>
      <c r="IUZ1647" s="12"/>
      <c r="IVA1647" s="12"/>
      <c r="IVB1647" s="12"/>
      <c r="IVC1647" s="12"/>
      <c r="IVD1647" s="12"/>
      <c r="IVE1647" s="12"/>
      <c r="IVF1647" s="12"/>
      <c r="IVG1647" s="12"/>
      <c r="IVH1647" s="12"/>
      <c r="IVI1647" s="12"/>
      <c r="IVJ1647" s="12"/>
      <c r="IVK1647" s="12"/>
      <c r="IVL1647" s="12"/>
      <c r="IVM1647" s="12"/>
      <c r="IVN1647" s="12"/>
      <c r="IVO1647" s="12"/>
      <c r="IVP1647" s="12"/>
      <c r="IVQ1647" s="12"/>
      <c r="IVR1647" s="12"/>
      <c r="IVS1647" s="12"/>
      <c r="IVT1647" s="12"/>
      <c r="IVU1647" s="12"/>
      <c r="IVV1647" s="12"/>
      <c r="IVW1647" s="12"/>
      <c r="IVX1647" s="12"/>
      <c r="IVY1647" s="12"/>
      <c r="IVZ1647" s="12"/>
      <c r="IWA1647" s="12"/>
      <c r="IWB1647" s="12"/>
      <c r="IWC1647" s="12"/>
      <c r="IWD1647" s="12"/>
      <c r="IWE1647" s="12"/>
      <c r="IWF1647" s="12"/>
      <c r="IWG1647" s="12"/>
      <c r="IWH1647" s="12"/>
      <c r="IWI1647" s="12"/>
      <c r="IWJ1647" s="12"/>
      <c r="IWK1647" s="12"/>
      <c r="IWL1647" s="12"/>
      <c r="IWM1647" s="12"/>
      <c r="IWN1647" s="12"/>
      <c r="IWO1647" s="12"/>
      <c r="IWP1647" s="12"/>
      <c r="IWQ1647" s="12"/>
      <c r="IWR1647" s="12"/>
      <c r="IWS1647" s="12"/>
      <c r="IWT1647" s="12"/>
      <c r="IWU1647" s="12"/>
      <c r="IWV1647" s="12"/>
      <c r="IWW1647" s="12"/>
      <c r="IWX1647" s="12"/>
      <c r="IWY1647" s="12"/>
      <c r="IWZ1647" s="12"/>
      <c r="IXA1647" s="12"/>
      <c r="IXB1647" s="12"/>
      <c r="IXC1647" s="12"/>
      <c r="IXD1647" s="12"/>
      <c r="IXE1647" s="12"/>
      <c r="IXF1647" s="12"/>
      <c r="IXG1647" s="12"/>
      <c r="IXH1647" s="12"/>
      <c r="IXI1647" s="12"/>
      <c r="IXJ1647" s="12"/>
      <c r="IXK1647" s="12"/>
      <c r="IXL1647" s="12"/>
      <c r="IXM1647" s="12"/>
      <c r="IXN1647" s="12"/>
      <c r="IXO1647" s="12"/>
      <c r="IXP1647" s="12"/>
      <c r="IXQ1647" s="12"/>
      <c r="IXR1647" s="12"/>
      <c r="IXS1647" s="12"/>
      <c r="IXT1647" s="12"/>
      <c r="IXU1647" s="12"/>
      <c r="IXV1647" s="12"/>
      <c r="IXW1647" s="12"/>
      <c r="IXX1647" s="12"/>
      <c r="IXY1647" s="12"/>
      <c r="IXZ1647" s="12"/>
      <c r="IYA1647" s="12"/>
      <c r="IYB1647" s="12"/>
      <c r="IYC1647" s="12"/>
      <c r="IYD1647" s="12"/>
      <c r="IYE1647" s="12"/>
      <c r="IYF1647" s="12"/>
      <c r="IYG1647" s="12"/>
      <c r="IYH1647" s="12"/>
      <c r="IYI1647" s="12"/>
      <c r="IYJ1647" s="12"/>
      <c r="IYK1647" s="12"/>
      <c r="IYL1647" s="12"/>
      <c r="IYM1647" s="12"/>
      <c r="IYN1647" s="12"/>
      <c r="IYO1647" s="12"/>
      <c r="IYP1647" s="12"/>
      <c r="IYQ1647" s="12"/>
      <c r="IYR1647" s="12"/>
      <c r="IYS1647" s="12"/>
      <c r="IYT1647" s="12"/>
      <c r="IYU1647" s="12"/>
      <c r="IYV1647" s="12"/>
      <c r="IYW1647" s="12"/>
      <c r="IYX1647" s="12"/>
      <c r="IYY1647" s="12"/>
      <c r="IYZ1647" s="12"/>
      <c r="IZA1647" s="12"/>
      <c r="IZB1647" s="12"/>
      <c r="IZC1647" s="12"/>
      <c r="IZD1647" s="12"/>
      <c r="IZE1647" s="12"/>
      <c r="IZF1647" s="12"/>
      <c r="IZG1647" s="12"/>
      <c r="IZH1647" s="12"/>
      <c r="IZI1647" s="12"/>
      <c r="IZJ1647" s="12"/>
      <c r="IZK1647" s="12"/>
      <c r="IZL1647" s="12"/>
      <c r="IZM1647" s="12"/>
      <c r="IZN1647" s="12"/>
      <c r="IZO1647" s="12"/>
      <c r="IZP1647" s="12"/>
      <c r="IZQ1647" s="12"/>
      <c r="IZR1647" s="12"/>
      <c r="IZS1647" s="12"/>
      <c r="IZT1647" s="12"/>
      <c r="IZU1647" s="12"/>
      <c r="IZV1647" s="12"/>
      <c r="IZW1647" s="12"/>
      <c r="IZX1647" s="12"/>
      <c r="IZY1647" s="12"/>
      <c r="IZZ1647" s="12"/>
      <c r="JAA1647" s="12"/>
      <c r="JAB1647" s="12"/>
      <c r="JAC1647" s="12"/>
      <c r="JAD1647" s="12"/>
      <c r="JAE1647" s="12"/>
      <c r="JAF1647" s="12"/>
      <c r="JAG1647" s="12"/>
      <c r="JAH1647" s="12"/>
      <c r="JAI1647" s="12"/>
      <c r="JAJ1647" s="12"/>
      <c r="JAK1647" s="12"/>
      <c r="JAL1647" s="12"/>
      <c r="JAM1647" s="12"/>
      <c r="JAN1647" s="12"/>
      <c r="JAO1647" s="12"/>
      <c r="JAP1647" s="12"/>
      <c r="JAQ1647" s="12"/>
      <c r="JAR1647" s="12"/>
      <c r="JAS1647" s="12"/>
      <c r="JAT1647" s="12"/>
      <c r="JAU1647" s="12"/>
      <c r="JAV1647" s="12"/>
      <c r="JAW1647" s="12"/>
      <c r="JAX1647" s="12"/>
      <c r="JAY1647" s="12"/>
      <c r="JAZ1647" s="12"/>
      <c r="JBA1647" s="12"/>
      <c r="JBB1647" s="12"/>
      <c r="JBC1647" s="12"/>
      <c r="JBD1647" s="12"/>
      <c r="JBE1647" s="12"/>
      <c r="JBF1647" s="12"/>
      <c r="JBG1647" s="12"/>
      <c r="JBH1647" s="12"/>
      <c r="JBI1647" s="12"/>
      <c r="JBJ1647" s="12"/>
      <c r="JBK1647" s="12"/>
      <c r="JBL1647" s="12"/>
      <c r="JBM1647" s="12"/>
      <c r="JBN1647" s="12"/>
      <c r="JBO1647" s="12"/>
      <c r="JBP1647" s="12"/>
      <c r="JBQ1647" s="12"/>
      <c r="JBR1647" s="12"/>
      <c r="JBS1647" s="12"/>
      <c r="JBT1647" s="12"/>
      <c r="JBU1647" s="12"/>
      <c r="JBV1647" s="12"/>
      <c r="JBW1647" s="12"/>
      <c r="JBX1647" s="12"/>
      <c r="JBY1647" s="12"/>
      <c r="JBZ1647" s="12"/>
      <c r="JCA1647" s="12"/>
      <c r="JCB1647" s="12"/>
      <c r="JCC1647" s="12"/>
      <c r="JCD1647" s="12"/>
      <c r="JCE1647" s="12"/>
      <c r="JCF1647" s="12"/>
      <c r="JCG1647" s="12"/>
      <c r="JCH1647" s="12"/>
      <c r="JCI1647" s="12"/>
      <c r="JCJ1647" s="12"/>
      <c r="JCK1647" s="12"/>
      <c r="JCL1647" s="12"/>
      <c r="JCM1647" s="12"/>
      <c r="JCN1647" s="12"/>
      <c r="JCO1647" s="12"/>
      <c r="JCP1647" s="12"/>
      <c r="JCQ1647" s="12"/>
      <c r="JCR1647" s="12"/>
      <c r="JCS1647" s="12"/>
      <c r="JCT1647" s="12"/>
      <c r="JCU1647" s="12"/>
      <c r="JCV1647" s="12"/>
      <c r="JCW1647" s="12"/>
      <c r="JCX1647" s="12"/>
      <c r="JCY1647" s="12"/>
      <c r="JCZ1647" s="12"/>
      <c r="JDA1647" s="12"/>
      <c r="JDB1647" s="12"/>
      <c r="JDC1647" s="12"/>
      <c r="JDD1647" s="12"/>
      <c r="JDE1647" s="12"/>
      <c r="JDF1647" s="12"/>
      <c r="JDG1647" s="12"/>
      <c r="JDH1647" s="12"/>
      <c r="JDI1647" s="12"/>
      <c r="JDJ1647" s="12"/>
      <c r="JDK1647" s="12"/>
      <c r="JDL1647" s="12"/>
      <c r="JDM1647" s="12"/>
      <c r="JDN1647" s="12"/>
      <c r="JDO1647" s="12"/>
      <c r="JDP1647" s="12"/>
      <c r="JDQ1647" s="12"/>
      <c r="JDR1647" s="12"/>
      <c r="JDS1647" s="12"/>
      <c r="JDT1647" s="12"/>
      <c r="JDU1647" s="12"/>
      <c r="JDV1647" s="12"/>
      <c r="JDW1647" s="12"/>
      <c r="JDX1647" s="12"/>
      <c r="JDY1647" s="12"/>
      <c r="JDZ1647" s="12"/>
      <c r="JEA1647" s="12"/>
      <c r="JEB1647" s="12"/>
      <c r="JEC1647" s="12"/>
      <c r="JED1647" s="12"/>
      <c r="JEE1647" s="12"/>
      <c r="JEF1647" s="12"/>
      <c r="JEG1647" s="12"/>
      <c r="JEH1647" s="12"/>
      <c r="JEI1647" s="12"/>
      <c r="JEJ1647" s="12"/>
      <c r="JEK1647" s="12"/>
      <c r="JEL1647" s="12"/>
      <c r="JEM1647" s="12"/>
      <c r="JEN1647" s="12"/>
      <c r="JEO1647" s="12"/>
      <c r="JEP1647" s="12"/>
      <c r="JEQ1647" s="12"/>
      <c r="JER1647" s="12"/>
      <c r="JES1647" s="12"/>
      <c r="JET1647" s="12"/>
      <c r="JEU1647" s="12"/>
      <c r="JEV1647" s="12"/>
      <c r="JEW1647" s="12"/>
      <c r="JEX1647" s="12"/>
      <c r="JEY1647" s="12"/>
      <c r="JEZ1647" s="12"/>
      <c r="JFA1647" s="12"/>
      <c r="JFB1647" s="12"/>
      <c r="JFC1647" s="12"/>
      <c r="JFD1647" s="12"/>
      <c r="JFE1647" s="12"/>
      <c r="JFF1647" s="12"/>
      <c r="JFG1647" s="12"/>
      <c r="JFH1647" s="12"/>
      <c r="JFI1647" s="12"/>
      <c r="JFJ1647" s="12"/>
      <c r="JFK1647" s="12"/>
      <c r="JFL1647" s="12"/>
      <c r="JFM1647" s="12"/>
      <c r="JFN1647" s="12"/>
      <c r="JFO1647" s="12"/>
      <c r="JFP1647" s="12"/>
      <c r="JFQ1647" s="12"/>
      <c r="JFR1647" s="12"/>
      <c r="JFS1647" s="12"/>
      <c r="JFT1647" s="12"/>
      <c r="JFU1647" s="12"/>
      <c r="JFV1647" s="12"/>
      <c r="JFW1647" s="12"/>
      <c r="JFX1647" s="12"/>
      <c r="JFY1647" s="12"/>
      <c r="JFZ1647" s="12"/>
      <c r="JGA1647" s="12"/>
      <c r="JGB1647" s="12"/>
      <c r="JGC1647" s="12"/>
      <c r="JGD1647" s="12"/>
      <c r="JGE1647" s="12"/>
      <c r="JGF1647" s="12"/>
      <c r="JGG1647" s="12"/>
      <c r="JGH1647" s="12"/>
      <c r="JGI1647" s="12"/>
      <c r="JGJ1647" s="12"/>
      <c r="JGK1647" s="12"/>
      <c r="JGL1647" s="12"/>
      <c r="JGM1647" s="12"/>
      <c r="JGN1647" s="12"/>
      <c r="JGO1647" s="12"/>
      <c r="JGP1647" s="12"/>
      <c r="JGQ1647" s="12"/>
      <c r="JGR1647" s="12"/>
      <c r="JGS1647" s="12"/>
      <c r="JGT1647" s="12"/>
      <c r="JGU1647" s="12"/>
      <c r="JGV1647" s="12"/>
      <c r="JGW1647" s="12"/>
      <c r="JGX1647" s="12"/>
      <c r="JGY1647" s="12"/>
      <c r="JGZ1647" s="12"/>
      <c r="JHA1647" s="12"/>
      <c r="JHB1647" s="12"/>
      <c r="JHC1647" s="12"/>
      <c r="JHD1647" s="12"/>
      <c r="JHE1647" s="12"/>
      <c r="JHF1647" s="12"/>
      <c r="JHG1647" s="12"/>
      <c r="JHH1647" s="12"/>
      <c r="JHI1647" s="12"/>
      <c r="JHJ1647" s="12"/>
      <c r="JHK1647" s="12"/>
      <c r="JHL1647" s="12"/>
      <c r="JHM1647" s="12"/>
      <c r="JHN1647" s="12"/>
      <c r="JHO1647" s="12"/>
      <c r="JHP1647" s="12"/>
      <c r="JHQ1647" s="12"/>
      <c r="JHR1647" s="12"/>
      <c r="JHS1647" s="12"/>
      <c r="JHT1647" s="12"/>
      <c r="JHU1647" s="12"/>
      <c r="JHV1647" s="12"/>
      <c r="JHW1647" s="12"/>
      <c r="JHX1647" s="12"/>
      <c r="JHY1647" s="12"/>
      <c r="JHZ1647" s="12"/>
      <c r="JIA1647" s="12"/>
      <c r="JIB1647" s="12"/>
      <c r="JIC1647" s="12"/>
      <c r="JID1647" s="12"/>
      <c r="JIE1647" s="12"/>
      <c r="JIF1647" s="12"/>
      <c r="JIG1647" s="12"/>
      <c r="JIH1647" s="12"/>
      <c r="JII1647" s="12"/>
      <c r="JIJ1647" s="12"/>
      <c r="JIK1647" s="12"/>
      <c r="JIL1647" s="12"/>
      <c r="JIM1647" s="12"/>
      <c r="JIN1647" s="12"/>
      <c r="JIO1647" s="12"/>
      <c r="JIP1647" s="12"/>
      <c r="JIQ1647" s="12"/>
      <c r="JIR1647" s="12"/>
      <c r="JIS1647" s="12"/>
      <c r="JIT1647" s="12"/>
      <c r="JIU1647" s="12"/>
      <c r="JIV1647" s="12"/>
      <c r="JIW1647" s="12"/>
      <c r="JIX1647" s="12"/>
      <c r="JIY1647" s="12"/>
      <c r="JIZ1647" s="12"/>
      <c r="JJA1647" s="12"/>
      <c r="JJB1647" s="12"/>
      <c r="JJC1647" s="12"/>
      <c r="JJD1647" s="12"/>
      <c r="JJE1647" s="12"/>
      <c r="JJF1647" s="12"/>
      <c r="JJG1647" s="12"/>
      <c r="JJH1647" s="12"/>
      <c r="JJI1647" s="12"/>
      <c r="JJJ1647" s="12"/>
      <c r="JJK1647" s="12"/>
      <c r="JJL1647" s="12"/>
      <c r="JJM1647" s="12"/>
      <c r="JJN1647" s="12"/>
      <c r="JJO1647" s="12"/>
      <c r="JJP1647" s="12"/>
      <c r="JJQ1647" s="12"/>
      <c r="JJR1647" s="12"/>
      <c r="JJS1647" s="12"/>
      <c r="JJT1647" s="12"/>
      <c r="JJU1647" s="12"/>
      <c r="JJV1647" s="12"/>
      <c r="JJW1647" s="12"/>
      <c r="JJX1647" s="12"/>
      <c r="JJY1647" s="12"/>
      <c r="JJZ1647" s="12"/>
      <c r="JKA1647" s="12"/>
      <c r="JKB1647" s="12"/>
      <c r="JKC1647" s="12"/>
      <c r="JKD1647" s="12"/>
      <c r="JKE1647" s="12"/>
      <c r="JKF1647" s="12"/>
      <c r="JKG1647" s="12"/>
      <c r="JKH1647" s="12"/>
      <c r="JKI1647" s="12"/>
      <c r="JKJ1647" s="12"/>
      <c r="JKK1647" s="12"/>
      <c r="JKL1647" s="12"/>
      <c r="JKM1647" s="12"/>
      <c r="JKN1647" s="12"/>
      <c r="JKO1647" s="12"/>
      <c r="JKP1647" s="12"/>
      <c r="JKQ1647" s="12"/>
      <c r="JKR1647" s="12"/>
      <c r="JKS1647" s="12"/>
      <c r="JKT1647" s="12"/>
      <c r="JKU1647" s="12"/>
      <c r="JKV1647" s="12"/>
      <c r="JKW1647" s="12"/>
      <c r="JKX1647" s="12"/>
      <c r="JKY1647" s="12"/>
      <c r="JKZ1647" s="12"/>
      <c r="JLA1647" s="12"/>
      <c r="JLB1647" s="12"/>
      <c r="JLC1647" s="12"/>
      <c r="JLD1647" s="12"/>
      <c r="JLE1647" s="12"/>
      <c r="JLF1647" s="12"/>
      <c r="JLG1647" s="12"/>
      <c r="JLH1647" s="12"/>
      <c r="JLI1647" s="12"/>
      <c r="JLJ1647" s="12"/>
      <c r="JLK1647" s="12"/>
      <c r="JLL1647" s="12"/>
      <c r="JLM1647" s="12"/>
      <c r="JLN1647" s="12"/>
      <c r="JLO1647" s="12"/>
      <c r="JLP1647" s="12"/>
      <c r="JLQ1647" s="12"/>
      <c r="JLR1647" s="12"/>
      <c r="JLS1647" s="12"/>
      <c r="JLT1647" s="12"/>
      <c r="JLU1647" s="12"/>
      <c r="JLV1647" s="12"/>
      <c r="JLW1647" s="12"/>
      <c r="JLX1647" s="12"/>
      <c r="JLY1647" s="12"/>
      <c r="JLZ1647" s="12"/>
      <c r="JMA1647" s="12"/>
      <c r="JMB1647" s="12"/>
      <c r="JMC1647" s="12"/>
      <c r="JMD1647" s="12"/>
      <c r="JME1647" s="12"/>
      <c r="JMF1647" s="12"/>
      <c r="JMG1647" s="12"/>
      <c r="JMH1647" s="12"/>
      <c r="JMI1647" s="12"/>
      <c r="JMJ1647" s="12"/>
      <c r="JMK1647" s="12"/>
      <c r="JML1647" s="12"/>
      <c r="JMM1647" s="12"/>
      <c r="JMN1647" s="12"/>
      <c r="JMO1647" s="12"/>
      <c r="JMP1647" s="12"/>
      <c r="JMQ1647" s="12"/>
      <c r="JMR1647" s="12"/>
      <c r="JMS1647" s="12"/>
      <c r="JMT1647" s="12"/>
      <c r="JMU1647" s="12"/>
      <c r="JMV1647" s="12"/>
      <c r="JMW1647" s="12"/>
      <c r="JMX1647" s="12"/>
      <c r="JMY1647" s="12"/>
      <c r="JMZ1647" s="12"/>
      <c r="JNA1647" s="12"/>
      <c r="JNB1647" s="12"/>
      <c r="JNC1647" s="12"/>
      <c r="JND1647" s="12"/>
      <c r="JNE1647" s="12"/>
      <c r="JNF1647" s="12"/>
      <c r="JNG1647" s="12"/>
      <c r="JNH1647" s="12"/>
      <c r="JNI1647" s="12"/>
      <c r="JNJ1647" s="12"/>
      <c r="JNK1647" s="12"/>
      <c r="JNL1647" s="12"/>
      <c r="JNM1647" s="12"/>
      <c r="JNN1647" s="12"/>
      <c r="JNO1647" s="12"/>
      <c r="JNP1647" s="12"/>
      <c r="JNQ1647" s="12"/>
      <c r="JNR1647" s="12"/>
      <c r="JNS1647" s="12"/>
      <c r="JNT1647" s="12"/>
      <c r="JNU1647" s="12"/>
      <c r="JNV1647" s="12"/>
      <c r="JNW1647" s="12"/>
      <c r="JNX1647" s="12"/>
      <c r="JNY1647" s="12"/>
      <c r="JNZ1647" s="12"/>
      <c r="JOA1647" s="12"/>
      <c r="JOB1647" s="12"/>
      <c r="JOC1647" s="12"/>
      <c r="JOD1647" s="12"/>
      <c r="JOE1647" s="12"/>
      <c r="JOF1647" s="12"/>
      <c r="JOG1647" s="12"/>
      <c r="JOH1647" s="12"/>
      <c r="JOI1647" s="12"/>
      <c r="JOJ1647" s="12"/>
      <c r="JOK1647" s="12"/>
      <c r="JOL1647" s="12"/>
      <c r="JOM1647" s="12"/>
      <c r="JON1647" s="12"/>
      <c r="JOO1647" s="12"/>
      <c r="JOP1647" s="12"/>
      <c r="JOQ1647" s="12"/>
      <c r="JOR1647" s="12"/>
      <c r="JOS1647" s="12"/>
      <c r="JOT1647" s="12"/>
      <c r="JOU1647" s="12"/>
      <c r="JOV1647" s="12"/>
      <c r="JOW1647" s="12"/>
      <c r="JOX1647" s="12"/>
      <c r="JOY1647" s="12"/>
      <c r="JOZ1647" s="12"/>
      <c r="JPA1647" s="12"/>
      <c r="JPB1647" s="12"/>
      <c r="JPC1647" s="12"/>
      <c r="JPD1647" s="12"/>
      <c r="JPE1647" s="12"/>
      <c r="JPF1647" s="12"/>
      <c r="JPG1647" s="12"/>
      <c r="JPH1647" s="12"/>
      <c r="JPI1647" s="12"/>
      <c r="JPJ1647" s="12"/>
      <c r="JPK1647" s="12"/>
      <c r="JPL1647" s="12"/>
      <c r="JPM1647" s="12"/>
      <c r="JPN1647" s="12"/>
      <c r="JPO1647" s="12"/>
      <c r="JPP1647" s="12"/>
      <c r="JPQ1647" s="12"/>
      <c r="JPR1647" s="12"/>
      <c r="JPS1647" s="12"/>
      <c r="JPT1647" s="12"/>
      <c r="JPU1647" s="12"/>
      <c r="JPV1647" s="12"/>
      <c r="JPW1647" s="12"/>
      <c r="JPX1647" s="12"/>
      <c r="JPY1647" s="12"/>
      <c r="JPZ1647" s="12"/>
      <c r="JQA1647" s="12"/>
      <c r="JQB1647" s="12"/>
      <c r="JQC1647" s="12"/>
      <c r="JQD1647" s="12"/>
      <c r="JQE1647" s="12"/>
      <c r="JQF1647" s="12"/>
      <c r="JQG1647" s="12"/>
      <c r="JQH1647" s="12"/>
      <c r="JQI1647" s="12"/>
      <c r="JQJ1647" s="12"/>
      <c r="JQK1647" s="12"/>
      <c r="JQL1647" s="12"/>
      <c r="JQM1647" s="12"/>
      <c r="JQN1647" s="12"/>
      <c r="JQO1647" s="12"/>
      <c r="JQP1647" s="12"/>
      <c r="JQQ1647" s="12"/>
      <c r="JQR1647" s="12"/>
      <c r="JQS1647" s="12"/>
      <c r="JQT1647" s="12"/>
      <c r="JQU1647" s="12"/>
      <c r="JQV1647" s="12"/>
      <c r="JQW1647" s="12"/>
      <c r="JQX1647" s="12"/>
      <c r="JQY1647" s="12"/>
      <c r="JQZ1647" s="12"/>
      <c r="JRA1647" s="12"/>
      <c r="JRB1647" s="12"/>
      <c r="JRC1647" s="12"/>
      <c r="JRD1647" s="12"/>
      <c r="JRE1647" s="12"/>
      <c r="JRF1647" s="12"/>
      <c r="JRG1647" s="12"/>
      <c r="JRH1647" s="12"/>
      <c r="JRI1647" s="12"/>
      <c r="JRJ1647" s="12"/>
      <c r="JRK1647" s="12"/>
      <c r="JRL1647" s="12"/>
      <c r="JRM1647" s="12"/>
      <c r="JRN1647" s="12"/>
      <c r="JRO1647" s="12"/>
      <c r="JRP1647" s="12"/>
      <c r="JRQ1647" s="12"/>
      <c r="JRR1647" s="12"/>
      <c r="JRS1647" s="12"/>
      <c r="JRT1647" s="12"/>
      <c r="JRU1647" s="12"/>
      <c r="JRV1647" s="12"/>
      <c r="JRW1647" s="12"/>
      <c r="JRX1647" s="12"/>
      <c r="JRY1647" s="12"/>
      <c r="JRZ1647" s="12"/>
      <c r="JSA1647" s="12"/>
      <c r="JSB1647" s="12"/>
      <c r="JSC1647" s="12"/>
      <c r="JSD1647" s="12"/>
      <c r="JSE1647" s="12"/>
      <c r="JSF1647" s="12"/>
      <c r="JSG1647" s="12"/>
      <c r="JSH1647" s="12"/>
      <c r="JSI1647" s="12"/>
      <c r="JSJ1647" s="12"/>
      <c r="JSK1647" s="12"/>
      <c r="JSL1647" s="12"/>
      <c r="JSM1647" s="12"/>
      <c r="JSN1647" s="12"/>
      <c r="JSO1647" s="12"/>
      <c r="JSP1647" s="12"/>
      <c r="JSQ1647" s="12"/>
      <c r="JSR1647" s="12"/>
      <c r="JSS1647" s="12"/>
      <c r="JST1647" s="12"/>
      <c r="JSU1647" s="12"/>
      <c r="JSV1647" s="12"/>
      <c r="JSW1647" s="12"/>
      <c r="JSX1647" s="12"/>
      <c r="JSY1647" s="12"/>
      <c r="JSZ1647" s="12"/>
      <c r="JTA1647" s="12"/>
      <c r="JTB1647" s="12"/>
      <c r="JTC1647" s="12"/>
      <c r="JTD1647" s="12"/>
      <c r="JTE1647" s="12"/>
      <c r="JTF1647" s="12"/>
      <c r="JTG1647" s="12"/>
      <c r="JTH1647" s="12"/>
      <c r="JTI1647" s="12"/>
      <c r="JTJ1647" s="12"/>
      <c r="JTK1647" s="12"/>
      <c r="JTL1647" s="12"/>
      <c r="JTM1647" s="12"/>
      <c r="JTN1647" s="12"/>
      <c r="JTO1647" s="12"/>
      <c r="JTP1647" s="12"/>
      <c r="JTQ1647" s="12"/>
      <c r="JTR1647" s="12"/>
      <c r="JTS1647" s="12"/>
      <c r="JTT1647" s="12"/>
      <c r="JTU1647" s="12"/>
      <c r="JTV1647" s="12"/>
      <c r="JTW1647" s="12"/>
      <c r="JTX1647" s="12"/>
      <c r="JTY1647" s="12"/>
      <c r="JTZ1647" s="12"/>
      <c r="JUA1647" s="12"/>
      <c r="JUB1647" s="12"/>
      <c r="JUC1647" s="12"/>
      <c r="JUD1647" s="12"/>
      <c r="JUE1647" s="12"/>
      <c r="JUF1647" s="12"/>
      <c r="JUG1647" s="12"/>
      <c r="JUH1647" s="12"/>
      <c r="JUI1647" s="12"/>
      <c r="JUJ1647" s="12"/>
      <c r="JUK1647" s="12"/>
      <c r="JUL1647" s="12"/>
      <c r="JUM1647" s="12"/>
      <c r="JUN1647" s="12"/>
      <c r="JUO1647" s="12"/>
      <c r="JUP1647" s="12"/>
      <c r="JUQ1647" s="12"/>
      <c r="JUR1647" s="12"/>
      <c r="JUS1647" s="12"/>
      <c r="JUT1647" s="12"/>
      <c r="JUU1647" s="12"/>
      <c r="JUV1647" s="12"/>
      <c r="JUW1647" s="12"/>
      <c r="JUX1647" s="12"/>
      <c r="JUY1647" s="12"/>
      <c r="JUZ1647" s="12"/>
      <c r="JVA1647" s="12"/>
      <c r="JVB1647" s="12"/>
      <c r="JVC1647" s="12"/>
      <c r="JVD1647" s="12"/>
      <c r="JVE1647" s="12"/>
      <c r="JVF1647" s="12"/>
      <c r="JVG1647" s="12"/>
      <c r="JVH1647" s="12"/>
      <c r="JVI1647" s="12"/>
      <c r="JVJ1647" s="12"/>
      <c r="JVK1647" s="12"/>
      <c r="JVL1647" s="12"/>
      <c r="JVM1647" s="12"/>
      <c r="JVN1647" s="12"/>
      <c r="JVO1647" s="12"/>
      <c r="JVP1647" s="12"/>
      <c r="JVQ1647" s="12"/>
      <c r="JVR1647" s="12"/>
      <c r="JVS1647" s="12"/>
      <c r="JVT1647" s="12"/>
      <c r="JVU1647" s="12"/>
      <c r="JVV1647" s="12"/>
      <c r="JVW1647" s="12"/>
      <c r="JVX1647" s="12"/>
      <c r="JVY1647" s="12"/>
      <c r="JVZ1647" s="12"/>
      <c r="JWA1647" s="12"/>
      <c r="JWB1647" s="12"/>
      <c r="JWC1647" s="12"/>
      <c r="JWD1647" s="12"/>
      <c r="JWE1647" s="12"/>
      <c r="JWF1647" s="12"/>
      <c r="JWG1647" s="12"/>
      <c r="JWH1647" s="12"/>
      <c r="JWI1647" s="12"/>
      <c r="JWJ1647" s="12"/>
      <c r="JWK1647" s="12"/>
      <c r="JWL1647" s="12"/>
      <c r="JWM1647" s="12"/>
      <c r="JWN1647" s="12"/>
      <c r="JWO1647" s="12"/>
      <c r="JWP1647" s="12"/>
      <c r="JWQ1647" s="12"/>
      <c r="JWR1647" s="12"/>
      <c r="JWS1647" s="12"/>
      <c r="JWT1647" s="12"/>
      <c r="JWU1647" s="12"/>
      <c r="JWV1647" s="12"/>
      <c r="JWW1647" s="12"/>
      <c r="JWX1647" s="12"/>
      <c r="JWY1647" s="12"/>
      <c r="JWZ1647" s="12"/>
      <c r="JXA1647" s="12"/>
      <c r="JXB1647" s="12"/>
      <c r="JXC1647" s="12"/>
      <c r="JXD1647" s="12"/>
      <c r="JXE1647" s="12"/>
      <c r="JXF1647" s="12"/>
      <c r="JXG1647" s="12"/>
      <c r="JXH1647" s="12"/>
      <c r="JXI1647" s="12"/>
      <c r="JXJ1647" s="12"/>
      <c r="JXK1647" s="12"/>
      <c r="JXL1647" s="12"/>
      <c r="JXM1647" s="12"/>
      <c r="JXN1647" s="12"/>
      <c r="JXO1647" s="12"/>
      <c r="JXP1647" s="12"/>
      <c r="JXQ1647" s="12"/>
      <c r="JXR1647" s="12"/>
      <c r="JXS1647" s="12"/>
      <c r="JXT1647" s="12"/>
      <c r="JXU1647" s="12"/>
      <c r="JXV1647" s="12"/>
      <c r="JXW1647" s="12"/>
      <c r="JXX1647" s="12"/>
      <c r="JXY1647" s="12"/>
      <c r="JXZ1647" s="12"/>
      <c r="JYA1647" s="12"/>
      <c r="JYB1647" s="12"/>
      <c r="JYC1647" s="12"/>
      <c r="JYD1647" s="12"/>
      <c r="JYE1647" s="12"/>
      <c r="JYF1647" s="12"/>
      <c r="JYG1647" s="12"/>
      <c r="JYH1647" s="12"/>
      <c r="JYI1647" s="12"/>
      <c r="JYJ1647" s="12"/>
      <c r="JYK1647" s="12"/>
      <c r="JYL1647" s="12"/>
      <c r="JYM1647" s="12"/>
      <c r="JYN1647" s="12"/>
      <c r="JYO1647" s="12"/>
      <c r="JYP1647" s="12"/>
      <c r="JYQ1647" s="12"/>
      <c r="JYR1647" s="12"/>
      <c r="JYS1647" s="12"/>
      <c r="JYT1647" s="12"/>
      <c r="JYU1647" s="12"/>
      <c r="JYV1647" s="12"/>
      <c r="JYW1647" s="12"/>
      <c r="JYX1647" s="12"/>
      <c r="JYY1647" s="12"/>
      <c r="JYZ1647" s="12"/>
      <c r="JZA1647" s="12"/>
      <c r="JZB1647" s="12"/>
      <c r="JZC1647" s="12"/>
      <c r="JZD1647" s="12"/>
      <c r="JZE1647" s="12"/>
      <c r="JZF1647" s="12"/>
      <c r="JZG1647" s="12"/>
      <c r="JZH1647" s="12"/>
      <c r="JZI1647" s="12"/>
      <c r="JZJ1647" s="12"/>
      <c r="JZK1647" s="12"/>
      <c r="JZL1647" s="12"/>
      <c r="JZM1647" s="12"/>
      <c r="JZN1647" s="12"/>
      <c r="JZO1647" s="12"/>
      <c r="JZP1647" s="12"/>
      <c r="JZQ1647" s="12"/>
      <c r="JZR1647" s="12"/>
      <c r="JZS1647" s="12"/>
      <c r="JZT1647" s="12"/>
      <c r="JZU1647" s="12"/>
      <c r="JZV1647" s="12"/>
      <c r="JZW1647" s="12"/>
      <c r="JZX1647" s="12"/>
      <c r="JZY1647" s="12"/>
      <c r="JZZ1647" s="12"/>
      <c r="KAA1647" s="12"/>
      <c r="KAB1647" s="12"/>
      <c r="KAC1647" s="12"/>
      <c r="KAD1647" s="12"/>
      <c r="KAE1647" s="12"/>
      <c r="KAF1647" s="12"/>
      <c r="KAG1647" s="12"/>
      <c r="KAH1647" s="12"/>
      <c r="KAI1647" s="12"/>
      <c r="KAJ1647" s="12"/>
      <c r="KAK1647" s="12"/>
      <c r="KAL1647" s="12"/>
      <c r="KAM1647" s="12"/>
      <c r="KAN1647" s="12"/>
      <c r="KAO1647" s="12"/>
      <c r="KAP1647" s="12"/>
      <c r="KAQ1647" s="12"/>
      <c r="KAR1647" s="12"/>
      <c r="KAS1647" s="12"/>
      <c r="KAT1647" s="12"/>
      <c r="KAU1647" s="12"/>
      <c r="KAV1647" s="12"/>
      <c r="KAW1647" s="12"/>
      <c r="KAX1647" s="12"/>
      <c r="KAY1647" s="12"/>
      <c r="KAZ1647" s="12"/>
      <c r="KBA1647" s="12"/>
      <c r="KBB1647" s="12"/>
      <c r="KBC1647" s="12"/>
      <c r="KBD1647" s="12"/>
      <c r="KBE1647" s="12"/>
      <c r="KBF1647" s="12"/>
      <c r="KBG1647" s="12"/>
      <c r="KBH1647" s="12"/>
      <c r="KBI1647" s="12"/>
      <c r="KBJ1647" s="12"/>
      <c r="KBK1647" s="12"/>
      <c r="KBL1647" s="12"/>
      <c r="KBM1647" s="12"/>
      <c r="KBN1647" s="12"/>
      <c r="KBO1647" s="12"/>
      <c r="KBP1647" s="12"/>
      <c r="KBQ1647" s="12"/>
      <c r="KBR1647" s="12"/>
      <c r="KBS1647" s="12"/>
      <c r="KBT1647" s="12"/>
      <c r="KBU1647" s="12"/>
      <c r="KBV1647" s="12"/>
      <c r="KBW1647" s="12"/>
      <c r="KBX1647" s="12"/>
      <c r="KBY1647" s="12"/>
      <c r="KBZ1647" s="12"/>
      <c r="KCA1647" s="12"/>
      <c r="KCB1647" s="12"/>
      <c r="KCC1647" s="12"/>
      <c r="KCD1647" s="12"/>
      <c r="KCE1647" s="12"/>
      <c r="KCF1647" s="12"/>
      <c r="KCG1647" s="12"/>
      <c r="KCH1647" s="12"/>
      <c r="KCI1647" s="12"/>
      <c r="KCJ1647" s="12"/>
      <c r="KCK1647" s="12"/>
      <c r="KCL1647" s="12"/>
      <c r="KCM1647" s="12"/>
      <c r="KCN1647" s="12"/>
      <c r="KCO1647" s="12"/>
      <c r="KCP1647" s="12"/>
      <c r="KCQ1647" s="12"/>
      <c r="KCR1647" s="12"/>
      <c r="KCS1647" s="12"/>
      <c r="KCT1647" s="12"/>
      <c r="KCU1647" s="12"/>
      <c r="KCV1647" s="12"/>
      <c r="KCW1647" s="12"/>
      <c r="KCX1647" s="12"/>
      <c r="KCY1647" s="12"/>
      <c r="KCZ1647" s="12"/>
      <c r="KDA1647" s="12"/>
      <c r="KDB1647" s="12"/>
      <c r="KDC1647" s="12"/>
      <c r="KDD1647" s="12"/>
      <c r="KDE1647" s="12"/>
      <c r="KDF1647" s="12"/>
      <c r="KDG1647" s="12"/>
      <c r="KDH1647" s="12"/>
      <c r="KDI1647" s="12"/>
      <c r="KDJ1647" s="12"/>
      <c r="KDK1647" s="12"/>
      <c r="KDL1647" s="12"/>
      <c r="KDM1647" s="12"/>
      <c r="KDN1647" s="12"/>
      <c r="KDO1647" s="12"/>
      <c r="KDP1647" s="12"/>
      <c r="KDQ1647" s="12"/>
      <c r="KDR1647" s="12"/>
      <c r="KDS1647" s="12"/>
      <c r="KDT1647" s="12"/>
      <c r="KDU1647" s="12"/>
      <c r="KDV1647" s="12"/>
      <c r="KDW1647" s="12"/>
      <c r="KDX1647" s="12"/>
      <c r="KDY1647" s="12"/>
      <c r="KDZ1647" s="12"/>
      <c r="KEA1647" s="12"/>
      <c r="KEB1647" s="12"/>
      <c r="KEC1647" s="12"/>
      <c r="KED1647" s="12"/>
      <c r="KEE1647" s="12"/>
      <c r="KEF1647" s="12"/>
      <c r="KEG1647" s="12"/>
      <c r="KEH1647" s="12"/>
      <c r="KEI1647" s="12"/>
      <c r="KEJ1647" s="12"/>
      <c r="KEK1647" s="12"/>
      <c r="KEL1647" s="12"/>
      <c r="KEM1647" s="12"/>
      <c r="KEN1647" s="12"/>
      <c r="KEO1647" s="12"/>
      <c r="KEP1647" s="12"/>
      <c r="KEQ1647" s="12"/>
      <c r="KER1647" s="12"/>
      <c r="KES1647" s="12"/>
      <c r="KET1647" s="12"/>
      <c r="KEU1647" s="12"/>
      <c r="KEV1647" s="12"/>
      <c r="KEW1647" s="12"/>
      <c r="KEX1647" s="12"/>
      <c r="KEY1647" s="12"/>
      <c r="KEZ1647" s="12"/>
      <c r="KFA1647" s="12"/>
      <c r="KFB1647" s="12"/>
      <c r="KFC1647" s="12"/>
      <c r="KFD1647" s="12"/>
      <c r="KFE1647" s="12"/>
      <c r="KFF1647" s="12"/>
      <c r="KFG1647" s="12"/>
      <c r="KFH1647" s="12"/>
      <c r="KFI1647" s="12"/>
      <c r="KFJ1647" s="12"/>
      <c r="KFK1647" s="12"/>
      <c r="KFL1647" s="12"/>
      <c r="KFM1647" s="12"/>
      <c r="KFN1647" s="12"/>
      <c r="KFO1647" s="12"/>
      <c r="KFP1647" s="12"/>
      <c r="KFQ1647" s="12"/>
      <c r="KFR1647" s="12"/>
      <c r="KFS1647" s="12"/>
      <c r="KFT1647" s="12"/>
      <c r="KFU1647" s="12"/>
      <c r="KFV1647" s="12"/>
      <c r="KFW1647" s="12"/>
      <c r="KFX1647" s="12"/>
      <c r="KFY1647" s="12"/>
      <c r="KFZ1647" s="12"/>
      <c r="KGA1647" s="12"/>
      <c r="KGB1647" s="12"/>
      <c r="KGC1647" s="12"/>
      <c r="KGD1647" s="12"/>
      <c r="KGE1647" s="12"/>
      <c r="KGF1647" s="12"/>
      <c r="KGG1647" s="12"/>
      <c r="KGH1647" s="12"/>
      <c r="KGI1647" s="12"/>
      <c r="KGJ1647" s="12"/>
      <c r="KGK1647" s="12"/>
      <c r="KGL1647" s="12"/>
      <c r="KGM1647" s="12"/>
      <c r="KGN1647" s="12"/>
      <c r="KGO1647" s="12"/>
      <c r="KGP1647" s="12"/>
      <c r="KGQ1647" s="12"/>
      <c r="KGR1647" s="12"/>
      <c r="KGS1647" s="12"/>
      <c r="KGT1647" s="12"/>
      <c r="KGU1647" s="12"/>
      <c r="KGV1647" s="12"/>
      <c r="KGW1647" s="12"/>
      <c r="KGX1647" s="12"/>
      <c r="KGY1647" s="12"/>
      <c r="KGZ1647" s="12"/>
      <c r="KHA1647" s="12"/>
      <c r="KHB1647" s="12"/>
      <c r="KHC1647" s="12"/>
      <c r="KHD1647" s="12"/>
      <c r="KHE1647" s="12"/>
      <c r="KHF1647" s="12"/>
      <c r="KHG1647" s="12"/>
      <c r="KHH1647" s="12"/>
      <c r="KHI1647" s="12"/>
      <c r="KHJ1647" s="12"/>
      <c r="KHK1647" s="12"/>
      <c r="KHL1647" s="12"/>
      <c r="KHM1647" s="12"/>
      <c r="KHN1647" s="12"/>
      <c r="KHO1647" s="12"/>
      <c r="KHP1647" s="12"/>
      <c r="KHQ1647" s="12"/>
      <c r="KHR1647" s="12"/>
      <c r="KHS1647" s="12"/>
      <c r="KHT1647" s="12"/>
      <c r="KHU1647" s="12"/>
      <c r="KHV1647" s="12"/>
      <c r="KHW1647" s="12"/>
      <c r="KHX1647" s="12"/>
      <c r="KHY1647" s="12"/>
      <c r="KHZ1647" s="12"/>
      <c r="KIA1647" s="12"/>
      <c r="KIB1647" s="12"/>
      <c r="KIC1647" s="12"/>
      <c r="KID1647" s="12"/>
      <c r="KIE1647" s="12"/>
      <c r="KIF1647" s="12"/>
      <c r="KIG1647" s="12"/>
      <c r="KIH1647" s="12"/>
      <c r="KII1647" s="12"/>
      <c r="KIJ1647" s="12"/>
      <c r="KIK1647" s="12"/>
      <c r="KIL1647" s="12"/>
      <c r="KIM1647" s="12"/>
      <c r="KIN1647" s="12"/>
      <c r="KIO1647" s="12"/>
      <c r="KIP1647" s="12"/>
      <c r="KIQ1647" s="12"/>
      <c r="KIR1647" s="12"/>
      <c r="KIS1647" s="12"/>
      <c r="KIT1647" s="12"/>
      <c r="KIU1647" s="12"/>
      <c r="KIV1647" s="12"/>
      <c r="KIW1647" s="12"/>
      <c r="KIX1647" s="12"/>
      <c r="KIY1647" s="12"/>
      <c r="KIZ1647" s="12"/>
      <c r="KJA1647" s="12"/>
      <c r="KJB1647" s="12"/>
      <c r="KJC1647" s="12"/>
      <c r="KJD1647" s="12"/>
      <c r="KJE1647" s="12"/>
      <c r="KJF1647" s="12"/>
      <c r="KJG1647" s="12"/>
      <c r="KJH1647" s="12"/>
      <c r="KJI1647" s="12"/>
      <c r="KJJ1647" s="12"/>
      <c r="KJK1647" s="12"/>
      <c r="KJL1647" s="12"/>
      <c r="KJM1647" s="12"/>
      <c r="KJN1647" s="12"/>
      <c r="KJO1647" s="12"/>
      <c r="KJP1647" s="12"/>
      <c r="KJQ1647" s="12"/>
      <c r="KJR1647" s="12"/>
      <c r="KJS1647" s="12"/>
      <c r="KJT1647" s="12"/>
      <c r="KJU1647" s="12"/>
      <c r="KJV1647" s="12"/>
      <c r="KJW1647" s="12"/>
      <c r="KJX1647" s="12"/>
      <c r="KJY1647" s="12"/>
      <c r="KJZ1647" s="12"/>
      <c r="KKA1647" s="12"/>
      <c r="KKB1647" s="12"/>
      <c r="KKC1647" s="12"/>
      <c r="KKD1647" s="12"/>
      <c r="KKE1647" s="12"/>
      <c r="KKF1647" s="12"/>
      <c r="KKG1647" s="12"/>
      <c r="KKH1647" s="12"/>
      <c r="KKI1647" s="12"/>
      <c r="KKJ1647" s="12"/>
      <c r="KKK1647" s="12"/>
      <c r="KKL1647" s="12"/>
      <c r="KKM1647" s="12"/>
      <c r="KKN1647" s="12"/>
      <c r="KKO1647" s="12"/>
      <c r="KKP1647" s="12"/>
      <c r="KKQ1647" s="12"/>
      <c r="KKR1647" s="12"/>
      <c r="KKS1647" s="12"/>
      <c r="KKT1647" s="12"/>
      <c r="KKU1647" s="12"/>
      <c r="KKV1647" s="12"/>
      <c r="KKW1647" s="12"/>
      <c r="KKX1647" s="12"/>
      <c r="KKY1647" s="12"/>
      <c r="KKZ1647" s="12"/>
      <c r="KLA1647" s="12"/>
      <c r="KLB1647" s="12"/>
      <c r="KLC1647" s="12"/>
      <c r="KLD1647" s="12"/>
      <c r="KLE1647" s="12"/>
      <c r="KLF1647" s="12"/>
      <c r="KLG1647" s="12"/>
      <c r="KLH1647" s="12"/>
      <c r="KLI1647" s="12"/>
      <c r="KLJ1647" s="12"/>
      <c r="KLK1647" s="12"/>
      <c r="KLL1647" s="12"/>
      <c r="KLM1647" s="12"/>
      <c r="KLN1647" s="12"/>
      <c r="KLO1647" s="12"/>
      <c r="KLP1647" s="12"/>
      <c r="KLQ1647" s="12"/>
      <c r="KLR1647" s="12"/>
      <c r="KLS1647" s="12"/>
      <c r="KLT1647" s="12"/>
      <c r="KLU1647" s="12"/>
      <c r="KLV1647" s="12"/>
      <c r="KLW1647" s="12"/>
      <c r="KLX1647" s="12"/>
      <c r="KLY1647" s="12"/>
      <c r="KLZ1647" s="12"/>
      <c r="KMA1647" s="12"/>
      <c r="KMB1647" s="12"/>
      <c r="KMC1647" s="12"/>
      <c r="KMD1647" s="12"/>
      <c r="KME1647" s="12"/>
      <c r="KMF1647" s="12"/>
      <c r="KMG1647" s="12"/>
      <c r="KMH1647" s="12"/>
      <c r="KMI1647" s="12"/>
      <c r="KMJ1647" s="12"/>
      <c r="KMK1647" s="12"/>
      <c r="KML1647" s="12"/>
      <c r="KMM1647" s="12"/>
      <c r="KMN1647" s="12"/>
      <c r="KMO1647" s="12"/>
      <c r="KMP1647" s="12"/>
      <c r="KMQ1647" s="12"/>
      <c r="KMR1647" s="12"/>
      <c r="KMS1647" s="12"/>
      <c r="KMT1647" s="12"/>
      <c r="KMU1647" s="12"/>
      <c r="KMV1647" s="12"/>
      <c r="KMW1647" s="12"/>
      <c r="KMX1647" s="12"/>
      <c r="KMY1647" s="12"/>
      <c r="KMZ1647" s="12"/>
      <c r="KNA1647" s="12"/>
      <c r="KNB1647" s="12"/>
      <c r="KNC1647" s="12"/>
      <c r="KND1647" s="12"/>
      <c r="KNE1647" s="12"/>
      <c r="KNF1647" s="12"/>
      <c r="KNG1647" s="12"/>
      <c r="KNH1647" s="12"/>
      <c r="KNI1647" s="12"/>
      <c r="KNJ1647" s="12"/>
      <c r="KNK1647" s="12"/>
      <c r="KNL1647" s="12"/>
      <c r="KNM1647" s="12"/>
      <c r="KNN1647" s="12"/>
      <c r="KNO1647" s="12"/>
      <c r="KNP1647" s="12"/>
      <c r="KNQ1647" s="12"/>
      <c r="KNR1647" s="12"/>
      <c r="KNS1647" s="12"/>
      <c r="KNT1647" s="12"/>
      <c r="KNU1647" s="12"/>
      <c r="KNV1647" s="12"/>
      <c r="KNW1647" s="12"/>
      <c r="KNX1647" s="12"/>
      <c r="KNY1647" s="12"/>
      <c r="KNZ1647" s="12"/>
      <c r="KOA1647" s="12"/>
      <c r="KOB1647" s="12"/>
      <c r="KOC1647" s="12"/>
      <c r="KOD1647" s="12"/>
      <c r="KOE1647" s="12"/>
      <c r="KOF1647" s="12"/>
      <c r="KOG1647" s="12"/>
      <c r="KOH1647" s="12"/>
      <c r="KOI1647" s="12"/>
      <c r="KOJ1647" s="12"/>
      <c r="KOK1647" s="12"/>
      <c r="KOL1647" s="12"/>
      <c r="KOM1647" s="12"/>
      <c r="KON1647" s="12"/>
      <c r="KOO1647" s="12"/>
      <c r="KOP1647" s="12"/>
      <c r="KOQ1647" s="12"/>
      <c r="KOR1647" s="12"/>
      <c r="KOS1647" s="12"/>
      <c r="KOT1647" s="12"/>
      <c r="KOU1647" s="12"/>
      <c r="KOV1647" s="12"/>
      <c r="KOW1647" s="12"/>
      <c r="KOX1647" s="12"/>
      <c r="KOY1647" s="12"/>
      <c r="KOZ1647" s="12"/>
      <c r="KPA1647" s="12"/>
      <c r="KPB1647" s="12"/>
      <c r="KPC1647" s="12"/>
      <c r="KPD1647" s="12"/>
      <c r="KPE1647" s="12"/>
      <c r="KPF1647" s="12"/>
      <c r="KPG1647" s="12"/>
      <c r="KPH1647" s="12"/>
      <c r="KPI1647" s="12"/>
      <c r="KPJ1647" s="12"/>
      <c r="KPK1647" s="12"/>
      <c r="KPL1647" s="12"/>
      <c r="KPM1647" s="12"/>
      <c r="KPN1647" s="12"/>
      <c r="KPO1647" s="12"/>
      <c r="KPP1647" s="12"/>
      <c r="KPQ1647" s="12"/>
      <c r="KPR1647" s="12"/>
      <c r="KPS1647" s="12"/>
      <c r="KPT1647" s="12"/>
      <c r="KPU1647" s="12"/>
      <c r="KPV1647" s="12"/>
      <c r="KPW1647" s="12"/>
      <c r="KPX1647" s="12"/>
      <c r="KPY1647" s="12"/>
      <c r="KPZ1647" s="12"/>
      <c r="KQA1647" s="12"/>
      <c r="KQB1647" s="12"/>
      <c r="KQC1647" s="12"/>
      <c r="KQD1647" s="12"/>
      <c r="KQE1647" s="12"/>
      <c r="KQF1647" s="12"/>
      <c r="KQG1647" s="12"/>
      <c r="KQH1647" s="12"/>
      <c r="KQI1647" s="12"/>
      <c r="KQJ1647" s="12"/>
      <c r="KQK1647" s="12"/>
      <c r="KQL1647" s="12"/>
      <c r="KQM1647" s="12"/>
      <c r="KQN1647" s="12"/>
      <c r="KQO1647" s="12"/>
      <c r="KQP1647" s="12"/>
      <c r="KQQ1647" s="12"/>
      <c r="KQR1647" s="12"/>
      <c r="KQS1647" s="12"/>
      <c r="KQT1647" s="12"/>
      <c r="KQU1647" s="12"/>
      <c r="KQV1647" s="12"/>
      <c r="KQW1647" s="12"/>
      <c r="KQX1647" s="12"/>
      <c r="KQY1647" s="12"/>
      <c r="KQZ1647" s="12"/>
      <c r="KRA1647" s="12"/>
      <c r="KRB1647" s="12"/>
      <c r="KRC1647" s="12"/>
      <c r="KRD1647" s="12"/>
      <c r="KRE1647" s="12"/>
      <c r="KRF1647" s="12"/>
      <c r="KRG1647" s="12"/>
      <c r="KRH1647" s="12"/>
      <c r="KRI1647" s="12"/>
      <c r="KRJ1647" s="12"/>
      <c r="KRK1647" s="12"/>
      <c r="KRL1647" s="12"/>
      <c r="KRM1647" s="12"/>
      <c r="KRN1647" s="12"/>
      <c r="KRO1647" s="12"/>
      <c r="KRP1647" s="12"/>
      <c r="KRQ1647" s="12"/>
      <c r="KRR1647" s="12"/>
      <c r="KRS1647" s="12"/>
      <c r="KRT1647" s="12"/>
      <c r="KRU1647" s="12"/>
      <c r="KRV1647" s="12"/>
      <c r="KRW1647" s="12"/>
      <c r="KRX1647" s="12"/>
      <c r="KRY1647" s="12"/>
      <c r="KRZ1647" s="12"/>
      <c r="KSA1647" s="12"/>
      <c r="KSB1647" s="12"/>
      <c r="KSC1647" s="12"/>
      <c r="KSD1647" s="12"/>
      <c r="KSE1647" s="12"/>
      <c r="KSF1647" s="12"/>
      <c r="KSG1647" s="12"/>
      <c r="KSH1647" s="12"/>
      <c r="KSI1647" s="12"/>
      <c r="KSJ1647" s="12"/>
      <c r="KSK1647" s="12"/>
      <c r="KSL1647" s="12"/>
      <c r="KSM1647" s="12"/>
      <c r="KSN1647" s="12"/>
      <c r="KSO1647" s="12"/>
      <c r="KSP1647" s="12"/>
      <c r="KSQ1647" s="12"/>
      <c r="KSR1647" s="12"/>
      <c r="KSS1647" s="12"/>
      <c r="KST1647" s="12"/>
      <c r="KSU1647" s="12"/>
      <c r="KSV1647" s="12"/>
      <c r="KSW1647" s="12"/>
      <c r="KSX1647" s="12"/>
      <c r="KSY1647" s="12"/>
      <c r="KSZ1647" s="12"/>
      <c r="KTA1647" s="12"/>
      <c r="KTB1647" s="12"/>
      <c r="KTC1647" s="12"/>
      <c r="KTD1647" s="12"/>
      <c r="KTE1647" s="12"/>
      <c r="KTF1647" s="12"/>
      <c r="KTG1647" s="12"/>
      <c r="KTH1647" s="12"/>
      <c r="KTI1647" s="12"/>
      <c r="KTJ1647" s="12"/>
      <c r="KTK1647" s="12"/>
      <c r="KTL1647" s="12"/>
      <c r="KTM1647" s="12"/>
      <c r="KTN1647" s="12"/>
      <c r="KTO1647" s="12"/>
      <c r="KTP1647" s="12"/>
      <c r="KTQ1647" s="12"/>
      <c r="KTR1647" s="12"/>
      <c r="KTS1647" s="12"/>
      <c r="KTT1647" s="12"/>
      <c r="KTU1647" s="12"/>
      <c r="KTV1647" s="12"/>
      <c r="KTW1647" s="12"/>
      <c r="KTX1647" s="12"/>
      <c r="KTY1647" s="12"/>
      <c r="KTZ1647" s="12"/>
      <c r="KUA1647" s="12"/>
      <c r="KUB1647" s="12"/>
      <c r="KUC1647" s="12"/>
      <c r="KUD1647" s="12"/>
      <c r="KUE1647" s="12"/>
      <c r="KUF1647" s="12"/>
      <c r="KUG1647" s="12"/>
      <c r="KUH1647" s="12"/>
      <c r="KUI1647" s="12"/>
      <c r="KUJ1647" s="12"/>
      <c r="KUK1647" s="12"/>
      <c r="KUL1647" s="12"/>
      <c r="KUM1647" s="12"/>
      <c r="KUN1647" s="12"/>
      <c r="KUO1647" s="12"/>
      <c r="KUP1647" s="12"/>
      <c r="KUQ1647" s="12"/>
      <c r="KUR1647" s="12"/>
      <c r="KUS1647" s="12"/>
      <c r="KUT1647" s="12"/>
      <c r="KUU1647" s="12"/>
      <c r="KUV1647" s="12"/>
      <c r="KUW1647" s="12"/>
      <c r="KUX1647" s="12"/>
      <c r="KUY1647" s="12"/>
      <c r="KUZ1647" s="12"/>
      <c r="KVA1647" s="12"/>
      <c r="KVB1647" s="12"/>
      <c r="KVC1647" s="12"/>
      <c r="KVD1647" s="12"/>
      <c r="KVE1647" s="12"/>
      <c r="KVF1647" s="12"/>
      <c r="KVG1647" s="12"/>
      <c r="KVH1647" s="12"/>
      <c r="KVI1647" s="12"/>
      <c r="KVJ1647" s="12"/>
      <c r="KVK1647" s="12"/>
      <c r="KVL1647" s="12"/>
      <c r="KVM1647" s="12"/>
      <c r="KVN1647" s="12"/>
      <c r="KVO1647" s="12"/>
      <c r="KVP1647" s="12"/>
      <c r="KVQ1647" s="12"/>
      <c r="KVR1647" s="12"/>
      <c r="KVS1647" s="12"/>
      <c r="KVT1647" s="12"/>
      <c r="KVU1647" s="12"/>
      <c r="KVV1647" s="12"/>
      <c r="KVW1647" s="12"/>
      <c r="KVX1647" s="12"/>
      <c r="KVY1647" s="12"/>
      <c r="KVZ1647" s="12"/>
      <c r="KWA1647" s="12"/>
      <c r="KWB1647" s="12"/>
      <c r="KWC1647" s="12"/>
      <c r="KWD1647" s="12"/>
      <c r="KWE1647" s="12"/>
      <c r="KWF1647" s="12"/>
      <c r="KWG1647" s="12"/>
      <c r="KWH1647" s="12"/>
      <c r="KWI1647" s="12"/>
      <c r="KWJ1647" s="12"/>
      <c r="KWK1647" s="12"/>
      <c r="KWL1647" s="12"/>
      <c r="KWM1647" s="12"/>
      <c r="KWN1647" s="12"/>
      <c r="KWO1647" s="12"/>
      <c r="KWP1647" s="12"/>
      <c r="KWQ1647" s="12"/>
      <c r="KWR1647" s="12"/>
      <c r="KWS1647" s="12"/>
      <c r="KWT1647" s="12"/>
      <c r="KWU1647" s="12"/>
      <c r="KWV1647" s="12"/>
      <c r="KWW1647" s="12"/>
      <c r="KWX1647" s="12"/>
      <c r="KWY1647" s="12"/>
      <c r="KWZ1647" s="12"/>
      <c r="KXA1647" s="12"/>
      <c r="KXB1647" s="12"/>
      <c r="KXC1647" s="12"/>
      <c r="KXD1647" s="12"/>
      <c r="KXE1647" s="12"/>
      <c r="KXF1647" s="12"/>
      <c r="KXG1647" s="12"/>
      <c r="KXH1647" s="12"/>
      <c r="KXI1647" s="12"/>
      <c r="KXJ1647" s="12"/>
      <c r="KXK1647" s="12"/>
      <c r="KXL1647" s="12"/>
      <c r="KXM1647" s="12"/>
      <c r="KXN1647" s="12"/>
      <c r="KXO1647" s="12"/>
      <c r="KXP1647" s="12"/>
      <c r="KXQ1647" s="12"/>
      <c r="KXR1647" s="12"/>
      <c r="KXS1647" s="12"/>
      <c r="KXT1647" s="12"/>
      <c r="KXU1647" s="12"/>
      <c r="KXV1647" s="12"/>
      <c r="KXW1647" s="12"/>
      <c r="KXX1647" s="12"/>
      <c r="KXY1647" s="12"/>
      <c r="KXZ1647" s="12"/>
      <c r="KYA1647" s="12"/>
      <c r="KYB1647" s="12"/>
      <c r="KYC1647" s="12"/>
      <c r="KYD1647" s="12"/>
      <c r="KYE1647" s="12"/>
      <c r="KYF1647" s="12"/>
      <c r="KYG1647" s="12"/>
      <c r="KYH1647" s="12"/>
      <c r="KYI1647" s="12"/>
      <c r="KYJ1647" s="12"/>
      <c r="KYK1647" s="12"/>
      <c r="KYL1647" s="12"/>
      <c r="KYM1647" s="12"/>
      <c r="KYN1647" s="12"/>
      <c r="KYO1647" s="12"/>
      <c r="KYP1647" s="12"/>
      <c r="KYQ1647" s="12"/>
      <c r="KYR1647" s="12"/>
      <c r="KYS1647" s="12"/>
      <c r="KYT1647" s="12"/>
      <c r="KYU1647" s="12"/>
      <c r="KYV1647" s="12"/>
      <c r="KYW1647" s="12"/>
      <c r="KYX1647" s="12"/>
      <c r="KYY1647" s="12"/>
      <c r="KYZ1647" s="12"/>
      <c r="KZA1647" s="12"/>
      <c r="KZB1647" s="12"/>
      <c r="KZC1647" s="12"/>
      <c r="KZD1647" s="12"/>
      <c r="KZE1647" s="12"/>
      <c r="KZF1647" s="12"/>
      <c r="KZG1647" s="12"/>
      <c r="KZH1647" s="12"/>
      <c r="KZI1647" s="12"/>
      <c r="KZJ1647" s="12"/>
      <c r="KZK1647" s="12"/>
      <c r="KZL1647" s="12"/>
      <c r="KZM1647" s="12"/>
      <c r="KZN1647" s="12"/>
      <c r="KZO1647" s="12"/>
      <c r="KZP1647" s="12"/>
      <c r="KZQ1647" s="12"/>
      <c r="KZR1647" s="12"/>
      <c r="KZS1647" s="12"/>
      <c r="KZT1647" s="12"/>
      <c r="KZU1647" s="12"/>
      <c r="KZV1647" s="12"/>
      <c r="KZW1647" s="12"/>
      <c r="KZX1647" s="12"/>
      <c r="KZY1647" s="12"/>
      <c r="KZZ1647" s="12"/>
      <c r="LAA1647" s="12"/>
      <c r="LAB1647" s="12"/>
      <c r="LAC1647" s="12"/>
      <c r="LAD1647" s="12"/>
      <c r="LAE1647" s="12"/>
      <c r="LAF1647" s="12"/>
      <c r="LAG1647" s="12"/>
      <c r="LAH1647" s="12"/>
      <c r="LAI1647" s="12"/>
      <c r="LAJ1647" s="12"/>
      <c r="LAK1647" s="12"/>
      <c r="LAL1647" s="12"/>
      <c r="LAM1647" s="12"/>
      <c r="LAN1647" s="12"/>
      <c r="LAO1647" s="12"/>
      <c r="LAP1647" s="12"/>
      <c r="LAQ1647" s="12"/>
      <c r="LAR1647" s="12"/>
      <c r="LAS1647" s="12"/>
      <c r="LAT1647" s="12"/>
      <c r="LAU1647" s="12"/>
      <c r="LAV1647" s="12"/>
      <c r="LAW1647" s="12"/>
      <c r="LAX1647" s="12"/>
      <c r="LAY1647" s="12"/>
      <c r="LAZ1647" s="12"/>
      <c r="LBA1647" s="12"/>
      <c r="LBB1647" s="12"/>
      <c r="LBC1647" s="12"/>
      <c r="LBD1647" s="12"/>
      <c r="LBE1647" s="12"/>
      <c r="LBF1647" s="12"/>
      <c r="LBG1647" s="12"/>
      <c r="LBH1647" s="12"/>
      <c r="LBI1647" s="12"/>
      <c r="LBJ1647" s="12"/>
      <c r="LBK1647" s="12"/>
      <c r="LBL1647" s="12"/>
      <c r="LBM1647" s="12"/>
      <c r="LBN1647" s="12"/>
      <c r="LBO1647" s="12"/>
      <c r="LBP1647" s="12"/>
      <c r="LBQ1647" s="12"/>
      <c r="LBR1647" s="12"/>
      <c r="LBS1647" s="12"/>
      <c r="LBT1647" s="12"/>
      <c r="LBU1647" s="12"/>
      <c r="LBV1647" s="12"/>
      <c r="LBW1647" s="12"/>
      <c r="LBX1647" s="12"/>
      <c r="LBY1647" s="12"/>
      <c r="LBZ1647" s="12"/>
      <c r="LCA1647" s="12"/>
      <c r="LCB1647" s="12"/>
      <c r="LCC1647" s="12"/>
      <c r="LCD1647" s="12"/>
      <c r="LCE1647" s="12"/>
      <c r="LCF1647" s="12"/>
      <c r="LCG1647" s="12"/>
      <c r="LCH1647" s="12"/>
      <c r="LCI1647" s="12"/>
      <c r="LCJ1647" s="12"/>
      <c r="LCK1647" s="12"/>
      <c r="LCL1647" s="12"/>
      <c r="LCM1647" s="12"/>
      <c r="LCN1647" s="12"/>
      <c r="LCO1647" s="12"/>
      <c r="LCP1647" s="12"/>
      <c r="LCQ1647" s="12"/>
      <c r="LCR1647" s="12"/>
      <c r="LCS1647" s="12"/>
      <c r="LCT1647" s="12"/>
      <c r="LCU1647" s="12"/>
      <c r="LCV1647" s="12"/>
      <c r="LCW1647" s="12"/>
      <c r="LCX1647" s="12"/>
      <c r="LCY1647" s="12"/>
      <c r="LCZ1647" s="12"/>
      <c r="LDA1647" s="12"/>
      <c r="LDB1647" s="12"/>
      <c r="LDC1647" s="12"/>
      <c r="LDD1647" s="12"/>
      <c r="LDE1647" s="12"/>
      <c r="LDF1647" s="12"/>
      <c r="LDG1647" s="12"/>
      <c r="LDH1647" s="12"/>
      <c r="LDI1647" s="12"/>
      <c r="LDJ1647" s="12"/>
      <c r="LDK1647" s="12"/>
      <c r="LDL1647" s="12"/>
      <c r="LDM1647" s="12"/>
      <c r="LDN1647" s="12"/>
      <c r="LDO1647" s="12"/>
      <c r="LDP1647" s="12"/>
      <c r="LDQ1647" s="12"/>
      <c r="LDR1647" s="12"/>
      <c r="LDS1647" s="12"/>
      <c r="LDT1647" s="12"/>
      <c r="LDU1647" s="12"/>
      <c r="LDV1647" s="12"/>
      <c r="LDW1647" s="12"/>
      <c r="LDX1647" s="12"/>
      <c r="LDY1647" s="12"/>
      <c r="LDZ1647" s="12"/>
      <c r="LEA1647" s="12"/>
      <c r="LEB1647" s="12"/>
      <c r="LEC1647" s="12"/>
      <c r="LED1647" s="12"/>
      <c r="LEE1647" s="12"/>
      <c r="LEF1647" s="12"/>
      <c r="LEG1647" s="12"/>
      <c r="LEH1647" s="12"/>
      <c r="LEI1647" s="12"/>
      <c r="LEJ1647" s="12"/>
      <c r="LEK1647" s="12"/>
      <c r="LEL1647" s="12"/>
      <c r="LEM1647" s="12"/>
      <c r="LEN1647" s="12"/>
      <c r="LEO1647" s="12"/>
      <c r="LEP1647" s="12"/>
      <c r="LEQ1647" s="12"/>
      <c r="LER1647" s="12"/>
      <c r="LES1647" s="12"/>
      <c r="LET1647" s="12"/>
      <c r="LEU1647" s="12"/>
      <c r="LEV1647" s="12"/>
      <c r="LEW1647" s="12"/>
      <c r="LEX1647" s="12"/>
      <c r="LEY1647" s="12"/>
      <c r="LEZ1647" s="12"/>
      <c r="LFA1647" s="12"/>
      <c r="LFB1647" s="12"/>
      <c r="LFC1647" s="12"/>
      <c r="LFD1647" s="12"/>
      <c r="LFE1647" s="12"/>
      <c r="LFF1647" s="12"/>
      <c r="LFG1647" s="12"/>
      <c r="LFH1647" s="12"/>
      <c r="LFI1647" s="12"/>
      <c r="LFJ1647" s="12"/>
      <c r="LFK1647" s="12"/>
      <c r="LFL1647" s="12"/>
      <c r="LFM1647" s="12"/>
      <c r="LFN1647" s="12"/>
      <c r="LFO1647" s="12"/>
      <c r="LFP1647" s="12"/>
      <c r="LFQ1647" s="12"/>
      <c r="LFR1647" s="12"/>
      <c r="LFS1647" s="12"/>
      <c r="LFT1647" s="12"/>
      <c r="LFU1647" s="12"/>
      <c r="LFV1647" s="12"/>
      <c r="LFW1647" s="12"/>
      <c r="LFX1647" s="12"/>
      <c r="LFY1647" s="12"/>
      <c r="LFZ1647" s="12"/>
      <c r="LGA1647" s="12"/>
      <c r="LGB1647" s="12"/>
      <c r="LGC1647" s="12"/>
      <c r="LGD1647" s="12"/>
      <c r="LGE1647" s="12"/>
      <c r="LGF1647" s="12"/>
      <c r="LGG1647" s="12"/>
      <c r="LGH1647" s="12"/>
      <c r="LGI1647" s="12"/>
      <c r="LGJ1647" s="12"/>
      <c r="LGK1647" s="12"/>
      <c r="LGL1647" s="12"/>
      <c r="LGM1647" s="12"/>
      <c r="LGN1647" s="12"/>
      <c r="LGO1647" s="12"/>
      <c r="LGP1647" s="12"/>
      <c r="LGQ1647" s="12"/>
      <c r="LGR1647" s="12"/>
      <c r="LGS1647" s="12"/>
      <c r="LGT1647" s="12"/>
      <c r="LGU1647" s="12"/>
      <c r="LGV1647" s="12"/>
      <c r="LGW1647" s="12"/>
      <c r="LGX1647" s="12"/>
      <c r="LGY1647" s="12"/>
      <c r="LGZ1647" s="12"/>
      <c r="LHA1647" s="12"/>
      <c r="LHB1647" s="12"/>
      <c r="LHC1647" s="12"/>
      <c r="LHD1647" s="12"/>
      <c r="LHE1647" s="12"/>
      <c r="LHF1647" s="12"/>
      <c r="LHG1647" s="12"/>
      <c r="LHH1647" s="12"/>
      <c r="LHI1647" s="12"/>
      <c r="LHJ1647" s="12"/>
      <c r="LHK1647" s="12"/>
      <c r="LHL1647" s="12"/>
      <c r="LHM1647" s="12"/>
      <c r="LHN1647" s="12"/>
      <c r="LHO1647" s="12"/>
      <c r="LHP1647" s="12"/>
      <c r="LHQ1647" s="12"/>
      <c r="LHR1647" s="12"/>
      <c r="LHS1647" s="12"/>
      <c r="LHT1647" s="12"/>
      <c r="LHU1647" s="12"/>
      <c r="LHV1647" s="12"/>
      <c r="LHW1647" s="12"/>
      <c r="LHX1647" s="12"/>
      <c r="LHY1647" s="12"/>
      <c r="LHZ1647" s="12"/>
      <c r="LIA1647" s="12"/>
      <c r="LIB1647" s="12"/>
      <c r="LIC1647" s="12"/>
      <c r="LID1647" s="12"/>
      <c r="LIE1647" s="12"/>
      <c r="LIF1647" s="12"/>
      <c r="LIG1647" s="12"/>
      <c r="LIH1647" s="12"/>
      <c r="LII1647" s="12"/>
      <c r="LIJ1647" s="12"/>
      <c r="LIK1647" s="12"/>
      <c r="LIL1647" s="12"/>
      <c r="LIM1647" s="12"/>
      <c r="LIN1647" s="12"/>
      <c r="LIO1647" s="12"/>
      <c r="LIP1647" s="12"/>
      <c r="LIQ1647" s="12"/>
      <c r="LIR1647" s="12"/>
      <c r="LIS1647" s="12"/>
      <c r="LIT1647" s="12"/>
      <c r="LIU1647" s="12"/>
      <c r="LIV1647" s="12"/>
      <c r="LIW1647" s="12"/>
      <c r="LIX1647" s="12"/>
      <c r="LIY1647" s="12"/>
      <c r="LIZ1647" s="12"/>
      <c r="LJA1647" s="12"/>
      <c r="LJB1647" s="12"/>
      <c r="LJC1647" s="12"/>
      <c r="LJD1647" s="12"/>
      <c r="LJE1647" s="12"/>
      <c r="LJF1647" s="12"/>
      <c r="LJG1647" s="12"/>
      <c r="LJH1647" s="12"/>
      <c r="LJI1647" s="12"/>
      <c r="LJJ1647" s="12"/>
      <c r="LJK1647" s="12"/>
      <c r="LJL1647" s="12"/>
      <c r="LJM1647" s="12"/>
      <c r="LJN1647" s="12"/>
      <c r="LJO1647" s="12"/>
      <c r="LJP1647" s="12"/>
      <c r="LJQ1647" s="12"/>
      <c r="LJR1647" s="12"/>
      <c r="LJS1647" s="12"/>
      <c r="LJT1647" s="12"/>
      <c r="LJU1647" s="12"/>
      <c r="LJV1647" s="12"/>
      <c r="LJW1647" s="12"/>
      <c r="LJX1647" s="12"/>
      <c r="LJY1647" s="12"/>
      <c r="LJZ1647" s="12"/>
      <c r="LKA1647" s="12"/>
      <c r="LKB1647" s="12"/>
      <c r="LKC1647" s="12"/>
      <c r="LKD1647" s="12"/>
      <c r="LKE1647" s="12"/>
      <c r="LKF1647" s="12"/>
      <c r="LKG1647" s="12"/>
      <c r="LKH1647" s="12"/>
      <c r="LKI1647" s="12"/>
      <c r="LKJ1647" s="12"/>
      <c r="LKK1647" s="12"/>
      <c r="LKL1647" s="12"/>
      <c r="LKM1647" s="12"/>
      <c r="LKN1647" s="12"/>
      <c r="LKO1647" s="12"/>
      <c r="LKP1647" s="12"/>
      <c r="LKQ1647" s="12"/>
      <c r="LKR1647" s="12"/>
      <c r="LKS1647" s="12"/>
      <c r="LKT1647" s="12"/>
      <c r="LKU1647" s="12"/>
      <c r="LKV1647" s="12"/>
      <c r="LKW1647" s="12"/>
      <c r="LKX1647" s="12"/>
      <c r="LKY1647" s="12"/>
      <c r="LKZ1647" s="12"/>
      <c r="LLA1647" s="12"/>
      <c r="LLB1647" s="12"/>
      <c r="LLC1647" s="12"/>
      <c r="LLD1647" s="12"/>
      <c r="LLE1647" s="12"/>
      <c r="LLF1647" s="12"/>
      <c r="LLG1647" s="12"/>
      <c r="LLH1647" s="12"/>
      <c r="LLI1647" s="12"/>
      <c r="LLJ1647" s="12"/>
      <c r="LLK1647" s="12"/>
      <c r="LLL1647" s="12"/>
      <c r="LLM1647" s="12"/>
      <c r="LLN1647" s="12"/>
      <c r="LLO1647" s="12"/>
      <c r="LLP1647" s="12"/>
      <c r="LLQ1647" s="12"/>
      <c r="LLR1647" s="12"/>
      <c r="LLS1647" s="12"/>
      <c r="LLT1647" s="12"/>
      <c r="LLU1647" s="12"/>
      <c r="LLV1647" s="12"/>
      <c r="LLW1647" s="12"/>
      <c r="LLX1647" s="12"/>
      <c r="LLY1647" s="12"/>
      <c r="LLZ1647" s="12"/>
      <c r="LMA1647" s="12"/>
      <c r="LMB1647" s="12"/>
      <c r="LMC1647" s="12"/>
      <c r="LMD1647" s="12"/>
      <c r="LME1647" s="12"/>
      <c r="LMF1647" s="12"/>
      <c r="LMG1647" s="12"/>
      <c r="LMH1647" s="12"/>
      <c r="LMI1647" s="12"/>
      <c r="LMJ1647" s="12"/>
      <c r="LMK1647" s="12"/>
      <c r="LML1647" s="12"/>
      <c r="LMM1647" s="12"/>
      <c r="LMN1647" s="12"/>
      <c r="LMO1647" s="12"/>
      <c r="LMP1647" s="12"/>
      <c r="LMQ1647" s="12"/>
      <c r="LMR1647" s="12"/>
      <c r="LMS1647" s="12"/>
      <c r="LMT1647" s="12"/>
      <c r="LMU1647" s="12"/>
      <c r="LMV1647" s="12"/>
      <c r="LMW1647" s="12"/>
      <c r="LMX1647" s="12"/>
      <c r="LMY1647" s="12"/>
      <c r="LMZ1647" s="12"/>
      <c r="LNA1647" s="12"/>
      <c r="LNB1647" s="12"/>
      <c r="LNC1647" s="12"/>
      <c r="LND1647" s="12"/>
      <c r="LNE1647" s="12"/>
      <c r="LNF1647" s="12"/>
      <c r="LNG1647" s="12"/>
      <c r="LNH1647" s="12"/>
      <c r="LNI1647" s="12"/>
      <c r="LNJ1647" s="12"/>
      <c r="LNK1647" s="12"/>
      <c r="LNL1647" s="12"/>
      <c r="LNM1647" s="12"/>
      <c r="LNN1647" s="12"/>
      <c r="LNO1647" s="12"/>
      <c r="LNP1647" s="12"/>
      <c r="LNQ1647" s="12"/>
      <c r="LNR1647" s="12"/>
      <c r="LNS1647" s="12"/>
      <c r="LNT1647" s="12"/>
      <c r="LNU1647" s="12"/>
      <c r="LNV1647" s="12"/>
      <c r="LNW1647" s="12"/>
      <c r="LNX1647" s="12"/>
      <c r="LNY1647" s="12"/>
      <c r="LNZ1647" s="12"/>
      <c r="LOA1647" s="12"/>
      <c r="LOB1647" s="12"/>
      <c r="LOC1647" s="12"/>
      <c r="LOD1647" s="12"/>
      <c r="LOE1647" s="12"/>
      <c r="LOF1647" s="12"/>
      <c r="LOG1647" s="12"/>
      <c r="LOH1647" s="12"/>
      <c r="LOI1647" s="12"/>
      <c r="LOJ1647" s="12"/>
      <c r="LOK1647" s="12"/>
      <c r="LOL1647" s="12"/>
      <c r="LOM1647" s="12"/>
      <c r="LON1647" s="12"/>
      <c r="LOO1647" s="12"/>
      <c r="LOP1647" s="12"/>
      <c r="LOQ1647" s="12"/>
      <c r="LOR1647" s="12"/>
      <c r="LOS1647" s="12"/>
      <c r="LOT1647" s="12"/>
      <c r="LOU1647" s="12"/>
      <c r="LOV1647" s="12"/>
      <c r="LOW1647" s="12"/>
      <c r="LOX1647" s="12"/>
      <c r="LOY1647" s="12"/>
      <c r="LOZ1647" s="12"/>
      <c r="LPA1647" s="12"/>
      <c r="LPB1647" s="12"/>
      <c r="LPC1647" s="12"/>
      <c r="LPD1647" s="12"/>
      <c r="LPE1647" s="12"/>
      <c r="LPF1647" s="12"/>
      <c r="LPG1647" s="12"/>
      <c r="LPH1647" s="12"/>
      <c r="LPI1647" s="12"/>
      <c r="LPJ1647" s="12"/>
      <c r="LPK1647" s="12"/>
      <c r="LPL1647" s="12"/>
      <c r="LPM1647" s="12"/>
      <c r="LPN1647" s="12"/>
      <c r="LPO1647" s="12"/>
      <c r="LPP1647" s="12"/>
      <c r="LPQ1647" s="12"/>
      <c r="LPR1647" s="12"/>
      <c r="LPS1647" s="12"/>
      <c r="LPT1647" s="12"/>
      <c r="LPU1647" s="12"/>
      <c r="LPV1647" s="12"/>
      <c r="LPW1647" s="12"/>
      <c r="LPX1647" s="12"/>
      <c r="LPY1647" s="12"/>
      <c r="LPZ1647" s="12"/>
      <c r="LQA1647" s="12"/>
      <c r="LQB1647" s="12"/>
      <c r="LQC1647" s="12"/>
      <c r="LQD1647" s="12"/>
      <c r="LQE1647" s="12"/>
      <c r="LQF1647" s="12"/>
      <c r="LQG1647" s="12"/>
      <c r="LQH1647" s="12"/>
      <c r="LQI1647" s="12"/>
      <c r="LQJ1647" s="12"/>
      <c r="LQK1647" s="12"/>
      <c r="LQL1647" s="12"/>
      <c r="LQM1647" s="12"/>
      <c r="LQN1647" s="12"/>
      <c r="LQO1647" s="12"/>
      <c r="LQP1647" s="12"/>
      <c r="LQQ1647" s="12"/>
      <c r="LQR1647" s="12"/>
      <c r="LQS1647" s="12"/>
      <c r="LQT1647" s="12"/>
      <c r="LQU1647" s="12"/>
      <c r="LQV1647" s="12"/>
      <c r="LQW1647" s="12"/>
      <c r="LQX1647" s="12"/>
      <c r="LQY1647" s="12"/>
      <c r="LQZ1647" s="12"/>
      <c r="LRA1647" s="12"/>
      <c r="LRB1647" s="12"/>
      <c r="LRC1647" s="12"/>
      <c r="LRD1647" s="12"/>
      <c r="LRE1647" s="12"/>
      <c r="LRF1647" s="12"/>
      <c r="LRG1647" s="12"/>
      <c r="LRH1647" s="12"/>
      <c r="LRI1647" s="12"/>
      <c r="LRJ1647" s="12"/>
      <c r="LRK1647" s="12"/>
      <c r="LRL1647" s="12"/>
      <c r="LRM1647" s="12"/>
      <c r="LRN1647" s="12"/>
      <c r="LRO1647" s="12"/>
      <c r="LRP1647" s="12"/>
      <c r="LRQ1647" s="12"/>
      <c r="LRR1647" s="12"/>
      <c r="LRS1647" s="12"/>
      <c r="LRT1647" s="12"/>
      <c r="LRU1647" s="12"/>
      <c r="LRV1647" s="12"/>
      <c r="LRW1647" s="12"/>
      <c r="LRX1647" s="12"/>
      <c r="LRY1647" s="12"/>
      <c r="LRZ1647" s="12"/>
      <c r="LSA1647" s="12"/>
      <c r="LSB1647" s="12"/>
      <c r="LSC1647" s="12"/>
      <c r="LSD1647" s="12"/>
      <c r="LSE1647" s="12"/>
      <c r="LSF1647" s="12"/>
      <c r="LSG1647" s="12"/>
      <c r="LSH1647" s="12"/>
      <c r="LSI1647" s="12"/>
      <c r="LSJ1647" s="12"/>
      <c r="LSK1647" s="12"/>
      <c r="LSL1647" s="12"/>
      <c r="LSM1647" s="12"/>
      <c r="LSN1647" s="12"/>
      <c r="LSO1647" s="12"/>
      <c r="LSP1647" s="12"/>
      <c r="LSQ1647" s="12"/>
      <c r="LSR1647" s="12"/>
      <c r="LSS1647" s="12"/>
      <c r="LST1647" s="12"/>
      <c r="LSU1647" s="12"/>
      <c r="LSV1647" s="12"/>
      <c r="LSW1647" s="12"/>
      <c r="LSX1647" s="12"/>
      <c r="LSY1647" s="12"/>
      <c r="LSZ1647" s="12"/>
      <c r="LTA1647" s="12"/>
      <c r="LTB1647" s="12"/>
      <c r="LTC1647" s="12"/>
      <c r="LTD1647" s="12"/>
      <c r="LTE1647" s="12"/>
      <c r="LTF1647" s="12"/>
      <c r="LTG1647" s="12"/>
      <c r="LTH1647" s="12"/>
      <c r="LTI1647" s="12"/>
      <c r="LTJ1647" s="12"/>
      <c r="LTK1647" s="12"/>
      <c r="LTL1647" s="12"/>
      <c r="LTM1647" s="12"/>
      <c r="LTN1647" s="12"/>
      <c r="LTO1647" s="12"/>
      <c r="LTP1647" s="12"/>
      <c r="LTQ1647" s="12"/>
      <c r="LTR1647" s="12"/>
      <c r="LTS1647" s="12"/>
      <c r="LTT1647" s="12"/>
      <c r="LTU1647" s="12"/>
      <c r="LTV1647" s="12"/>
      <c r="LTW1647" s="12"/>
      <c r="LTX1647" s="12"/>
      <c r="LTY1647" s="12"/>
      <c r="LTZ1647" s="12"/>
      <c r="LUA1647" s="12"/>
      <c r="LUB1647" s="12"/>
      <c r="LUC1647" s="12"/>
      <c r="LUD1647" s="12"/>
      <c r="LUE1647" s="12"/>
      <c r="LUF1647" s="12"/>
      <c r="LUG1647" s="12"/>
      <c r="LUH1647" s="12"/>
      <c r="LUI1647" s="12"/>
      <c r="LUJ1647" s="12"/>
      <c r="LUK1647" s="12"/>
      <c r="LUL1647" s="12"/>
      <c r="LUM1647" s="12"/>
      <c r="LUN1647" s="12"/>
      <c r="LUO1647" s="12"/>
      <c r="LUP1647" s="12"/>
      <c r="LUQ1647" s="12"/>
      <c r="LUR1647" s="12"/>
      <c r="LUS1647" s="12"/>
      <c r="LUT1647" s="12"/>
      <c r="LUU1647" s="12"/>
      <c r="LUV1647" s="12"/>
      <c r="LUW1647" s="12"/>
      <c r="LUX1647" s="12"/>
      <c r="LUY1647" s="12"/>
      <c r="LUZ1647" s="12"/>
      <c r="LVA1647" s="12"/>
      <c r="LVB1647" s="12"/>
      <c r="LVC1647" s="12"/>
      <c r="LVD1647" s="12"/>
      <c r="LVE1647" s="12"/>
      <c r="LVF1647" s="12"/>
      <c r="LVG1647" s="12"/>
      <c r="LVH1647" s="12"/>
      <c r="LVI1647" s="12"/>
      <c r="LVJ1647" s="12"/>
      <c r="LVK1647" s="12"/>
      <c r="LVL1647" s="12"/>
      <c r="LVM1647" s="12"/>
      <c r="LVN1647" s="12"/>
      <c r="LVO1647" s="12"/>
      <c r="LVP1647" s="12"/>
      <c r="LVQ1647" s="12"/>
      <c r="LVR1647" s="12"/>
      <c r="LVS1647" s="12"/>
      <c r="LVT1647" s="12"/>
      <c r="LVU1647" s="12"/>
      <c r="LVV1647" s="12"/>
      <c r="LVW1647" s="12"/>
      <c r="LVX1647" s="12"/>
      <c r="LVY1647" s="12"/>
      <c r="LVZ1647" s="12"/>
      <c r="LWA1647" s="12"/>
      <c r="LWB1647" s="12"/>
      <c r="LWC1647" s="12"/>
      <c r="LWD1647" s="12"/>
      <c r="LWE1647" s="12"/>
      <c r="LWF1647" s="12"/>
      <c r="LWG1647" s="12"/>
      <c r="LWH1647" s="12"/>
      <c r="LWI1647" s="12"/>
      <c r="LWJ1647" s="12"/>
      <c r="LWK1647" s="12"/>
      <c r="LWL1647" s="12"/>
      <c r="LWM1647" s="12"/>
      <c r="LWN1647" s="12"/>
      <c r="LWO1647" s="12"/>
      <c r="LWP1647" s="12"/>
      <c r="LWQ1647" s="12"/>
      <c r="LWR1647" s="12"/>
      <c r="LWS1647" s="12"/>
      <c r="LWT1647" s="12"/>
      <c r="LWU1647" s="12"/>
      <c r="LWV1647" s="12"/>
      <c r="LWW1647" s="12"/>
      <c r="LWX1647" s="12"/>
      <c r="LWY1647" s="12"/>
      <c r="LWZ1647" s="12"/>
      <c r="LXA1647" s="12"/>
      <c r="LXB1647" s="12"/>
      <c r="LXC1647" s="12"/>
      <c r="LXD1647" s="12"/>
      <c r="LXE1647" s="12"/>
      <c r="LXF1647" s="12"/>
      <c r="LXG1647" s="12"/>
      <c r="LXH1647" s="12"/>
      <c r="LXI1647" s="12"/>
      <c r="LXJ1647" s="12"/>
      <c r="LXK1647" s="12"/>
      <c r="LXL1647" s="12"/>
      <c r="LXM1647" s="12"/>
      <c r="LXN1647" s="12"/>
      <c r="LXO1647" s="12"/>
      <c r="LXP1647" s="12"/>
      <c r="LXQ1647" s="12"/>
      <c r="LXR1647" s="12"/>
      <c r="LXS1647" s="12"/>
      <c r="LXT1647" s="12"/>
      <c r="LXU1647" s="12"/>
      <c r="LXV1647" s="12"/>
      <c r="LXW1647" s="12"/>
      <c r="LXX1647" s="12"/>
      <c r="LXY1647" s="12"/>
      <c r="LXZ1647" s="12"/>
      <c r="LYA1647" s="12"/>
      <c r="LYB1647" s="12"/>
      <c r="LYC1647" s="12"/>
      <c r="LYD1647" s="12"/>
      <c r="LYE1647" s="12"/>
      <c r="LYF1647" s="12"/>
      <c r="LYG1647" s="12"/>
      <c r="LYH1647" s="12"/>
      <c r="LYI1647" s="12"/>
      <c r="LYJ1647" s="12"/>
      <c r="LYK1647" s="12"/>
      <c r="LYL1647" s="12"/>
      <c r="LYM1647" s="12"/>
      <c r="LYN1647" s="12"/>
      <c r="LYO1647" s="12"/>
      <c r="LYP1647" s="12"/>
      <c r="LYQ1647" s="12"/>
      <c r="LYR1647" s="12"/>
      <c r="LYS1647" s="12"/>
      <c r="LYT1647" s="12"/>
      <c r="LYU1647" s="12"/>
      <c r="LYV1647" s="12"/>
      <c r="LYW1647" s="12"/>
      <c r="LYX1647" s="12"/>
      <c r="LYY1647" s="12"/>
      <c r="LYZ1647" s="12"/>
      <c r="LZA1647" s="12"/>
      <c r="LZB1647" s="12"/>
      <c r="LZC1647" s="12"/>
      <c r="LZD1647" s="12"/>
      <c r="LZE1647" s="12"/>
      <c r="LZF1647" s="12"/>
      <c r="LZG1647" s="12"/>
      <c r="LZH1647" s="12"/>
      <c r="LZI1647" s="12"/>
      <c r="LZJ1647" s="12"/>
      <c r="LZK1647" s="12"/>
      <c r="LZL1647" s="12"/>
      <c r="LZM1647" s="12"/>
      <c r="LZN1647" s="12"/>
      <c r="LZO1647" s="12"/>
      <c r="LZP1647" s="12"/>
      <c r="LZQ1647" s="12"/>
      <c r="LZR1647" s="12"/>
      <c r="LZS1647" s="12"/>
      <c r="LZT1647" s="12"/>
      <c r="LZU1647" s="12"/>
      <c r="LZV1647" s="12"/>
      <c r="LZW1647" s="12"/>
      <c r="LZX1647" s="12"/>
      <c r="LZY1647" s="12"/>
      <c r="LZZ1647" s="12"/>
      <c r="MAA1647" s="12"/>
      <c r="MAB1647" s="12"/>
      <c r="MAC1647" s="12"/>
      <c r="MAD1647" s="12"/>
      <c r="MAE1647" s="12"/>
      <c r="MAF1647" s="12"/>
      <c r="MAG1647" s="12"/>
      <c r="MAH1647" s="12"/>
      <c r="MAI1647" s="12"/>
      <c r="MAJ1647" s="12"/>
      <c r="MAK1647" s="12"/>
      <c r="MAL1647" s="12"/>
      <c r="MAM1647" s="12"/>
      <c r="MAN1647" s="12"/>
      <c r="MAO1647" s="12"/>
      <c r="MAP1647" s="12"/>
      <c r="MAQ1647" s="12"/>
      <c r="MAR1647" s="12"/>
      <c r="MAS1647" s="12"/>
      <c r="MAT1647" s="12"/>
      <c r="MAU1647" s="12"/>
      <c r="MAV1647" s="12"/>
      <c r="MAW1647" s="12"/>
      <c r="MAX1647" s="12"/>
      <c r="MAY1647" s="12"/>
      <c r="MAZ1647" s="12"/>
      <c r="MBA1647" s="12"/>
      <c r="MBB1647" s="12"/>
      <c r="MBC1647" s="12"/>
      <c r="MBD1647" s="12"/>
      <c r="MBE1647" s="12"/>
      <c r="MBF1647" s="12"/>
      <c r="MBG1647" s="12"/>
      <c r="MBH1647" s="12"/>
      <c r="MBI1647" s="12"/>
      <c r="MBJ1647" s="12"/>
      <c r="MBK1647" s="12"/>
      <c r="MBL1647" s="12"/>
      <c r="MBM1647" s="12"/>
      <c r="MBN1647" s="12"/>
      <c r="MBO1647" s="12"/>
      <c r="MBP1647" s="12"/>
      <c r="MBQ1647" s="12"/>
      <c r="MBR1647" s="12"/>
      <c r="MBS1647" s="12"/>
      <c r="MBT1647" s="12"/>
      <c r="MBU1647" s="12"/>
      <c r="MBV1647" s="12"/>
      <c r="MBW1647" s="12"/>
      <c r="MBX1647" s="12"/>
      <c r="MBY1647" s="12"/>
      <c r="MBZ1647" s="12"/>
      <c r="MCA1647" s="12"/>
      <c r="MCB1647" s="12"/>
      <c r="MCC1647" s="12"/>
      <c r="MCD1647" s="12"/>
      <c r="MCE1647" s="12"/>
      <c r="MCF1647" s="12"/>
      <c r="MCG1647" s="12"/>
      <c r="MCH1647" s="12"/>
      <c r="MCI1647" s="12"/>
      <c r="MCJ1647" s="12"/>
      <c r="MCK1647" s="12"/>
      <c r="MCL1647" s="12"/>
      <c r="MCM1647" s="12"/>
      <c r="MCN1647" s="12"/>
      <c r="MCO1647" s="12"/>
      <c r="MCP1647" s="12"/>
      <c r="MCQ1647" s="12"/>
      <c r="MCR1647" s="12"/>
      <c r="MCS1647" s="12"/>
      <c r="MCT1647" s="12"/>
      <c r="MCU1647" s="12"/>
      <c r="MCV1647" s="12"/>
      <c r="MCW1647" s="12"/>
      <c r="MCX1647" s="12"/>
      <c r="MCY1647" s="12"/>
      <c r="MCZ1647" s="12"/>
      <c r="MDA1647" s="12"/>
      <c r="MDB1647" s="12"/>
      <c r="MDC1647" s="12"/>
      <c r="MDD1647" s="12"/>
      <c r="MDE1647" s="12"/>
      <c r="MDF1647" s="12"/>
      <c r="MDG1647" s="12"/>
      <c r="MDH1647" s="12"/>
      <c r="MDI1647" s="12"/>
      <c r="MDJ1647" s="12"/>
      <c r="MDK1647" s="12"/>
      <c r="MDL1647" s="12"/>
      <c r="MDM1647" s="12"/>
      <c r="MDN1647" s="12"/>
      <c r="MDO1647" s="12"/>
      <c r="MDP1647" s="12"/>
      <c r="MDQ1647" s="12"/>
      <c r="MDR1647" s="12"/>
      <c r="MDS1647" s="12"/>
      <c r="MDT1647" s="12"/>
      <c r="MDU1647" s="12"/>
      <c r="MDV1647" s="12"/>
      <c r="MDW1647" s="12"/>
      <c r="MDX1647" s="12"/>
      <c r="MDY1647" s="12"/>
      <c r="MDZ1647" s="12"/>
      <c r="MEA1647" s="12"/>
      <c r="MEB1647" s="12"/>
      <c r="MEC1647" s="12"/>
      <c r="MED1647" s="12"/>
      <c r="MEE1647" s="12"/>
      <c r="MEF1647" s="12"/>
      <c r="MEG1647" s="12"/>
      <c r="MEH1647" s="12"/>
      <c r="MEI1647" s="12"/>
      <c r="MEJ1647" s="12"/>
      <c r="MEK1647" s="12"/>
      <c r="MEL1647" s="12"/>
      <c r="MEM1647" s="12"/>
      <c r="MEN1647" s="12"/>
      <c r="MEO1647" s="12"/>
      <c r="MEP1647" s="12"/>
      <c r="MEQ1647" s="12"/>
      <c r="MER1647" s="12"/>
      <c r="MES1647" s="12"/>
      <c r="MET1647" s="12"/>
      <c r="MEU1647" s="12"/>
      <c r="MEV1647" s="12"/>
      <c r="MEW1647" s="12"/>
      <c r="MEX1647" s="12"/>
      <c r="MEY1647" s="12"/>
      <c r="MEZ1647" s="12"/>
      <c r="MFA1647" s="12"/>
      <c r="MFB1647" s="12"/>
      <c r="MFC1647" s="12"/>
      <c r="MFD1647" s="12"/>
      <c r="MFE1647" s="12"/>
      <c r="MFF1647" s="12"/>
      <c r="MFG1647" s="12"/>
      <c r="MFH1647" s="12"/>
      <c r="MFI1647" s="12"/>
      <c r="MFJ1647" s="12"/>
      <c r="MFK1647" s="12"/>
      <c r="MFL1647" s="12"/>
      <c r="MFM1647" s="12"/>
      <c r="MFN1647" s="12"/>
      <c r="MFO1647" s="12"/>
      <c r="MFP1647" s="12"/>
      <c r="MFQ1647" s="12"/>
      <c r="MFR1647" s="12"/>
      <c r="MFS1647" s="12"/>
      <c r="MFT1647" s="12"/>
      <c r="MFU1647" s="12"/>
      <c r="MFV1647" s="12"/>
      <c r="MFW1647" s="12"/>
      <c r="MFX1647" s="12"/>
      <c r="MFY1647" s="12"/>
      <c r="MFZ1647" s="12"/>
      <c r="MGA1647" s="12"/>
      <c r="MGB1647" s="12"/>
      <c r="MGC1647" s="12"/>
      <c r="MGD1647" s="12"/>
      <c r="MGE1647" s="12"/>
      <c r="MGF1647" s="12"/>
      <c r="MGG1647" s="12"/>
      <c r="MGH1647" s="12"/>
      <c r="MGI1647" s="12"/>
      <c r="MGJ1647" s="12"/>
      <c r="MGK1647" s="12"/>
      <c r="MGL1647" s="12"/>
      <c r="MGM1647" s="12"/>
      <c r="MGN1647" s="12"/>
      <c r="MGO1647" s="12"/>
      <c r="MGP1647" s="12"/>
      <c r="MGQ1647" s="12"/>
      <c r="MGR1647" s="12"/>
      <c r="MGS1647" s="12"/>
      <c r="MGT1647" s="12"/>
      <c r="MGU1647" s="12"/>
      <c r="MGV1647" s="12"/>
      <c r="MGW1647" s="12"/>
      <c r="MGX1647" s="12"/>
      <c r="MGY1647" s="12"/>
      <c r="MGZ1647" s="12"/>
      <c r="MHA1647" s="12"/>
      <c r="MHB1647" s="12"/>
      <c r="MHC1647" s="12"/>
      <c r="MHD1647" s="12"/>
      <c r="MHE1647" s="12"/>
      <c r="MHF1647" s="12"/>
      <c r="MHG1647" s="12"/>
      <c r="MHH1647" s="12"/>
      <c r="MHI1647" s="12"/>
      <c r="MHJ1647" s="12"/>
      <c r="MHK1647" s="12"/>
      <c r="MHL1647" s="12"/>
      <c r="MHM1647" s="12"/>
      <c r="MHN1647" s="12"/>
      <c r="MHO1647" s="12"/>
      <c r="MHP1647" s="12"/>
      <c r="MHQ1647" s="12"/>
      <c r="MHR1647" s="12"/>
      <c r="MHS1647" s="12"/>
      <c r="MHT1647" s="12"/>
      <c r="MHU1647" s="12"/>
      <c r="MHV1647" s="12"/>
      <c r="MHW1647" s="12"/>
      <c r="MHX1647" s="12"/>
      <c r="MHY1647" s="12"/>
      <c r="MHZ1647" s="12"/>
      <c r="MIA1647" s="12"/>
      <c r="MIB1647" s="12"/>
      <c r="MIC1647" s="12"/>
      <c r="MID1647" s="12"/>
      <c r="MIE1647" s="12"/>
      <c r="MIF1647" s="12"/>
      <c r="MIG1647" s="12"/>
      <c r="MIH1647" s="12"/>
      <c r="MII1647" s="12"/>
      <c r="MIJ1647" s="12"/>
      <c r="MIK1647" s="12"/>
      <c r="MIL1647" s="12"/>
      <c r="MIM1647" s="12"/>
      <c r="MIN1647" s="12"/>
      <c r="MIO1647" s="12"/>
      <c r="MIP1647" s="12"/>
      <c r="MIQ1647" s="12"/>
      <c r="MIR1647" s="12"/>
      <c r="MIS1647" s="12"/>
      <c r="MIT1647" s="12"/>
      <c r="MIU1647" s="12"/>
      <c r="MIV1647" s="12"/>
      <c r="MIW1647" s="12"/>
      <c r="MIX1647" s="12"/>
      <c r="MIY1647" s="12"/>
      <c r="MIZ1647" s="12"/>
      <c r="MJA1647" s="12"/>
      <c r="MJB1647" s="12"/>
      <c r="MJC1647" s="12"/>
      <c r="MJD1647" s="12"/>
      <c r="MJE1647" s="12"/>
      <c r="MJF1647" s="12"/>
      <c r="MJG1647" s="12"/>
      <c r="MJH1647" s="12"/>
      <c r="MJI1647" s="12"/>
      <c r="MJJ1647" s="12"/>
      <c r="MJK1647" s="12"/>
      <c r="MJL1647" s="12"/>
      <c r="MJM1647" s="12"/>
      <c r="MJN1647" s="12"/>
      <c r="MJO1647" s="12"/>
      <c r="MJP1647" s="12"/>
      <c r="MJQ1647" s="12"/>
      <c r="MJR1647" s="12"/>
      <c r="MJS1647" s="12"/>
      <c r="MJT1647" s="12"/>
      <c r="MJU1647" s="12"/>
      <c r="MJV1647" s="12"/>
      <c r="MJW1647" s="12"/>
      <c r="MJX1647" s="12"/>
      <c r="MJY1647" s="12"/>
      <c r="MJZ1647" s="12"/>
      <c r="MKA1647" s="12"/>
      <c r="MKB1647" s="12"/>
      <c r="MKC1647" s="12"/>
      <c r="MKD1647" s="12"/>
      <c r="MKE1647" s="12"/>
      <c r="MKF1647" s="12"/>
      <c r="MKG1647" s="12"/>
      <c r="MKH1647" s="12"/>
      <c r="MKI1647" s="12"/>
      <c r="MKJ1647" s="12"/>
      <c r="MKK1647" s="12"/>
      <c r="MKL1647" s="12"/>
      <c r="MKM1647" s="12"/>
      <c r="MKN1647" s="12"/>
      <c r="MKO1647" s="12"/>
      <c r="MKP1647" s="12"/>
      <c r="MKQ1647" s="12"/>
      <c r="MKR1647" s="12"/>
      <c r="MKS1647" s="12"/>
      <c r="MKT1647" s="12"/>
      <c r="MKU1647" s="12"/>
      <c r="MKV1647" s="12"/>
      <c r="MKW1647" s="12"/>
      <c r="MKX1647" s="12"/>
      <c r="MKY1647" s="12"/>
      <c r="MKZ1647" s="12"/>
      <c r="MLA1647" s="12"/>
      <c r="MLB1647" s="12"/>
      <c r="MLC1647" s="12"/>
      <c r="MLD1647" s="12"/>
      <c r="MLE1647" s="12"/>
      <c r="MLF1647" s="12"/>
      <c r="MLG1647" s="12"/>
      <c r="MLH1647" s="12"/>
      <c r="MLI1647" s="12"/>
      <c r="MLJ1647" s="12"/>
      <c r="MLK1647" s="12"/>
      <c r="MLL1647" s="12"/>
      <c r="MLM1647" s="12"/>
      <c r="MLN1647" s="12"/>
      <c r="MLO1647" s="12"/>
      <c r="MLP1647" s="12"/>
      <c r="MLQ1647" s="12"/>
      <c r="MLR1647" s="12"/>
      <c r="MLS1647" s="12"/>
      <c r="MLT1647" s="12"/>
      <c r="MLU1647" s="12"/>
      <c r="MLV1647" s="12"/>
      <c r="MLW1647" s="12"/>
      <c r="MLX1647" s="12"/>
      <c r="MLY1647" s="12"/>
      <c r="MLZ1647" s="12"/>
      <c r="MMA1647" s="12"/>
      <c r="MMB1647" s="12"/>
      <c r="MMC1647" s="12"/>
      <c r="MMD1647" s="12"/>
      <c r="MME1647" s="12"/>
      <c r="MMF1647" s="12"/>
      <c r="MMG1647" s="12"/>
      <c r="MMH1647" s="12"/>
      <c r="MMI1647" s="12"/>
      <c r="MMJ1647" s="12"/>
      <c r="MMK1647" s="12"/>
      <c r="MML1647" s="12"/>
      <c r="MMM1647" s="12"/>
      <c r="MMN1647" s="12"/>
      <c r="MMO1647" s="12"/>
      <c r="MMP1647" s="12"/>
      <c r="MMQ1647" s="12"/>
      <c r="MMR1647" s="12"/>
      <c r="MMS1647" s="12"/>
      <c r="MMT1647" s="12"/>
      <c r="MMU1647" s="12"/>
      <c r="MMV1647" s="12"/>
      <c r="MMW1647" s="12"/>
      <c r="MMX1647" s="12"/>
      <c r="MMY1647" s="12"/>
      <c r="MMZ1647" s="12"/>
      <c r="MNA1647" s="12"/>
      <c r="MNB1647" s="12"/>
      <c r="MNC1647" s="12"/>
      <c r="MND1647" s="12"/>
      <c r="MNE1647" s="12"/>
      <c r="MNF1647" s="12"/>
      <c r="MNG1647" s="12"/>
      <c r="MNH1647" s="12"/>
      <c r="MNI1647" s="12"/>
      <c r="MNJ1647" s="12"/>
      <c r="MNK1647" s="12"/>
      <c r="MNL1647" s="12"/>
      <c r="MNM1647" s="12"/>
      <c r="MNN1647" s="12"/>
      <c r="MNO1647" s="12"/>
      <c r="MNP1647" s="12"/>
      <c r="MNQ1647" s="12"/>
      <c r="MNR1647" s="12"/>
      <c r="MNS1647" s="12"/>
      <c r="MNT1647" s="12"/>
      <c r="MNU1647" s="12"/>
      <c r="MNV1647" s="12"/>
      <c r="MNW1647" s="12"/>
      <c r="MNX1647" s="12"/>
      <c r="MNY1647" s="12"/>
      <c r="MNZ1647" s="12"/>
      <c r="MOA1647" s="12"/>
      <c r="MOB1647" s="12"/>
      <c r="MOC1647" s="12"/>
      <c r="MOD1647" s="12"/>
      <c r="MOE1647" s="12"/>
      <c r="MOF1647" s="12"/>
      <c r="MOG1647" s="12"/>
      <c r="MOH1647" s="12"/>
      <c r="MOI1647" s="12"/>
      <c r="MOJ1647" s="12"/>
      <c r="MOK1647" s="12"/>
      <c r="MOL1647" s="12"/>
      <c r="MOM1647" s="12"/>
      <c r="MON1647" s="12"/>
      <c r="MOO1647" s="12"/>
      <c r="MOP1647" s="12"/>
      <c r="MOQ1647" s="12"/>
      <c r="MOR1647" s="12"/>
      <c r="MOS1647" s="12"/>
      <c r="MOT1647" s="12"/>
      <c r="MOU1647" s="12"/>
      <c r="MOV1647" s="12"/>
      <c r="MOW1647" s="12"/>
      <c r="MOX1647" s="12"/>
      <c r="MOY1647" s="12"/>
      <c r="MOZ1647" s="12"/>
      <c r="MPA1647" s="12"/>
      <c r="MPB1647" s="12"/>
      <c r="MPC1647" s="12"/>
      <c r="MPD1647" s="12"/>
      <c r="MPE1647" s="12"/>
      <c r="MPF1647" s="12"/>
      <c r="MPG1647" s="12"/>
      <c r="MPH1647" s="12"/>
      <c r="MPI1647" s="12"/>
      <c r="MPJ1647" s="12"/>
      <c r="MPK1647" s="12"/>
      <c r="MPL1647" s="12"/>
      <c r="MPM1647" s="12"/>
      <c r="MPN1647" s="12"/>
      <c r="MPO1647" s="12"/>
      <c r="MPP1647" s="12"/>
      <c r="MPQ1647" s="12"/>
      <c r="MPR1647" s="12"/>
      <c r="MPS1647" s="12"/>
      <c r="MPT1647" s="12"/>
      <c r="MPU1647" s="12"/>
      <c r="MPV1647" s="12"/>
      <c r="MPW1647" s="12"/>
      <c r="MPX1647" s="12"/>
      <c r="MPY1647" s="12"/>
      <c r="MPZ1647" s="12"/>
      <c r="MQA1647" s="12"/>
      <c r="MQB1647" s="12"/>
      <c r="MQC1647" s="12"/>
      <c r="MQD1647" s="12"/>
      <c r="MQE1647" s="12"/>
      <c r="MQF1647" s="12"/>
      <c r="MQG1647" s="12"/>
      <c r="MQH1647" s="12"/>
      <c r="MQI1647" s="12"/>
      <c r="MQJ1647" s="12"/>
      <c r="MQK1647" s="12"/>
      <c r="MQL1647" s="12"/>
      <c r="MQM1647" s="12"/>
      <c r="MQN1647" s="12"/>
      <c r="MQO1647" s="12"/>
      <c r="MQP1647" s="12"/>
      <c r="MQQ1647" s="12"/>
      <c r="MQR1647" s="12"/>
      <c r="MQS1647" s="12"/>
      <c r="MQT1647" s="12"/>
      <c r="MQU1647" s="12"/>
      <c r="MQV1647" s="12"/>
      <c r="MQW1647" s="12"/>
      <c r="MQX1647" s="12"/>
      <c r="MQY1647" s="12"/>
      <c r="MQZ1647" s="12"/>
      <c r="MRA1647" s="12"/>
      <c r="MRB1647" s="12"/>
      <c r="MRC1647" s="12"/>
      <c r="MRD1647" s="12"/>
      <c r="MRE1647" s="12"/>
      <c r="MRF1647" s="12"/>
      <c r="MRG1647" s="12"/>
      <c r="MRH1647" s="12"/>
      <c r="MRI1647" s="12"/>
      <c r="MRJ1647" s="12"/>
      <c r="MRK1647" s="12"/>
      <c r="MRL1647" s="12"/>
      <c r="MRM1647" s="12"/>
      <c r="MRN1647" s="12"/>
      <c r="MRO1647" s="12"/>
      <c r="MRP1647" s="12"/>
      <c r="MRQ1647" s="12"/>
      <c r="MRR1647" s="12"/>
      <c r="MRS1647" s="12"/>
      <c r="MRT1647" s="12"/>
      <c r="MRU1647" s="12"/>
      <c r="MRV1647" s="12"/>
      <c r="MRW1647" s="12"/>
      <c r="MRX1647" s="12"/>
      <c r="MRY1647" s="12"/>
      <c r="MRZ1647" s="12"/>
      <c r="MSA1647" s="12"/>
      <c r="MSB1647" s="12"/>
      <c r="MSC1647" s="12"/>
      <c r="MSD1647" s="12"/>
      <c r="MSE1647" s="12"/>
      <c r="MSF1647" s="12"/>
      <c r="MSG1647" s="12"/>
      <c r="MSH1647" s="12"/>
      <c r="MSI1647" s="12"/>
      <c r="MSJ1647" s="12"/>
      <c r="MSK1647" s="12"/>
      <c r="MSL1647" s="12"/>
      <c r="MSM1647" s="12"/>
      <c r="MSN1647" s="12"/>
      <c r="MSO1647" s="12"/>
      <c r="MSP1647" s="12"/>
      <c r="MSQ1647" s="12"/>
      <c r="MSR1647" s="12"/>
      <c r="MSS1647" s="12"/>
      <c r="MST1647" s="12"/>
      <c r="MSU1647" s="12"/>
      <c r="MSV1647" s="12"/>
      <c r="MSW1647" s="12"/>
      <c r="MSX1647" s="12"/>
      <c r="MSY1647" s="12"/>
      <c r="MSZ1647" s="12"/>
      <c r="MTA1647" s="12"/>
      <c r="MTB1647" s="12"/>
      <c r="MTC1647" s="12"/>
      <c r="MTD1647" s="12"/>
      <c r="MTE1647" s="12"/>
      <c r="MTF1647" s="12"/>
      <c r="MTG1647" s="12"/>
      <c r="MTH1647" s="12"/>
      <c r="MTI1647" s="12"/>
      <c r="MTJ1647" s="12"/>
      <c r="MTK1647" s="12"/>
      <c r="MTL1647" s="12"/>
      <c r="MTM1647" s="12"/>
      <c r="MTN1647" s="12"/>
      <c r="MTO1647" s="12"/>
      <c r="MTP1647" s="12"/>
      <c r="MTQ1647" s="12"/>
      <c r="MTR1647" s="12"/>
      <c r="MTS1647" s="12"/>
      <c r="MTT1647" s="12"/>
      <c r="MTU1647" s="12"/>
      <c r="MTV1647" s="12"/>
      <c r="MTW1647" s="12"/>
      <c r="MTX1647" s="12"/>
      <c r="MTY1647" s="12"/>
      <c r="MTZ1647" s="12"/>
      <c r="MUA1647" s="12"/>
      <c r="MUB1647" s="12"/>
      <c r="MUC1647" s="12"/>
      <c r="MUD1647" s="12"/>
      <c r="MUE1647" s="12"/>
      <c r="MUF1647" s="12"/>
      <c r="MUG1647" s="12"/>
      <c r="MUH1647" s="12"/>
      <c r="MUI1647" s="12"/>
      <c r="MUJ1647" s="12"/>
      <c r="MUK1647" s="12"/>
      <c r="MUL1647" s="12"/>
      <c r="MUM1647" s="12"/>
      <c r="MUN1647" s="12"/>
      <c r="MUO1647" s="12"/>
      <c r="MUP1647" s="12"/>
      <c r="MUQ1647" s="12"/>
      <c r="MUR1647" s="12"/>
      <c r="MUS1647" s="12"/>
      <c r="MUT1647" s="12"/>
      <c r="MUU1647" s="12"/>
      <c r="MUV1647" s="12"/>
      <c r="MUW1647" s="12"/>
      <c r="MUX1647" s="12"/>
      <c r="MUY1647" s="12"/>
      <c r="MUZ1647" s="12"/>
      <c r="MVA1647" s="12"/>
      <c r="MVB1647" s="12"/>
      <c r="MVC1647" s="12"/>
      <c r="MVD1647" s="12"/>
      <c r="MVE1647" s="12"/>
      <c r="MVF1647" s="12"/>
      <c r="MVG1647" s="12"/>
      <c r="MVH1647" s="12"/>
      <c r="MVI1647" s="12"/>
      <c r="MVJ1647" s="12"/>
      <c r="MVK1647" s="12"/>
      <c r="MVL1647" s="12"/>
      <c r="MVM1647" s="12"/>
      <c r="MVN1647" s="12"/>
      <c r="MVO1647" s="12"/>
      <c r="MVP1647" s="12"/>
      <c r="MVQ1647" s="12"/>
      <c r="MVR1647" s="12"/>
      <c r="MVS1647" s="12"/>
      <c r="MVT1647" s="12"/>
      <c r="MVU1647" s="12"/>
      <c r="MVV1647" s="12"/>
      <c r="MVW1647" s="12"/>
      <c r="MVX1647" s="12"/>
      <c r="MVY1647" s="12"/>
      <c r="MVZ1647" s="12"/>
      <c r="MWA1647" s="12"/>
      <c r="MWB1647" s="12"/>
      <c r="MWC1647" s="12"/>
      <c r="MWD1647" s="12"/>
      <c r="MWE1647" s="12"/>
      <c r="MWF1647" s="12"/>
      <c r="MWG1647" s="12"/>
      <c r="MWH1647" s="12"/>
      <c r="MWI1647" s="12"/>
      <c r="MWJ1647" s="12"/>
      <c r="MWK1647" s="12"/>
      <c r="MWL1647" s="12"/>
      <c r="MWM1647" s="12"/>
      <c r="MWN1647" s="12"/>
      <c r="MWO1647" s="12"/>
      <c r="MWP1647" s="12"/>
      <c r="MWQ1647" s="12"/>
      <c r="MWR1647" s="12"/>
      <c r="MWS1647" s="12"/>
      <c r="MWT1647" s="12"/>
      <c r="MWU1647" s="12"/>
      <c r="MWV1647" s="12"/>
      <c r="MWW1647" s="12"/>
      <c r="MWX1647" s="12"/>
      <c r="MWY1647" s="12"/>
      <c r="MWZ1647" s="12"/>
      <c r="MXA1647" s="12"/>
      <c r="MXB1647" s="12"/>
      <c r="MXC1647" s="12"/>
      <c r="MXD1647" s="12"/>
      <c r="MXE1647" s="12"/>
      <c r="MXF1647" s="12"/>
      <c r="MXG1647" s="12"/>
      <c r="MXH1647" s="12"/>
      <c r="MXI1647" s="12"/>
      <c r="MXJ1647" s="12"/>
      <c r="MXK1647" s="12"/>
      <c r="MXL1647" s="12"/>
      <c r="MXM1647" s="12"/>
      <c r="MXN1647" s="12"/>
      <c r="MXO1647" s="12"/>
      <c r="MXP1647" s="12"/>
      <c r="MXQ1647" s="12"/>
      <c r="MXR1647" s="12"/>
      <c r="MXS1647" s="12"/>
      <c r="MXT1647" s="12"/>
      <c r="MXU1647" s="12"/>
      <c r="MXV1647" s="12"/>
      <c r="MXW1647" s="12"/>
      <c r="MXX1647" s="12"/>
      <c r="MXY1647" s="12"/>
      <c r="MXZ1647" s="12"/>
      <c r="MYA1647" s="12"/>
      <c r="MYB1647" s="12"/>
      <c r="MYC1647" s="12"/>
      <c r="MYD1647" s="12"/>
      <c r="MYE1647" s="12"/>
      <c r="MYF1647" s="12"/>
      <c r="MYG1647" s="12"/>
      <c r="MYH1647" s="12"/>
      <c r="MYI1647" s="12"/>
      <c r="MYJ1647" s="12"/>
      <c r="MYK1647" s="12"/>
      <c r="MYL1647" s="12"/>
      <c r="MYM1647" s="12"/>
      <c r="MYN1647" s="12"/>
      <c r="MYO1647" s="12"/>
      <c r="MYP1647" s="12"/>
      <c r="MYQ1647" s="12"/>
      <c r="MYR1647" s="12"/>
      <c r="MYS1647" s="12"/>
      <c r="MYT1647" s="12"/>
      <c r="MYU1647" s="12"/>
      <c r="MYV1647" s="12"/>
      <c r="MYW1647" s="12"/>
      <c r="MYX1647" s="12"/>
      <c r="MYY1647" s="12"/>
      <c r="MYZ1647" s="12"/>
      <c r="MZA1647" s="12"/>
      <c r="MZB1647" s="12"/>
      <c r="MZC1647" s="12"/>
      <c r="MZD1647" s="12"/>
      <c r="MZE1647" s="12"/>
      <c r="MZF1647" s="12"/>
      <c r="MZG1647" s="12"/>
      <c r="MZH1647" s="12"/>
      <c r="MZI1647" s="12"/>
      <c r="MZJ1647" s="12"/>
      <c r="MZK1647" s="12"/>
      <c r="MZL1647" s="12"/>
      <c r="MZM1647" s="12"/>
      <c r="MZN1647" s="12"/>
      <c r="MZO1647" s="12"/>
      <c r="MZP1647" s="12"/>
      <c r="MZQ1647" s="12"/>
      <c r="MZR1647" s="12"/>
      <c r="MZS1647" s="12"/>
      <c r="MZT1647" s="12"/>
      <c r="MZU1647" s="12"/>
      <c r="MZV1647" s="12"/>
      <c r="MZW1647" s="12"/>
      <c r="MZX1647" s="12"/>
      <c r="MZY1647" s="12"/>
      <c r="MZZ1647" s="12"/>
      <c r="NAA1647" s="12"/>
      <c r="NAB1647" s="12"/>
      <c r="NAC1647" s="12"/>
      <c r="NAD1647" s="12"/>
      <c r="NAE1647" s="12"/>
      <c r="NAF1647" s="12"/>
      <c r="NAG1647" s="12"/>
      <c r="NAH1647" s="12"/>
      <c r="NAI1647" s="12"/>
      <c r="NAJ1647" s="12"/>
      <c r="NAK1647" s="12"/>
      <c r="NAL1647" s="12"/>
      <c r="NAM1647" s="12"/>
      <c r="NAN1647" s="12"/>
      <c r="NAO1647" s="12"/>
      <c r="NAP1647" s="12"/>
      <c r="NAQ1647" s="12"/>
      <c r="NAR1647" s="12"/>
      <c r="NAS1647" s="12"/>
      <c r="NAT1647" s="12"/>
      <c r="NAU1647" s="12"/>
      <c r="NAV1647" s="12"/>
      <c r="NAW1647" s="12"/>
      <c r="NAX1647" s="12"/>
      <c r="NAY1647" s="12"/>
      <c r="NAZ1647" s="12"/>
      <c r="NBA1647" s="12"/>
      <c r="NBB1647" s="12"/>
      <c r="NBC1647" s="12"/>
      <c r="NBD1647" s="12"/>
      <c r="NBE1647" s="12"/>
      <c r="NBF1647" s="12"/>
      <c r="NBG1647" s="12"/>
      <c r="NBH1647" s="12"/>
      <c r="NBI1647" s="12"/>
      <c r="NBJ1647" s="12"/>
      <c r="NBK1647" s="12"/>
      <c r="NBL1647" s="12"/>
      <c r="NBM1647" s="12"/>
      <c r="NBN1647" s="12"/>
      <c r="NBO1647" s="12"/>
      <c r="NBP1647" s="12"/>
      <c r="NBQ1647" s="12"/>
      <c r="NBR1647" s="12"/>
      <c r="NBS1647" s="12"/>
      <c r="NBT1647" s="12"/>
      <c r="NBU1647" s="12"/>
      <c r="NBV1647" s="12"/>
      <c r="NBW1647" s="12"/>
      <c r="NBX1647" s="12"/>
      <c r="NBY1647" s="12"/>
      <c r="NBZ1647" s="12"/>
      <c r="NCA1647" s="12"/>
      <c r="NCB1647" s="12"/>
      <c r="NCC1647" s="12"/>
      <c r="NCD1647" s="12"/>
      <c r="NCE1647" s="12"/>
      <c r="NCF1647" s="12"/>
      <c r="NCG1647" s="12"/>
      <c r="NCH1647" s="12"/>
      <c r="NCI1647" s="12"/>
      <c r="NCJ1647" s="12"/>
      <c r="NCK1647" s="12"/>
      <c r="NCL1647" s="12"/>
      <c r="NCM1647" s="12"/>
      <c r="NCN1647" s="12"/>
      <c r="NCO1647" s="12"/>
      <c r="NCP1647" s="12"/>
      <c r="NCQ1647" s="12"/>
      <c r="NCR1647" s="12"/>
      <c r="NCS1647" s="12"/>
      <c r="NCT1647" s="12"/>
      <c r="NCU1647" s="12"/>
      <c r="NCV1647" s="12"/>
      <c r="NCW1647" s="12"/>
      <c r="NCX1647" s="12"/>
      <c r="NCY1647" s="12"/>
      <c r="NCZ1647" s="12"/>
      <c r="NDA1647" s="12"/>
      <c r="NDB1647" s="12"/>
      <c r="NDC1647" s="12"/>
      <c r="NDD1647" s="12"/>
      <c r="NDE1647" s="12"/>
      <c r="NDF1647" s="12"/>
      <c r="NDG1647" s="12"/>
      <c r="NDH1647" s="12"/>
      <c r="NDI1647" s="12"/>
      <c r="NDJ1647" s="12"/>
      <c r="NDK1647" s="12"/>
      <c r="NDL1647" s="12"/>
      <c r="NDM1647" s="12"/>
      <c r="NDN1647" s="12"/>
      <c r="NDO1647" s="12"/>
      <c r="NDP1647" s="12"/>
      <c r="NDQ1647" s="12"/>
      <c r="NDR1647" s="12"/>
      <c r="NDS1647" s="12"/>
      <c r="NDT1647" s="12"/>
      <c r="NDU1647" s="12"/>
      <c r="NDV1647" s="12"/>
      <c r="NDW1647" s="12"/>
      <c r="NDX1647" s="12"/>
      <c r="NDY1647" s="12"/>
      <c r="NDZ1647" s="12"/>
      <c r="NEA1647" s="12"/>
      <c r="NEB1647" s="12"/>
      <c r="NEC1647" s="12"/>
      <c r="NED1647" s="12"/>
      <c r="NEE1647" s="12"/>
      <c r="NEF1647" s="12"/>
      <c r="NEG1647" s="12"/>
      <c r="NEH1647" s="12"/>
      <c r="NEI1647" s="12"/>
      <c r="NEJ1647" s="12"/>
      <c r="NEK1647" s="12"/>
      <c r="NEL1647" s="12"/>
      <c r="NEM1647" s="12"/>
      <c r="NEN1647" s="12"/>
      <c r="NEO1647" s="12"/>
      <c r="NEP1647" s="12"/>
      <c r="NEQ1647" s="12"/>
      <c r="NER1647" s="12"/>
      <c r="NES1647" s="12"/>
      <c r="NET1647" s="12"/>
      <c r="NEU1647" s="12"/>
      <c r="NEV1647" s="12"/>
      <c r="NEW1647" s="12"/>
      <c r="NEX1647" s="12"/>
      <c r="NEY1647" s="12"/>
      <c r="NEZ1647" s="12"/>
      <c r="NFA1647" s="12"/>
      <c r="NFB1647" s="12"/>
      <c r="NFC1647" s="12"/>
      <c r="NFD1647" s="12"/>
      <c r="NFE1647" s="12"/>
      <c r="NFF1647" s="12"/>
      <c r="NFG1647" s="12"/>
      <c r="NFH1647" s="12"/>
      <c r="NFI1647" s="12"/>
      <c r="NFJ1647" s="12"/>
      <c r="NFK1647" s="12"/>
      <c r="NFL1647" s="12"/>
      <c r="NFM1647" s="12"/>
      <c r="NFN1647" s="12"/>
      <c r="NFO1647" s="12"/>
      <c r="NFP1647" s="12"/>
      <c r="NFQ1647" s="12"/>
      <c r="NFR1647" s="12"/>
      <c r="NFS1647" s="12"/>
      <c r="NFT1647" s="12"/>
      <c r="NFU1647" s="12"/>
      <c r="NFV1647" s="12"/>
      <c r="NFW1647" s="12"/>
      <c r="NFX1647" s="12"/>
      <c r="NFY1647" s="12"/>
      <c r="NFZ1647" s="12"/>
      <c r="NGA1647" s="12"/>
      <c r="NGB1647" s="12"/>
      <c r="NGC1647" s="12"/>
      <c r="NGD1647" s="12"/>
      <c r="NGE1647" s="12"/>
      <c r="NGF1647" s="12"/>
      <c r="NGG1647" s="12"/>
      <c r="NGH1647" s="12"/>
      <c r="NGI1647" s="12"/>
      <c r="NGJ1647" s="12"/>
      <c r="NGK1647" s="12"/>
      <c r="NGL1647" s="12"/>
      <c r="NGM1647" s="12"/>
      <c r="NGN1647" s="12"/>
      <c r="NGO1647" s="12"/>
      <c r="NGP1647" s="12"/>
      <c r="NGQ1647" s="12"/>
      <c r="NGR1647" s="12"/>
      <c r="NGS1647" s="12"/>
      <c r="NGT1647" s="12"/>
      <c r="NGU1647" s="12"/>
      <c r="NGV1647" s="12"/>
      <c r="NGW1647" s="12"/>
      <c r="NGX1647" s="12"/>
      <c r="NGY1647" s="12"/>
      <c r="NGZ1647" s="12"/>
      <c r="NHA1647" s="12"/>
      <c r="NHB1647" s="12"/>
      <c r="NHC1647" s="12"/>
      <c r="NHD1647" s="12"/>
      <c r="NHE1647" s="12"/>
      <c r="NHF1647" s="12"/>
      <c r="NHG1647" s="12"/>
      <c r="NHH1647" s="12"/>
      <c r="NHI1647" s="12"/>
      <c r="NHJ1647" s="12"/>
      <c r="NHK1647" s="12"/>
      <c r="NHL1647" s="12"/>
      <c r="NHM1647" s="12"/>
      <c r="NHN1647" s="12"/>
      <c r="NHO1647" s="12"/>
      <c r="NHP1647" s="12"/>
      <c r="NHQ1647" s="12"/>
      <c r="NHR1647" s="12"/>
      <c r="NHS1647" s="12"/>
      <c r="NHT1647" s="12"/>
      <c r="NHU1647" s="12"/>
      <c r="NHV1647" s="12"/>
      <c r="NHW1647" s="12"/>
      <c r="NHX1647" s="12"/>
      <c r="NHY1647" s="12"/>
      <c r="NHZ1647" s="12"/>
      <c r="NIA1647" s="12"/>
      <c r="NIB1647" s="12"/>
      <c r="NIC1647" s="12"/>
      <c r="NID1647" s="12"/>
      <c r="NIE1647" s="12"/>
      <c r="NIF1647" s="12"/>
      <c r="NIG1647" s="12"/>
      <c r="NIH1647" s="12"/>
      <c r="NII1647" s="12"/>
      <c r="NIJ1647" s="12"/>
      <c r="NIK1647" s="12"/>
      <c r="NIL1647" s="12"/>
      <c r="NIM1647" s="12"/>
      <c r="NIN1647" s="12"/>
      <c r="NIO1647" s="12"/>
      <c r="NIP1647" s="12"/>
      <c r="NIQ1647" s="12"/>
      <c r="NIR1647" s="12"/>
      <c r="NIS1647" s="12"/>
      <c r="NIT1647" s="12"/>
      <c r="NIU1647" s="12"/>
      <c r="NIV1647" s="12"/>
      <c r="NIW1647" s="12"/>
      <c r="NIX1647" s="12"/>
      <c r="NIY1647" s="12"/>
      <c r="NIZ1647" s="12"/>
      <c r="NJA1647" s="12"/>
      <c r="NJB1647" s="12"/>
      <c r="NJC1647" s="12"/>
      <c r="NJD1647" s="12"/>
      <c r="NJE1647" s="12"/>
      <c r="NJF1647" s="12"/>
      <c r="NJG1647" s="12"/>
      <c r="NJH1647" s="12"/>
      <c r="NJI1647" s="12"/>
      <c r="NJJ1647" s="12"/>
      <c r="NJK1647" s="12"/>
      <c r="NJL1647" s="12"/>
      <c r="NJM1647" s="12"/>
      <c r="NJN1647" s="12"/>
      <c r="NJO1647" s="12"/>
      <c r="NJP1647" s="12"/>
      <c r="NJQ1647" s="12"/>
      <c r="NJR1647" s="12"/>
      <c r="NJS1647" s="12"/>
      <c r="NJT1647" s="12"/>
      <c r="NJU1647" s="12"/>
      <c r="NJV1647" s="12"/>
      <c r="NJW1647" s="12"/>
      <c r="NJX1647" s="12"/>
      <c r="NJY1647" s="12"/>
      <c r="NJZ1647" s="12"/>
      <c r="NKA1647" s="12"/>
      <c r="NKB1647" s="12"/>
      <c r="NKC1647" s="12"/>
      <c r="NKD1647" s="12"/>
      <c r="NKE1647" s="12"/>
      <c r="NKF1647" s="12"/>
      <c r="NKG1647" s="12"/>
      <c r="NKH1647" s="12"/>
      <c r="NKI1647" s="12"/>
      <c r="NKJ1647" s="12"/>
      <c r="NKK1647" s="12"/>
      <c r="NKL1647" s="12"/>
      <c r="NKM1647" s="12"/>
      <c r="NKN1647" s="12"/>
      <c r="NKO1647" s="12"/>
      <c r="NKP1647" s="12"/>
      <c r="NKQ1647" s="12"/>
      <c r="NKR1647" s="12"/>
      <c r="NKS1647" s="12"/>
      <c r="NKT1647" s="12"/>
      <c r="NKU1647" s="12"/>
      <c r="NKV1647" s="12"/>
      <c r="NKW1647" s="12"/>
      <c r="NKX1647" s="12"/>
      <c r="NKY1647" s="12"/>
      <c r="NKZ1647" s="12"/>
      <c r="NLA1647" s="12"/>
      <c r="NLB1647" s="12"/>
      <c r="NLC1647" s="12"/>
      <c r="NLD1647" s="12"/>
      <c r="NLE1647" s="12"/>
      <c r="NLF1647" s="12"/>
      <c r="NLG1647" s="12"/>
      <c r="NLH1647" s="12"/>
      <c r="NLI1647" s="12"/>
      <c r="NLJ1647" s="12"/>
      <c r="NLK1647" s="12"/>
      <c r="NLL1647" s="12"/>
      <c r="NLM1647" s="12"/>
      <c r="NLN1647" s="12"/>
      <c r="NLO1647" s="12"/>
      <c r="NLP1647" s="12"/>
      <c r="NLQ1647" s="12"/>
      <c r="NLR1647" s="12"/>
      <c r="NLS1647" s="12"/>
      <c r="NLT1647" s="12"/>
      <c r="NLU1647" s="12"/>
      <c r="NLV1647" s="12"/>
      <c r="NLW1647" s="12"/>
      <c r="NLX1647" s="12"/>
      <c r="NLY1647" s="12"/>
      <c r="NLZ1647" s="12"/>
      <c r="NMA1647" s="12"/>
      <c r="NMB1647" s="12"/>
      <c r="NMC1647" s="12"/>
      <c r="NMD1647" s="12"/>
      <c r="NME1647" s="12"/>
      <c r="NMF1647" s="12"/>
      <c r="NMG1647" s="12"/>
      <c r="NMH1647" s="12"/>
      <c r="NMI1647" s="12"/>
      <c r="NMJ1647" s="12"/>
      <c r="NMK1647" s="12"/>
      <c r="NML1647" s="12"/>
      <c r="NMM1647" s="12"/>
      <c r="NMN1647" s="12"/>
      <c r="NMO1647" s="12"/>
      <c r="NMP1647" s="12"/>
      <c r="NMQ1647" s="12"/>
      <c r="NMR1647" s="12"/>
      <c r="NMS1647" s="12"/>
      <c r="NMT1647" s="12"/>
      <c r="NMU1647" s="12"/>
      <c r="NMV1647" s="12"/>
      <c r="NMW1647" s="12"/>
      <c r="NMX1647" s="12"/>
      <c r="NMY1647" s="12"/>
      <c r="NMZ1647" s="12"/>
      <c r="NNA1647" s="12"/>
      <c r="NNB1647" s="12"/>
      <c r="NNC1647" s="12"/>
      <c r="NND1647" s="12"/>
      <c r="NNE1647" s="12"/>
      <c r="NNF1647" s="12"/>
      <c r="NNG1647" s="12"/>
      <c r="NNH1647" s="12"/>
      <c r="NNI1647" s="12"/>
      <c r="NNJ1647" s="12"/>
      <c r="NNK1647" s="12"/>
      <c r="NNL1647" s="12"/>
      <c r="NNM1647" s="12"/>
      <c r="NNN1647" s="12"/>
      <c r="NNO1647" s="12"/>
      <c r="NNP1647" s="12"/>
      <c r="NNQ1647" s="12"/>
      <c r="NNR1647" s="12"/>
      <c r="NNS1647" s="12"/>
      <c r="NNT1647" s="12"/>
      <c r="NNU1647" s="12"/>
      <c r="NNV1647" s="12"/>
      <c r="NNW1647" s="12"/>
      <c r="NNX1647" s="12"/>
      <c r="NNY1647" s="12"/>
      <c r="NNZ1647" s="12"/>
      <c r="NOA1647" s="12"/>
      <c r="NOB1647" s="12"/>
      <c r="NOC1647" s="12"/>
      <c r="NOD1647" s="12"/>
      <c r="NOE1647" s="12"/>
      <c r="NOF1647" s="12"/>
      <c r="NOG1647" s="12"/>
      <c r="NOH1647" s="12"/>
      <c r="NOI1647" s="12"/>
      <c r="NOJ1647" s="12"/>
      <c r="NOK1647" s="12"/>
      <c r="NOL1647" s="12"/>
      <c r="NOM1647" s="12"/>
      <c r="NON1647" s="12"/>
      <c r="NOO1647" s="12"/>
      <c r="NOP1647" s="12"/>
      <c r="NOQ1647" s="12"/>
      <c r="NOR1647" s="12"/>
      <c r="NOS1647" s="12"/>
      <c r="NOT1647" s="12"/>
      <c r="NOU1647" s="12"/>
      <c r="NOV1647" s="12"/>
      <c r="NOW1647" s="12"/>
      <c r="NOX1647" s="12"/>
      <c r="NOY1647" s="12"/>
      <c r="NOZ1647" s="12"/>
      <c r="NPA1647" s="12"/>
      <c r="NPB1647" s="12"/>
      <c r="NPC1647" s="12"/>
      <c r="NPD1647" s="12"/>
      <c r="NPE1647" s="12"/>
      <c r="NPF1647" s="12"/>
      <c r="NPG1647" s="12"/>
      <c r="NPH1647" s="12"/>
      <c r="NPI1647" s="12"/>
      <c r="NPJ1647" s="12"/>
      <c r="NPK1647" s="12"/>
      <c r="NPL1647" s="12"/>
      <c r="NPM1647" s="12"/>
      <c r="NPN1647" s="12"/>
      <c r="NPO1647" s="12"/>
      <c r="NPP1647" s="12"/>
      <c r="NPQ1647" s="12"/>
      <c r="NPR1647" s="12"/>
      <c r="NPS1647" s="12"/>
      <c r="NPT1647" s="12"/>
      <c r="NPU1647" s="12"/>
      <c r="NPV1647" s="12"/>
      <c r="NPW1647" s="12"/>
      <c r="NPX1647" s="12"/>
      <c r="NPY1647" s="12"/>
      <c r="NPZ1647" s="12"/>
      <c r="NQA1647" s="12"/>
      <c r="NQB1647" s="12"/>
      <c r="NQC1647" s="12"/>
      <c r="NQD1647" s="12"/>
      <c r="NQE1647" s="12"/>
      <c r="NQF1647" s="12"/>
      <c r="NQG1647" s="12"/>
      <c r="NQH1647" s="12"/>
      <c r="NQI1647" s="12"/>
      <c r="NQJ1647" s="12"/>
      <c r="NQK1647" s="12"/>
      <c r="NQL1647" s="12"/>
      <c r="NQM1647" s="12"/>
      <c r="NQN1647" s="12"/>
      <c r="NQO1647" s="12"/>
      <c r="NQP1647" s="12"/>
      <c r="NQQ1647" s="12"/>
      <c r="NQR1647" s="12"/>
      <c r="NQS1647" s="12"/>
      <c r="NQT1647" s="12"/>
      <c r="NQU1647" s="12"/>
      <c r="NQV1647" s="12"/>
      <c r="NQW1647" s="12"/>
      <c r="NQX1647" s="12"/>
      <c r="NQY1647" s="12"/>
      <c r="NQZ1647" s="12"/>
      <c r="NRA1647" s="12"/>
      <c r="NRB1647" s="12"/>
      <c r="NRC1647" s="12"/>
      <c r="NRD1647" s="12"/>
      <c r="NRE1647" s="12"/>
      <c r="NRF1647" s="12"/>
      <c r="NRG1647" s="12"/>
      <c r="NRH1647" s="12"/>
      <c r="NRI1647" s="12"/>
      <c r="NRJ1647" s="12"/>
      <c r="NRK1647" s="12"/>
      <c r="NRL1647" s="12"/>
      <c r="NRM1647" s="12"/>
      <c r="NRN1647" s="12"/>
      <c r="NRO1647" s="12"/>
      <c r="NRP1647" s="12"/>
      <c r="NRQ1647" s="12"/>
      <c r="NRR1647" s="12"/>
      <c r="NRS1647" s="12"/>
      <c r="NRT1647" s="12"/>
      <c r="NRU1647" s="12"/>
      <c r="NRV1647" s="12"/>
      <c r="NRW1647" s="12"/>
      <c r="NRX1647" s="12"/>
      <c r="NRY1647" s="12"/>
      <c r="NRZ1647" s="12"/>
      <c r="NSA1647" s="12"/>
      <c r="NSB1647" s="12"/>
      <c r="NSC1647" s="12"/>
      <c r="NSD1647" s="12"/>
      <c r="NSE1647" s="12"/>
      <c r="NSF1647" s="12"/>
      <c r="NSG1647" s="12"/>
      <c r="NSH1647" s="12"/>
      <c r="NSI1647" s="12"/>
      <c r="NSJ1647" s="12"/>
      <c r="NSK1647" s="12"/>
      <c r="NSL1647" s="12"/>
      <c r="NSM1647" s="12"/>
      <c r="NSN1647" s="12"/>
      <c r="NSO1647" s="12"/>
      <c r="NSP1647" s="12"/>
      <c r="NSQ1647" s="12"/>
      <c r="NSR1647" s="12"/>
      <c r="NSS1647" s="12"/>
      <c r="NST1647" s="12"/>
      <c r="NSU1647" s="12"/>
      <c r="NSV1647" s="12"/>
      <c r="NSW1647" s="12"/>
      <c r="NSX1647" s="12"/>
      <c r="NSY1647" s="12"/>
      <c r="NSZ1647" s="12"/>
      <c r="NTA1647" s="12"/>
      <c r="NTB1647" s="12"/>
      <c r="NTC1647" s="12"/>
      <c r="NTD1647" s="12"/>
      <c r="NTE1647" s="12"/>
      <c r="NTF1647" s="12"/>
      <c r="NTG1647" s="12"/>
      <c r="NTH1647" s="12"/>
      <c r="NTI1647" s="12"/>
      <c r="NTJ1647" s="12"/>
      <c r="NTK1647" s="12"/>
      <c r="NTL1647" s="12"/>
      <c r="NTM1647" s="12"/>
      <c r="NTN1647" s="12"/>
      <c r="NTO1647" s="12"/>
      <c r="NTP1647" s="12"/>
      <c r="NTQ1647" s="12"/>
      <c r="NTR1647" s="12"/>
      <c r="NTS1647" s="12"/>
      <c r="NTT1647" s="12"/>
      <c r="NTU1647" s="12"/>
      <c r="NTV1647" s="12"/>
      <c r="NTW1647" s="12"/>
      <c r="NTX1647" s="12"/>
      <c r="NTY1647" s="12"/>
      <c r="NTZ1647" s="12"/>
      <c r="NUA1647" s="12"/>
      <c r="NUB1647" s="12"/>
      <c r="NUC1647" s="12"/>
      <c r="NUD1647" s="12"/>
      <c r="NUE1647" s="12"/>
      <c r="NUF1647" s="12"/>
      <c r="NUG1647" s="12"/>
      <c r="NUH1647" s="12"/>
      <c r="NUI1647" s="12"/>
      <c r="NUJ1647" s="12"/>
      <c r="NUK1647" s="12"/>
      <c r="NUL1647" s="12"/>
      <c r="NUM1647" s="12"/>
      <c r="NUN1647" s="12"/>
      <c r="NUO1647" s="12"/>
      <c r="NUP1647" s="12"/>
      <c r="NUQ1647" s="12"/>
      <c r="NUR1647" s="12"/>
      <c r="NUS1647" s="12"/>
      <c r="NUT1647" s="12"/>
      <c r="NUU1647" s="12"/>
      <c r="NUV1647" s="12"/>
      <c r="NUW1647" s="12"/>
      <c r="NUX1647" s="12"/>
      <c r="NUY1647" s="12"/>
      <c r="NUZ1647" s="12"/>
      <c r="NVA1647" s="12"/>
      <c r="NVB1647" s="12"/>
      <c r="NVC1647" s="12"/>
      <c r="NVD1647" s="12"/>
      <c r="NVE1647" s="12"/>
      <c r="NVF1647" s="12"/>
      <c r="NVG1647" s="12"/>
      <c r="NVH1647" s="12"/>
      <c r="NVI1647" s="12"/>
      <c r="NVJ1647" s="12"/>
      <c r="NVK1647" s="12"/>
      <c r="NVL1647" s="12"/>
      <c r="NVM1647" s="12"/>
      <c r="NVN1647" s="12"/>
      <c r="NVO1647" s="12"/>
      <c r="NVP1647" s="12"/>
      <c r="NVQ1647" s="12"/>
      <c r="NVR1647" s="12"/>
      <c r="NVS1647" s="12"/>
      <c r="NVT1647" s="12"/>
      <c r="NVU1647" s="12"/>
      <c r="NVV1647" s="12"/>
      <c r="NVW1647" s="12"/>
      <c r="NVX1647" s="12"/>
      <c r="NVY1647" s="12"/>
      <c r="NVZ1647" s="12"/>
      <c r="NWA1647" s="12"/>
      <c r="NWB1647" s="12"/>
      <c r="NWC1647" s="12"/>
      <c r="NWD1647" s="12"/>
      <c r="NWE1647" s="12"/>
      <c r="NWF1647" s="12"/>
      <c r="NWG1647" s="12"/>
      <c r="NWH1647" s="12"/>
      <c r="NWI1647" s="12"/>
      <c r="NWJ1647" s="12"/>
      <c r="NWK1647" s="12"/>
      <c r="NWL1647" s="12"/>
      <c r="NWM1647" s="12"/>
      <c r="NWN1647" s="12"/>
      <c r="NWO1647" s="12"/>
      <c r="NWP1647" s="12"/>
      <c r="NWQ1647" s="12"/>
      <c r="NWR1647" s="12"/>
      <c r="NWS1647" s="12"/>
      <c r="NWT1647" s="12"/>
      <c r="NWU1647" s="12"/>
      <c r="NWV1647" s="12"/>
      <c r="NWW1647" s="12"/>
      <c r="NWX1647" s="12"/>
      <c r="NWY1647" s="12"/>
      <c r="NWZ1647" s="12"/>
      <c r="NXA1647" s="12"/>
      <c r="NXB1647" s="12"/>
      <c r="NXC1647" s="12"/>
      <c r="NXD1647" s="12"/>
      <c r="NXE1647" s="12"/>
      <c r="NXF1647" s="12"/>
      <c r="NXG1647" s="12"/>
      <c r="NXH1647" s="12"/>
      <c r="NXI1647" s="12"/>
      <c r="NXJ1647" s="12"/>
      <c r="NXK1647" s="12"/>
      <c r="NXL1647" s="12"/>
      <c r="NXM1647" s="12"/>
      <c r="NXN1647" s="12"/>
      <c r="NXO1647" s="12"/>
      <c r="NXP1647" s="12"/>
      <c r="NXQ1647" s="12"/>
      <c r="NXR1647" s="12"/>
      <c r="NXS1647" s="12"/>
      <c r="NXT1647" s="12"/>
      <c r="NXU1647" s="12"/>
      <c r="NXV1647" s="12"/>
      <c r="NXW1647" s="12"/>
      <c r="NXX1647" s="12"/>
      <c r="NXY1647" s="12"/>
      <c r="NXZ1647" s="12"/>
      <c r="NYA1647" s="12"/>
      <c r="NYB1647" s="12"/>
      <c r="NYC1647" s="12"/>
      <c r="NYD1647" s="12"/>
      <c r="NYE1647" s="12"/>
      <c r="NYF1647" s="12"/>
      <c r="NYG1647" s="12"/>
      <c r="NYH1647" s="12"/>
      <c r="NYI1647" s="12"/>
      <c r="NYJ1647" s="12"/>
      <c r="NYK1647" s="12"/>
      <c r="NYL1647" s="12"/>
      <c r="NYM1647" s="12"/>
      <c r="NYN1647" s="12"/>
      <c r="NYO1647" s="12"/>
      <c r="NYP1647" s="12"/>
      <c r="NYQ1647" s="12"/>
      <c r="NYR1647" s="12"/>
      <c r="NYS1647" s="12"/>
      <c r="NYT1647" s="12"/>
      <c r="NYU1647" s="12"/>
      <c r="NYV1647" s="12"/>
      <c r="NYW1647" s="12"/>
      <c r="NYX1647" s="12"/>
      <c r="NYY1647" s="12"/>
      <c r="NYZ1647" s="12"/>
      <c r="NZA1647" s="12"/>
      <c r="NZB1647" s="12"/>
      <c r="NZC1647" s="12"/>
      <c r="NZD1647" s="12"/>
      <c r="NZE1647" s="12"/>
      <c r="NZF1647" s="12"/>
      <c r="NZG1647" s="12"/>
      <c r="NZH1647" s="12"/>
      <c r="NZI1647" s="12"/>
      <c r="NZJ1647" s="12"/>
      <c r="NZK1647" s="12"/>
      <c r="NZL1647" s="12"/>
      <c r="NZM1647" s="12"/>
      <c r="NZN1647" s="12"/>
      <c r="NZO1647" s="12"/>
      <c r="NZP1647" s="12"/>
      <c r="NZQ1647" s="12"/>
      <c r="NZR1647" s="12"/>
      <c r="NZS1647" s="12"/>
      <c r="NZT1647" s="12"/>
      <c r="NZU1647" s="12"/>
      <c r="NZV1647" s="12"/>
      <c r="NZW1647" s="12"/>
      <c r="NZX1647" s="12"/>
      <c r="NZY1647" s="12"/>
      <c r="NZZ1647" s="12"/>
      <c r="OAA1647" s="12"/>
      <c r="OAB1647" s="12"/>
      <c r="OAC1647" s="12"/>
      <c r="OAD1647" s="12"/>
      <c r="OAE1647" s="12"/>
      <c r="OAF1647" s="12"/>
      <c r="OAG1647" s="12"/>
      <c r="OAH1647" s="12"/>
      <c r="OAI1647" s="12"/>
      <c r="OAJ1647" s="12"/>
      <c r="OAK1647" s="12"/>
      <c r="OAL1647" s="12"/>
      <c r="OAM1647" s="12"/>
      <c r="OAN1647" s="12"/>
      <c r="OAO1647" s="12"/>
      <c r="OAP1647" s="12"/>
      <c r="OAQ1647" s="12"/>
      <c r="OAR1647" s="12"/>
      <c r="OAS1647" s="12"/>
      <c r="OAT1647" s="12"/>
      <c r="OAU1647" s="12"/>
      <c r="OAV1647" s="12"/>
      <c r="OAW1647" s="12"/>
      <c r="OAX1647" s="12"/>
      <c r="OAY1647" s="12"/>
      <c r="OAZ1647" s="12"/>
      <c r="OBA1647" s="12"/>
      <c r="OBB1647" s="12"/>
      <c r="OBC1647" s="12"/>
      <c r="OBD1647" s="12"/>
      <c r="OBE1647" s="12"/>
      <c r="OBF1647" s="12"/>
      <c r="OBG1647" s="12"/>
      <c r="OBH1647" s="12"/>
      <c r="OBI1647" s="12"/>
      <c r="OBJ1647" s="12"/>
      <c r="OBK1647" s="12"/>
      <c r="OBL1647" s="12"/>
      <c r="OBM1647" s="12"/>
      <c r="OBN1647" s="12"/>
      <c r="OBO1647" s="12"/>
      <c r="OBP1647" s="12"/>
      <c r="OBQ1647" s="12"/>
      <c r="OBR1647" s="12"/>
      <c r="OBS1647" s="12"/>
      <c r="OBT1647" s="12"/>
      <c r="OBU1647" s="12"/>
      <c r="OBV1647" s="12"/>
      <c r="OBW1647" s="12"/>
      <c r="OBX1647" s="12"/>
      <c r="OBY1647" s="12"/>
      <c r="OBZ1647" s="12"/>
      <c r="OCA1647" s="12"/>
      <c r="OCB1647" s="12"/>
      <c r="OCC1647" s="12"/>
      <c r="OCD1647" s="12"/>
      <c r="OCE1647" s="12"/>
      <c r="OCF1647" s="12"/>
      <c r="OCG1647" s="12"/>
      <c r="OCH1647" s="12"/>
      <c r="OCI1647" s="12"/>
      <c r="OCJ1647" s="12"/>
      <c r="OCK1647" s="12"/>
      <c r="OCL1647" s="12"/>
      <c r="OCM1647" s="12"/>
      <c r="OCN1647" s="12"/>
      <c r="OCO1647" s="12"/>
      <c r="OCP1647" s="12"/>
      <c r="OCQ1647" s="12"/>
      <c r="OCR1647" s="12"/>
      <c r="OCS1647" s="12"/>
      <c r="OCT1647" s="12"/>
      <c r="OCU1647" s="12"/>
      <c r="OCV1647" s="12"/>
      <c r="OCW1647" s="12"/>
      <c r="OCX1647" s="12"/>
      <c r="OCY1647" s="12"/>
      <c r="OCZ1647" s="12"/>
      <c r="ODA1647" s="12"/>
      <c r="ODB1647" s="12"/>
      <c r="ODC1647" s="12"/>
      <c r="ODD1647" s="12"/>
      <c r="ODE1647" s="12"/>
      <c r="ODF1647" s="12"/>
      <c r="ODG1647" s="12"/>
      <c r="ODH1647" s="12"/>
      <c r="ODI1647" s="12"/>
      <c r="ODJ1647" s="12"/>
      <c r="ODK1647" s="12"/>
      <c r="ODL1647" s="12"/>
      <c r="ODM1647" s="12"/>
      <c r="ODN1647" s="12"/>
      <c r="ODO1647" s="12"/>
      <c r="ODP1647" s="12"/>
      <c r="ODQ1647" s="12"/>
      <c r="ODR1647" s="12"/>
      <c r="ODS1647" s="12"/>
      <c r="ODT1647" s="12"/>
      <c r="ODU1647" s="12"/>
      <c r="ODV1647" s="12"/>
      <c r="ODW1647" s="12"/>
      <c r="ODX1647" s="12"/>
      <c r="ODY1647" s="12"/>
      <c r="ODZ1647" s="12"/>
      <c r="OEA1647" s="12"/>
      <c r="OEB1647" s="12"/>
      <c r="OEC1647" s="12"/>
      <c r="OED1647" s="12"/>
      <c r="OEE1647" s="12"/>
      <c r="OEF1647" s="12"/>
      <c r="OEG1647" s="12"/>
      <c r="OEH1647" s="12"/>
      <c r="OEI1647" s="12"/>
      <c r="OEJ1647" s="12"/>
      <c r="OEK1647" s="12"/>
      <c r="OEL1647" s="12"/>
      <c r="OEM1647" s="12"/>
      <c r="OEN1647" s="12"/>
      <c r="OEO1647" s="12"/>
      <c r="OEP1647" s="12"/>
      <c r="OEQ1647" s="12"/>
      <c r="OER1647" s="12"/>
      <c r="OES1647" s="12"/>
      <c r="OET1647" s="12"/>
      <c r="OEU1647" s="12"/>
      <c r="OEV1647" s="12"/>
      <c r="OEW1647" s="12"/>
      <c r="OEX1647" s="12"/>
      <c r="OEY1647" s="12"/>
      <c r="OEZ1647" s="12"/>
      <c r="OFA1647" s="12"/>
      <c r="OFB1647" s="12"/>
      <c r="OFC1647" s="12"/>
      <c r="OFD1647" s="12"/>
      <c r="OFE1647" s="12"/>
      <c r="OFF1647" s="12"/>
      <c r="OFG1647" s="12"/>
      <c r="OFH1647" s="12"/>
      <c r="OFI1647" s="12"/>
      <c r="OFJ1647" s="12"/>
      <c r="OFK1647" s="12"/>
      <c r="OFL1647" s="12"/>
      <c r="OFM1647" s="12"/>
      <c r="OFN1647" s="12"/>
      <c r="OFO1647" s="12"/>
      <c r="OFP1647" s="12"/>
      <c r="OFQ1647" s="12"/>
      <c r="OFR1647" s="12"/>
      <c r="OFS1647" s="12"/>
      <c r="OFT1647" s="12"/>
      <c r="OFU1647" s="12"/>
      <c r="OFV1647" s="12"/>
      <c r="OFW1647" s="12"/>
      <c r="OFX1647" s="12"/>
      <c r="OFY1647" s="12"/>
      <c r="OFZ1647" s="12"/>
      <c r="OGA1647" s="12"/>
      <c r="OGB1647" s="12"/>
      <c r="OGC1647" s="12"/>
      <c r="OGD1647" s="12"/>
      <c r="OGE1647" s="12"/>
      <c r="OGF1647" s="12"/>
      <c r="OGG1647" s="12"/>
      <c r="OGH1647" s="12"/>
      <c r="OGI1647" s="12"/>
      <c r="OGJ1647" s="12"/>
      <c r="OGK1647" s="12"/>
      <c r="OGL1647" s="12"/>
      <c r="OGM1647" s="12"/>
      <c r="OGN1647" s="12"/>
      <c r="OGO1647" s="12"/>
      <c r="OGP1647" s="12"/>
      <c r="OGQ1647" s="12"/>
      <c r="OGR1647" s="12"/>
      <c r="OGS1647" s="12"/>
      <c r="OGT1647" s="12"/>
      <c r="OGU1647" s="12"/>
      <c r="OGV1647" s="12"/>
      <c r="OGW1647" s="12"/>
      <c r="OGX1647" s="12"/>
      <c r="OGY1647" s="12"/>
      <c r="OGZ1647" s="12"/>
      <c r="OHA1647" s="12"/>
      <c r="OHB1647" s="12"/>
      <c r="OHC1647" s="12"/>
      <c r="OHD1647" s="12"/>
      <c r="OHE1647" s="12"/>
      <c r="OHF1647" s="12"/>
      <c r="OHG1647" s="12"/>
      <c r="OHH1647" s="12"/>
      <c r="OHI1647" s="12"/>
      <c r="OHJ1647" s="12"/>
      <c r="OHK1647" s="12"/>
      <c r="OHL1647" s="12"/>
      <c r="OHM1647" s="12"/>
      <c r="OHN1647" s="12"/>
      <c r="OHO1647" s="12"/>
      <c r="OHP1647" s="12"/>
      <c r="OHQ1647" s="12"/>
      <c r="OHR1647" s="12"/>
      <c r="OHS1647" s="12"/>
      <c r="OHT1647" s="12"/>
      <c r="OHU1647" s="12"/>
      <c r="OHV1647" s="12"/>
      <c r="OHW1647" s="12"/>
      <c r="OHX1647" s="12"/>
      <c r="OHY1647" s="12"/>
      <c r="OHZ1647" s="12"/>
      <c r="OIA1647" s="12"/>
      <c r="OIB1647" s="12"/>
      <c r="OIC1647" s="12"/>
      <c r="OID1647" s="12"/>
      <c r="OIE1647" s="12"/>
      <c r="OIF1647" s="12"/>
      <c r="OIG1647" s="12"/>
      <c r="OIH1647" s="12"/>
      <c r="OII1647" s="12"/>
      <c r="OIJ1647" s="12"/>
      <c r="OIK1647" s="12"/>
      <c r="OIL1647" s="12"/>
      <c r="OIM1647" s="12"/>
      <c r="OIN1647" s="12"/>
      <c r="OIO1647" s="12"/>
      <c r="OIP1647" s="12"/>
      <c r="OIQ1647" s="12"/>
      <c r="OIR1647" s="12"/>
      <c r="OIS1647" s="12"/>
      <c r="OIT1647" s="12"/>
      <c r="OIU1647" s="12"/>
      <c r="OIV1647" s="12"/>
      <c r="OIW1647" s="12"/>
      <c r="OIX1647" s="12"/>
      <c r="OIY1647" s="12"/>
      <c r="OIZ1647" s="12"/>
      <c r="OJA1647" s="12"/>
      <c r="OJB1647" s="12"/>
      <c r="OJC1647" s="12"/>
      <c r="OJD1647" s="12"/>
      <c r="OJE1647" s="12"/>
      <c r="OJF1647" s="12"/>
      <c r="OJG1647" s="12"/>
      <c r="OJH1647" s="12"/>
      <c r="OJI1647" s="12"/>
      <c r="OJJ1647" s="12"/>
      <c r="OJK1647" s="12"/>
      <c r="OJL1647" s="12"/>
      <c r="OJM1647" s="12"/>
      <c r="OJN1647" s="12"/>
      <c r="OJO1647" s="12"/>
      <c r="OJP1647" s="12"/>
      <c r="OJQ1647" s="12"/>
      <c r="OJR1647" s="12"/>
      <c r="OJS1647" s="12"/>
      <c r="OJT1647" s="12"/>
      <c r="OJU1647" s="12"/>
      <c r="OJV1647" s="12"/>
      <c r="OJW1647" s="12"/>
      <c r="OJX1647" s="12"/>
      <c r="OJY1647" s="12"/>
      <c r="OJZ1647" s="12"/>
      <c r="OKA1647" s="12"/>
      <c r="OKB1647" s="12"/>
      <c r="OKC1647" s="12"/>
      <c r="OKD1647" s="12"/>
      <c r="OKE1647" s="12"/>
      <c r="OKF1647" s="12"/>
      <c r="OKG1647" s="12"/>
      <c r="OKH1647" s="12"/>
      <c r="OKI1647" s="12"/>
      <c r="OKJ1647" s="12"/>
      <c r="OKK1647" s="12"/>
      <c r="OKL1647" s="12"/>
      <c r="OKM1647" s="12"/>
      <c r="OKN1647" s="12"/>
      <c r="OKO1647" s="12"/>
      <c r="OKP1647" s="12"/>
      <c r="OKQ1647" s="12"/>
      <c r="OKR1647" s="12"/>
      <c r="OKS1647" s="12"/>
      <c r="OKT1647" s="12"/>
      <c r="OKU1647" s="12"/>
      <c r="OKV1647" s="12"/>
      <c r="OKW1647" s="12"/>
      <c r="OKX1647" s="12"/>
      <c r="OKY1647" s="12"/>
      <c r="OKZ1647" s="12"/>
      <c r="OLA1647" s="12"/>
      <c r="OLB1647" s="12"/>
      <c r="OLC1647" s="12"/>
      <c r="OLD1647" s="12"/>
      <c r="OLE1647" s="12"/>
      <c r="OLF1647" s="12"/>
      <c r="OLG1647" s="12"/>
      <c r="OLH1647" s="12"/>
      <c r="OLI1647" s="12"/>
      <c r="OLJ1647" s="12"/>
      <c r="OLK1647" s="12"/>
      <c r="OLL1647" s="12"/>
      <c r="OLM1647" s="12"/>
      <c r="OLN1647" s="12"/>
      <c r="OLO1647" s="12"/>
      <c r="OLP1647" s="12"/>
      <c r="OLQ1647" s="12"/>
      <c r="OLR1647" s="12"/>
      <c r="OLS1647" s="12"/>
      <c r="OLT1647" s="12"/>
      <c r="OLU1647" s="12"/>
      <c r="OLV1647" s="12"/>
      <c r="OLW1647" s="12"/>
      <c r="OLX1647" s="12"/>
      <c r="OLY1647" s="12"/>
      <c r="OLZ1647" s="12"/>
      <c r="OMA1647" s="12"/>
      <c r="OMB1647" s="12"/>
      <c r="OMC1647" s="12"/>
      <c r="OMD1647" s="12"/>
      <c r="OME1647" s="12"/>
      <c r="OMF1647" s="12"/>
      <c r="OMG1647" s="12"/>
      <c r="OMH1647" s="12"/>
      <c r="OMI1647" s="12"/>
      <c r="OMJ1647" s="12"/>
      <c r="OMK1647" s="12"/>
      <c r="OML1647" s="12"/>
      <c r="OMM1647" s="12"/>
      <c r="OMN1647" s="12"/>
      <c r="OMO1647" s="12"/>
      <c r="OMP1647" s="12"/>
      <c r="OMQ1647" s="12"/>
      <c r="OMR1647" s="12"/>
      <c r="OMS1647" s="12"/>
      <c r="OMT1647" s="12"/>
      <c r="OMU1647" s="12"/>
      <c r="OMV1647" s="12"/>
      <c r="OMW1647" s="12"/>
      <c r="OMX1647" s="12"/>
      <c r="OMY1647" s="12"/>
      <c r="OMZ1647" s="12"/>
      <c r="ONA1647" s="12"/>
      <c r="ONB1647" s="12"/>
      <c r="ONC1647" s="12"/>
      <c r="OND1647" s="12"/>
      <c r="ONE1647" s="12"/>
      <c r="ONF1647" s="12"/>
      <c r="ONG1647" s="12"/>
      <c r="ONH1647" s="12"/>
      <c r="ONI1647" s="12"/>
      <c r="ONJ1647" s="12"/>
      <c r="ONK1647" s="12"/>
      <c r="ONL1647" s="12"/>
      <c r="ONM1647" s="12"/>
      <c r="ONN1647" s="12"/>
      <c r="ONO1647" s="12"/>
      <c r="ONP1647" s="12"/>
      <c r="ONQ1647" s="12"/>
      <c r="ONR1647" s="12"/>
      <c r="ONS1647" s="12"/>
      <c r="ONT1647" s="12"/>
      <c r="ONU1647" s="12"/>
      <c r="ONV1647" s="12"/>
      <c r="ONW1647" s="12"/>
      <c r="ONX1647" s="12"/>
      <c r="ONY1647" s="12"/>
      <c r="ONZ1647" s="12"/>
      <c r="OOA1647" s="12"/>
      <c r="OOB1647" s="12"/>
      <c r="OOC1647" s="12"/>
      <c r="OOD1647" s="12"/>
      <c r="OOE1647" s="12"/>
      <c r="OOF1647" s="12"/>
      <c r="OOG1647" s="12"/>
      <c r="OOH1647" s="12"/>
      <c r="OOI1647" s="12"/>
      <c r="OOJ1647" s="12"/>
      <c r="OOK1647" s="12"/>
      <c r="OOL1647" s="12"/>
      <c r="OOM1647" s="12"/>
      <c r="OON1647" s="12"/>
      <c r="OOO1647" s="12"/>
      <c r="OOP1647" s="12"/>
      <c r="OOQ1647" s="12"/>
      <c r="OOR1647" s="12"/>
      <c r="OOS1647" s="12"/>
      <c r="OOT1647" s="12"/>
      <c r="OOU1647" s="12"/>
      <c r="OOV1647" s="12"/>
      <c r="OOW1647" s="12"/>
      <c r="OOX1647" s="12"/>
      <c r="OOY1647" s="12"/>
      <c r="OOZ1647" s="12"/>
      <c r="OPA1647" s="12"/>
      <c r="OPB1647" s="12"/>
      <c r="OPC1647" s="12"/>
      <c r="OPD1647" s="12"/>
      <c r="OPE1647" s="12"/>
      <c r="OPF1647" s="12"/>
      <c r="OPG1647" s="12"/>
      <c r="OPH1647" s="12"/>
      <c r="OPI1647" s="12"/>
      <c r="OPJ1647" s="12"/>
      <c r="OPK1647" s="12"/>
      <c r="OPL1647" s="12"/>
      <c r="OPM1647" s="12"/>
      <c r="OPN1647" s="12"/>
      <c r="OPO1647" s="12"/>
      <c r="OPP1647" s="12"/>
      <c r="OPQ1647" s="12"/>
      <c r="OPR1647" s="12"/>
      <c r="OPS1647" s="12"/>
      <c r="OPT1647" s="12"/>
      <c r="OPU1647" s="12"/>
      <c r="OPV1647" s="12"/>
      <c r="OPW1647" s="12"/>
      <c r="OPX1647" s="12"/>
      <c r="OPY1647" s="12"/>
      <c r="OPZ1647" s="12"/>
      <c r="OQA1647" s="12"/>
      <c r="OQB1647" s="12"/>
      <c r="OQC1647" s="12"/>
      <c r="OQD1647" s="12"/>
      <c r="OQE1647" s="12"/>
      <c r="OQF1647" s="12"/>
      <c r="OQG1647" s="12"/>
      <c r="OQH1647" s="12"/>
      <c r="OQI1647" s="12"/>
      <c r="OQJ1647" s="12"/>
      <c r="OQK1647" s="12"/>
      <c r="OQL1647" s="12"/>
      <c r="OQM1647" s="12"/>
      <c r="OQN1647" s="12"/>
      <c r="OQO1647" s="12"/>
      <c r="OQP1647" s="12"/>
      <c r="OQQ1647" s="12"/>
      <c r="OQR1647" s="12"/>
      <c r="OQS1647" s="12"/>
      <c r="OQT1647" s="12"/>
      <c r="OQU1647" s="12"/>
      <c r="OQV1647" s="12"/>
      <c r="OQW1647" s="12"/>
      <c r="OQX1647" s="12"/>
      <c r="OQY1647" s="12"/>
      <c r="OQZ1647" s="12"/>
      <c r="ORA1647" s="12"/>
      <c r="ORB1647" s="12"/>
      <c r="ORC1647" s="12"/>
      <c r="ORD1647" s="12"/>
      <c r="ORE1647" s="12"/>
      <c r="ORF1647" s="12"/>
      <c r="ORG1647" s="12"/>
      <c r="ORH1647" s="12"/>
      <c r="ORI1647" s="12"/>
      <c r="ORJ1647" s="12"/>
      <c r="ORK1647" s="12"/>
      <c r="ORL1647" s="12"/>
      <c r="ORM1647" s="12"/>
      <c r="ORN1647" s="12"/>
      <c r="ORO1647" s="12"/>
      <c r="ORP1647" s="12"/>
      <c r="ORQ1647" s="12"/>
      <c r="ORR1647" s="12"/>
      <c r="ORS1647" s="12"/>
      <c r="ORT1647" s="12"/>
      <c r="ORU1647" s="12"/>
      <c r="ORV1647" s="12"/>
      <c r="ORW1647" s="12"/>
      <c r="ORX1647" s="12"/>
      <c r="ORY1647" s="12"/>
      <c r="ORZ1647" s="12"/>
      <c r="OSA1647" s="12"/>
      <c r="OSB1647" s="12"/>
      <c r="OSC1647" s="12"/>
      <c r="OSD1647" s="12"/>
      <c r="OSE1647" s="12"/>
      <c r="OSF1647" s="12"/>
      <c r="OSG1647" s="12"/>
      <c r="OSH1647" s="12"/>
      <c r="OSI1647" s="12"/>
      <c r="OSJ1647" s="12"/>
      <c r="OSK1647" s="12"/>
      <c r="OSL1647" s="12"/>
      <c r="OSM1647" s="12"/>
      <c r="OSN1647" s="12"/>
      <c r="OSO1647" s="12"/>
      <c r="OSP1647" s="12"/>
      <c r="OSQ1647" s="12"/>
      <c r="OSR1647" s="12"/>
      <c r="OSS1647" s="12"/>
      <c r="OST1647" s="12"/>
      <c r="OSU1647" s="12"/>
      <c r="OSV1647" s="12"/>
      <c r="OSW1647" s="12"/>
      <c r="OSX1647" s="12"/>
      <c r="OSY1647" s="12"/>
      <c r="OSZ1647" s="12"/>
      <c r="OTA1647" s="12"/>
      <c r="OTB1647" s="12"/>
      <c r="OTC1647" s="12"/>
      <c r="OTD1647" s="12"/>
      <c r="OTE1647" s="12"/>
      <c r="OTF1647" s="12"/>
      <c r="OTG1647" s="12"/>
      <c r="OTH1647" s="12"/>
      <c r="OTI1647" s="12"/>
      <c r="OTJ1647" s="12"/>
      <c r="OTK1647" s="12"/>
      <c r="OTL1647" s="12"/>
      <c r="OTM1647" s="12"/>
      <c r="OTN1647" s="12"/>
      <c r="OTO1647" s="12"/>
      <c r="OTP1647" s="12"/>
      <c r="OTQ1647" s="12"/>
      <c r="OTR1647" s="12"/>
      <c r="OTS1647" s="12"/>
      <c r="OTT1647" s="12"/>
      <c r="OTU1647" s="12"/>
      <c r="OTV1647" s="12"/>
      <c r="OTW1647" s="12"/>
      <c r="OTX1647" s="12"/>
      <c r="OTY1647" s="12"/>
      <c r="OTZ1647" s="12"/>
      <c r="OUA1647" s="12"/>
      <c r="OUB1647" s="12"/>
      <c r="OUC1647" s="12"/>
      <c r="OUD1647" s="12"/>
      <c r="OUE1647" s="12"/>
      <c r="OUF1647" s="12"/>
      <c r="OUG1647" s="12"/>
      <c r="OUH1647" s="12"/>
      <c r="OUI1647" s="12"/>
      <c r="OUJ1647" s="12"/>
      <c r="OUK1647" s="12"/>
      <c r="OUL1647" s="12"/>
      <c r="OUM1647" s="12"/>
      <c r="OUN1647" s="12"/>
      <c r="OUO1647" s="12"/>
      <c r="OUP1647" s="12"/>
      <c r="OUQ1647" s="12"/>
      <c r="OUR1647" s="12"/>
      <c r="OUS1647" s="12"/>
      <c r="OUT1647" s="12"/>
      <c r="OUU1647" s="12"/>
      <c r="OUV1647" s="12"/>
      <c r="OUW1647" s="12"/>
      <c r="OUX1647" s="12"/>
      <c r="OUY1647" s="12"/>
      <c r="OUZ1647" s="12"/>
      <c r="OVA1647" s="12"/>
      <c r="OVB1647" s="12"/>
      <c r="OVC1647" s="12"/>
      <c r="OVD1647" s="12"/>
      <c r="OVE1647" s="12"/>
      <c r="OVF1647" s="12"/>
      <c r="OVG1647" s="12"/>
      <c r="OVH1647" s="12"/>
      <c r="OVI1647" s="12"/>
      <c r="OVJ1647" s="12"/>
      <c r="OVK1647" s="12"/>
      <c r="OVL1647" s="12"/>
      <c r="OVM1647" s="12"/>
      <c r="OVN1647" s="12"/>
      <c r="OVO1647" s="12"/>
      <c r="OVP1647" s="12"/>
      <c r="OVQ1647" s="12"/>
      <c r="OVR1647" s="12"/>
      <c r="OVS1647" s="12"/>
      <c r="OVT1647" s="12"/>
      <c r="OVU1647" s="12"/>
      <c r="OVV1647" s="12"/>
      <c r="OVW1647" s="12"/>
      <c r="OVX1647" s="12"/>
      <c r="OVY1647" s="12"/>
      <c r="OVZ1647" s="12"/>
      <c r="OWA1647" s="12"/>
      <c r="OWB1647" s="12"/>
      <c r="OWC1647" s="12"/>
      <c r="OWD1647" s="12"/>
      <c r="OWE1647" s="12"/>
      <c r="OWF1647" s="12"/>
      <c r="OWG1647" s="12"/>
      <c r="OWH1647" s="12"/>
      <c r="OWI1647" s="12"/>
      <c r="OWJ1647" s="12"/>
      <c r="OWK1647" s="12"/>
      <c r="OWL1647" s="12"/>
      <c r="OWM1647" s="12"/>
      <c r="OWN1647" s="12"/>
      <c r="OWO1647" s="12"/>
      <c r="OWP1647" s="12"/>
      <c r="OWQ1647" s="12"/>
      <c r="OWR1647" s="12"/>
      <c r="OWS1647" s="12"/>
      <c r="OWT1647" s="12"/>
      <c r="OWU1647" s="12"/>
      <c r="OWV1647" s="12"/>
      <c r="OWW1647" s="12"/>
      <c r="OWX1647" s="12"/>
      <c r="OWY1647" s="12"/>
      <c r="OWZ1647" s="12"/>
      <c r="OXA1647" s="12"/>
      <c r="OXB1647" s="12"/>
      <c r="OXC1647" s="12"/>
      <c r="OXD1647" s="12"/>
      <c r="OXE1647" s="12"/>
      <c r="OXF1647" s="12"/>
      <c r="OXG1647" s="12"/>
      <c r="OXH1647" s="12"/>
      <c r="OXI1647" s="12"/>
      <c r="OXJ1647" s="12"/>
      <c r="OXK1647" s="12"/>
      <c r="OXL1647" s="12"/>
      <c r="OXM1647" s="12"/>
      <c r="OXN1647" s="12"/>
      <c r="OXO1647" s="12"/>
      <c r="OXP1647" s="12"/>
      <c r="OXQ1647" s="12"/>
      <c r="OXR1647" s="12"/>
      <c r="OXS1647" s="12"/>
      <c r="OXT1647" s="12"/>
      <c r="OXU1647" s="12"/>
      <c r="OXV1647" s="12"/>
      <c r="OXW1647" s="12"/>
      <c r="OXX1647" s="12"/>
      <c r="OXY1647" s="12"/>
      <c r="OXZ1647" s="12"/>
      <c r="OYA1647" s="12"/>
      <c r="OYB1647" s="12"/>
      <c r="OYC1647" s="12"/>
      <c r="OYD1647" s="12"/>
      <c r="OYE1647" s="12"/>
      <c r="OYF1647" s="12"/>
      <c r="OYG1647" s="12"/>
      <c r="OYH1647" s="12"/>
      <c r="OYI1647" s="12"/>
      <c r="OYJ1647" s="12"/>
      <c r="OYK1647" s="12"/>
      <c r="OYL1647" s="12"/>
      <c r="OYM1647" s="12"/>
      <c r="OYN1647" s="12"/>
      <c r="OYO1647" s="12"/>
      <c r="OYP1647" s="12"/>
      <c r="OYQ1647" s="12"/>
      <c r="OYR1647" s="12"/>
      <c r="OYS1647" s="12"/>
      <c r="OYT1647" s="12"/>
      <c r="OYU1647" s="12"/>
      <c r="OYV1647" s="12"/>
      <c r="OYW1647" s="12"/>
      <c r="OYX1647" s="12"/>
      <c r="OYY1647" s="12"/>
      <c r="OYZ1647" s="12"/>
      <c r="OZA1647" s="12"/>
      <c r="OZB1647" s="12"/>
      <c r="OZC1647" s="12"/>
      <c r="OZD1647" s="12"/>
      <c r="OZE1647" s="12"/>
      <c r="OZF1647" s="12"/>
      <c r="OZG1647" s="12"/>
      <c r="OZH1647" s="12"/>
      <c r="OZI1647" s="12"/>
      <c r="OZJ1647" s="12"/>
      <c r="OZK1647" s="12"/>
      <c r="OZL1647" s="12"/>
      <c r="OZM1647" s="12"/>
      <c r="OZN1647" s="12"/>
      <c r="OZO1647" s="12"/>
      <c r="OZP1647" s="12"/>
      <c r="OZQ1647" s="12"/>
      <c r="OZR1647" s="12"/>
      <c r="OZS1647" s="12"/>
      <c r="OZT1647" s="12"/>
      <c r="OZU1647" s="12"/>
      <c r="OZV1647" s="12"/>
      <c r="OZW1647" s="12"/>
      <c r="OZX1647" s="12"/>
      <c r="OZY1647" s="12"/>
      <c r="OZZ1647" s="12"/>
      <c r="PAA1647" s="12"/>
      <c r="PAB1647" s="12"/>
      <c r="PAC1647" s="12"/>
      <c r="PAD1647" s="12"/>
      <c r="PAE1647" s="12"/>
      <c r="PAF1647" s="12"/>
      <c r="PAG1647" s="12"/>
      <c r="PAH1647" s="12"/>
      <c r="PAI1647" s="12"/>
      <c r="PAJ1647" s="12"/>
      <c r="PAK1647" s="12"/>
      <c r="PAL1647" s="12"/>
      <c r="PAM1647" s="12"/>
      <c r="PAN1647" s="12"/>
      <c r="PAO1647" s="12"/>
      <c r="PAP1647" s="12"/>
      <c r="PAQ1647" s="12"/>
      <c r="PAR1647" s="12"/>
      <c r="PAS1647" s="12"/>
      <c r="PAT1647" s="12"/>
      <c r="PAU1647" s="12"/>
      <c r="PAV1647" s="12"/>
      <c r="PAW1647" s="12"/>
      <c r="PAX1647" s="12"/>
      <c r="PAY1647" s="12"/>
      <c r="PAZ1647" s="12"/>
      <c r="PBA1647" s="12"/>
      <c r="PBB1647" s="12"/>
      <c r="PBC1647" s="12"/>
      <c r="PBD1647" s="12"/>
      <c r="PBE1647" s="12"/>
      <c r="PBF1647" s="12"/>
      <c r="PBG1647" s="12"/>
      <c r="PBH1647" s="12"/>
      <c r="PBI1647" s="12"/>
      <c r="PBJ1647" s="12"/>
      <c r="PBK1647" s="12"/>
      <c r="PBL1647" s="12"/>
      <c r="PBM1647" s="12"/>
      <c r="PBN1647" s="12"/>
      <c r="PBO1647" s="12"/>
      <c r="PBP1647" s="12"/>
      <c r="PBQ1647" s="12"/>
      <c r="PBR1647" s="12"/>
      <c r="PBS1647" s="12"/>
      <c r="PBT1647" s="12"/>
      <c r="PBU1647" s="12"/>
      <c r="PBV1647" s="12"/>
      <c r="PBW1647" s="12"/>
      <c r="PBX1647" s="12"/>
      <c r="PBY1647" s="12"/>
      <c r="PBZ1647" s="12"/>
      <c r="PCA1647" s="12"/>
      <c r="PCB1647" s="12"/>
      <c r="PCC1647" s="12"/>
      <c r="PCD1647" s="12"/>
      <c r="PCE1647" s="12"/>
      <c r="PCF1647" s="12"/>
      <c r="PCG1647" s="12"/>
      <c r="PCH1647" s="12"/>
      <c r="PCI1647" s="12"/>
      <c r="PCJ1647" s="12"/>
      <c r="PCK1647" s="12"/>
      <c r="PCL1647" s="12"/>
      <c r="PCM1647" s="12"/>
      <c r="PCN1647" s="12"/>
      <c r="PCO1647" s="12"/>
      <c r="PCP1647" s="12"/>
      <c r="PCQ1647" s="12"/>
      <c r="PCR1647" s="12"/>
      <c r="PCS1647" s="12"/>
      <c r="PCT1647" s="12"/>
      <c r="PCU1647" s="12"/>
      <c r="PCV1647" s="12"/>
      <c r="PCW1647" s="12"/>
      <c r="PCX1647" s="12"/>
      <c r="PCY1647" s="12"/>
      <c r="PCZ1647" s="12"/>
      <c r="PDA1647" s="12"/>
      <c r="PDB1647" s="12"/>
      <c r="PDC1647" s="12"/>
      <c r="PDD1647" s="12"/>
      <c r="PDE1647" s="12"/>
      <c r="PDF1647" s="12"/>
      <c r="PDG1647" s="12"/>
      <c r="PDH1647" s="12"/>
      <c r="PDI1647" s="12"/>
      <c r="PDJ1647" s="12"/>
      <c r="PDK1647" s="12"/>
      <c r="PDL1647" s="12"/>
      <c r="PDM1647" s="12"/>
      <c r="PDN1647" s="12"/>
      <c r="PDO1647" s="12"/>
      <c r="PDP1647" s="12"/>
      <c r="PDQ1647" s="12"/>
      <c r="PDR1647" s="12"/>
      <c r="PDS1647" s="12"/>
      <c r="PDT1647" s="12"/>
      <c r="PDU1647" s="12"/>
      <c r="PDV1647" s="12"/>
      <c r="PDW1647" s="12"/>
      <c r="PDX1647" s="12"/>
      <c r="PDY1647" s="12"/>
      <c r="PDZ1647" s="12"/>
      <c r="PEA1647" s="12"/>
      <c r="PEB1647" s="12"/>
      <c r="PEC1647" s="12"/>
      <c r="PED1647" s="12"/>
      <c r="PEE1647" s="12"/>
      <c r="PEF1647" s="12"/>
      <c r="PEG1647" s="12"/>
      <c r="PEH1647" s="12"/>
      <c r="PEI1647" s="12"/>
      <c r="PEJ1647" s="12"/>
      <c r="PEK1647" s="12"/>
      <c r="PEL1647" s="12"/>
      <c r="PEM1647" s="12"/>
      <c r="PEN1647" s="12"/>
      <c r="PEO1647" s="12"/>
      <c r="PEP1647" s="12"/>
      <c r="PEQ1647" s="12"/>
      <c r="PER1647" s="12"/>
      <c r="PES1647" s="12"/>
      <c r="PET1647" s="12"/>
      <c r="PEU1647" s="12"/>
      <c r="PEV1647" s="12"/>
      <c r="PEW1647" s="12"/>
      <c r="PEX1647" s="12"/>
      <c r="PEY1647" s="12"/>
      <c r="PEZ1647" s="12"/>
      <c r="PFA1647" s="12"/>
      <c r="PFB1647" s="12"/>
      <c r="PFC1647" s="12"/>
      <c r="PFD1647" s="12"/>
      <c r="PFE1647" s="12"/>
      <c r="PFF1647" s="12"/>
      <c r="PFG1647" s="12"/>
      <c r="PFH1647" s="12"/>
      <c r="PFI1647" s="12"/>
      <c r="PFJ1647" s="12"/>
      <c r="PFK1647" s="12"/>
      <c r="PFL1647" s="12"/>
      <c r="PFM1647" s="12"/>
      <c r="PFN1647" s="12"/>
      <c r="PFO1647" s="12"/>
      <c r="PFP1647" s="12"/>
      <c r="PFQ1647" s="12"/>
      <c r="PFR1647" s="12"/>
      <c r="PFS1647" s="12"/>
      <c r="PFT1647" s="12"/>
      <c r="PFU1647" s="12"/>
      <c r="PFV1647" s="12"/>
      <c r="PFW1647" s="12"/>
      <c r="PFX1647" s="12"/>
      <c r="PFY1647" s="12"/>
      <c r="PFZ1647" s="12"/>
      <c r="PGA1647" s="12"/>
      <c r="PGB1647" s="12"/>
      <c r="PGC1647" s="12"/>
      <c r="PGD1647" s="12"/>
      <c r="PGE1647" s="12"/>
      <c r="PGF1647" s="12"/>
      <c r="PGG1647" s="12"/>
      <c r="PGH1647" s="12"/>
      <c r="PGI1647" s="12"/>
      <c r="PGJ1647" s="12"/>
      <c r="PGK1647" s="12"/>
      <c r="PGL1647" s="12"/>
      <c r="PGM1647" s="12"/>
      <c r="PGN1647" s="12"/>
      <c r="PGO1647" s="12"/>
      <c r="PGP1647" s="12"/>
      <c r="PGQ1647" s="12"/>
      <c r="PGR1647" s="12"/>
      <c r="PGS1647" s="12"/>
      <c r="PGT1647" s="12"/>
      <c r="PGU1647" s="12"/>
      <c r="PGV1647" s="12"/>
      <c r="PGW1647" s="12"/>
      <c r="PGX1647" s="12"/>
      <c r="PGY1647" s="12"/>
      <c r="PGZ1647" s="12"/>
      <c r="PHA1647" s="12"/>
      <c r="PHB1647" s="12"/>
      <c r="PHC1647" s="12"/>
      <c r="PHD1647" s="12"/>
      <c r="PHE1647" s="12"/>
      <c r="PHF1647" s="12"/>
      <c r="PHG1647" s="12"/>
      <c r="PHH1647" s="12"/>
      <c r="PHI1647" s="12"/>
      <c r="PHJ1647" s="12"/>
      <c r="PHK1647" s="12"/>
      <c r="PHL1647" s="12"/>
      <c r="PHM1647" s="12"/>
      <c r="PHN1647" s="12"/>
      <c r="PHO1647" s="12"/>
      <c r="PHP1647" s="12"/>
      <c r="PHQ1647" s="12"/>
      <c r="PHR1647" s="12"/>
      <c r="PHS1647" s="12"/>
      <c r="PHT1647" s="12"/>
      <c r="PHU1647" s="12"/>
      <c r="PHV1647" s="12"/>
      <c r="PHW1647" s="12"/>
      <c r="PHX1647" s="12"/>
      <c r="PHY1647" s="12"/>
      <c r="PHZ1647" s="12"/>
      <c r="PIA1647" s="12"/>
      <c r="PIB1647" s="12"/>
      <c r="PIC1647" s="12"/>
      <c r="PID1647" s="12"/>
      <c r="PIE1647" s="12"/>
      <c r="PIF1647" s="12"/>
      <c r="PIG1647" s="12"/>
      <c r="PIH1647" s="12"/>
      <c r="PII1647" s="12"/>
      <c r="PIJ1647" s="12"/>
      <c r="PIK1647" s="12"/>
      <c r="PIL1647" s="12"/>
      <c r="PIM1647" s="12"/>
      <c r="PIN1647" s="12"/>
      <c r="PIO1647" s="12"/>
      <c r="PIP1647" s="12"/>
      <c r="PIQ1647" s="12"/>
      <c r="PIR1647" s="12"/>
      <c r="PIS1647" s="12"/>
      <c r="PIT1647" s="12"/>
      <c r="PIU1647" s="12"/>
      <c r="PIV1647" s="12"/>
      <c r="PIW1647" s="12"/>
      <c r="PIX1647" s="12"/>
      <c r="PIY1647" s="12"/>
      <c r="PIZ1647" s="12"/>
      <c r="PJA1647" s="12"/>
      <c r="PJB1647" s="12"/>
      <c r="PJC1647" s="12"/>
      <c r="PJD1647" s="12"/>
      <c r="PJE1647" s="12"/>
      <c r="PJF1647" s="12"/>
      <c r="PJG1647" s="12"/>
      <c r="PJH1647" s="12"/>
      <c r="PJI1647" s="12"/>
      <c r="PJJ1647" s="12"/>
      <c r="PJK1647" s="12"/>
      <c r="PJL1647" s="12"/>
      <c r="PJM1647" s="12"/>
      <c r="PJN1647" s="12"/>
      <c r="PJO1647" s="12"/>
      <c r="PJP1647" s="12"/>
      <c r="PJQ1647" s="12"/>
      <c r="PJR1647" s="12"/>
      <c r="PJS1647" s="12"/>
      <c r="PJT1647" s="12"/>
      <c r="PJU1647" s="12"/>
      <c r="PJV1647" s="12"/>
      <c r="PJW1647" s="12"/>
      <c r="PJX1647" s="12"/>
      <c r="PJY1647" s="12"/>
      <c r="PJZ1647" s="12"/>
      <c r="PKA1647" s="12"/>
      <c r="PKB1647" s="12"/>
      <c r="PKC1647" s="12"/>
      <c r="PKD1647" s="12"/>
      <c r="PKE1647" s="12"/>
      <c r="PKF1647" s="12"/>
      <c r="PKG1647" s="12"/>
      <c r="PKH1647" s="12"/>
      <c r="PKI1647" s="12"/>
      <c r="PKJ1647" s="12"/>
      <c r="PKK1647" s="12"/>
      <c r="PKL1647" s="12"/>
      <c r="PKM1647" s="12"/>
      <c r="PKN1647" s="12"/>
      <c r="PKO1647" s="12"/>
      <c r="PKP1647" s="12"/>
      <c r="PKQ1647" s="12"/>
      <c r="PKR1647" s="12"/>
      <c r="PKS1647" s="12"/>
      <c r="PKT1647" s="12"/>
      <c r="PKU1647" s="12"/>
      <c r="PKV1647" s="12"/>
      <c r="PKW1647" s="12"/>
      <c r="PKX1647" s="12"/>
      <c r="PKY1647" s="12"/>
      <c r="PKZ1647" s="12"/>
      <c r="PLA1647" s="12"/>
      <c r="PLB1647" s="12"/>
      <c r="PLC1647" s="12"/>
      <c r="PLD1647" s="12"/>
      <c r="PLE1647" s="12"/>
      <c r="PLF1647" s="12"/>
      <c r="PLG1647" s="12"/>
      <c r="PLH1647" s="12"/>
      <c r="PLI1647" s="12"/>
      <c r="PLJ1647" s="12"/>
      <c r="PLK1647" s="12"/>
      <c r="PLL1647" s="12"/>
      <c r="PLM1647" s="12"/>
      <c r="PLN1647" s="12"/>
      <c r="PLO1647" s="12"/>
      <c r="PLP1647" s="12"/>
      <c r="PLQ1647" s="12"/>
      <c r="PLR1647" s="12"/>
      <c r="PLS1647" s="12"/>
      <c r="PLT1647" s="12"/>
      <c r="PLU1647" s="12"/>
      <c r="PLV1647" s="12"/>
      <c r="PLW1647" s="12"/>
      <c r="PLX1647" s="12"/>
      <c r="PLY1647" s="12"/>
      <c r="PLZ1647" s="12"/>
      <c r="PMA1647" s="12"/>
      <c r="PMB1647" s="12"/>
      <c r="PMC1647" s="12"/>
      <c r="PMD1647" s="12"/>
      <c r="PME1647" s="12"/>
      <c r="PMF1647" s="12"/>
      <c r="PMG1647" s="12"/>
      <c r="PMH1647" s="12"/>
      <c r="PMI1647" s="12"/>
      <c r="PMJ1647" s="12"/>
      <c r="PMK1647" s="12"/>
      <c r="PML1647" s="12"/>
      <c r="PMM1647" s="12"/>
      <c r="PMN1647" s="12"/>
      <c r="PMO1647" s="12"/>
      <c r="PMP1647" s="12"/>
      <c r="PMQ1647" s="12"/>
      <c r="PMR1647" s="12"/>
      <c r="PMS1647" s="12"/>
      <c r="PMT1647" s="12"/>
      <c r="PMU1647" s="12"/>
      <c r="PMV1647" s="12"/>
      <c r="PMW1647" s="12"/>
      <c r="PMX1647" s="12"/>
      <c r="PMY1647" s="12"/>
      <c r="PMZ1647" s="12"/>
      <c r="PNA1647" s="12"/>
      <c r="PNB1647" s="12"/>
      <c r="PNC1647" s="12"/>
      <c r="PND1647" s="12"/>
      <c r="PNE1647" s="12"/>
      <c r="PNF1647" s="12"/>
      <c r="PNG1647" s="12"/>
      <c r="PNH1647" s="12"/>
      <c r="PNI1647" s="12"/>
      <c r="PNJ1647" s="12"/>
      <c r="PNK1647" s="12"/>
      <c r="PNL1647" s="12"/>
      <c r="PNM1647" s="12"/>
      <c r="PNN1647" s="12"/>
      <c r="PNO1647" s="12"/>
      <c r="PNP1647" s="12"/>
      <c r="PNQ1647" s="12"/>
      <c r="PNR1647" s="12"/>
      <c r="PNS1647" s="12"/>
      <c r="PNT1647" s="12"/>
      <c r="PNU1647" s="12"/>
      <c r="PNV1647" s="12"/>
      <c r="PNW1647" s="12"/>
      <c r="PNX1647" s="12"/>
      <c r="PNY1647" s="12"/>
      <c r="PNZ1647" s="12"/>
      <c r="POA1647" s="12"/>
      <c r="POB1647" s="12"/>
      <c r="POC1647" s="12"/>
      <c r="POD1647" s="12"/>
      <c r="POE1647" s="12"/>
      <c r="POF1647" s="12"/>
      <c r="POG1647" s="12"/>
      <c r="POH1647" s="12"/>
      <c r="POI1647" s="12"/>
      <c r="POJ1647" s="12"/>
      <c r="POK1647" s="12"/>
      <c r="POL1647" s="12"/>
      <c r="POM1647" s="12"/>
      <c r="PON1647" s="12"/>
      <c r="POO1647" s="12"/>
      <c r="POP1647" s="12"/>
      <c r="POQ1647" s="12"/>
      <c r="POR1647" s="12"/>
      <c r="POS1647" s="12"/>
      <c r="POT1647" s="12"/>
      <c r="POU1647" s="12"/>
      <c r="POV1647" s="12"/>
      <c r="POW1647" s="12"/>
      <c r="POX1647" s="12"/>
      <c r="POY1647" s="12"/>
      <c r="POZ1647" s="12"/>
      <c r="PPA1647" s="12"/>
      <c r="PPB1647" s="12"/>
      <c r="PPC1647" s="12"/>
      <c r="PPD1647" s="12"/>
      <c r="PPE1647" s="12"/>
      <c r="PPF1647" s="12"/>
      <c r="PPG1647" s="12"/>
      <c r="PPH1647" s="12"/>
      <c r="PPI1647" s="12"/>
      <c r="PPJ1647" s="12"/>
      <c r="PPK1647" s="12"/>
      <c r="PPL1647" s="12"/>
      <c r="PPM1647" s="12"/>
      <c r="PPN1647" s="12"/>
      <c r="PPO1647" s="12"/>
      <c r="PPP1647" s="12"/>
      <c r="PPQ1647" s="12"/>
      <c r="PPR1647" s="12"/>
      <c r="PPS1647" s="12"/>
      <c r="PPT1647" s="12"/>
      <c r="PPU1647" s="12"/>
      <c r="PPV1647" s="12"/>
      <c r="PPW1647" s="12"/>
      <c r="PPX1647" s="12"/>
      <c r="PPY1647" s="12"/>
      <c r="PPZ1647" s="12"/>
      <c r="PQA1647" s="12"/>
      <c r="PQB1647" s="12"/>
      <c r="PQC1647" s="12"/>
      <c r="PQD1647" s="12"/>
      <c r="PQE1647" s="12"/>
      <c r="PQF1647" s="12"/>
      <c r="PQG1647" s="12"/>
      <c r="PQH1647" s="12"/>
      <c r="PQI1647" s="12"/>
      <c r="PQJ1647" s="12"/>
      <c r="PQK1647" s="12"/>
      <c r="PQL1647" s="12"/>
      <c r="PQM1647" s="12"/>
      <c r="PQN1647" s="12"/>
      <c r="PQO1647" s="12"/>
      <c r="PQP1647" s="12"/>
      <c r="PQQ1647" s="12"/>
      <c r="PQR1647" s="12"/>
      <c r="PQS1647" s="12"/>
      <c r="PQT1647" s="12"/>
      <c r="PQU1647" s="12"/>
      <c r="PQV1647" s="12"/>
      <c r="PQW1647" s="12"/>
      <c r="PQX1647" s="12"/>
      <c r="PQY1647" s="12"/>
      <c r="PQZ1647" s="12"/>
      <c r="PRA1647" s="12"/>
      <c r="PRB1647" s="12"/>
      <c r="PRC1647" s="12"/>
      <c r="PRD1647" s="12"/>
      <c r="PRE1647" s="12"/>
      <c r="PRF1647" s="12"/>
      <c r="PRG1647" s="12"/>
      <c r="PRH1647" s="12"/>
      <c r="PRI1647" s="12"/>
      <c r="PRJ1647" s="12"/>
      <c r="PRK1647" s="12"/>
      <c r="PRL1647" s="12"/>
      <c r="PRM1647" s="12"/>
      <c r="PRN1647" s="12"/>
      <c r="PRO1647" s="12"/>
      <c r="PRP1647" s="12"/>
      <c r="PRQ1647" s="12"/>
      <c r="PRR1647" s="12"/>
      <c r="PRS1647" s="12"/>
      <c r="PRT1647" s="12"/>
      <c r="PRU1647" s="12"/>
      <c r="PRV1647" s="12"/>
      <c r="PRW1647" s="12"/>
      <c r="PRX1647" s="12"/>
      <c r="PRY1647" s="12"/>
      <c r="PRZ1647" s="12"/>
      <c r="PSA1647" s="12"/>
      <c r="PSB1647" s="12"/>
      <c r="PSC1647" s="12"/>
      <c r="PSD1647" s="12"/>
      <c r="PSE1647" s="12"/>
      <c r="PSF1647" s="12"/>
      <c r="PSG1647" s="12"/>
      <c r="PSH1647" s="12"/>
      <c r="PSI1647" s="12"/>
      <c r="PSJ1647" s="12"/>
      <c r="PSK1647" s="12"/>
      <c r="PSL1647" s="12"/>
      <c r="PSM1647" s="12"/>
      <c r="PSN1647" s="12"/>
      <c r="PSO1647" s="12"/>
      <c r="PSP1647" s="12"/>
      <c r="PSQ1647" s="12"/>
      <c r="PSR1647" s="12"/>
      <c r="PSS1647" s="12"/>
      <c r="PST1647" s="12"/>
      <c r="PSU1647" s="12"/>
      <c r="PSV1647" s="12"/>
      <c r="PSW1647" s="12"/>
      <c r="PSX1647" s="12"/>
      <c r="PSY1647" s="12"/>
      <c r="PSZ1647" s="12"/>
      <c r="PTA1647" s="12"/>
      <c r="PTB1647" s="12"/>
      <c r="PTC1647" s="12"/>
      <c r="PTD1647" s="12"/>
      <c r="PTE1647" s="12"/>
      <c r="PTF1647" s="12"/>
      <c r="PTG1647" s="12"/>
      <c r="PTH1647" s="12"/>
      <c r="PTI1647" s="12"/>
      <c r="PTJ1647" s="12"/>
      <c r="PTK1647" s="12"/>
      <c r="PTL1647" s="12"/>
      <c r="PTM1647" s="12"/>
      <c r="PTN1647" s="12"/>
      <c r="PTO1647" s="12"/>
      <c r="PTP1647" s="12"/>
      <c r="PTQ1647" s="12"/>
      <c r="PTR1647" s="12"/>
      <c r="PTS1647" s="12"/>
      <c r="PTT1647" s="12"/>
      <c r="PTU1647" s="12"/>
      <c r="PTV1647" s="12"/>
      <c r="PTW1647" s="12"/>
      <c r="PTX1647" s="12"/>
      <c r="PTY1647" s="12"/>
      <c r="PTZ1647" s="12"/>
      <c r="PUA1647" s="12"/>
      <c r="PUB1647" s="12"/>
      <c r="PUC1647" s="12"/>
      <c r="PUD1647" s="12"/>
      <c r="PUE1647" s="12"/>
      <c r="PUF1647" s="12"/>
      <c r="PUG1647" s="12"/>
      <c r="PUH1647" s="12"/>
      <c r="PUI1647" s="12"/>
      <c r="PUJ1647" s="12"/>
      <c r="PUK1647" s="12"/>
      <c r="PUL1647" s="12"/>
      <c r="PUM1647" s="12"/>
      <c r="PUN1647" s="12"/>
      <c r="PUO1647" s="12"/>
      <c r="PUP1647" s="12"/>
      <c r="PUQ1647" s="12"/>
      <c r="PUR1647" s="12"/>
      <c r="PUS1647" s="12"/>
      <c r="PUT1647" s="12"/>
      <c r="PUU1647" s="12"/>
      <c r="PUV1647" s="12"/>
      <c r="PUW1647" s="12"/>
      <c r="PUX1647" s="12"/>
      <c r="PUY1647" s="12"/>
      <c r="PUZ1647" s="12"/>
      <c r="PVA1647" s="12"/>
      <c r="PVB1647" s="12"/>
      <c r="PVC1647" s="12"/>
      <c r="PVD1647" s="12"/>
      <c r="PVE1647" s="12"/>
      <c r="PVF1647" s="12"/>
      <c r="PVG1647" s="12"/>
      <c r="PVH1647" s="12"/>
      <c r="PVI1647" s="12"/>
      <c r="PVJ1647" s="12"/>
      <c r="PVK1647" s="12"/>
      <c r="PVL1647" s="12"/>
      <c r="PVM1647" s="12"/>
      <c r="PVN1647" s="12"/>
      <c r="PVO1647" s="12"/>
      <c r="PVP1647" s="12"/>
      <c r="PVQ1647" s="12"/>
      <c r="PVR1647" s="12"/>
      <c r="PVS1647" s="12"/>
      <c r="PVT1647" s="12"/>
      <c r="PVU1647" s="12"/>
      <c r="PVV1647" s="12"/>
      <c r="PVW1647" s="12"/>
      <c r="PVX1647" s="12"/>
      <c r="PVY1647" s="12"/>
      <c r="PVZ1647" s="12"/>
      <c r="PWA1647" s="12"/>
      <c r="PWB1647" s="12"/>
      <c r="PWC1647" s="12"/>
      <c r="PWD1647" s="12"/>
      <c r="PWE1647" s="12"/>
      <c r="PWF1647" s="12"/>
      <c r="PWG1647" s="12"/>
      <c r="PWH1647" s="12"/>
      <c r="PWI1647" s="12"/>
      <c r="PWJ1647" s="12"/>
      <c r="PWK1647" s="12"/>
      <c r="PWL1647" s="12"/>
      <c r="PWM1647" s="12"/>
      <c r="PWN1647" s="12"/>
      <c r="PWO1647" s="12"/>
      <c r="PWP1647" s="12"/>
      <c r="PWQ1647" s="12"/>
      <c r="PWR1647" s="12"/>
      <c r="PWS1647" s="12"/>
      <c r="PWT1647" s="12"/>
      <c r="PWU1647" s="12"/>
      <c r="PWV1647" s="12"/>
      <c r="PWW1647" s="12"/>
      <c r="PWX1647" s="12"/>
      <c r="PWY1647" s="12"/>
      <c r="PWZ1647" s="12"/>
      <c r="PXA1647" s="12"/>
      <c r="PXB1647" s="12"/>
      <c r="PXC1647" s="12"/>
      <c r="PXD1647" s="12"/>
      <c r="PXE1647" s="12"/>
      <c r="PXF1647" s="12"/>
      <c r="PXG1647" s="12"/>
      <c r="PXH1647" s="12"/>
      <c r="PXI1647" s="12"/>
      <c r="PXJ1647" s="12"/>
      <c r="PXK1647" s="12"/>
      <c r="PXL1647" s="12"/>
      <c r="PXM1647" s="12"/>
      <c r="PXN1647" s="12"/>
      <c r="PXO1647" s="12"/>
      <c r="PXP1647" s="12"/>
      <c r="PXQ1647" s="12"/>
      <c r="PXR1647" s="12"/>
      <c r="PXS1647" s="12"/>
      <c r="PXT1647" s="12"/>
      <c r="PXU1647" s="12"/>
      <c r="PXV1647" s="12"/>
      <c r="PXW1647" s="12"/>
      <c r="PXX1647" s="12"/>
      <c r="PXY1647" s="12"/>
      <c r="PXZ1647" s="12"/>
      <c r="PYA1647" s="12"/>
      <c r="PYB1647" s="12"/>
      <c r="PYC1647" s="12"/>
      <c r="PYD1647" s="12"/>
      <c r="PYE1647" s="12"/>
      <c r="PYF1647" s="12"/>
      <c r="PYG1647" s="12"/>
      <c r="PYH1647" s="12"/>
      <c r="PYI1647" s="12"/>
      <c r="PYJ1647" s="12"/>
      <c r="PYK1647" s="12"/>
      <c r="PYL1647" s="12"/>
      <c r="PYM1647" s="12"/>
      <c r="PYN1647" s="12"/>
      <c r="PYO1647" s="12"/>
      <c r="PYP1647" s="12"/>
      <c r="PYQ1647" s="12"/>
      <c r="PYR1647" s="12"/>
      <c r="PYS1647" s="12"/>
      <c r="PYT1647" s="12"/>
      <c r="PYU1647" s="12"/>
      <c r="PYV1647" s="12"/>
      <c r="PYW1647" s="12"/>
      <c r="PYX1647" s="12"/>
      <c r="PYY1647" s="12"/>
      <c r="PYZ1647" s="12"/>
      <c r="PZA1647" s="12"/>
      <c r="PZB1647" s="12"/>
      <c r="PZC1647" s="12"/>
      <c r="PZD1647" s="12"/>
      <c r="PZE1647" s="12"/>
      <c r="PZF1647" s="12"/>
      <c r="PZG1647" s="12"/>
      <c r="PZH1647" s="12"/>
      <c r="PZI1647" s="12"/>
      <c r="PZJ1647" s="12"/>
      <c r="PZK1647" s="12"/>
      <c r="PZL1647" s="12"/>
      <c r="PZM1647" s="12"/>
      <c r="PZN1647" s="12"/>
      <c r="PZO1647" s="12"/>
      <c r="PZP1647" s="12"/>
      <c r="PZQ1647" s="12"/>
      <c r="PZR1647" s="12"/>
      <c r="PZS1647" s="12"/>
      <c r="PZT1647" s="12"/>
      <c r="PZU1647" s="12"/>
      <c r="PZV1647" s="12"/>
      <c r="PZW1647" s="12"/>
      <c r="PZX1647" s="12"/>
      <c r="PZY1647" s="12"/>
      <c r="PZZ1647" s="12"/>
      <c r="QAA1647" s="12"/>
      <c r="QAB1647" s="12"/>
      <c r="QAC1647" s="12"/>
      <c r="QAD1647" s="12"/>
      <c r="QAE1647" s="12"/>
      <c r="QAF1647" s="12"/>
      <c r="QAG1647" s="12"/>
      <c r="QAH1647" s="12"/>
      <c r="QAI1647" s="12"/>
      <c r="QAJ1647" s="12"/>
      <c r="QAK1647" s="12"/>
      <c r="QAL1647" s="12"/>
      <c r="QAM1647" s="12"/>
      <c r="QAN1647" s="12"/>
      <c r="QAO1647" s="12"/>
      <c r="QAP1647" s="12"/>
      <c r="QAQ1647" s="12"/>
      <c r="QAR1647" s="12"/>
      <c r="QAS1647" s="12"/>
      <c r="QAT1647" s="12"/>
      <c r="QAU1647" s="12"/>
      <c r="QAV1647" s="12"/>
      <c r="QAW1647" s="12"/>
      <c r="QAX1647" s="12"/>
      <c r="QAY1647" s="12"/>
      <c r="QAZ1647" s="12"/>
      <c r="QBA1647" s="12"/>
      <c r="QBB1647" s="12"/>
      <c r="QBC1647" s="12"/>
      <c r="QBD1647" s="12"/>
      <c r="QBE1647" s="12"/>
      <c r="QBF1647" s="12"/>
      <c r="QBG1647" s="12"/>
      <c r="QBH1647" s="12"/>
      <c r="QBI1647" s="12"/>
      <c r="QBJ1647" s="12"/>
      <c r="QBK1647" s="12"/>
      <c r="QBL1647" s="12"/>
      <c r="QBM1647" s="12"/>
      <c r="QBN1647" s="12"/>
      <c r="QBO1647" s="12"/>
      <c r="QBP1647" s="12"/>
      <c r="QBQ1647" s="12"/>
      <c r="QBR1647" s="12"/>
      <c r="QBS1647" s="12"/>
      <c r="QBT1647" s="12"/>
      <c r="QBU1647" s="12"/>
      <c r="QBV1647" s="12"/>
      <c r="QBW1647" s="12"/>
      <c r="QBX1647" s="12"/>
      <c r="QBY1647" s="12"/>
      <c r="QBZ1647" s="12"/>
      <c r="QCA1647" s="12"/>
      <c r="QCB1647" s="12"/>
      <c r="QCC1647" s="12"/>
      <c r="QCD1647" s="12"/>
      <c r="QCE1647" s="12"/>
      <c r="QCF1647" s="12"/>
      <c r="QCG1647" s="12"/>
      <c r="QCH1647" s="12"/>
      <c r="QCI1647" s="12"/>
      <c r="QCJ1647" s="12"/>
      <c r="QCK1647" s="12"/>
      <c r="QCL1647" s="12"/>
      <c r="QCM1647" s="12"/>
      <c r="QCN1647" s="12"/>
      <c r="QCO1647" s="12"/>
      <c r="QCP1647" s="12"/>
      <c r="QCQ1647" s="12"/>
      <c r="QCR1647" s="12"/>
      <c r="QCS1647" s="12"/>
      <c r="QCT1647" s="12"/>
      <c r="QCU1647" s="12"/>
      <c r="QCV1647" s="12"/>
      <c r="QCW1647" s="12"/>
      <c r="QCX1647" s="12"/>
      <c r="QCY1647" s="12"/>
      <c r="QCZ1647" s="12"/>
      <c r="QDA1647" s="12"/>
      <c r="QDB1647" s="12"/>
      <c r="QDC1647" s="12"/>
      <c r="QDD1647" s="12"/>
      <c r="QDE1647" s="12"/>
      <c r="QDF1647" s="12"/>
      <c r="QDG1647" s="12"/>
      <c r="QDH1647" s="12"/>
      <c r="QDI1647" s="12"/>
      <c r="QDJ1647" s="12"/>
      <c r="QDK1647" s="12"/>
      <c r="QDL1647" s="12"/>
      <c r="QDM1647" s="12"/>
      <c r="QDN1647" s="12"/>
      <c r="QDO1647" s="12"/>
      <c r="QDP1647" s="12"/>
      <c r="QDQ1647" s="12"/>
      <c r="QDR1647" s="12"/>
      <c r="QDS1647" s="12"/>
      <c r="QDT1647" s="12"/>
      <c r="QDU1647" s="12"/>
      <c r="QDV1647" s="12"/>
      <c r="QDW1647" s="12"/>
      <c r="QDX1647" s="12"/>
      <c r="QDY1647" s="12"/>
      <c r="QDZ1647" s="12"/>
      <c r="QEA1647" s="12"/>
      <c r="QEB1647" s="12"/>
      <c r="QEC1647" s="12"/>
      <c r="QED1647" s="12"/>
      <c r="QEE1647" s="12"/>
      <c r="QEF1647" s="12"/>
      <c r="QEG1647" s="12"/>
      <c r="QEH1647" s="12"/>
      <c r="QEI1647" s="12"/>
      <c r="QEJ1647" s="12"/>
      <c r="QEK1647" s="12"/>
      <c r="QEL1647" s="12"/>
      <c r="QEM1647" s="12"/>
      <c r="QEN1647" s="12"/>
      <c r="QEO1647" s="12"/>
      <c r="QEP1647" s="12"/>
      <c r="QEQ1647" s="12"/>
      <c r="QER1647" s="12"/>
      <c r="QES1647" s="12"/>
      <c r="QET1647" s="12"/>
      <c r="QEU1647" s="12"/>
      <c r="QEV1647" s="12"/>
      <c r="QEW1647" s="12"/>
      <c r="QEX1647" s="12"/>
      <c r="QEY1647" s="12"/>
      <c r="QEZ1647" s="12"/>
      <c r="QFA1647" s="12"/>
      <c r="QFB1647" s="12"/>
      <c r="QFC1647" s="12"/>
      <c r="QFD1647" s="12"/>
      <c r="QFE1647" s="12"/>
      <c r="QFF1647" s="12"/>
      <c r="QFG1647" s="12"/>
      <c r="QFH1647" s="12"/>
      <c r="QFI1647" s="12"/>
      <c r="QFJ1647" s="12"/>
      <c r="QFK1647" s="12"/>
      <c r="QFL1647" s="12"/>
      <c r="QFM1647" s="12"/>
      <c r="QFN1647" s="12"/>
      <c r="QFO1647" s="12"/>
      <c r="QFP1647" s="12"/>
      <c r="QFQ1647" s="12"/>
      <c r="QFR1647" s="12"/>
      <c r="QFS1647" s="12"/>
      <c r="QFT1647" s="12"/>
      <c r="QFU1647" s="12"/>
      <c r="QFV1647" s="12"/>
      <c r="QFW1647" s="12"/>
      <c r="QFX1647" s="12"/>
      <c r="QFY1647" s="12"/>
      <c r="QFZ1647" s="12"/>
      <c r="QGA1647" s="12"/>
      <c r="QGB1647" s="12"/>
      <c r="QGC1647" s="12"/>
      <c r="QGD1647" s="12"/>
      <c r="QGE1647" s="12"/>
      <c r="QGF1647" s="12"/>
      <c r="QGG1647" s="12"/>
      <c r="QGH1647" s="12"/>
      <c r="QGI1647" s="12"/>
      <c r="QGJ1647" s="12"/>
      <c r="QGK1647" s="12"/>
      <c r="QGL1647" s="12"/>
      <c r="QGM1647" s="12"/>
      <c r="QGN1647" s="12"/>
      <c r="QGO1647" s="12"/>
      <c r="QGP1647" s="12"/>
      <c r="QGQ1647" s="12"/>
      <c r="QGR1647" s="12"/>
      <c r="QGS1647" s="12"/>
      <c r="QGT1647" s="12"/>
      <c r="QGU1647" s="12"/>
      <c r="QGV1647" s="12"/>
      <c r="QGW1647" s="12"/>
      <c r="QGX1647" s="12"/>
      <c r="QGY1647" s="12"/>
      <c r="QGZ1647" s="12"/>
      <c r="QHA1647" s="12"/>
      <c r="QHB1647" s="12"/>
      <c r="QHC1647" s="12"/>
      <c r="QHD1647" s="12"/>
      <c r="QHE1647" s="12"/>
      <c r="QHF1647" s="12"/>
      <c r="QHG1647" s="12"/>
      <c r="QHH1647" s="12"/>
      <c r="QHI1647" s="12"/>
      <c r="QHJ1647" s="12"/>
      <c r="QHK1647" s="12"/>
      <c r="QHL1647" s="12"/>
      <c r="QHM1647" s="12"/>
      <c r="QHN1647" s="12"/>
      <c r="QHO1647" s="12"/>
      <c r="QHP1647" s="12"/>
      <c r="QHQ1647" s="12"/>
      <c r="QHR1647" s="12"/>
      <c r="QHS1647" s="12"/>
      <c r="QHT1647" s="12"/>
      <c r="QHU1647" s="12"/>
      <c r="QHV1647" s="12"/>
      <c r="QHW1647" s="12"/>
      <c r="QHX1647" s="12"/>
      <c r="QHY1647" s="12"/>
      <c r="QHZ1647" s="12"/>
      <c r="QIA1647" s="12"/>
      <c r="QIB1647" s="12"/>
      <c r="QIC1647" s="12"/>
      <c r="QID1647" s="12"/>
      <c r="QIE1647" s="12"/>
      <c r="QIF1647" s="12"/>
      <c r="QIG1647" s="12"/>
      <c r="QIH1647" s="12"/>
      <c r="QII1647" s="12"/>
      <c r="QIJ1647" s="12"/>
      <c r="QIK1647" s="12"/>
      <c r="QIL1647" s="12"/>
      <c r="QIM1647" s="12"/>
      <c r="QIN1647" s="12"/>
      <c r="QIO1647" s="12"/>
      <c r="QIP1647" s="12"/>
      <c r="QIQ1647" s="12"/>
      <c r="QIR1647" s="12"/>
      <c r="QIS1647" s="12"/>
      <c r="QIT1647" s="12"/>
      <c r="QIU1647" s="12"/>
      <c r="QIV1647" s="12"/>
      <c r="QIW1647" s="12"/>
      <c r="QIX1647" s="12"/>
      <c r="QIY1647" s="12"/>
      <c r="QIZ1647" s="12"/>
      <c r="QJA1647" s="12"/>
      <c r="QJB1647" s="12"/>
      <c r="QJC1647" s="12"/>
      <c r="QJD1647" s="12"/>
      <c r="QJE1647" s="12"/>
      <c r="QJF1647" s="12"/>
      <c r="QJG1647" s="12"/>
      <c r="QJH1647" s="12"/>
      <c r="QJI1647" s="12"/>
      <c r="QJJ1647" s="12"/>
      <c r="QJK1647" s="12"/>
      <c r="QJL1647" s="12"/>
      <c r="QJM1647" s="12"/>
      <c r="QJN1647" s="12"/>
      <c r="QJO1647" s="12"/>
      <c r="QJP1647" s="12"/>
      <c r="QJQ1647" s="12"/>
      <c r="QJR1647" s="12"/>
      <c r="QJS1647" s="12"/>
      <c r="QJT1647" s="12"/>
      <c r="QJU1647" s="12"/>
      <c r="QJV1647" s="12"/>
      <c r="QJW1647" s="12"/>
      <c r="QJX1647" s="12"/>
      <c r="QJY1647" s="12"/>
      <c r="QJZ1647" s="12"/>
      <c r="QKA1647" s="12"/>
      <c r="QKB1647" s="12"/>
      <c r="QKC1647" s="12"/>
      <c r="QKD1647" s="12"/>
      <c r="QKE1647" s="12"/>
      <c r="QKF1647" s="12"/>
      <c r="QKG1647" s="12"/>
      <c r="QKH1647" s="12"/>
      <c r="QKI1647" s="12"/>
      <c r="QKJ1647" s="12"/>
      <c r="QKK1647" s="12"/>
      <c r="QKL1647" s="12"/>
      <c r="QKM1647" s="12"/>
      <c r="QKN1647" s="12"/>
      <c r="QKO1647" s="12"/>
      <c r="QKP1647" s="12"/>
      <c r="QKQ1647" s="12"/>
      <c r="QKR1647" s="12"/>
      <c r="QKS1647" s="12"/>
      <c r="QKT1647" s="12"/>
      <c r="QKU1647" s="12"/>
      <c r="QKV1647" s="12"/>
      <c r="QKW1647" s="12"/>
      <c r="QKX1647" s="12"/>
      <c r="QKY1647" s="12"/>
      <c r="QKZ1647" s="12"/>
      <c r="QLA1647" s="12"/>
      <c r="QLB1647" s="12"/>
      <c r="QLC1647" s="12"/>
      <c r="QLD1647" s="12"/>
      <c r="QLE1647" s="12"/>
      <c r="QLF1647" s="12"/>
      <c r="QLG1647" s="12"/>
      <c r="QLH1647" s="12"/>
      <c r="QLI1647" s="12"/>
      <c r="QLJ1647" s="12"/>
      <c r="QLK1647" s="12"/>
      <c r="QLL1647" s="12"/>
      <c r="QLM1647" s="12"/>
      <c r="QLN1647" s="12"/>
      <c r="QLO1647" s="12"/>
      <c r="QLP1647" s="12"/>
      <c r="QLQ1647" s="12"/>
      <c r="QLR1647" s="12"/>
      <c r="QLS1647" s="12"/>
      <c r="QLT1647" s="12"/>
      <c r="QLU1647" s="12"/>
      <c r="QLV1647" s="12"/>
      <c r="QLW1647" s="12"/>
      <c r="QLX1647" s="12"/>
      <c r="QLY1647" s="12"/>
      <c r="QLZ1647" s="12"/>
      <c r="QMA1647" s="12"/>
      <c r="QMB1647" s="12"/>
      <c r="QMC1647" s="12"/>
      <c r="QMD1647" s="12"/>
      <c r="QME1647" s="12"/>
      <c r="QMF1647" s="12"/>
      <c r="QMG1647" s="12"/>
      <c r="QMH1647" s="12"/>
      <c r="QMI1647" s="12"/>
      <c r="QMJ1647" s="12"/>
      <c r="QMK1647" s="12"/>
      <c r="QML1647" s="12"/>
      <c r="QMM1647" s="12"/>
      <c r="QMN1647" s="12"/>
      <c r="QMO1647" s="12"/>
      <c r="QMP1647" s="12"/>
      <c r="QMQ1647" s="12"/>
      <c r="QMR1647" s="12"/>
      <c r="QMS1647" s="12"/>
      <c r="QMT1647" s="12"/>
      <c r="QMU1647" s="12"/>
      <c r="QMV1647" s="12"/>
      <c r="QMW1647" s="12"/>
      <c r="QMX1647" s="12"/>
      <c r="QMY1647" s="12"/>
      <c r="QMZ1647" s="12"/>
      <c r="QNA1647" s="12"/>
      <c r="QNB1647" s="12"/>
      <c r="QNC1647" s="12"/>
      <c r="QND1647" s="12"/>
      <c r="QNE1647" s="12"/>
      <c r="QNF1647" s="12"/>
      <c r="QNG1647" s="12"/>
      <c r="QNH1647" s="12"/>
      <c r="QNI1647" s="12"/>
      <c r="QNJ1647" s="12"/>
      <c r="QNK1647" s="12"/>
      <c r="QNL1647" s="12"/>
      <c r="QNM1647" s="12"/>
      <c r="QNN1647" s="12"/>
      <c r="QNO1647" s="12"/>
      <c r="QNP1647" s="12"/>
      <c r="QNQ1647" s="12"/>
      <c r="QNR1647" s="12"/>
      <c r="QNS1647" s="12"/>
      <c r="QNT1647" s="12"/>
      <c r="QNU1647" s="12"/>
      <c r="QNV1647" s="12"/>
      <c r="QNW1647" s="12"/>
      <c r="QNX1647" s="12"/>
      <c r="QNY1647" s="12"/>
      <c r="QNZ1647" s="12"/>
      <c r="QOA1647" s="12"/>
      <c r="QOB1647" s="12"/>
      <c r="QOC1647" s="12"/>
      <c r="QOD1647" s="12"/>
      <c r="QOE1647" s="12"/>
      <c r="QOF1647" s="12"/>
      <c r="QOG1647" s="12"/>
      <c r="QOH1647" s="12"/>
      <c r="QOI1647" s="12"/>
      <c r="QOJ1647" s="12"/>
      <c r="QOK1647" s="12"/>
      <c r="QOL1647" s="12"/>
      <c r="QOM1647" s="12"/>
      <c r="QON1647" s="12"/>
      <c r="QOO1647" s="12"/>
      <c r="QOP1647" s="12"/>
      <c r="QOQ1647" s="12"/>
      <c r="QOR1647" s="12"/>
      <c r="QOS1647" s="12"/>
      <c r="QOT1647" s="12"/>
      <c r="QOU1647" s="12"/>
      <c r="QOV1647" s="12"/>
      <c r="QOW1647" s="12"/>
      <c r="QOX1647" s="12"/>
      <c r="QOY1647" s="12"/>
      <c r="QOZ1647" s="12"/>
      <c r="QPA1647" s="12"/>
      <c r="QPB1647" s="12"/>
      <c r="QPC1647" s="12"/>
      <c r="QPD1647" s="12"/>
      <c r="QPE1647" s="12"/>
      <c r="QPF1647" s="12"/>
      <c r="QPG1647" s="12"/>
      <c r="QPH1647" s="12"/>
      <c r="QPI1647" s="12"/>
      <c r="QPJ1647" s="12"/>
      <c r="QPK1647" s="12"/>
      <c r="QPL1647" s="12"/>
      <c r="QPM1647" s="12"/>
      <c r="QPN1647" s="12"/>
      <c r="QPO1647" s="12"/>
      <c r="QPP1647" s="12"/>
      <c r="QPQ1647" s="12"/>
      <c r="QPR1647" s="12"/>
      <c r="QPS1647" s="12"/>
      <c r="QPT1647" s="12"/>
      <c r="QPU1647" s="12"/>
      <c r="QPV1647" s="12"/>
      <c r="QPW1647" s="12"/>
      <c r="QPX1647" s="12"/>
      <c r="QPY1647" s="12"/>
      <c r="QPZ1647" s="12"/>
      <c r="QQA1647" s="12"/>
      <c r="QQB1647" s="12"/>
      <c r="QQC1647" s="12"/>
      <c r="QQD1647" s="12"/>
      <c r="QQE1647" s="12"/>
      <c r="QQF1647" s="12"/>
      <c r="QQG1647" s="12"/>
      <c r="QQH1647" s="12"/>
      <c r="QQI1647" s="12"/>
      <c r="QQJ1647" s="12"/>
      <c r="QQK1647" s="12"/>
      <c r="QQL1647" s="12"/>
      <c r="QQM1647" s="12"/>
      <c r="QQN1647" s="12"/>
      <c r="QQO1647" s="12"/>
      <c r="QQP1647" s="12"/>
      <c r="QQQ1647" s="12"/>
      <c r="QQR1647" s="12"/>
      <c r="QQS1647" s="12"/>
      <c r="QQT1647" s="12"/>
      <c r="QQU1647" s="12"/>
      <c r="QQV1647" s="12"/>
      <c r="QQW1647" s="12"/>
      <c r="QQX1647" s="12"/>
      <c r="QQY1647" s="12"/>
      <c r="QQZ1647" s="12"/>
      <c r="QRA1647" s="12"/>
      <c r="QRB1647" s="12"/>
      <c r="QRC1647" s="12"/>
      <c r="QRD1647" s="12"/>
      <c r="QRE1647" s="12"/>
      <c r="QRF1647" s="12"/>
      <c r="QRG1647" s="12"/>
      <c r="QRH1647" s="12"/>
      <c r="QRI1647" s="12"/>
      <c r="QRJ1647" s="12"/>
      <c r="QRK1647" s="12"/>
      <c r="QRL1647" s="12"/>
      <c r="QRM1647" s="12"/>
      <c r="QRN1647" s="12"/>
      <c r="QRO1647" s="12"/>
      <c r="QRP1647" s="12"/>
      <c r="QRQ1647" s="12"/>
      <c r="QRR1647" s="12"/>
      <c r="QRS1647" s="12"/>
      <c r="QRT1647" s="12"/>
      <c r="QRU1647" s="12"/>
      <c r="QRV1647" s="12"/>
      <c r="QRW1647" s="12"/>
      <c r="QRX1647" s="12"/>
      <c r="QRY1647" s="12"/>
      <c r="QRZ1647" s="12"/>
      <c r="QSA1647" s="12"/>
      <c r="QSB1647" s="12"/>
      <c r="QSC1647" s="12"/>
      <c r="QSD1647" s="12"/>
      <c r="QSE1647" s="12"/>
      <c r="QSF1647" s="12"/>
      <c r="QSG1647" s="12"/>
      <c r="QSH1647" s="12"/>
      <c r="QSI1647" s="12"/>
      <c r="QSJ1647" s="12"/>
      <c r="QSK1647" s="12"/>
      <c r="QSL1647" s="12"/>
      <c r="QSM1647" s="12"/>
      <c r="QSN1647" s="12"/>
      <c r="QSO1647" s="12"/>
      <c r="QSP1647" s="12"/>
      <c r="QSQ1647" s="12"/>
      <c r="QSR1647" s="12"/>
      <c r="QSS1647" s="12"/>
      <c r="QST1647" s="12"/>
      <c r="QSU1647" s="12"/>
      <c r="QSV1647" s="12"/>
      <c r="QSW1647" s="12"/>
      <c r="QSX1647" s="12"/>
      <c r="QSY1647" s="12"/>
      <c r="QSZ1647" s="12"/>
      <c r="QTA1647" s="12"/>
      <c r="QTB1647" s="12"/>
      <c r="QTC1647" s="12"/>
      <c r="QTD1647" s="12"/>
      <c r="QTE1647" s="12"/>
      <c r="QTF1647" s="12"/>
      <c r="QTG1647" s="12"/>
      <c r="QTH1647" s="12"/>
      <c r="QTI1647" s="12"/>
      <c r="QTJ1647" s="12"/>
      <c r="QTK1647" s="12"/>
      <c r="QTL1647" s="12"/>
      <c r="QTM1647" s="12"/>
      <c r="QTN1647" s="12"/>
      <c r="QTO1647" s="12"/>
      <c r="QTP1647" s="12"/>
      <c r="QTQ1647" s="12"/>
      <c r="QTR1647" s="12"/>
      <c r="QTS1647" s="12"/>
      <c r="QTT1647" s="12"/>
      <c r="QTU1647" s="12"/>
      <c r="QTV1647" s="12"/>
      <c r="QTW1647" s="12"/>
      <c r="QTX1647" s="12"/>
      <c r="QTY1647" s="12"/>
      <c r="QTZ1647" s="12"/>
      <c r="QUA1647" s="12"/>
      <c r="QUB1647" s="12"/>
      <c r="QUC1647" s="12"/>
      <c r="QUD1647" s="12"/>
      <c r="QUE1647" s="12"/>
      <c r="QUF1647" s="12"/>
      <c r="QUG1647" s="12"/>
      <c r="QUH1647" s="12"/>
      <c r="QUI1647" s="12"/>
      <c r="QUJ1647" s="12"/>
      <c r="QUK1647" s="12"/>
      <c r="QUL1647" s="12"/>
      <c r="QUM1647" s="12"/>
      <c r="QUN1647" s="12"/>
      <c r="QUO1647" s="12"/>
      <c r="QUP1647" s="12"/>
      <c r="QUQ1647" s="12"/>
      <c r="QUR1647" s="12"/>
      <c r="QUS1647" s="12"/>
      <c r="QUT1647" s="12"/>
      <c r="QUU1647" s="12"/>
      <c r="QUV1647" s="12"/>
      <c r="QUW1647" s="12"/>
      <c r="QUX1647" s="12"/>
      <c r="QUY1647" s="12"/>
      <c r="QUZ1647" s="12"/>
      <c r="QVA1647" s="12"/>
      <c r="QVB1647" s="12"/>
      <c r="QVC1647" s="12"/>
      <c r="QVD1647" s="12"/>
      <c r="QVE1647" s="12"/>
      <c r="QVF1647" s="12"/>
      <c r="QVG1647" s="12"/>
      <c r="QVH1647" s="12"/>
      <c r="QVI1647" s="12"/>
      <c r="QVJ1647" s="12"/>
      <c r="QVK1647" s="12"/>
      <c r="QVL1647" s="12"/>
      <c r="QVM1647" s="12"/>
      <c r="QVN1647" s="12"/>
      <c r="QVO1647" s="12"/>
      <c r="QVP1647" s="12"/>
      <c r="QVQ1647" s="12"/>
      <c r="QVR1647" s="12"/>
      <c r="QVS1647" s="12"/>
      <c r="QVT1647" s="12"/>
      <c r="QVU1647" s="12"/>
      <c r="QVV1647" s="12"/>
      <c r="QVW1647" s="12"/>
      <c r="QVX1647" s="12"/>
      <c r="QVY1647" s="12"/>
      <c r="QVZ1647" s="12"/>
      <c r="QWA1647" s="12"/>
      <c r="QWB1647" s="12"/>
      <c r="QWC1647" s="12"/>
      <c r="QWD1647" s="12"/>
      <c r="QWE1647" s="12"/>
      <c r="QWF1647" s="12"/>
      <c r="QWG1647" s="12"/>
      <c r="QWH1647" s="12"/>
      <c r="QWI1647" s="12"/>
      <c r="QWJ1647" s="12"/>
      <c r="QWK1647" s="12"/>
      <c r="QWL1647" s="12"/>
      <c r="QWM1647" s="12"/>
      <c r="QWN1647" s="12"/>
      <c r="QWO1647" s="12"/>
      <c r="QWP1647" s="12"/>
      <c r="QWQ1647" s="12"/>
      <c r="QWR1647" s="12"/>
      <c r="QWS1647" s="12"/>
      <c r="QWT1647" s="12"/>
      <c r="QWU1647" s="12"/>
      <c r="QWV1647" s="12"/>
      <c r="QWW1647" s="12"/>
      <c r="QWX1647" s="12"/>
      <c r="QWY1647" s="12"/>
      <c r="QWZ1647" s="12"/>
      <c r="QXA1647" s="12"/>
      <c r="QXB1647" s="12"/>
      <c r="QXC1647" s="12"/>
      <c r="QXD1647" s="12"/>
      <c r="QXE1647" s="12"/>
      <c r="QXF1647" s="12"/>
      <c r="QXG1647" s="12"/>
      <c r="QXH1647" s="12"/>
      <c r="QXI1647" s="12"/>
      <c r="QXJ1647" s="12"/>
      <c r="QXK1647" s="12"/>
      <c r="QXL1647" s="12"/>
      <c r="QXM1647" s="12"/>
      <c r="QXN1647" s="12"/>
      <c r="QXO1647" s="12"/>
      <c r="QXP1647" s="12"/>
      <c r="QXQ1647" s="12"/>
      <c r="QXR1647" s="12"/>
      <c r="QXS1647" s="12"/>
      <c r="QXT1647" s="12"/>
      <c r="QXU1647" s="12"/>
      <c r="QXV1647" s="12"/>
      <c r="QXW1647" s="12"/>
      <c r="QXX1647" s="12"/>
      <c r="QXY1647" s="12"/>
      <c r="QXZ1647" s="12"/>
      <c r="QYA1647" s="12"/>
      <c r="QYB1647" s="12"/>
      <c r="QYC1647" s="12"/>
      <c r="QYD1647" s="12"/>
      <c r="QYE1647" s="12"/>
      <c r="QYF1647" s="12"/>
      <c r="QYG1647" s="12"/>
      <c r="QYH1647" s="12"/>
      <c r="QYI1647" s="12"/>
      <c r="QYJ1647" s="12"/>
      <c r="QYK1647" s="12"/>
      <c r="QYL1647" s="12"/>
      <c r="QYM1647" s="12"/>
      <c r="QYN1647" s="12"/>
      <c r="QYO1647" s="12"/>
      <c r="QYP1647" s="12"/>
      <c r="QYQ1647" s="12"/>
      <c r="QYR1647" s="12"/>
      <c r="QYS1647" s="12"/>
      <c r="QYT1647" s="12"/>
      <c r="QYU1647" s="12"/>
      <c r="QYV1647" s="12"/>
      <c r="QYW1647" s="12"/>
      <c r="QYX1647" s="12"/>
      <c r="QYY1647" s="12"/>
      <c r="QYZ1647" s="12"/>
      <c r="QZA1647" s="12"/>
      <c r="QZB1647" s="12"/>
      <c r="QZC1647" s="12"/>
      <c r="QZD1647" s="12"/>
      <c r="QZE1647" s="12"/>
      <c r="QZF1647" s="12"/>
      <c r="QZG1647" s="12"/>
      <c r="QZH1647" s="12"/>
      <c r="QZI1647" s="12"/>
      <c r="QZJ1647" s="12"/>
      <c r="QZK1647" s="12"/>
      <c r="QZL1647" s="12"/>
      <c r="QZM1647" s="12"/>
      <c r="QZN1647" s="12"/>
      <c r="QZO1647" s="12"/>
      <c r="QZP1647" s="12"/>
      <c r="QZQ1647" s="12"/>
      <c r="QZR1647" s="12"/>
      <c r="QZS1647" s="12"/>
      <c r="QZT1647" s="12"/>
      <c r="QZU1647" s="12"/>
      <c r="QZV1647" s="12"/>
      <c r="QZW1647" s="12"/>
      <c r="QZX1647" s="12"/>
      <c r="QZY1647" s="12"/>
      <c r="QZZ1647" s="12"/>
      <c r="RAA1647" s="12"/>
      <c r="RAB1647" s="12"/>
      <c r="RAC1647" s="12"/>
      <c r="RAD1647" s="12"/>
      <c r="RAE1647" s="12"/>
      <c r="RAF1647" s="12"/>
      <c r="RAG1647" s="12"/>
      <c r="RAH1647" s="12"/>
      <c r="RAI1647" s="12"/>
      <c r="RAJ1647" s="12"/>
      <c r="RAK1647" s="12"/>
      <c r="RAL1647" s="12"/>
      <c r="RAM1647" s="12"/>
      <c r="RAN1647" s="12"/>
      <c r="RAO1647" s="12"/>
      <c r="RAP1647" s="12"/>
      <c r="RAQ1647" s="12"/>
      <c r="RAR1647" s="12"/>
      <c r="RAS1647" s="12"/>
      <c r="RAT1647" s="12"/>
      <c r="RAU1647" s="12"/>
      <c r="RAV1647" s="12"/>
      <c r="RAW1647" s="12"/>
      <c r="RAX1647" s="12"/>
      <c r="RAY1647" s="12"/>
      <c r="RAZ1647" s="12"/>
      <c r="RBA1647" s="12"/>
      <c r="RBB1647" s="12"/>
      <c r="RBC1647" s="12"/>
      <c r="RBD1647" s="12"/>
      <c r="RBE1647" s="12"/>
      <c r="RBF1647" s="12"/>
      <c r="RBG1647" s="12"/>
      <c r="RBH1647" s="12"/>
      <c r="RBI1647" s="12"/>
      <c r="RBJ1647" s="12"/>
      <c r="RBK1647" s="12"/>
      <c r="RBL1647" s="12"/>
      <c r="RBM1647" s="12"/>
      <c r="RBN1647" s="12"/>
      <c r="RBO1647" s="12"/>
      <c r="RBP1647" s="12"/>
      <c r="RBQ1647" s="12"/>
      <c r="RBR1647" s="12"/>
      <c r="RBS1647" s="12"/>
      <c r="RBT1647" s="12"/>
      <c r="RBU1647" s="12"/>
      <c r="RBV1647" s="12"/>
      <c r="RBW1647" s="12"/>
      <c r="RBX1647" s="12"/>
      <c r="RBY1647" s="12"/>
      <c r="RBZ1647" s="12"/>
      <c r="RCA1647" s="12"/>
      <c r="RCB1647" s="12"/>
      <c r="RCC1647" s="12"/>
      <c r="RCD1647" s="12"/>
      <c r="RCE1647" s="12"/>
      <c r="RCF1647" s="12"/>
      <c r="RCG1647" s="12"/>
      <c r="RCH1647" s="12"/>
      <c r="RCI1647" s="12"/>
      <c r="RCJ1647" s="12"/>
      <c r="RCK1647" s="12"/>
      <c r="RCL1647" s="12"/>
      <c r="RCM1647" s="12"/>
      <c r="RCN1647" s="12"/>
      <c r="RCO1647" s="12"/>
      <c r="RCP1647" s="12"/>
      <c r="RCQ1647" s="12"/>
      <c r="RCR1647" s="12"/>
      <c r="RCS1647" s="12"/>
      <c r="RCT1647" s="12"/>
      <c r="RCU1647" s="12"/>
      <c r="RCV1647" s="12"/>
      <c r="RCW1647" s="12"/>
      <c r="RCX1647" s="12"/>
      <c r="RCY1647" s="12"/>
      <c r="RCZ1647" s="12"/>
      <c r="RDA1647" s="12"/>
      <c r="RDB1647" s="12"/>
      <c r="RDC1647" s="12"/>
      <c r="RDD1647" s="12"/>
      <c r="RDE1647" s="12"/>
      <c r="RDF1647" s="12"/>
      <c r="RDG1647" s="12"/>
      <c r="RDH1647" s="12"/>
      <c r="RDI1647" s="12"/>
      <c r="RDJ1647" s="12"/>
      <c r="RDK1647" s="12"/>
      <c r="RDL1647" s="12"/>
      <c r="RDM1647" s="12"/>
      <c r="RDN1647" s="12"/>
      <c r="RDO1647" s="12"/>
      <c r="RDP1647" s="12"/>
      <c r="RDQ1647" s="12"/>
      <c r="RDR1647" s="12"/>
      <c r="RDS1647" s="12"/>
      <c r="RDT1647" s="12"/>
      <c r="RDU1647" s="12"/>
      <c r="RDV1647" s="12"/>
      <c r="RDW1647" s="12"/>
      <c r="RDX1647" s="12"/>
      <c r="RDY1647" s="12"/>
      <c r="RDZ1647" s="12"/>
      <c r="REA1647" s="12"/>
      <c r="REB1647" s="12"/>
      <c r="REC1647" s="12"/>
      <c r="RED1647" s="12"/>
      <c r="REE1647" s="12"/>
      <c r="REF1647" s="12"/>
      <c r="REG1647" s="12"/>
      <c r="REH1647" s="12"/>
      <c r="REI1647" s="12"/>
      <c r="REJ1647" s="12"/>
      <c r="REK1647" s="12"/>
      <c r="REL1647" s="12"/>
      <c r="REM1647" s="12"/>
      <c r="REN1647" s="12"/>
      <c r="REO1647" s="12"/>
      <c r="REP1647" s="12"/>
      <c r="REQ1647" s="12"/>
      <c r="RER1647" s="12"/>
      <c r="RES1647" s="12"/>
      <c r="RET1647" s="12"/>
      <c r="REU1647" s="12"/>
      <c r="REV1647" s="12"/>
      <c r="REW1647" s="12"/>
      <c r="REX1647" s="12"/>
      <c r="REY1647" s="12"/>
      <c r="REZ1647" s="12"/>
      <c r="RFA1647" s="12"/>
      <c r="RFB1647" s="12"/>
      <c r="RFC1647" s="12"/>
      <c r="RFD1647" s="12"/>
      <c r="RFE1647" s="12"/>
      <c r="RFF1647" s="12"/>
      <c r="RFG1647" s="12"/>
      <c r="RFH1647" s="12"/>
      <c r="RFI1647" s="12"/>
      <c r="RFJ1647" s="12"/>
      <c r="RFK1647" s="12"/>
      <c r="RFL1647" s="12"/>
      <c r="RFM1647" s="12"/>
      <c r="RFN1647" s="12"/>
      <c r="RFO1647" s="12"/>
      <c r="RFP1647" s="12"/>
      <c r="RFQ1647" s="12"/>
      <c r="RFR1647" s="12"/>
      <c r="RFS1647" s="12"/>
      <c r="RFT1647" s="12"/>
      <c r="RFU1647" s="12"/>
      <c r="RFV1647" s="12"/>
      <c r="RFW1647" s="12"/>
      <c r="RFX1647" s="12"/>
      <c r="RFY1647" s="12"/>
      <c r="RFZ1647" s="12"/>
      <c r="RGA1647" s="12"/>
      <c r="RGB1647" s="12"/>
      <c r="RGC1647" s="12"/>
      <c r="RGD1647" s="12"/>
      <c r="RGE1647" s="12"/>
      <c r="RGF1647" s="12"/>
      <c r="RGG1647" s="12"/>
      <c r="RGH1647" s="12"/>
      <c r="RGI1647" s="12"/>
      <c r="RGJ1647" s="12"/>
      <c r="RGK1647" s="12"/>
      <c r="RGL1647" s="12"/>
      <c r="RGM1647" s="12"/>
      <c r="RGN1647" s="12"/>
      <c r="RGO1647" s="12"/>
      <c r="RGP1647" s="12"/>
      <c r="RGQ1647" s="12"/>
      <c r="RGR1647" s="12"/>
      <c r="RGS1647" s="12"/>
      <c r="RGT1647" s="12"/>
      <c r="RGU1647" s="12"/>
      <c r="RGV1647" s="12"/>
      <c r="RGW1647" s="12"/>
      <c r="RGX1647" s="12"/>
      <c r="RGY1647" s="12"/>
      <c r="RGZ1647" s="12"/>
      <c r="RHA1647" s="12"/>
      <c r="RHB1647" s="12"/>
      <c r="RHC1647" s="12"/>
      <c r="RHD1647" s="12"/>
      <c r="RHE1647" s="12"/>
      <c r="RHF1647" s="12"/>
      <c r="RHG1647" s="12"/>
      <c r="RHH1647" s="12"/>
      <c r="RHI1647" s="12"/>
      <c r="RHJ1647" s="12"/>
      <c r="RHK1647" s="12"/>
      <c r="RHL1647" s="12"/>
      <c r="RHM1647" s="12"/>
      <c r="RHN1647" s="12"/>
      <c r="RHO1647" s="12"/>
      <c r="RHP1647" s="12"/>
      <c r="RHQ1647" s="12"/>
      <c r="RHR1647" s="12"/>
      <c r="RHS1647" s="12"/>
      <c r="RHT1647" s="12"/>
      <c r="RHU1647" s="12"/>
      <c r="RHV1647" s="12"/>
      <c r="RHW1647" s="12"/>
      <c r="RHX1647" s="12"/>
      <c r="RHY1647" s="12"/>
      <c r="RHZ1647" s="12"/>
      <c r="RIA1647" s="12"/>
      <c r="RIB1647" s="12"/>
      <c r="RIC1647" s="12"/>
      <c r="RID1647" s="12"/>
      <c r="RIE1647" s="12"/>
      <c r="RIF1647" s="12"/>
      <c r="RIG1647" s="12"/>
      <c r="RIH1647" s="12"/>
      <c r="RII1647" s="12"/>
      <c r="RIJ1647" s="12"/>
      <c r="RIK1647" s="12"/>
      <c r="RIL1647" s="12"/>
      <c r="RIM1647" s="12"/>
      <c r="RIN1647" s="12"/>
      <c r="RIO1647" s="12"/>
      <c r="RIP1647" s="12"/>
      <c r="RIQ1647" s="12"/>
      <c r="RIR1647" s="12"/>
      <c r="RIS1647" s="12"/>
      <c r="RIT1647" s="12"/>
      <c r="RIU1647" s="12"/>
      <c r="RIV1647" s="12"/>
      <c r="RIW1647" s="12"/>
      <c r="RIX1647" s="12"/>
      <c r="RIY1647" s="12"/>
      <c r="RIZ1647" s="12"/>
      <c r="RJA1647" s="12"/>
      <c r="RJB1647" s="12"/>
      <c r="RJC1647" s="12"/>
      <c r="RJD1647" s="12"/>
      <c r="RJE1647" s="12"/>
      <c r="RJF1647" s="12"/>
      <c r="RJG1647" s="12"/>
      <c r="RJH1647" s="12"/>
      <c r="RJI1647" s="12"/>
      <c r="RJJ1647" s="12"/>
      <c r="RJK1647" s="12"/>
      <c r="RJL1647" s="12"/>
      <c r="RJM1647" s="12"/>
      <c r="RJN1647" s="12"/>
      <c r="RJO1647" s="12"/>
      <c r="RJP1647" s="12"/>
      <c r="RJQ1647" s="12"/>
      <c r="RJR1647" s="12"/>
      <c r="RJS1647" s="12"/>
      <c r="RJT1647" s="12"/>
      <c r="RJU1647" s="12"/>
      <c r="RJV1647" s="12"/>
      <c r="RJW1647" s="12"/>
      <c r="RJX1647" s="12"/>
      <c r="RJY1647" s="12"/>
      <c r="RJZ1647" s="12"/>
      <c r="RKA1647" s="12"/>
      <c r="RKB1647" s="12"/>
      <c r="RKC1647" s="12"/>
      <c r="RKD1647" s="12"/>
      <c r="RKE1647" s="12"/>
      <c r="RKF1647" s="12"/>
      <c r="RKG1647" s="12"/>
      <c r="RKH1647" s="12"/>
      <c r="RKI1647" s="12"/>
      <c r="RKJ1647" s="12"/>
      <c r="RKK1647" s="12"/>
      <c r="RKL1647" s="12"/>
      <c r="RKM1647" s="12"/>
      <c r="RKN1647" s="12"/>
      <c r="RKO1647" s="12"/>
      <c r="RKP1647" s="12"/>
      <c r="RKQ1647" s="12"/>
      <c r="RKR1647" s="12"/>
      <c r="RKS1647" s="12"/>
      <c r="RKT1647" s="12"/>
      <c r="RKU1647" s="12"/>
      <c r="RKV1647" s="12"/>
      <c r="RKW1647" s="12"/>
      <c r="RKX1647" s="12"/>
      <c r="RKY1647" s="12"/>
      <c r="RKZ1647" s="12"/>
      <c r="RLA1647" s="12"/>
      <c r="RLB1647" s="12"/>
      <c r="RLC1647" s="12"/>
      <c r="RLD1647" s="12"/>
      <c r="RLE1647" s="12"/>
      <c r="RLF1647" s="12"/>
      <c r="RLG1647" s="12"/>
      <c r="RLH1647" s="12"/>
      <c r="RLI1647" s="12"/>
      <c r="RLJ1647" s="12"/>
      <c r="RLK1647" s="12"/>
      <c r="RLL1647" s="12"/>
      <c r="RLM1647" s="12"/>
      <c r="RLN1647" s="12"/>
      <c r="RLO1647" s="12"/>
      <c r="RLP1647" s="12"/>
      <c r="RLQ1647" s="12"/>
      <c r="RLR1647" s="12"/>
      <c r="RLS1647" s="12"/>
      <c r="RLT1647" s="12"/>
      <c r="RLU1647" s="12"/>
      <c r="RLV1647" s="12"/>
      <c r="RLW1647" s="12"/>
      <c r="RLX1647" s="12"/>
      <c r="RLY1647" s="12"/>
      <c r="RLZ1647" s="12"/>
      <c r="RMA1647" s="12"/>
      <c r="RMB1647" s="12"/>
      <c r="RMC1647" s="12"/>
      <c r="RMD1647" s="12"/>
      <c r="RME1647" s="12"/>
      <c r="RMF1647" s="12"/>
      <c r="RMG1647" s="12"/>
      <c r="RMH1647" s="12"/>
      <c r="RMI1647" s="12"/>
      <c r="RMJ1647" s="12"/>
      <c r="RMK1647" s="12"/>
      <c r="RML1647" s="12"/>
      <c r="RMM1647" s="12"/>
      <c r="RMN1647" s="12"/>
      <c r="RMO1647" s="12"/>
      <c r="RMP1647" s="12"/>
      <c r="RMQ1647" s="12"/>
      <c r="RMR1647" s="12"/>
      <c r="RMS1647" s="12"/>
      <c r="RMT1647" s="12"/>
      <c r="RMU1647" s="12"/>
      <c r="RMV1647" s="12"/>
      <c r="RMW1647" s="12"/>
      <c r="RMX1647" s="12"/>
      <c r="RMY1647" s="12"/>
      <c r="RMZ1647" s="12"/>
      <c r="RNA1647" s="12"/>
      <c r="RNB1647" s="12"/>
      <c r="RNC1647" s="12"/>
      <c r="RND1647" s="12"/>
      <c r="RNE1647" s="12"/>
      <c r="RNF1647" s="12"/>
      <c r="RNG1647" s="12"/>
      <c r="RNH1647" s="12"/>
      <c r="RNI1647" s="12"/>
      <c r="RNJ1647" s="12"/>
      <c r="RNK1647" s="12"/>
      <c r="RNL1647" s="12"/>
      <c r="RNM1647" s="12"/>
      <c r="RNN1647" s="12"/>
      <c r="RNO1647" s="12"/>
      <c r="RNP1647" s="12"/>
      <c r="RNQ1647" s="12"/>
      <c r="RNR1647" s="12"/>
      <c r="RNS1647" s="12"/>
      <c r="RNT1647" s="12"/>
      <c r="RNU1647" s="12"/>
      <c r="RNV1647" s="12"/>
      <c r="RNW1647" s="12"/>
      <c r="RNX1647" s="12"/>
      <c r="RNY1647" s="12"/>
      <c r="RNZ1647" s="12"/>
      <c r="ROA1647" s="12"/>
      <c r="ROB1647" s="12"/>
      <c r="ROC1647" s="12"/>
      <c r="ROD1647" s="12"/>
      <c r="ROE1647" s="12"/>
      <c r="ROF1647" s="12"/>
      <c r="ROG1647" s="12"/>
      <c r="ROH1647" s="12"/>
      <c r="ROI1647" s="12"/>
      <c r="ROJ1647" s="12"/>
      <c r="ROK1647" s="12"/>
      <c r="ROL1647" s="12"/>
      <c r="ROM1647" s="12"/>
      <c r="RON1647" s="12"/>
      <c r="ROO1647" s="12"/>
      <c r="ROP1647" s="12"/>
      <c r="ROQ1647" s="12"/>
      <c r="ROR1647" s="12"/>
      <c r="ROS1647" s="12"/>
      <c r="ROT1647" s="12"/>
      <c r="ROU1647" s="12"/>
      <c r="ROV1647" s="12"/>
      <c r="ROW1647" s="12"/>
      <c r="ROX1647" s="12"/>
      <c r="ROY1647" s="12"/>
      <c r="ROZ1647" s="12"/>
      <c r="RPA1647" s="12"/>
      <c r="RPB1647" s="12"/>
      <c r="RPC1647" s="12"/>
      <c r="RPD1647" s="12"/>
      <c r="RPE1647" s="12"/>
      <c r="RPF1647" s="12"/>
      <c r="RPG1647" s="12"/>
      <c r="RPH1647" s="12"/>
      <c r="RPI1647" s="12"/>
      <c r="RPJ1647" s="12"/>
      <c r="RPK1647" s="12"/>
      <c r="RPL1647" s="12"/>
      <c r="RPM1647" s="12"/>
      <c r="RPN1647" s="12"/>
      <c r="RPO1647" s="12"/>
      <c r="RPP1647" s="12"/>
      <c r="RPQ1647" s="12"/>
      <c r="RPR1647" s="12"/>
      <c r="RPS1647" s="12"/>
      <c r="RPT1647" s="12"/>
      <c r="RPU1647" s="12"/>
      <c r="RPV1647" s="12"/>
      <c r="RPW1647" s="12"/>
      <c r="RPX1647" s="12"/>
      <c r="RPY1647" s="12"/>
      <c r="RPZ1647" s="12"/>
      <c r="RQA1647" s="12"/>
      <c r="RQB1647" s="12"/>
      <c r="RQC1647" s="12"/>
      <c r="RQD1647" s="12"/>
      <c r="RQE1647" s="12"/>
      <c r="RQF1647" s="12"/>
      <c r="RQG1647" s="12"/>
      <c r="RQH1647" s="12"/>
      <c r="RQI1647" s="12"/>
      <c r="RQJ1647" s="12"/>
      <c r="RQK1647" s="12"/>
      <c r="RQL1647" s="12"/>
      <c r="RQM1647" s="12"/>
      <c r="RQN1647" s="12"/>
      <c r="RQO1647" s="12"/>
      <c r="RQP1647" s="12"/>
      <c r="RQQ1647" s="12"/>
      <c r="RQR1647" s="12"/>
      <c r="RQS1647" s="12"/>
      <c r="RQT1647" s="12"/>
      <c r="RQU1647" s="12"/>
      <c r="RQV1647" s="12"/>
      <c r="RQW1647" s="12"/>
      <c r="RQX1647" s="12"/>
      <c r="RQY1647" s="12"/>
      <c r="RQZ1647" s="12"/>
      <c r="RRA1647" s="12"/>
      <c r="RRB1647" s="12"/>
      <c r="RRC1647" s="12"/>
      <c r="RRD1647" s="12"/>
      <c r="RRE1647" s="12"/>
      <c r="RRF1647" s="12"/>
      <c r="RRG1647" s="12"/>
      <c r="RRH1647" s="12"/>
      <c r="RRI1647" s="12"/>
      <c r="RRJ1647" s="12"/>
      <c r="RRK1647" s="12"/>
      <c r="RRL1647" s="12"/>
      <c r="RRM1647" s="12"/>
      <c r="RRN1647" s="12"/>
      <c r="RRO1647" s="12"/>
      <c r="RRP1647" s="12"/>
      <c r="RRQ1647" s="12"/>
      <c r="RRR1647" s="12"/>
      <c r="RRS1647" s="12"/>
      <c r="RRT1647" s="12"/>
      <c r="RRU1647" s="12"/>
      <c r="RRV1647" s="12"/>
      <c r="RRW1647" s="12"/>
      <c r="RRX1647" s="12"/>
      <c r="RRY1647" s="12"/>
      <c r="RRZ1647" s="12"/>
      <c r="RSA1647" s="12"/>
      <c r="RSB1647" s="12"/>
      <c r="RSC1647" s="12"/>
      <c r="RSD1647" s="12"/>
      <c r="RSE1647" s="12"/>
      <c r="RSF1647" s="12"/>
      <c r="RSG1647" s="12"/>
      <c r="RSH1647" s="12"/>
      <c r="RSI1647" s="12"/>
      <c r="RSJ1647" s="12"/>
      <c r="RSK1647" s="12"/>
      <c r="RSL1647" s="12"/>
      <c r="RSM1647" s="12"/>
      <c r="RSN1647" s="12"/>
      <c r="RSO1647" s="12"/>
      <c r="RSP1647" s="12"/>
      <c r="RSQ1647" s="12"/>
      <c r="RSR1647" s="12"/>
      <c r="RSS1647" s="12"/>
      <c r="RST1647" s="12"/>
      <c r="RSU1647" s="12"/>
      <c r="RSV1647" s="12"/>
      <c r="RSW1647" s="12"/>
      <c r="RSX1647" s="12"/>
      <c r="RSY1647" s="12"/>
      <c r="RSZ1647" s="12"/>
      <c r="RTA1647" s="12"/>
      <c r="RTB1647" s="12"/>
      <c r="RTC1647" s="12"/>
      <c r="RTD1647" s="12"/>
      <c r="RTE1647" s="12"/>
      <c r="RTF1647" s="12"/>
      <c r="RTG1647" s="12"/>
      <c r="RTH1647" s="12"/>
      <c r="RTI1647" s="12"/>
      <c r="RTJ1647" s="12"/>
      <c r="RTK1647" s="12"/>
      <c r="RTL1647" s="12"/>
      <c r="RTM1647" s="12"/>
      <c r="RTN1647" s="12"/>
      <c r="RTO1647" s="12"/>
      <c r="RTP1647" s="12"/>
      <c r="RTQ1647" s="12"/>
      <c r="RTR1647" s="12"/>
      <c r="RTS1647" s="12"/>
      <c r="RTT1647" s="12"/>
      <c r="RTU1647" s="12"/>
      <c r="RTV1647" s="12"/>
      <c r="RTW1647" s="12"/>
      <c r="RTX1647" s="12"/>
      <c r="RTY1647" s="12"/>
      <c r="RTZ1647" s="12"/>
      <c r="RUA1647" s="12"/>
      <c r="RUB1647" s="12"/>
      <c r="RUC1647" s="12"/>
      <c r="RUD1647" s="12"/>
      <c r="RUE1647" s="12"/>
      <c r="RUF1647" s="12"/>
      <c r="RUG1647" s="12"/>
      <c r="RUH1647" s="12"/>
      <c r="RUI1647" s="12"/>
      <c r="RUJ1647" s="12"/>
      <c r="RUK1647" s="12"/>
      <c r="RUL1647" s="12"/>
      <c r="RUM1647" s="12"/>
      <c r="RUN1647" s="12"/>
      <c r="RUO1647" s="12"/>
      <c r="RUP1647" s="12"/>
      <c r="RUQ1647" s="12"/>
      <c r="RUR1647" s="12"/>
      <c r="RUS1647" s="12"/>
      <c r="RUT1647" s="12"/>
      <c r="RUU1647" s="12"/>
      <c r="RUV1647" s="12"/>
      <c r="RUW1647" s="12"/>
      <c r="RUX1647" s="12"/>
      <c r="RUY1647" s="12"/>
      <c r="RUZ1647" s="12"/>
      <c r="RVA1647" s="12"/>
      <c r="RVB1647" s="12"/>
      <c r="RVC1647" s="12"/>
      <c r="RVD1647" s="12"/>
      <c r="RVE1647" s="12"/>
      <c r="RVF1647" s="12"/>
      <c r="RVG1647" s="12"/>
      <c r="RVH1647" s="12"/>
      <c r="RVI1647" s="12"/>
      <c r="RVJ1647" s="12"/>
      <c r="RVK1647" s="12"/>
      <c r="RVL1647" s="12"/>
      <c r="RVM1647" s="12"/>
      <c r="RVN1647" s="12"/>
      <c r="RVO1647" s="12"/>
      <c r="RVP1647" s="12"/>
      <c r="RVQ1647" s="12"/>
      <c r="RVR1647" s="12"/>
      <c r="RVS1647" s="12"/>
      <c r="RVT1647" s="12"/>
      <c r="RVU1647" s="12"/>
      <c r="RVV1647" s="12"/>
      <c r="RVW1647" s="12"/>
      <c r="RVX1647" s="12"/>
      <c r="RVY1647" s="12"/>
      <c r="RVZ1647" s="12"/>
      <c r="RWA1647" s="12"/>
      <c r="RWB1647" s="12"/>
      <c r="RWC1647" s="12"/>
      <c r="RWD1647" s="12"/>
      <c r="RWE1647" s="12"/>
      <c r="RWF1647" s="12"/>
      <c r="RWG1647" s="12"/>
      <c r="RWH1647" s="12"/>
      <c r="RWI1647" s="12"/>
      <c r="RWJ1647" s="12"/>
      <c r="RWK1647" s="12"/>
      <c r="RWL1647" s="12"/>
      <c r="RWM1647" s="12"/>
      <c r="RWN1647" s="12"/>
      <c r="RWO1647" s="12"/>
      <c r="RWP1647" s="12"/>
      <c r="RWQ1647" s="12"/>
      <c r="RWR1647" s="12"/>
      <c r="RWS1647" s="12"/>
      <c r="RWT1647" s="12"/>
      <c r="RWU1647" s="12"/>
      <c r="RWV1647" s="12"/>
      <c r="RWW1647" s="12"/>
      <c r="RWX1647" s="12"/>
      <c r="RWY1647" s="12"/>
      <c r="RWZ1647" s="12"/>
      <c r="RXA1647" s="12"/>
      <c r="RXB1647" s="12"/>
      <c r="RXC1647" s="12"/>
      <c r="RXD1647" s="12"/>
      <c r="RXE1647" s="12"/>
      <c r="RXF1647" s="12"/>
      <c r="RXG1647" s="12"/>
      <c r="RXH1647" s="12"/>
      <c r="RXI1647" s="12"/>
      <c r="RXJ1647" s="12"/>
      <c r="RXK1647" s="12"/>
      <c r="RXL1647" s="12"/>
      <c r="RXM1647" s="12"/>
      <c r="RXN1647" s="12"/>
      <c r="RXO1647" s="12"/>
      <c r="RXP1647" s="12"/>
      <c r="RXQ1647" s="12"/>
      <c r="RXR1647" s="12"/>
      <c r="RXS1647" s="12"/>
      <c r="RXT1647" s="12"/>
      <c r="RXU1647" s="12"/>
      <c r="RXV1647" s="12"/>
      <c r="RXW1647" s="12"/>
      <c r="RXX1647" s="12"/>
      <c r="RXY1647" s="12"/>
      <c r="RXZ1647" s="12"/>
      <c r="RYA1647" s="12"/>
      <c r="RYB1647" s="12"/>
      <c r="RYC1647" s="12"/>
      <c r="RYD1647" s="12"/>
      <c r="RYE1647" s="12"/>
      <c r="RYF1647" s="12"/>
      <c r="RYG1647" s="12"/>
      <c r="RYH1647" s="12"/>
      <c r="RYI1647" s="12"/>
      <c r="RYJ1647" s="12"/>
      <c r="RYK1647" s="12"/>
      <c r="RYL1647" s="12"/>
      <c r="RYM1647" s="12"/>
      <c r="RYN1647" s="12"/>
      <c r="RYO1647" s="12"/>
      <c r="RYP1647" s="12"/>
      <c r="RYQ1647" s="12"/>
      <c r="RYR1647" s="12"/>
      <c r="RYS1647" s="12"/>
      <c r="RYT1647" s="12"/>
      <c r="RYU1647" s="12"/>
      <c r="RYV1647" s="12"/>
      <c r="RYW1647" s="12"/>
      <c r="RYX1647" s="12"/>
      <c r="RYY1647" s="12"/>
      <c r="RYZ1647" s="12"/>
      <c r="RZA1647" s="12"/>
      <c r="RZB1647" s="12"/>
      <c r="RZC1647" s="12"/>
      <c r="RZD1647" s="12"/>
      <c r="RZE1647" s="12"/>
      <c r="RZF1647" s="12"/>
      <c r="RZG1647" s="12"/>
      <c r="RZH1647" s="12"/>
      <c r="RZI1647" s="12"/>
      <c r="RZJ1647" s="12"/>
      <c r="RZK1647" s="12"/>
      <c r="RZL1647" s="12"/>
      <c r="RZM1647" s="12"/>
      <c r="RZN1647" s="12"/>
      <c r="RZO1647" s="12"/>
      <c r="RZP1647" s="12"/>
      <c r="RZQ1647" s="12"/>
      <c r="RZR1647" s="12"/>
      <c r="RZS1647" s="12"/>
      <c r="RZT1647" s="12"/>
      <c r="RZU1647" s="12"/>
      <c r="RZV1647" s="12"/>
      <c r="RZW1647" s="12"/>
      <c r="RZX1647" s="12"/>
      <c r="RZY1647" s="12"/>
      <c r="RZZ1647" s="12"/>
      <c r="SAA1647" s="12"/>
      <c r="SAB1647" s="12"/>
      <c r="SAC1647" s="12"/>
      <c r="SAD1647" s="12"/>
      <c r="SAE1647" s="12"/>
      <c r="SAF1647" s="12"/>
      <c r="SAG1647" s="12"/>
      <c r="SAH1647" s="12"/>
      <c r="SAI1647" s="12"/>
      <c r="SAJ1647" s="12"/>
      <c r="SAK1647" s="12"/>
      <c r="SAL1647" s="12"/>
      <c r="SAM1647" s="12"/>
      <c r="SAN1647" s="12"/>
      <c r="SAO1647" s="12"/>
      <c r="SAP1647" s="12"/>
      <c r="SAQ1647" s="12"/>
      <c r="SAR1647" s="12"/>
      <c r="SAS1647" s="12"/>
      <c r="SAT1647" s="12"/>
      <c r="SAU1647" s="12"/>
      <c r="SAV1647" s="12"/>
      <c r="SAW1647" s="12"/>
      <c r="SAX1647" s="12"/>
      <c r="SAY1647" s="12"/>
      <c r="SAZ1647" s="12"/>
      <c r="SBA1647" s="12"/>
      <c r="SBB1647" s="12"/>
      <c r="SBC1647" s="12"/>
      <c r="SBD1647" s="12"/>
      <c r="SBE1647" s="12"/>
      <c r="SBF1647" s="12"/>
      <c r="SBG1647" s="12"/>
      <c r="SBH1647" s="12"/>
      <c r="SBI1647" s="12"/>
      <c r="SBJ1647" s="12"/>
      <c r="SBK1647" s="12"/>
      <c r="SBL1647" s="12"/>
      <c r="SBM1647" s="12"/>
      <c r="SBN1647" s="12"/>
      <c r="SBO1647" s="12"/>
      <c r="SBP1647" s="12"/>
      <c r="SBQ1647" s="12"/>
      <c r="SBR1647" s="12"/>
      <c r="SBS1647" s="12"/>
      <c r="SBT1647" s="12"/>
      <c r="SBU1647" s="12"/>
      <c r="SBV1647" s="12"/>
      <c r="SBW1647" s="12"/>
      <c r="SBX1647" s="12"/>
      <c r="SBY1647" s="12"/>
      <c r="SBZ1647" s="12"/>
      <c r="SCA1647" s="12"/>
      <c r="SCB1647" s="12"/>
      <c r="SCC1647" s="12"/>
      <c r="SCD1647" s="12"/>
      <c r="SCE1647" s="12"/>
      <c r="SCF1647" s="12"/>
      <c r="SCG1647" s="12"/>
      <c r="SCH1647" s="12"/>
      <c r="SCI1647" s="12"/>
      <c r="SCJ1647" s="12"/>
      <c r="SCK1647" s="12"/>
      <c r="SCL1647" s="12"/>
      <c r="SCM1647" s="12"/>
      <c r="SCN1647" s="12"/>
      <c r="SCO1647" s="12"/>
      <c r="SCP1647" s="12"/>
      <c r="SCQ1647" s="12"/>
      <c r="SCR1647" s="12"/>
      <c r="SCS1647" s="12"/>
      <c r="SCT1647" s="12"/>
      <c r="SCU1647" s="12"/>
      <c r="SCV1647" s="12"/>
      <c r="SCW1647" s="12"/>
      <c r="SCX1647" s="12"/>
      <c r="SCY1647" s="12"/>
      <c r="SCZ1647" s="12"/>
      <c r="SDA1647" s="12"/>
      <c r="SDB1647" s="12"/>
      <c r="SDC1647" s="12"/>
      <c r="SDD1647" s="12"/>
      <c r="SDE1647" s="12"/>
      <c r="SDF1647" s="12"/>
      <c r="SDG1647" s="12"/>
      <c r="SDH1647" s="12"/>
      <c r="SDI1647" s="12"/>
      <c r="SDJ1647" s="12"/>
      <c r="SDK1647" s="12"/>
      <c r="SDL1647" s="12"/>
      <c r="SDM1647" s="12"/>
      <c r="SDN1647" s="12"/>
      <c r="SDO1647" s="12"/>
      <c r="SDP1647" s="12"/>
      <c r="SDQ1647" s="12"/>
      <c r="SDR1647" s="12"/>
      <c r="SDS1647" s="12"/>
      <c r="SDT1647" s="12"/>
      <c r="SDU1647" s="12"/>
      <c r="SDV1647" s="12"/>
      <c r="SDW1647" s="12"/>
      <c r="SDX1647" s="12"/>
      <c r="SDY1647" s="12"/>
      <c r="SDZ1647" s="12"/>
      <c r="SEA1647" s="12"/>
      <c r="SEB1647" s="12"/>
      <c r="SEC1647" s="12"/>
      <c r="SED1647" s="12"/>
      <c r="SEE1647" s="12"/>
      <c r="SEF1647" s="12"/>
      <c r="SEG1647" s="12"/>
      <c r="SEH1647" s="12"/>
      <c r="SEI1647" s="12"/>
      <c r="SEJ1647" s="12"/>
      <c r="SEK1647" s="12"/>
      <c r="SEL1647" s="12"/>
      <c r="SEM1647" s="12"/>
      <c r="SEN1647" s="12"/>
      <c r="SEO1647" s="12"/>
      <c r="SEP1647" s="12"/>
      <c r="SEQ1647" s="12"/>
      <c r="SER1647" s="12"/>
      <c r="SES1647" s="12"/>
      <c r="SET1647" s="12"/>
      <c r="SEU1647" s="12"/>
      <c r="SEV1647" s="12"/>
      <c r="SEW1647" s="12"/>
      <c r="SEX1647" s="12"/>
      <c r="SEY1647" s="12"/>
      <c r="SEZ1647" s="12"/>
      <c r="SFA1647" s="12"/>
      <c r="SFB1647" s="12"/>
      <c r="SFC1647" s="12"/>
      <c r="SFD1647" s="12"/>
      <c r="SFE1647" s="12"/>
      <c r="SFF1647" s="12"/>
      <c r="SFG1647" s="12"/>
      <c r="SFH1647" s="12"/>
      <c r="SFI1647" s="12"/>
      <c r="SFJ1647" s="12"/>
      <c r="SFK1647" s="12"/>
      <c r="SFL1647" s="12"/>
      <c r="SFM1647" s="12"/>
      <c r="SFN1647" s="12"/>
      <c r="SFO1647" s="12"/>
      <c r="SFP1647" s="12"/>
      <c r="SFQ1647" s="12"/>
      <c r="SFR1647" s="12"/>
      <c r="SFS1647" s="12"/>
      <c r="SFT1647" s="12"/>
      <c r="SFU1647" s="12"/>
      <c r="SFV1647" s="12"/>
      <c r="SFW1647" s="12"/>
      <c r="SFX1647" s="12"/>
      <c r="SFY1647" s="12"/>
      <c r="SFZ1647" s="12"/>
      <c r="SGA1647" s="12"/>
      <c r="SGB1647" s="12"/>
      <c r="SGC1647" s="12"/>
      <c r="SGD1647" s="12"/>
      <c r="SGE1647" s="12"/>
      <c r="SGF1647" s="12"/>
      <c r="SGG1647" s="12"/>
      <c r="SGH1647" s="12"/>
      <c r="SGI1647" s="12"/>
      <c r="SGJ1647" s="12"/>
      <c r="SGK1647" s="12"/>
      <c r="SGL1647" s="12"/>
      <c r="SGM1647" s="12"/>
      <c r="SGN1647" s="12"/>
      <c r="SGO1647" s="12"/>
      <c r="SGP1647" s="12"/>
      <c r="SGQ1647" s="12"/>
      <c r="SGR1647" s="12"/>
      <c r="SGS1647" s="12"/>
      <c r="SGT1647" s="12"/>
      <c r="SGU1647" s="12"/>
      <c r="SGV1647" s="12"/>
      <c r="SGW1647" s="12"/>
      <c r="SGX1647" s="12"/>
      <c r="SGY1647" s="12"/>
      <c r="SGZ1647" s="12"/>
      <c r="SHA1647" s="12"/>
      <c r="SHB1647" s="12"/>
      <c r="SHC1647" s="12"/>
      <c r="SHD1647" s="12"/>
      <c r="SHE1647" s="12"/>
      <c r="SHF1647" s="12"/>
      <c r="SHG1647" s="12"/>
      <c r="SHH1647" s="12"/>
      <c r="SHI1647" s="12"/>
      <c r="SHJ1647" s="12"/>
      <c r="SHK1647" s="12"/>
      <c r="SHL1647" s="12"/>
      <c r="SHM1647" s="12"/>
      <c r="SHN1647" s="12"/>
      <c r="SHO1647" s="12"/>
      <c r="SHP1647" s="12"/>
      <c r="SHQ1647" s="12"/>
      <c r="SHR1647" s="12"/>
      <c r="SHS1647" s="12"/>
      <c r="SHT1647" s="12"/>
      <c r="SHU1647" s="12"/>
      <c r="SHV1647" s="12"/>
      <c r="SHW1647" s="12"/>
      <c r="SHX1647" s="12"/>
      <c r="SHY1647" s="12"/>
      <c r="SHZ1647" s="12"/>
      <c r="SIA1647" s="12"/>
      <c r="SIB1647" s="12"/>
      <c r="SIC1647" s="12"/>
      <c r="SID1647" s="12"/>
      <c r="SIE1647" s="12"/>
      <c r="SIF1647" s="12"/>
      <c r="SIG1647" s="12"/>
      <c r="SIH1647" s="12"/>
      <c r="SII1647" s="12"/>
      <c r="SIJ1647" s="12"/>
      <c r="SIK1647" s="12"/>
      <c r="SIL1647" s="12"/>
      <c r="SIM1647" s="12"/>
      <c r="SIN1647" s="12"/>
      <c r="SIO1647" s="12"/>
      <c r="SIP1647" s="12"/>
      <c r="SIQ1647" s="12"/>
      <c r="SIR1647" s="12"/>
      <c r="SIS1647" s="12"/>
      <c r="SIT1647" s="12"/>
      <c r="SIU1647" s="12"/>
      <c r="SIV1647" s="12"/>
      <c r="SIW1647" s="12"/>
      <c r="SIX1647" s="12"/>
      <c r="SIY1647" s="12"/>
      <c r="SIZ1647" s="12"/>
      <c r="SJA1647" s="12"/>
      <c r="SJB1647" s="12"/>
      <c r="SJC1647" s="12"/>
      <c r="SJD1647" s="12"/>
      <c r="SJE1647" s="12"/>
      <c r="SJF1647" s="12"/>
      <c r="SJG1647" s="12"/>
      <c r="SJH1647" s="12"/>
      <c r="SJI1647" s="12"/>
      <c r="SJJ1647" s="12"/>
      <c r="SJK1647" s="12"/>
      <c r="SJL1647" s="12"/>
      <c r="SJM1647" s="12"/>
      <c r="SJN1647" s="12"/>
      <c r="SJO1647" s="12"/>
      <c r="SJP1647" s="12"/>
      <c r="SJQ1647" s="12"/>
      <c r="SJR1647" s="12"/>
      <c r="SJS1647" s="12"/>
      <c r="SJT1647" s="12"/>
      <c r="SJU1647" s="12"/>
      <c r="SJV1647" s="12"/>
      <c r="SJW1647" s="12"/>
      <c r="SJX1647" s="12"/>
      <c r="SJY1647" s="12"/>
      <c r="SJZ1647" s="12"/>
      <c r="SKA1647" s="12"/>
      <c r="SKB1647" s="12"/>
      <c r="SKC1647" s="12"/>
      <c r="SKD1647" s="12"/>
      <c r="SKE1647" s="12"/>
      <c r="SKF1647" s="12"/>
      <c r="SKG1647" s="12"/>
      <c r="SKH1647" s="12"/>
      <c r="SKI1647" s="12"/>
      <c r="SKJ1647" s="12"/>
      <c r="SKK1647" s="12"/>
      <c r="SKL1647" s="12"/>
      <c r="SKM1647" s="12"/>
      <c r="SKN1647" s="12"/>
      <c r="SKO1647" s="12"/>
      <c r="SKP1647" s="12"/>
      <c r="SKQ1647" s="12"/>
      <c r="SKR1647" s="12"/>
      <c r="SKS1647" s="12"/>
      <c r="SKT1647" s="12"/>
      <c r="SKU1647" s="12"/>
      <c r="SKV1647" s="12"/>
      <c r="SKW1647" s="12"/>
      <c r="SKX1647" s="12"/>
      <c r="SKY1647" s="12"/>
      <c r="SKZ1647" s="12"/>
      <c r="SLA1647" s="12"/>
      <c r="SLB1647" s="12"/>
      <c r="SLC1647" s="12"/>
      <c r="SLD1647" s="12"/>
      <c r="SLE1647" s="12"/>
      <c r="SLF1647" s="12"/>
      <c r="SLG1647" s="12"/>
      <c r="SLH1647" s="12"/>
      <c r="SLI1647" s="12"/>
      <c r="SLJ1647" s="12"/>
      <c r="SLK1647" s="12"/>
      <c r="SLL1647" s="12"/>
      <c r="SLM1647" s="12"/>
      <c r="SLN1647" s="12"/>
      <c r="SLO1647" s="12"/>
      <c r="SLP1647" s="12"/>
      <c r="SLQ1647" s="12"/>
      <c r="SLR1647" s="12"/>
      <c r="SLS1647" s="12"/>
      <c r="SLT1647" s="12"/>
      <c r="SLU1647" s="12"/>
      <c r="SLV1647" s="12"/>
      <c r="SLW1647" s="12"/>
      <c r="SLX1647" s="12"/>
      <c r="SLY1647" s="12"/>
      <c r="SLZ1647" s="12"/>
      <c r="SMA1647" s="12"/>
      <c r="SMB1647" s="12"/>
      <c r="SMC1647" s="12"/>
      <c r="SMD1647" s="12"/>
      <c r="SME1647" s="12"/>
      <c r="SMF1647" s="12"/>
      <c r="SMG1647" s="12"/>
      <c r="SMH1647" s="12"/>
      <c r="SMI1647" s="12"/>
      <c r="SMJ1647" s="12"/>
      <c r="SMK1647" s="12"/>
      <c r="SML1647" s="12"/>
      <c r="SMM1647" s="12"/>
      <c r="SMN1647" s="12"/>
      <c r="SMO1647" s="12"/>
      <c r="SMP1647" s="12"/>
      <c r="SMQ1647" s="12"/>
      <c r="SMR1647" s="12"/>
      <c r="SMS1647" s="12"/>
      <c r="SMT1647" s="12"/>
      <c r="SMU1647" s="12"/>
      <c r="SMV1647" s="12"/>
      <c r="SMW1647" s="12"/>
      <c r="SMX1647" s="12"/>
      <c r="SMY1647" s="12"/>
      <c r="SMZ1647" s="12"/>
      <c r="SNA1647" s="12"/>
      <c r="SNB1647" s="12"/>
      <c r="SNC1647" s="12"/>
      <c r="SND1647" s="12"/>
      <c r="SNE1647" s="12"/>
      <c r="SNF1647" s="12"/>
      <c r="SNG1647" s="12"/>
      <c r="SNH1647" s="12"/>
      <c r="SNI1647" s="12"/>
      <c r="SNJ1647" s="12"/>
      <c r="SNK1647" s="12"/>
      <c r="SNL1647" s="12"/>
      <c r="SNM1647" s="12"/>
      <c r="SNN1647" s="12"/>
      <c r="SNO1647" s="12"/>
      <c r="SNP1647" s="12"/>
      <c r="SNQ1647" s="12"/>
      <c r="SNR1647" s="12"/>
      <c r="SNS1647" s="12"/>
      <c r="SNT1647" s="12"/>
      <c r="SNU1647" s="12"/>
      <c r="SNV1647" s="12"/>
      <c r="SNW1647" s="12"/>
      <c r="SNX1647" s="12"/>
      <c r="SNY1647" s="12"/>
      <c r="SNZ1647" s="12"/>
      <c r="SOA1647" s="12"/>
      <c r="SOB1647" s="12"/>
      <c r="SOC1647" s="12"/>
      <c r="SOD1647" s="12"/>
      <c r="SOE1647" s="12"/>
      <c r="SOF1647" s="12"/>
      <c r="SOG1647" s="12"/>
      <c r="SOH1647" s="12"/>
      <c r="SOI1647" s="12"/>
      <c r="SOJ1647" s="12"/>
      <c r="SOK1647" s="12"/>
      <c r="SOL1647" s="12"/>
      <c r="SOM1647" s="12"/>
      <c r="SON1647" s="12"/>
      <c r="SOO1647" s="12"/>
      <c r="SOP1647" s="12"/>
      <c r="SOQ1647" s="12"/>
      <c r="SOR1647" s="12"/>
      <c r="SOS1647" s="12"/>
      <c r="SOT1647" s="12"/>
      <c r="SOU1647" s="12"/>
      <c r="SOV1647" s="12"/>
      <c r="SOW1647" s="12"/>
      <c r="SOX1647" s="12"/>
      <c r="SOY1647" s="12"/>
      <c r="SOZ1647" s="12"/>
      <c r="SPA1647" s="12"/>
      <c r="SPB1647" s="12"/>
      <c r="SPC1647" s="12"/>
      <c r="SPD1647" s="12"/>
      <c r="SPE1647" s="12"/>
      <c r="SPF1647" s="12"/>
      <c r="SPG1647" s="12"/>
      <c r="SPH1647" s="12"/>
      <c r="SPI1647" s="12"/>
      <c r="SPJ1647" s="12"/>
      <c r="SPK1647" s="12"/>
      <c r="SPL1647" s="12"/>
      <c r="SPM1647" s="12"/>
      <c r="SPN1647" s="12"/>
      <c r="SPO1647" s="12"/>
      <c r="SPP1647" s="12"/>
      <c r="SPQ1647" s="12"/>
      <c r="SPR1647" s="12"/>
      <c r="SPS1647" s="12"/>
      <c r="SPT1647" s="12"/>
      <c r="SPU1647" s="12"/>
      <c r="SPV1647" s="12"/>
      <c r="SPW1647" s="12"/>
      <c r="SPX1647" s="12"/>
      <c r="SPY1647" s="12"/>
      <c r="SPZ1647" s="12"/>
      <c r="SQA1647" s="12"/>
      <c r="SQB1647" s="12"/>
      <c r="SQC1647" s="12"/>
      <c r="SQD1647" s="12"/>
      <c r="SQE1647" s="12"/>
      <c r="SQF1647" s="12"/>
      <c r="SQG1647" s="12"/>
      <c r="SQH1647" s="12"/>
      <c r="SQI1647" s="12"/>
      <c r="SQJ1647" s="12"/>
      <c r="SQK1647" s="12"/>
      <c r="SQL1647" s="12"/>
      <c r="SQM1647" s="12"/>
      <c r="SQN1647" s="12"/>
      <c r="SQO1647" s="12"/>
      <c r="SQP1647" s="12"/>
      <c r="SQQ1647" s="12"/>
      <c r="SQR1647" s="12"/>
      <c r="SQS1647" s="12"/>
      <c r="SQT1647" s="12"/>
      <c r="SQU1647" s="12"/>
      <c r="SQV1647" s="12"/>
      <c r="SQW1647" s="12"/>
      <c r="SQX1647" s="12"/>
      <c r="SQY1647" s="12"/>
      <c r="SQZ1647" s="12"/>
      <c r="SRA1647" s="12"/>
      <c r="SRB1647" s="12"/>
      <c r="SRC1647" s="12"/>
      <c r="SRD1647" s="12"/>
      <c r="SRE1647" s="12"/>
      <c r="SRF1647" s="12"/>
      <c r="SRG1647" s="12"/>
      <c r="SRH1647" s="12"/>
      <c r="SRI1647" s="12"/>
      <c r="SRJ1647" s="12"/>
      <c r="SRK1647" s="12"/>
      <c r="SRL1647" s="12"/>
      <c r="SRM1647" s="12"/>
      <c r="SRN1647" s="12"/>
      <c r="SRO1647" s="12"/>
      <c r="SRP1647" s="12"/>
      <c r="SRQ1647" s="12"/>
      <c r="SRR1647" s="12"/>
      <c r="SRS1647" s="12"/>
      <c r="SRT1647" s="12"/>
      <c r="SRU1647" s="12"/>
      <c r="SRV1647" s="12"/>
      <c r="SRW1647" s="12"/>
      <c r="SRX1647" s="12"/>
      <c r="SRY1647" s="12"/>
      <c r="SRZ1647" s="12"/>
      <c r="SSA1647" s="12"/>
      <c r="SSB1647" s="12"/>
      <c r="SSC1647" s="12"/>
      <c r="SSD1647" s="12"/>
      <c r="SSE1647" s="12"/>
      <c r="SSF1647" s="12"/>
      <c r="SSG1647" s="12"/>
      <c r="SSH1647" s="12"/>
      <c r="SSI1647" s="12"/>
      <c r="SSJ1647" s="12"/>
      <c r="SSK1647" s="12"/>
      <c r="SSL1647" s="12"/>
      <c r="SSM1647" s="12"/>
      <c r="SSN1647" s="12"/>
      <c r="SSO1647" s="12"/>
      <c r="SSP1647" s="12"/>
      <c r="SSQ1647" s="12"/>
      <c r="SSR1647" s="12"/>
      <c r="SSS1647" s="12"/>
      <c r="SST1647" s="12"/>
      <c r="SSU1647" s="12"/>
      <c r="SSV1647" s="12"/>
      <c r="SSW1647" s="12"/>
      <c r="SSX1647" s="12"/>
      <c r="SSY1647" s="12"/>
      <c r="SSZ1647" s="12"/>
      <c r="STA1647" s="12"/>
      <c r="STB1647" s="12"/>
      <c r="STC1647" s="12"/>
      <c r="STD1647" s="12"/>
      <c r="STE1647" s="12"/>
      <c r="STF1647" s="12"/>
      <c r="STG1647" s="12"/>
      <c r="STH1647" s="12"/>
      <c r="STI1647" s="12"/>
      <c r="STJ1647" s="12"/>
      <c r="STK1647" s="12"/>
      <c r="STL1647" s="12"/>
      <c r="STM1647" s="12"/>
      <c r="STN1647" s="12"/>
      <c r="STO1647" s="12"/>
      <c r="STP1647" s="12"/>
      <c r="STQ1647" s="12"/>
      <c r="STR1647" s="12"/>
      <c r="STS1647" s="12"/>
      <c r="STT1647" s="12"/>
      <c r="STU1647" s="12"/>
      <c r="STV1647" s="12"/>
      <c r="STW1647" s="12"/>
      <c r="STX1647" s="12"/>
      <c r="STY1647" s="12"/>
      <c r="STZ1647" s="12"/>
      <c r="SUA1647" s="12"/>
      <c r="SUB1647" s="12"/>
      <c r="SUC1647" s="12"/>
      <c r="SUD1647" s="12"/>
      <c r="SUE1647" s="12"/>
      <c r="SUF1647" s="12"/>
      <c r="SUG1647" s="12"/>
      <c r="SUH1647" s="12"/>
      <c r="SUI1647" s="12"/>
      <c r="SUJ1647" s="12"/>
      <c r="SUK1647" s="12"/>
      <c r="SUL1647" s="12"/>
      <c r="SUM1647" s="12"/>
      <c r="SUN1647" s="12"/>
      <c r="SUO1647" s="12"/>
      <c r="SUP1647" s="12"/>
      <c r="SUQ1647" s="12"/>
      <c r="SUR1647" s="12"/>
      <c r="SUS1647" s="12"/>
      <c r="SUT1647" s="12"/>
      <c r="SUU1647" s="12"/>
      <c r="SUV1647" s="12"/>
      <c r="SUW1647" s="12"/>
      <c r="SUX1647" s="12"/>
      <c r="SUY1647" s="12"/>
      <c r="SUZ1647" s="12"/>
      <c r="SVA1647" s="12"/>
      <c r="SVB1647" s="12"/>
      <c r="SVC1647" s="12"/>
      <c r="SVD1647" s="12"/>
      <c r="SVE1647" s="12"/>
      <c r="SVF1647" s="12"/>
      <c r="SVG1647" s="12"/>
      <c r="SVH1647" s="12"/>
      <c r="SVI1647" s="12"/>
      <c r="SVJ1647" s="12"/>
      <c r="SVK1647" s="12"/>
      <c r="SVL1647" s="12"/>
      <c r="SVM1647" s="12"/>
      <c r="SVN1647" s="12"/>
      <c r="SVO1647" s="12"/>
      <c r="SVP1647" s="12"/>
      <c r="SVQ1647" s="12"/>
      <c r="SVR1647" s="12"/>
      <c r="SVS1647" s="12"/>
      <c r="SVT1647" s="12"/>
      <c r="SVU1647" s="12"/>
      <c r="SVV1647" s="12"/>
      <c r="SVW1647" s="12"/>
      <c r="SVX1647" s="12"/>
      <c r="SVY1647" s="12"/>
      <c r="SVZ1647" s="12"/>
      <c r="SWA1647" s="12"/>
      <c r="SWB1647" s="12"/>
      <c r="SWC1647" s="12"/>
      <c r="SWD1647" s="12"/>
      <c r="SWE1647" s="12"/>
      <c r="SWF1647" s="12"/>
      <c r="SWG1647" s="12"/>
      <c r="SWH1647" s="12"/>
      <c r="SWI1647" s="12"/>
      <c r="SWJ1647" s="12"/>
      <c r="SWK1647" s="12"/>
      <c r="SWL1647" s="12"/>
      <c r="SWM1647" s="12"/>
      <c r="SWN1647" s="12"/>
      <c r="SWO1647" s="12"/>
      <c r="SWP1647" s="12"/>
      <c r="SWQ1647" s="12"/>
      <c r="SWR1647" s="12"/>
      <c r="SWS1647" s="12"/>
      <c r="SWT1647" s="12"/>
      <c r="SWU1647" s="12"/>
      <c r="SWV1647" s="12"/>
      <c r="SWW1647" s="12"/>
      <c r="SWX1647" s="12"/>
      <c r="SWY1647" s="12"/>
      <c r="SWZ1647" s="12"/>
      <c r="SXA1647" s="12"/>
      <c r="SXB1647" s="12"/>
      <c r="SXC1647" s="12"/>
      <c r="SXD1647" s="12"/>
      <c r="SXE1647" s="12"/>
      <c r="SXF1647" s="12"/>
      <c r="SXG1647" s="12"/>
      <c r="SXH1647" s="12"/>
      <c r="SXI1647" s="12"/>
      <c r="SXJ1647" s="12"/>
      <c r="SXK1647" s="12"/>
      <c r="SXL1647" s="12"/>
      <c r="SXM1647" s="12"/>
      <c r="SXN1647" s="12"/>
      <c r="SXO1647" s="12"/>
      <c r="SXP1647" s="12"/>
      <c r="SXQ1647" s="12"/>
      <c r="SXR1647" s="12"/>
      <c r="SXS1647" s="12"/>
      <c r="SXT1647" s="12"/>
      <c r="SXU1647" s="12"/>
      <c r="SXV1647" s="12"/>
      <c r="SXW1647" s="12"/>
      <c r="SXX1647" s="12"/>
      <c r="SXY1647" s="12"/>
      <c r="SXZ1647" s="12"/>
      <c r="SYA1647" s="12"/>
      <c r="SYB1647" s="12"/>
      <c r="SYC1647" s="12"/>
      <c r="SYD1647" s="12"/>
      <c r="SYE1647" s="12"/>
      <c r="SYF1647" s="12"/>
      <c r="SYG1647" s="12"/>
      <c r="SYH1647" s="12"/>
      <c r="SYI1647" s="12"/>
      <c r="SYJ1647" s="12"/>
      <c r="SYK1647" s="12"/>
      <c r="SYL1647" s="12"/>
      <c r="SYM1647" s="12"/>
      <c r="SYN1647" s="12"/>
      <c r="SYO1647" s="12"/>
      <c r="SYP1647" s="12"/>
      <c r="SYQ1647" s="12"/>
      <c r="SYR1647" s="12"/>
      <c r="SYS1647" s="12"/>
      <c r="SYT1647" s="12"/>
      <c r="SYU1647" s="12"/>
      <c r="SYV1647" s="12"/>
      <c r="SYW1647" s="12"/>
      <c r="SYX1647" s="12"/>
      <c r="SYY1647" s="12"/>
      <c r="SYZ1647" s="12"/>
      <c r="SZA1647" s="12"/>
      <c r="SZB1647" s="12"/>
      <c r="SZC1647" s="12"/>
      <c r="SZD1647" s="12"/>
      <c r="SZE1647" s="12"/>
      <c r="SZF1647" s="12"/>
      <c r="SZG1647" s="12"/>
      <c r="SZH1647" s="12"/>
      <c r="SZI1647" s="12"/>
      <c r="SZJ1647" s="12"/>
      <c r="SZK1647" s="12"/>
      <c r="SZL1647" s="12"/>
      <c r="SZM1647" s="12"/>
      <c r="SZN1647" s="12"/>
      <c r="SZO1647" s="12"/>
      <c r="SZP1647" s="12"/>
      <c r="SZQ1647" s="12"/>
      <c r="SZR1647" s="12"/>
      <c r="SZS1647" s="12"/>
      <c r="SZT1647" s="12"/>
      <c r="SZU1647" s="12"/>
      <c r="SZV1647" s="12"/>
      <c r="SZW1647" s="12"/>
      <c r="SZX1647" s="12"/>
      <c r="SZY1647" s="12"/>
      <c r="SZZ1647" s="12"/>
      <c r="TAA1647" s="12"/>
      <c r="TAB1647" s="12"/>
      <c r="TAC1647" s="12"/>
      <c r="TAD1647" s="12"/>
      <c r="TAE1647" s="12"/>
      <c r="TAF1647" s="12"/>
      <c r="TAG1647" s="12"/>
      <c r="TAH1647" s="12"/>
      <c r="TAI1647" s="12"/>
      <c r="TAJ1647" s="12"/>
      <c r="TAK1647" s="12"/>
      <c r="TAL1647" s="12"/>
      <c r="TAM1647" s="12"/>
      <c r="TAN1647" s="12"/>
      <c r="TAO1647" s="12"/>
      <c r="TAP1647" s="12"/>
      <c r="TAQ1647" s="12"/>
      <c r="TAR1647" s="12"/>
      <c r="TAS1647" s="12"/>
      <c r="TAT1647" s="12"/>
      <c r="TAU1647" s="12"/>
      <c r="TAV1647" s="12"/>
      <c r="TAW1647" s="12"/>
      <c r="TAX1647" s="12"/>
      <c r="TAY1647" s="12"/>
      <c r="TAZ1647" s="12"/>
      <c r="TBA1647" s="12"/>
      <c r="TBB1647" s="12"/>
      <c r="TBC1647" s="12"/>
      <c r="TBD1647" s="12"/>
      <c r="TBE1647" s="12"/>
      <c r="TBF1647" s="12"/>
      <c r="TBG1647" s="12"/>
      <c r="TBH1647" s="12"/>
      <c r="TBI1647" s="12"/>
      <c r="TBJ1647" s="12"/>
      <c r="TBK1647" s="12"/>
      <c r="TBL1647" s="12"/>
      <c r="TBM1647" s="12"/>
      <c r="TBN1647" s="12"/>
      <c r="TBO1647" s="12"/>
      <c r="TBP1647" s="12"/>
      <c r="TBQ1647" s="12"/>
      <c r="TBR1647" s="12"/>
      <c r="TBS1647" s="12"/>
      <c r="TBT1647" s="12"/>
      <c r="TBU1647" s="12"/>
      <c r="TBV1647" s="12"/>
      <c r="TBW1647" s="12"/>
      <c r="TBX1647" s="12"/>
      <c r="TBY1647" s="12"/>
      <c r="TBZ1647" s="12"/>
      <c r="TCA1647" s="12"/>
      <c r="TCB1647" s="12"/>
      <c r="TCC1647" s="12"/>
      <c r="TCD1647" s="12"/>
      <c r="TCE1647" s="12"/>
      <c r="TCF1647" s="12"/>
      <c r="TCG1647" s="12"/>
      <c r="TCH1647" s="12"/>
      <c r="TCI1647" s="12"/>
      <c r="TCJ1647" s="12"/>
      <c r="TCK1647" s="12"/>
      <c r="TCL1647" s="12"/>
      <c r="TCM1647" s="12"/>
      <c r="TCN1647" s="12"/>
      <c r="TCO1647" s="12"/>
      <c r="TCP1647" s="12"/>
      <c r="TCQ1647" s="12"/>
      <c r="TCR1647" s="12"/>
      <c r="TCS1647" s="12"/>
      <c r="TCT1647" s="12"/>
      <c r="TCU1647" s="12"/>
      <c r="TCV1647" s="12"/>
      <c r="TCW1647" s="12"/>
      <c r="TCX1647" s="12"/>
      <c r="TCY1647" s="12"/>
      <c r="TCZ1647" s="12"/>
      <c r="TDA1647" s="12"/>
      <c r="TDB1647" s="12"/>
      <c r="TDC1647" s="12"/>
      <c r="TDD1647" s="12"/>
      <c r="TDE1647" s="12"/>
      <c r="TDF1647" s="12"/>
      <c r="TDG1647" s="12"/>
      <c r="TDH1647" s="12"/>
      <c r="TDI1647" s="12"/>
      <c r="TDJ1647" s="12"/>
      <c r="TDK1647" s="12"/>
      <c r="TDL1647" s="12"/>
      <c r="TDM1647" s="12"/>
      <c r="TDN1647" s="12"/>
      <c r="TDO1647" s="12"/>
      <c r="TDP1647" s="12"/>
      <c r="TDQ1647" s="12"/>
      <c r="TDR1647" s="12"/>
      <c r="TDS1647" s="12"/>
      <c r="TDT1647" s="12"/>
      <c r="TDU1647" s="12"/>
      <c r="TDV1647" s="12"/>
      <c r="TDW1647" s="12"/>
      <c r="TDX1647" s="12"/>
      <c r="TDY1647" s="12"/>
      <c r="TDZ1647" s="12"/>
      <c r="TEA1647" s="12"/>
      <c r="TEB1647" s="12"/>
      <c r="TEC1647" s="12"/>
      <c r="TED1647" s="12"/>
      <c r="TEE1647" s="12"/>
      <c r="TEF1647" s="12"/>
      <c r="TEG1647" s="12"/>
      <c r="TEH1647" s="12"/>
      <c r="TEI1647" s="12"/>
      <c r="TEJ1647" s="12"/>
      <c r="TEK1647" s="12"/>
      <c r="TEL1647" s="12"/>
      <c r="TEM1647" s="12"/>
      <c r="TEN1647" s="12"/>
      <c r="TEO1647" s="12"/>
      <c r="TEP1647" s="12"/>
      <c r="TEQ1647" s="12"/>
      <c r="TER1647" s="12"/>
      <c r="TES1647" s="12"/>
      <c r="TET1647" s="12"/>
      <c r="TEU1647" s="12"/>
      <c r="TEV1647" s="12"/>
      <c r="TEW1647" s="12"/>
      <c r="TEX1647" s="12"/>
      <c r="TEY1647" s="12"/>
      <c r="TEZ1647" s="12"/>
      <c r="TFA1647" s="12"/>
      <c r="TFB1647" s="12"/>
      <c r="TFC1647" s="12"/>
      <c r="TFD1647" s="12"/>
      <c r="TFE1647" s="12"/>
      <c r="TFF1647" s="12"/>
      <c r="TFG1647" s="12"/>
      <c r="TFH1647" s="12"/>
      <c r="TFI1647" s="12"/>
      <c r="TFJ1647" s="12"/>
      <c r="TFK1647" s="12"/>
      <c r="TFL1647" s="12"/>
      <c r="TFM1647" s="12"/>
      <c r="TFN1647" s="12"/>
      <c r="TFO1647" s="12"/>
      <c r="TFP1647" s="12"/>
      <c r="TFQ1647" s="12"/>
      <c r="TFR1647" s="12"/>
      <c r="TFS1647" s="12"/>
      <c r="TFT1647" s="12"/>
      <c r="TFU1647" s="12"/>
      <c r="TFV1647" s="12"/>
      <c r="TFW1647" s="12"/>
      <c r="TFX1647" s="12"/>
      <c r="TFY1647" s="12"/>
      <c r="TFZ1647" s="12"/>
      <c r="TGA1647" s="12"/>
      <c r="TGB1647" s="12"/>
      <c r="TGC1647" s="12"/>
      <c r="TGD1647" s="12"/>
      <c r="TGE1647" s="12"/>
      <c r="TGF1647" s="12"/>
      <c r="TGG1647" s="12"/>
      <c r="TGH1647" s="12"/>
      <c r="TGI1647" s="12"/>
      <c r="TGJ1647" s="12"/>
      <c r="TGK1647" s="12"/>
      <c r="TGL1647" s="12"/>
      <c r="TGM1647" s="12"/>
      <c r="TGN1647" s="12"/>
      <c r="TGO1647" s="12"/>
      <c r="TGP1647" s="12"/>
      <c r="TGQ1647" s="12"/>
      <c r="TGR1647" s="12"/>
      <c r="TGS1647" s="12"/>
      <c r="TGT1647" s="12"/>
      <c r="TGU1647" s="12"/>
      <c r="TGV1647" s="12"/>
      <c r="TGW1647" s="12"/>
      <c r="TGX1647" s="12"/>
      <c r="TGY1647" s="12"/>
      <c r="TGZ1647" s="12"/>
      <c r="THA1647" s="12"/>
      <c r="THB1647" s="12"/>
      <c r="THC1647" s="12"/>
      <c r="THD1647" s="12"/>
      <c r="THE1647" s="12"/>
      <c r="THF1647" s="12"/>
      <c r="THG1647" s="12"/>
      <c r="THH1647" s="12"/>
      <c r="THI1647" s="12"/>
      <c r="THJ1647" s="12"/>
      <c r="THK1647" s="12"/>
      <c r="THL1647" s="12"/>
      <c r="THM1647" s="12"/>
      <c r="THN1647" s="12"/>
      <c r="THO1647" s="12"/>
      <c r="THP1647" s="12"/>
      <c r="THQ1647" s="12"/>
      <c r="THR1647" s="12"/>
      <c r="THS1647" s="12"/>
      <c r="THT1647" s="12"/>
      <c r="THU1647" s="12"/>
      <c r="THV1647" s="12"/>
      <c r="THW1647" s="12"/>
      <c r="THX1647" s="12"/>
      <c r="THY1647" s="12"/>
      <c r="THZ1647" s="12"/>
      <c r="TIA1647" s="12"/>
      <c r="TIB1647" s="12"/>
      <c r="TIC1647" s="12"/>
      <c r="TID1647" s="12"/>
      <c r="TIE1647" s="12"/>
      <c r="TIF1647" s="12"/>
      <c r="TIG1647" s="12"/>
      <c r="TIH1647" s="12"/>
      <c r="TII1647" s="12"/>
      <c r="TIJ1647" s="12"/>
      <c r="TIK1647" s="12"/>
      <c r="TIL1647" s="12"/>
      <c r="TIM1647" s="12"/>
      <c r="TIN1647" s="12"/>
      <c r="TIO1647" s="12"/>
      <c r="TIP1647" s="12"/>
      <c r="TIQ1647" s="12"/>
      <c r="TIR1647" s="12"/>
      <c r="TIS1647" s="12"/>
      <c r="TIT1647" s="12"/>
      <c r="TIU1647" s="12"/>
      <c r="TIV1647" s="12"/>
      <c r="TIW1647" s="12"/>
      <c r="TIX1647" s="12"/>
      <c r="TIY1647" s="12"/>
      <c r="TIZ1647" s="12"/>
      <c r="TJA1647" s="12"/>
      <c r="TJB1647" s="12"/>
      <c r="TJC1647" s="12"/>
      <c r="TJD1647" s="12"/>
      <c r="TJE1647" s="12"/>
      <c r="TJF1647" s="12"/>
      <c r="TJG1647" s="12"/>
      <c r="TJH1647" s="12"/>
      <c r="TJI1647" s="12"/>
      <c r="TJJ1647" s="12"/>
      <c r="TJK1647" s="12"/>
      <c r="TJL1647" s="12"/>
      <c r="TJM1647" s="12"/>
      <c r="TJN1647" s="12"/>
      <c r="TJO1647" s="12"/>
      <c r="TJP1647" s="12"/>
      <c r="TJQ1647" s="12"/>
      <c r="TJR1647" s="12"/>
      <c r="TJS1647" s="12"/>
      <c r="TJT1647" s="12"/>
      <c r="TJU1647" s="12"/>
      <c r="TJV1647" s="12"/>
      <c r="TJW1647" s="12"/>
      <c r="TJX1647" s="12"/>
      <c r="TJY1647" s="12"/>
      <c r="TJZ1647" s="12"/>
      <c r="TKA1647" s="12"/>
      <c r="TKB1647" s="12"/>
      <c r="TKC1647" s="12"/>
      <c r="TKD1647" s="12"/>
      <c r="TKE1647" s="12"/>
      <c r="TKF1647" s="12"/>
      <c r="TKG1647" s="12"/>
      <c r="TKH1647" s="12"/>
      <c r="TKI1647" s="12"/>
      <c r="TKJ1647" s="12"/>
      <c r="TKK1647" s="12"/>
      <c r="TKL1647" s="12"/>
      <c r="TKM1647" s="12"/>
      <c r="TKN1647" s="12"/>
      <c r="TKO1647" s="12"/>
      <c r="TKP1647" s="12"/>
      <c r="TKQ1647" s="12"/>
      <c r="TKR1647" s="12"/>
      <c r="TKS1647" s="12"/>
      <c r="TKT1647" s="12"/>
      <c r="TKU1647" s="12"/>
      <c r="TKV1647" s="12"/>
      <c r="TKW1647" s="12"/>
      <c r="TKX1647" s="12"/>
      <c r="TKY1647" s="12"/>
      <c r="TKZ1647" s="12"/>
      <c r="TLA1647" s="12"/>
      <c r="TLB1647" s="12"/>
      <c r="TLC1647" s="12"/>
      <c r="TLD1647" s="12"/>
      <c r="TLE1647" s="12"/>
      <c r="TLF1647" s="12"/>
      <c r="TLG1647" s="12"/>
      <c r="TLH1647" s="12"/>
      <c r="TLI1647" s="12"/>
      <c r="TLJ1647" s="12"/>
      <c r="TLK1647" s="12"/>
      <c r="TLL1647" s="12"/>
      <c r="TLM1647" s="12"/>
      <c r="TLN1647" s="12"/>
      <c r="TLO1647" s="12"/>
      <c r="TLP1647" s="12"/>
      <c r="TLQ1647" s="12"/>
      <c r="TLR1647" s="12"/>
      <c r="TLS1647" s="12"/>
      <c r="TLT1647" s="12"/>
      <c r="TLU1647" s="12"/>
      <c r="TLV1647" s="12"/>
      <c r="TLW1647" s="12"/>
      <c r="TLX1647" s="12"/>
      <c r="TLY1647" s="12"/>
      <c r="TLZ1647" s="12"/>
      <c r="TMA1647" s="12"/>
      <c r="TMB1647" s="12"/>
      <c r="TMC1647" s="12"/>
      <c r="TMD1647" s="12"/>
      <c r="TME1647" s="12"/>
      <c r="TMF1647" s="12"/>
      <c r="TMG1647" s="12"/>
      <c r="TMH1647" s="12"/>
      <c r="TMI1647" s="12"/>
      <c r="TMJ1647" s="12"/>
      <c r="TMK1647" s="12"/>
      <c r="TML1647" s="12"/>
      <c r="TMM1647" s="12"/>
      <c r="TMN1647" s="12"/>
      <c r="TMO1647" s="12"/>
      <c r="TMP1647" s="12"/>
      <c r="TMQ1647" s="12"/>
      <c r="TMR1647" s="12"/>
      <c r="TMS1647" s="12"/>
      <c r="TMT1647" s="12"/>
      <c r="TMU1647" s="12"/>
      <c r="TMV1647" s="12"/>
      <c r="TMW1647" s="12"/>
      <c r="TMX1647" s="12"/>
      <c r="TMY1647" s="12"/>
      <c r="TMZ1647" s="12"/>
      <c r="TNA1647" s="12"/>
      <c r="TNB1647" s="12"/>
      <c r="TNC1647" s="12"/>
      <c r="TND1647" s="12"/>
      <c r="TNE1647" s="12"/>
      <c r="TNF1647" s="12"/>
      <c r="TNG1647" s="12"/>
      <c r="TNH1647" s="12"/>
      <c r="TNI1647" s="12"/>
      <c r="TNJ1647" s="12"/>
      <c r="TNK1647" s="12"/>
      <c r="TNL1647" s="12"/>
      <c r="TNM1647" s="12"/>
      <c r="TNN1647" s="12"/>
      <c r="TNO1647" s="12"/>
      <c r="TNP1647" s="12"/>
      <c r="TNQ1647" s="12"/>
      <c r="TNR1647" s="12"/>
      <c r="TNS1647" s="12"/>
      <c r="TNT1647" s="12"/>
      <c r="TNU1647" s="12"/>
      <c r="TNV1647" s="12"/>
      <c r="TNW1647" s="12"/>
      <c r="TNX1647" s="12"/>
      <c r="TNY1647" s="12"/>
      <c r="TNZ1647" s="12"/>
      <c r="TOA1647" s="12"/>
      <c r="TOB1647" s="12"/>
      <c r="TOC1647" s="12"/>
      <c r="TOD1647" s="12"/>
      <c r="TOE1647" s="12"/>
      <c r="TOF1647" s="12"/>
      <c r="TOG1647" s="12"/>
      <c r="TOH1647" s="12"/>
      <c r="TOI1647" s="12"/>
      <c r="TOJ1647" s="12"/>
      <c r="TOK1647" s="12"/>
      <c r="TOL1647" s="12"/>
      <c r="TOM1647" s="12"/>
      <c r="TON1647" s="12"/>
      <c r="TOO1647" s="12"/>
      <c r="TOP1647" s="12"/>
      <c r="TOQ1647" s="12"/>
      <c r="TOR1647" s="12"/>
      <c r="TOS1647" s="12"/>
      <c r="TOT1647" s="12"/>
      <c r="TOU1647" s="12"/>
      <c r="TOV1647" s="12"/>
      <c r="TOW1647" s="12"/>
      <c r="TOX1647" s="12"/>
      <c r="TOY1647" s="12"/>
      <c r="TOZ1647" s="12"/>
      <c r="TPA1647" s="12"/>
      <c r="TPB1647" s="12"/>
      <c r="TPC1647" s="12"/>
      <c r="TPD1647" s="12"/>
      <c r="TPE1647" s="12"/>
      <c r="TPF1647" s="12"/>
      <c r="TPG1647" s="12"/>
      <c r="TPH1647" s="12"/>
      <c r="TPI1647" s="12"/>
      <c r="TPJ1647" s="12"/>
      <c r="TPK1647" s="12"/>
      <c r="TPL1647" s="12"/>
      <c r="TPM1647" s="12"/>
      <c r="TPN1647" s="12"/>
      <c r="TPO1647" s="12"/>
      <c r="TPP1647" s="12"/>
      <c r="TPQ1647" s="12"/>
      <c r="TPR1647" s="12"/>
      <c r="TPS1647" s="12"/>
      <c r="TPT1647" s="12"/>
      <c r="TPU1647" s="12"/>
      <c r="TPV1647" s="12"/>
      <c r="TPW1647" s="12"/>
      <c r="TPX1647" s="12"/>
      <c r="TPY1647" s="12"/>
      <c r="TPZ1647" s="12"/>
      <c r="TQA1647" s="12"/>
      <c r="TQB1647" s="12"/>
      <c r="TQC1647" s="12"/>
      <c r="TQD1647" s="12"/>
      <c r="TQE1647" s="12"/>
      <c r="TQF1647" s="12"/>
      <c r="TQG1647" s="12"/>
      <c r="TQH1647" s="12"/>
      <c r="TQI1647" s="12"/>
      <c r="TQJ1647" s="12"/>
      <c r="TQK1647" s="12"/>
      <c r="TQL1647" s="12"/>
      <c r="TQM1647" s="12"/>
      <c r="TQN1647" s="12"/>
      <c r="TQO1647" s="12"/>
      <c r="TQP1647" s="12"/>
      <c r="TQQ1647" s="12"/>
      <c r="TQR1647" s="12"/>
      <c r="TQS1647" s="12"/>
      <c r="TQT1647" s="12"/>
      <c r="TQU1647" s="12"/>
      <c r="TQV1647" s="12"/>
      <c r="TQW1647" s="12"/>
      <c r="TQX1647" s="12"/>
      <c r="TQY1647" s="12"/>
      <c r="TQZ1647" s="12"/>
      <c r="TRA1647" s="12"/>
      <c r="TRB1647" s="12"/>
      <c r="TRC1647" s="12"/>
      <c r="TRD1647" s="12"/>
      <c r="TRE1647" s="12"/>
      <c r="TRF1647" s="12"/>
      <c r="TRG1647" s="12"/>
      <c r="TRH1647" s="12"/>
      <c r="TRI1647" s="12"/>
      <c r="TRJ1647" s="12"/>
      <c r="TRK1647" s="12"/>
      <c r="TRL1647" s="12"/>
      <c r="TRM1647" s="12"/>
      <c r="TRN1647" s="12"/>
      <c r="TRO1647" s="12"/>
      <c r="TRP1647" s="12"/>
      <c r="TRQ1647" s="12"/>
      <c r="TRR1647" s="12"/>
      <c r="TRS1647" s="12"/>
      <c r="TRT1647" s="12"/>
      <c r="TRU1647" s="12"/>
      <c r="TRV1647" s="12"/>
      <c r="TRW1647" s="12"/>
      <c r="TRX1647" s="12"/>
      <c r="TRY1647" s="12"/>
      <c r="TRZ1647" s="12"/>
      <c r="TSA1647" s="12"/>
      <c r="TSB1647" s="12"/>
      <c r="TSC1647" s="12"/>
      <c r="TSD1647" s="12"/>
      <c r="TSE1647" s="12"/>
      <c r="TSF1647" s="12"/>
      <c r="TSG1647" s="12"/>
      <c r="TSH1647" s="12"/>
      <c r="TSI1647" s="12"/>
      <c r="TSJ1647" s="12"/>
      <c r="TSK1647" s="12"/>
      <c r="TSL1647" s="12"/>
      <c r="TSM1647" s="12"/>
      <c r="TSN1647" s="12"/>
      <c r="TSO1647" s="12"/>
      <c r="TSP1647" s="12"/>
      <c r="TSQ1647" s="12"/>
      <c r="TSR1647" s="12"/>
      <c r="TSS1647" s="12"/>
      <c r="TST1647" s="12"/>
      <c r="TSU1647" s="12"/>
      <c r="TSV1647" s="12"/>
      <c r="TSW1647" s="12"/>
      <c r="TSX1647" s="12"/>
      <c r="TSY1647" s="12"/>
      <c r="TSZ1647" s="12"/>
      <c r="TTA1647" s="12"/>
      <c r="TTB1647" s="12"/>
      <c r="TTC1647" s="12"/>
      <c r="TTD1647" s="12"/>
      <c r="TTE1647" s="12"/>
      <c r="TTF1647" s="12"/>
      <c r="TTG1647" s="12"/>
      <c r="TTH1647" s="12"/>
      <c r="TTI1647" s="12"/>
      <c r="TTJ1647" s="12"/>
      <c r="TTK1647" s="12"/>
      <c r="TTL1647" s="12"/>
      <c r="TTM1647" s="12"/>
      <c r="TTN1647" s="12"/>
      <c r="TTO1647" s="12"/>
      <c r="TTP1647" s="12"/>
      <c r="TTQ1647" s="12"/>
      <c r="TTR1647" s="12"/>
      <c r="TTS1647" s="12"/>
      <c r="TTT1647" s="12"/>
      <c r="TTU1647" s="12"/>
      <c r="TTV1647" s="12"/>
      <c r="TTW1647" s="12"/>
      <c r="TTX1647" s="12"/>
      <c r="TTY1647" s="12"/>
      <c r="TTZ1647" s="12"/>
      <c r="TUA1647" s="12"/>
      <c r="TUB1647" s="12"/>
      <c r="TUC1647" s="12"/>
      <c r="TUD1647" s="12"/>
      <c r="TUE1647" s="12"/>
      <c r="TUF1647" s="12"/>
      <c r="TUG1647" s="12"/>
      <c r="TUH1647" s="12"/>
      <c r="TUI1647" s="12"/>
      <c r="TUJ1647" s="12"/>
      <c r="TUK1647" s="12"/>
      <c r="TUL1647" s="12"/>
      <c r="TUM1647" s="12"/>
      <c r="TUN1647" s="12"/>
      <c r="TUO1647" s="12"/>
      <c r="TUP1647" s="12"/>
      <c r="TUQ1647" s="12"/>
      <c r="TUR1647" s="12"/>
      <c r="TUS1647" s="12"/>
      <c r="TUT1647" s="12"/>
      <c r="TUU1647" s="12"/>
      <c r="TUV1647" s="12"/>
      <c r="TUW1647" s="12"/>
      <c r="TUX1647" s="12"/>
      <c r="TUY1647" s="12"/>
      <c r="TUZ1647" s="12"/>
      <c r="TVA1647" s="12"/>
      <c r="TVB1647" s="12"/>
      <c r="TVC1647" s="12"/>
      <c r="TVD1647" s="12"/>
      <c r="TVE1647" s="12"/>
      <c r="TVF1647" s="12"/>
      <c r="TVG1647" s="12"/>
      <c r="TVH1647" s="12"/>
      <c r="TVI1647" s="12"/>
      <c r="TVJ1647" s="12"/>
      <c r="TVK1647" s="12"/>
      <c r="TVL1647" s="12"/>
      <c r="TVM1647" s="12"/>
      <c r="TVN1647" s="12"/>
      <c r="TVO1647" s="12"/>
      <c r="TVP1647" s="12"/>
      <c r="TVQ1647" s="12"/>
      <c r="TVR1647" s="12"/>
      <c r="TVS1647" s="12"/>
      <c r="TVT1647" s="12"/>
      <c r="TVU1647" s="12"/>
      <c r="TVV1647" s="12"/>
      <c r="TVW1647" s="12"/>
      <c r="TVX1647" s="12"/>
      <c r="TVY1647" s="12"/>
      <c r="TVZ1647" s="12"/>
      <c r="TWA1647" s="12"/>
      <c r="TWB1647" s="12"/>
      <c r="TWC1647" s="12"/>
      <c r="TWD1647" s="12"/>
      <c r="TWE1647" s="12"/>
      <c r="TWF1647" s="12"/>
      <c r="TWG1647" s="12"/>
      <c r="TWH1647" s="12"/>
      <c r="TWI1647" s="12"/>
      <c r="TWJ1647" s="12"/>
      <c r="TWK1647" s="12"/>
      <c r="TWL1647" s="12"/>
      <c r="TWM1647" s="12"/>
      <c r="TWN1647" s="12"/>
      <c r="TWO1647" s="12"/>
      <c r="TWP1647" s="12"/>
      <c r="TWQ1647" s="12"/>
      <c r="TWR1647" s="12"/>
      <c r="TWS1647" s="12"/>
      <c r="TWT1647" s="12"/>
      <c r="TWU1647" s="12"/>
      <c r="TWV1647" s="12"/>
      <c r="TWW1647" s="12"/>
      <c r="TWX1647" s="12"/>
      <c r="TWY1647" s="12"/>
      <c r="TWZ1647" s="12"/>
      <c r="TXA1647" s="12"/>
      <c r="TXB1647" s="12"/>
      <c r="TXC1647" s="12"/>
      <c r="TXD1647" s="12"/>
      <c r="TXE1647" s="12"/>
      <c r="TXF1647" s="12"/>
      <c r="TXG1647" s="12"/>
      <c r="TXH1647" s="12"/>
      <c r="TXI1647" s="12"/>
      <c r="TXJ1647" s="12"/>
      <c r="TXK1647" s="12"/>
      <c r="TXL1647" s="12"/>
      <c r="TXM1647" s="12"/>
      <c r="TXN1647" s="12"/>
      <c r="TXO1647" s="12"/>
      <c r="TXP1647" s="12"/>
      <c r="TXQ1647" s="12"/>
      <c r="TXR1647" s="12"/>
      <c r="TXS1647" s="12"/>
      <c r="TXT1647" s="12"/>
      <c r="TXU1647" s="12"/>
      <c r="TXV1647" s="12"/>
      <c r="TXW1647" s="12"/>
      <c r="TXX1647" s="12"/>
      <c r="TXY1647" s="12"/>
      <c r="TXZ1647" s="12"/>
      <c r="TYA1647" s="12"/>
      <c r="TYB1647" s="12"/>
      <c r="TYC1647" s="12"/>
      <c r="TYD1647" s="12"/>
      <c r="TYE1647" s="12"/>
      <c r="TYF1647" s="12"/>
      <c r="TYG1647" s="12"/>
      <c r="TYH1647" s="12"/>
      <c r="TYI1647" s="12"/>
      <c r="TYJ1647" s="12"/>
      <c r="TYK1647" s="12"/>
      <c r="TYL1647" s="12"/>
      <c r="TYM1647" s="12"/>
      <c r="TYN1647" s="12"/>
      <c r="TYO1647" s="12"/>
      <c r="TYP1647" s="12"/>
      <c r="TYQ1647" s="12"/>
      <c r="TYR1647" s="12"/>
      <c r="TYS1647" s="12"/>
      <c r="TYT1647" s="12"/>
      <c r="TYU1647" s="12"/>
      <c r="TYV1647" s="12"/>
      <c r="TYW1647" s="12"/>
      <c r="TYX1647" s="12"/>
      <c r="TYY1647" s="12"/>
      <c r="TYZ1647" s="12"/>
      <c r="TZA1647" s="12"/>
      <c r="TZB1647" s="12"/>
      <c r="TZC1647" s="12"/>
      <c r="TZD1647" s="12"/>
      <c r="TZE1647" s="12"/>
      <c r="TZF1647" s="12"/>
      <c r="TZG1647" s="12"/>
      <c r="TZH1647" s="12"/>
      <c r="TZI1647" s="12"/>
      <c r="TZJ1647" s="12"/>
      <c r="TZK1647" s="12"/>
      <c r="TZL1647" s="12"/>
      <c r="TZM1647" s="12"/>
      <c r="TZN1647" s="12"/>
      <c r="TZO1647" s="12"/>
      <c r="TZP1647" s="12"/>
      <c r="TZQ1647" s="12"/>
      <c r="TZR1647" s="12"/>
      <c r="TZS1647" s="12"/>
      <c r="TZT1647" s="12"/>
      <c r="TZU1647" s="12"/>
      <c r="TZV1647" s="12"/>
      <c r="TZW1647" s="12"/>
      <c r="TZX1647" s="12"/>
      <c r="TZY1647" s="12"/>
      <c r="TZZ1647" s="12"/>
      <c r="UAA1647" s="12"/>
      <c r="UAB1647" s="12"/>
      <c r="UAC1647" s="12"/>
      <c r="UAD1647" s="12"/>
      <c r="UAE1647" s="12"/>
      <c r="UAF1647" s="12"/>
      <c r="UAG1647" s="12"/>
      <c r="UAH1647" s="12"/>
      <c r="UAI1647" s="12"/>
      <c r="UAJ1647" s="12"/>
      <c r="UAK1647" s="12"/>
      <c r="UAL1647" s="12"/>
      <c r="UAM1647" s="12"/>
      <c r="UAN1647" s="12"/>
      <c r="UAO1647" s="12"/>
      <c r="UAP1647" s="12"/>
      <c r="UAQ1647" s="12"/>
      <c r="UAR1647" s="12"/>
      <c r="UAS1647" s="12"/>
      <c r="UAT1647" s="12"/>
      <c r="UAU1647" s="12"/>
      <c r="UAV1647" s="12"/>
      <c r="UAW1647" s="12"/>
      <c r="UAX1647" s="12"/>
      <c r="UAY1647" s="12"/>
      <c r="UAZ1647" s="12"/>
      <c r="UBA1647" s="12"/>
      <c r="UBB1647" s="12"/>
      <c r="UBC1647" s="12"/>
      <c r="UBD1647" s="12"/>
      <c r="UBE1647" s="12"/>
      <c r="UBF1647" s="12"/>
      <c r="UBG1647" s="12"/>
      <c r="UBH1647" s="12"/>
      <c r="UBI1647" s="12"/>
      <c r="UBJ1647" s="12"/>
      <c r="UBK1647" s="12"/>
      <c r="UBL1647" s="12"/>
      <c r="UBM1647" s="12"/>
      <c r="UBN1647" s="12"/>
      <c r="UBO1647" s="12"/>
      <c r="UBP1647" s="12"/>
      <c r="UBQ1647" s="12"/>
      <c r="UBR1647" s="12"/>
      <c r="UBS1647" s="12"/>
      <c r="UBT1647" s="12"/>
      <c r="UBU1647" s="12"/>
      <c r="UBV1647" s="12"/>
      <c r="UBW1647" s="12"/>
      <c r="UBX1647" s="12"/>
      <c r="UBY1647" s="12"/>
      <c r="UBZ1647" s="12"/>
      <c r="UCA1647" s="12"/>
      <c r="UCB1647" s="12"/>
      <c r="UCC1647" s="12"/>
      <c r="UCD1647" s="12"/>
      <c r="UCE1647" s="12"/>
      <c r="UCF1647" s="12"/>
      <c r="UCG1647" s="12"/>
      <c r="UCH1647" s="12"/>
      <c r="UCI1647" s="12"/>
      <c r="UCJ1647" s="12"/>
      <c r="UCK1647" s="12"/>
      <c r="UCL1647" s="12"/>
      <c r="UCM1647" s="12"/>
      <c r="UCN1647" s="12"/>
      <c r="UCO1647" s="12"/>
      <c r="UCP1647" s="12"/>
      <c r="UCQ1647" s="12"/>
      <c r="UCR1647" s="12"/>
      <c r="UCS1647" s="12"/>
      <c r="UCT1647" s="12"/>
      <c r="UCU1647" s="12"/>
      <c r="UCV1647" s="12"/>
      <c r="UCW1647" s="12"/>
      <c r="UCX1647" s="12"/>
      <c r="UCY1647" s="12"/>
      <c r="UCZ1647" s="12"/>
      <c r="UDA1647" s="12"/>
      <c r="UDB1647" s="12"/>
      <c r="UDC1647" s="12"/>
      <c r="UDD1647" s="12"/>
      <c r="UDE1647" s="12"/>
      <c r="UDF1647" s="12"/>
      <c r="UDG1647" s="12"/>
      <c r="UDH1647" s="12"/>
      <c r="UDI1647" s="12"/>
      <c r="UDJ1647" s="12"/>
      <c r="UDK1647" s="12"/>
      <c r="UDL1647" s="12"/>
      <c r="UDM1647" s="12"/>
      <c r="UDN1647" s="12"/>
      <c r="UDO1647" s="12"/>
      <c r="UDP1647" s="12"/>
      <c r="UDQ1647" s="12"/>
      <c r="UDR1647" s="12"/>
      <c r="UDS1647" s="12"/>
      <c r="UDT1647" s="12"/>
      <c r="UDU1647" s="12"/>
      <c r="UDV1647" s="12"/>
      <c r="UDW1647" s="12"/>
      <c r="UDX1647" s="12"/>
      <c r="UDY1647" s="12"/>
      <c r="UDZ1647" s="12"/>
      <c r="UEA1647" s="12"/>
      <c r="UEB1647" s="12"/>
      <c r="UEC1647" s="12"/>
      <c r="UED1647" s="12"/>
      <c r="UEE1647" s="12"/>
      <c r="UEF1647" s="12"/>
      <c r="UEG1647" s="12"/>
      <c r="UEH1647" s="12"/>
      <c r="UEI1647" s="12"/>
      <c r="UEJ1647" s="12"/>
      <c r="UEK1647" s="12"/>
      <c r="UEL1647" s="12"/>
      <c r="UEM1647" s="12"/>
      <c r="UEN1647" s="12"/>
      <c r="UEO1647" s="12"/>
      <c r="UEP1647" s="12"/>
      <c r="UEQ1647" s="12"/>
      <c r="UER1647" s="12"/>
      <c r="UES1647" s="12"/>
      <c r="UET1647" s="12"/>
      <c r="UEU1647" s="12"/>
      <c r="UEV1647" s="12"/>
      <c r="UEW1647" s="12"/>
      <c r="UEX1647" s="12"/>
      <c r="UEY1647" s="12"/>
      <c r="UEZ1647" s="12"/>
      <c r="UFA1647" s="12"/>
      <c r="UFB1647" s="12"/>
      <c r="UFC1647" s="12"/>
      <c r="UFD1647" s="12"/>
      <c r="UFE1647" s="12"/>
      <c r="UFF1647" s="12"/>
      <c r="UFG1647" s="12"/>
      <c r="UFH1647" s="12"/>
      <c r="UFI1647" s="12"/>
      <c r="UFJ1647" s="12"/>
      <c r="UFK1647" s="12"/>
      <c r="UFL1647" s="12"/>
      <c r="UFM1647" s="12"/>
      <c r="UFN1647" s="12"/>
      <c r="UFO1647" s="12"/>
      <c r="UFP1647" s="12"/>
      <c r="UFQ1647" s="12"/>
      <c r="UFR1647" s="12"/>
      <c r="UFS1647" s="12"/>
      <c r="UFT1647" s="12"/>
      <c r="UFU1647" s="12"/>
      <c r="UFV1647" s="12"/>
      <c r="UFW1647" s="12"/>
      <c r="UFX1647" s="12"/>
      <c r="UFY1647" s="12"/>
      <c r="UFZ1647" s="12"/>
      <c r="UGA1647" s="12"/>
      <c r="UGB1647" s="12"/>
      <c r="UGC1647" s="12"/>
      <c r="UGD1647" s="12"/>
      <c r="UGE1647" s="12"/>
      <c r="UGF1647" s="12"/>
      <c r="UGG1647" s="12"/>
      <c r="UGH1647" s="12"/>
      <c r="UGI1647" s="12"/>
      <c r="UGJ1647" s="12"/>
      <c r="UGK1647" s="12"/>
      <c r="UGL1647" s="12"/>
      <c r="UGM1647" s="12"/>
      <c r="UGN1647" s="12"/>
      <c r="UGO1647" s="12"/>
      <c r="UGP1647" s="12"/>
      <c r="UGQ1647" s="12"/>
      <c r="UGR1647" s="12"/>
      <c r="UGS1647" s="12"/>
      <c r="UGT1647" s="12"/>
      <c r="UGU1647" s="12"/>
      <c r="UGV1647" s="12"/>
      <c r="UGW1647" s="12"/>
      <c r="UGX1647" s="12"/>
      <c r="UGY1647" s="12"/>
      <c r="UGZ1647" s="12"/>
      <c r="UHA1647" s="12"/>
      <c r="UHB1647" s="12"/>
      <c r="UHC1647" s="12"/>
      <c r="UHD1647" s="12"/>
      <c r="UHE1647" s="12"/>
      <c r="UHF1647" s="12"/>
      <c r="UHG1647" s="12"/>
      <c r="UHH1647" s="12"/>
      <c r="UHI1647" s="12"/>
      <c r="UHJ1647" s="12"/>
      <c r="UHK1647" s="12"/>
      <c r="UHL1647" s="12"/>
      <c r="UHM1647" s="12"/>
      <c r="UHN1647" s="12"/>
      <c r="UHO1647" s="12"/>
      <c r="UHP1647" s="12"/>
      <c r="UHQ1647" s="12"/>
      <c r="UHR1647" s="12"/>
      <c r="UHS1647" s="12"/>
      <c r="UHT1647" s="12"/>
      <c r="UHU1647" s="12"/>
      <c r="UHV1647" s="12"/>
      <c r="UHW1647" s="12"/>
      <c r="UHX1647" s="12"/>
      <c r="UHY1647" s="12"/>
      <c r="UHZ1647" s="12"/>
      <c r="UIA1647" s="12"/>
      <c r="UIB1647" s="12"/>
      <c r="UIC1647" s="12"/>
      <c r="UID1647" s="12"/>
      <c r="UIE1647" s="12"/>
      <c r="UIF1647" s="12"/>
      <c r="UIG1647" s="12"/>
      <c r="UIH1647" s="12"/>
      <c r="UII1647" s="12"/>
      <c r="UIJ1647" s="12"/>
      <c r="UIK1647" s="12"/>
      <c r="UIL1647" s="12"/>
      <c r="UIM1647" s="12"/>
      <c r="UIN1647" s="12"/>
      <c r="UIO1647" s="12"/>
      <c r="UIP1647" s="12"/>
      <c r="UIQ1647" s="12"/>
      <c r="UIR1647" s="12"/>
      <c r="UIS1647" s="12"/>
      <c r="UIT1647" s="12"/>
      <c r="UIU1647" s="12"/>
      <c r="UIV1647" s="12"/>
      <c r="UIW1647" s="12"/>
      <c r="UIX1647" s="12"/>
      <c r="UIY1647" s="12"/>
      <c r="UIZ1647" s="12"/>
      <c r="UJA1647" s="12"/>
      <c r="UJB1647" s="12"/>
      <c r="UJC1647" s="12"/>
      <c r="UJD1647" s="12"/>
      <c r="UJE1647" s="12"/>
      <c r="UJF1647" s="12"/>
      <c r="UJG1647" s="12"/>
      <c r="UJH1647" s="12"/>
      <c r="UJI1647" s="12"/>
      <c r="UJJ1647" s="12"/>
      <c r="UJK1647" s="12"/>
      <c r="UJL1647" s="12"/>
      <c r="UJM1647" s="12"/>
      <c r="UJN1647" s="12"/>
      <c r="UJO1647" s="12"/>
      <c r="UJP1647" s="12"/>
      <c r="UJQ1647" s="12"/>
      <c r="UJR1647" s="12"/>
      <c r="UJS1647" s="12"/>
      <c r="UJT1647" s="12"/>
      <c r="UJU1647" s="12"/>
      <c r="UJV1647" s="12"/>
      <c r="UJW1647" s="12"/>
      <c r="UJX1647" s="12"/>
      <c r="UJY1647" s="12"/>
      <c r="UJZ1647" s="12"/>
      <c r="UKA1647" s="12"/>
      <c r="UKB1647" s="12"/>
      <c r="UKC1647" s="12"/>
      <c r="UKD1647" s="12"/>
      <c r="UKE1647" s="12"/>
      <c r="UKF1647" s="12"/>
      <c r="UKG1647" s="12"/>
      <c r="UKH1647" s="12"/>
      <c r="UKI1647" s="12"/>
      <c r="UKJ1647" s="12"/>
      <c r="UKK1647" s="12"/>
      <c r="UKL1647" s="12"/>
      <c r="UKM1647" s="12"/>
      <c r="UKN1647" s="12"/>
      <c r="UKO1647" s="12"/>
      <c r="UKP1647" s="12"/>
      <c r="UKQ1647" s="12"/>
      <c r="UKR1647" s="12"/>
      <c r="UKS1647" s="12"/>
      <c r="UKT1647" s="12"/>
      <c r="UKU1647" s="12"/>
      <c r="UKV1647" s="12"/>
      <c r="UKW1647" s="12"/>
      <c r="UKX1647" s="12"/>
      <c r="UKY1647" s="12"/>
      <c r="UKZ1647" s="12"/>
      <c r="ULA1647" s="12"/>
      <c r="ULB1647" s="12"/>
      <c r="ULC1647" s="12"/>
      <c r="ULD1647" s="12"/>
      <c r="ULE1647" s="12"/>
      <c r="ULF1647" s="12"/>
      <c r="ULG1647" s="12"/>
      <c r="ULH1647" s="12"/>
      <c r="ULI1647" s="12"/>
      <c r="ULJ1647" s="12"/>
      <c r="ULK1647" s="12"/>
      <c r="ULL1647" s="12"/>
      <c r="ULM1647" s="12"/>
      <c r="ULN1647" s="12"/>
      <c r="ULO1647" s="12"/>
      <c r="ULP1647" s="12"/>
      <c r="ULQ1647" s="12"/>
      <c r="ULR1647" s="12"/>
      <c r="ULS1647" s="12"/>
      <c r="ULT1647" s="12"/>
      <c r="ULU1647" s="12"/>
      <c r="ULV1647" s="12"/>
      <c r="ULW1647" s="12"/>
      <c r="ULX1647" s="12"/>
      <c r="ULY1647" s="12"/>
      <c r="ULZ1647" s="12"/>
      <c r="UMA1647" s="12"/>
      <c r="UMB1647" s="12"/>
      <c r="UMC1647" s="12"/>
      <c r="UMD1647" s="12"/>
      <c r="UME1647" s="12"/>
      <c r="UMF1647" s="12"/>
      <c r="UMG1647" s="12"/>
      <c r="UMH1647" s="12"/>
      <c r="UMI1647" s="12"/>
      <c r="UMJ1647" s="12"/>
      <c r="UMK1647" s="12"/>
      <c r="UML1647" s="12"/>
      <c r="UMM1647" s="12"/>
      <c r="UMN1647" s="12"/>
      <c r="UMO1647" s="12"/>
      <c r="UMP1647" s="12"/>
      <c r="UMQ1647" s="12"/>
      <c r="UMR1647" s="12"/>
      <c r="UMS1647" s="12"/>
      <c r="UMT1647" s="12"/>
      <c r="UMU1647" s="12"/>
      <c r="UMV1647" s="12"/>
      <c r="UMW1647" s="12"/>
      <c r="UMX1647" s="12"/>
      <c r="UMY1647" s="12"/>
      <c r="UMZ1647" s="12"/>
      <c r="UNA1647" s="12"/>
      <c r="UNB1647" s="12"/>
      <c r="UNC1647" s="12"/>
      <c r="UND1647" s="12"/>
      <c r="UNE1647" s="12"/>
      <c r="UNF1647" s="12"/>
      <c r="UNG1647" s="12"/>
      <c r="UNH1647" s="12"/>
      <c r="UNI1647" s="12"/>
      <c r="UNJ1647" s="12"/>
      <c r="UNK1647" s="12"/>
      <c r="UNL1647" s="12"/>
      <c r="UNM1647" s="12"/>
      <c r="UNN1647" s="12"/>
      <c r="UNO1647" s="12"/>
      <c r="UNP1647" s="12"/>
      <c r="UNQ1647" s="12"/>
      <c r="UNR1647" s="12"/>
      <c r="UNS1647" s="12"/>
      <c r="UNT1647" s="12"/>
      <c r="UNU1647" s="12"/>
      <c r="UNV1647" s="12"/>
      <c r="UNW1647" s="12"/>
      <c r="UNX1647" s="12"/>
      <c r="UNY1647" s="12"/>
      <c r="UNZ1647" s="12"/>
      <c r="UOA1647" s="12"/>
      <c r="UOB1647" s="12"/>
      <c r="UOC1647" s="12"/>
      <c r="UOD1647" s="12"/>
      <c r="UOE1647" s="12"/>
      <c r="UOF1647" s="12"/>
      <c r="UOG1647" s="12"/>
      <c r="UOH1647" s="12"/>
      <c r="UOI1647" s="12"/>
      <c r="UOJ1647" s="12"/>
      <c r="UOK1647" s="12"/>
      <c r="UOL1647" s="12"/>
      <c r="UOM1647" s="12"/>
      <c r="UON1647" s="12"/>
      <c r="UOO1647" s="12"/>
      <c r="UOP1647" s="12"/>
      <c r="UOQ1647" s="12"/>
      <c r="UOR1647" s="12"/>
      <c r="UOS1647" s="12"/>
      <c r="UOT1647" s="12"/>
      <c r="UOU1647" s="12"/>
      <c r="UOV1647" s="12"/>
      <c r="UOW1647" s="12"/>
      <c r="UOX1647" s="12"/>
      <c r="UOY1647" s="12"/>
      <c r="UOZ1647" s="12"/>
      <c r="UPA1647" s="12"/>
      <c r="UPB1647" s="12"/>
      <c r="UPC1647" s="12"/>
      <c r="UPD1647" s="12"/>
      <c r="UPE1647" s="12"/>
      <c r="UPF1647" s="12"/>
      <c r="UPG1647" s="12"/>
      <c r="UPH1647" s="12"/>
      <c r="UPI1647" s="12"/>
      <c r="UPJ1647" s="12"/>
      <c r="UPK1647" s="12"/>
      <c r="UPL1647" s="12"/>
      <c r="UPM1647" s="12"/>
      <c r="UPN1647" s="12"/>
      <c r="UPO1647" s="12"/>
      <c r="UPP1647" s="12"/>
      <c r="UPQ1647" s="12"/>
      <c r="UPR1647" s="12"/>
      <c r="UPS1647" s="12"/>
      <c r="UPT1647" s="12"/>
      <c r="UPU1647" s="12"/>
      <c r="UPV1647" s="12"/>
      <c r="UPW1647" s="12"/>
      <c r="UPX1647" s="12"/>
      <c r="UPY1647" s="12"/>
      <c r="UPZ1647" s="12"/>
      <c r="UQA1647" s="12"/>
      <c r="UQB1647" s="12"/>
      <c r="UQC1647" s="12"/>
      <c r="UQD1647" s="12"/>
      <c r="UQE1647" s="12"/>
      <c r="UQF1647" s="12"/>
      <c r="UQG1647" s="12"/>
      <c r="UQH1647" s="12"/>
      <c r="UQI1647" s="12"/>
      <c r="UQJ1647" s="12"/>
      <c r="UQK1647" s="12"/>
      <c r="UQL1647" s="12"/>
      <c r="UQM1647" s="12"/>
      <c r="UQN1647" s="12"/>
      <c r="UQO1647" s="12"/>
      <c r="UQP1647" s="12"/>
      <c r="UQQ1647" s="12"/>
      <c r="UQR1647" s="12"/>
      <c r="UQS1647" s="12"/>
      <c r="UQT1647" s="12"/>
      <c r="UQU1647" s="12"/>
      <c r="UQV1647" s="12"/>
      <c r="UQW1647" s="12"/>
      <c r="UQX1647" s="12"/>
      <c r="UQY1647" s="12"/>
      <c r="UQZ1647" s="12"/>
      <c r="URA1647" s="12"/>
      <c r="URB1647" s="12"/>
      <c r="URC1647" s="12"/>
      <c r="URD1647" s="12"/>
      <c r="URE1647" s="12"/>
      <c r="URF1647" s="12"/>
      <c r="URG1647" s="12"/>
      <c r="URH1647" s="12"/>
      <c r="URI1647" s="12"/>
      <c r="URJ1647" s="12"/>
      <c r="URK1647" s="12"/>
      <c r="URL1647" s="12"/>
      <c r="URM1647" s="12"/>
      <c r="URN1647" s="12"/>
      <c r="URO1647" s="12"/>
      <c r="URP1647" s="12"/>
      <c r="URQ1647" s="12"/>
      <c r="URR1647" s="12"/>
      <c r="URS1647" s="12"/>
      <c r="URT1647" s="12"/>
      <c r="URU1647" s="12"/>
      <c r="URV1647" s="12"/>
      <c r="URW1647" s="12"/>
      <c r="URX1647" s="12"/>
      <c r="URY1647" s="12"/>
      <c r="URZ1647" s="12"/>
      <c r="USA1647" s="12"/>
      <c r="USB1647" s="12"/>
      <c r="USC1647" s="12"/>
      <c r="USD1647" s="12"/>
      <c r="USE1647" s="12"/>
      <c r="USF1647" s="12"/>
      <c r="USG1647" s="12"/>
      <c r="USH1647" s="12"/>
      <c r="USI1647" s="12"/>
      <c r="USJ1647" s="12"/>
      <c r="USK1647" s="12"/>
      <c r="USL1647" s="12"/>
      <c r="USM1647" s="12"/>
      <c r="USN1647" s="12"/>
      <c r="USO1647" s="12"/>
      <c r="USP1647" s="12"/>
      <c r="USQ1647" s="12"/>
      <c r="USR1647" s="12"/>
      <c r="USS1647" s="12"/>
      <c r="UST1647" s="12"/>
      <c r="USU1647" s="12"/>
      <c r="USV1647" s="12"/>
      <c r="USW1647" s="12"/>
      <c r="USX1647" s="12"/>
      <c r="USY1647" s="12"/>
      <c r="USZ1647" s="12"/>
      <c r="UTA1647" s="12"/>
      <c r="UTB1647" s="12"/>
      <c r="UTC1647" s="12"/>
      <c r="UTD1647" s="12"/>
      <c r="UTE1647" s="12"/>
      <c r="UTF1647" s="12"/>
      <c r="UTG1647" s="12"/>
      <c r="UTH1647" s="12"/>
      <c r="UTI1647" s="12"/>
      <c r="UTJ1647" s="12"/>
      <c r="UTK1647" s="12"/>
      <c r="UTL1647" s="12"/>
      <c r="UTM1647" s="12"/>
      <c r="UTN1647" s="12"/>
      <c r="UTO1647" s="12"/>
      <c r="UTP1647" s="12"/>
      <c r="UTQ1647" s="12"/>
      <c r="UTR1647" s="12"/>
      <c r="UTS1647" s="12"/>
      <c r="UTT1647" s="12"/>
      <c r="UTU1647" s="12"/>
      <c r="UTV1647" s="12"/>
      <c r="UTW1647" s="12"/>
      <c r="UTX1647" s="12"/>
      <c r="UTY1647" s="12"/>
      <c r="UTZ1647" s="12"/>
      <c r="UUA1647" s="12"/>
      <c r="UUB1647" s="12"/>
      <c r="UUC1647" s="12"/>
      <c r="UUD1647" s="12"/>
      <c r="UUE1647" s="12"/>
      <c r="UUF1647" s="12"/>
      <c r="UUG1647" s="12"/>
      <c r="UUH1647" s="12"/>
      <c r="UUI1647" s="12"/>
      <c r="UUJ1647" s="12"/>
      <c r="UUK1647" s="12"/>
      <c r="UUL1647" s="12"/>
      <c r="UUM1647" s="12"/>
      <c r="UUN1647" s="12"/>
      <c r="UUO1647" s="12"/>
      <c r="UUP1647" s="12"/>
      <c r="UUQ1647" s="12"/>
      <c r="UUR1647" s="12"/>
      <c r="UUS1647" s="12"/>
      <c r="UUT1647" s="12"/>
      <c r="UUU1647" s="12"/>
      <c r="UUV1647" s="12"/>
      <c r="UUW1647" s="12"/>
      <c r="UUX1647" s="12"/>
      <c r="UUY1647" s="12"/>
      <c r="UUZ1647" s="12"/>
      <c r="UVA1647" s="12"/>
      <c r="UVB1647" s="12"/>
      <c r="UVC1647" s="12"/>
      <c r="UVD1647" s="12"/>
      <c r="UVE1647" s="12"/>
      <c r="UVF1647" s="12"/>
      <c r="UVG1647" s="12"/>
      <c r="UVH1647" s="12"/>
      <c r="UVI1647" s="12"/>
      <c r="UVJ1647" s="12"/>
      <c r="UVK1647" s="12"/>
      <c r="UVL1647" s="12"/>
      <c r="UVM1647" s="12"/>
      <c r="UVN1647" s="12"/>
      <c r="UVO1647" s="12"/>
      <c r="UVP1647" s="12"/>
      <c r="UVQ1647" s="12"/>
      <c r="UVR1647" s="12"/>
      <c r="UVS1647" s="12"/>
      <c r="UVT1647" s="12"/>
      <c r="UVU1647" s="12"/>
      <c r="UVV1647" s="12"/>
      <c r="UVW1647" s="12"/>
      <c r="UVX1647" s="12"/>
      <c r="UVY1647" s="12"/>
      <c r="UVZ1647" s="12"/>
      <c r="UWA1647" s="12"/>
      <c r="UWB1647" s="12"/>
      <c r="UWC1647" s="12"/>
      <c r="UWD1647" s="12"/>
      <c r="UWE1647" s="12"/>
      <c r="UWF1647" s="12"/>
      <c r="UWG1647" s="12"/>
      <c r="UWH1647" s="12"/>
      <c r="UWI1647" s="12"/>
      <c r="UWJ1647" s="12"/>
      <c r="UWK1647" s="12"/>
      <c r="UWL1647" s="12"/>
      <c r="UWM1647" s="12"/>
      <c r="UWN1647" s="12"/>
      <c r="UWO1647" s="12"/>
      <c r="UWP1647" s="12"/>
      <c r="UWQ1647" s="12"/>
      <c r="UWR1647" s="12"/>
      <c r="UWS1647" s="12"/>
      <c r="UWT1647" s="12"/>
      <c r="UWU1647" s="12"/>
      <c r="UWV1647" s="12"/>
      <c r="UWW1647" s="12"/>
      <c r="UWX1647" s="12"/>
      <c r="UWY1647" s="12"/>
      <c r="UWZ1647" s="12"/>
      <c r="UXA1647" s="12"/>
      <c r="UXB1647" s="12"/>
      <c r="UXC1647" s="12"/>
      <c r="UXD1647" s="12"/>
      <c r="UXE1647" s="12"/>
      <c r="UXF1647" s="12"/>
      <c r="UXG1647" s="12"/>
      <c r="UXH1647" s="12"/>
      <c r="UXI1647" s="12"/>
      <c r="UXJ1647" s="12"/>
      <c r="UXK1647" s="12"/>
      <c r="UXL1647" s="12"/>
      <c r="UXM1647" s="12"/>
      <c r="UXN1647" s="12"/>
      <c r="UXO1647" s="12"/>
      <c r="UXP1647" s="12"/>
      <c r="UXQ1647" s="12"/>
      <c r="UXR1647" s="12"/>
      <c r="UXS1647" s="12"/>
      <c r="UXT1647" s="12"/>
      <c r="UXU1647" s="12"/>
      <c r="UXV1647" s="12"/>
      <c r="UXW1647" s="12"/>
      <c r="UXX1647" s="12"/>
      <c r="UXY1647" s="12"/>
      <c r="UXZ1647" s="12"/>
      <c r="UYA1647" s="12"/>
      <c r="UYB1647" s="12"/>
      <c r="UYC1647" s="12"/>
      <c r="UYD1647" s="12"/>
      <c r="UYE1647" s="12"/>
      <c r="UYF1647" s="12"/>
      <c r="UYG1647" s="12"/>
      <c r="UYH1647" s="12"/>
      <c r="UYI1647" s="12"/>
      <c r="UYJ1647" s="12"/>
      <c r="UYK1647" s="12"/>
      <c r="UYL1647" s="12"/>
      <c r="UYM1647" s="12"/>
      <c r="UYN1647" s="12"/>
      <c r="UYO1647" s="12"/>
      <c r="UYP1647" s="12"/>
      <c r="UYQ1647" s="12"/>
      <c r="UYR1647" s="12"/>
      <c r="UYS1647" s="12"/>
      <c r="UYT1647" s="12"/>
      <c r="UYU1647" s="12"/>
      <c r="UYV1647" s="12"/>
      <c r="UYW1647" s="12"/>
      <c r="UYX1647" s="12"/>
      <c r="UYY1647" s="12"/>
      <c r="UYZ1647" s="12"/>
      <c r="UZA1647" s="12"/>
      <c r="UZB1647" s="12"/>
      <c r="UZC1647" s="12"/>
      <c r="UZD1647" s="12"/>
      <c r="UZE1647" s="12"/>
      <c r="UZF1647" s="12"/>
      <c r="UZG1647" s="12"/>
      <c r="UZH1647" s="12"/>
      <c r="UZI1647" s="12"/>
      <c r="UZJ1647" s="12"/>
      <c r="UZK1647" s="12"/>
      <c r="UZL1647" s="12"/>
      <c r="UZM1647" s="12"/>
      <c r="UZN1647" s="12"/>
      <c r="UZO1647" s="12"/>
      <c r="UZP1647" s="12"/>
      <c r="UZQ1647" s="12"/>
      <c r="UZR1647" s="12"/>
      <c r="UZS1647" s="12"/>
      <c r="UZT1647" s="12"/>
      <c r="UZU1647" s="12"/>
      <c r="UZV1647" s="12"/>
      <c r="UZW1647" s="12"/>
      <c r="UZX1647" s="12"/>
      <c r="UZY1647" s="12"/>
      <c r="UZZ1647" s="12"/>
      <c r="VAA1647" s="12"/>
      <c r="VAB1647" s="12"/>
      <c r="VAC1647" s="12"/>
      <c r="VAD1647" s="12"/>
      <c r="VAE1647" s="12"/>
      <c r="VAF1647" s="12"/>
      <c r="VAG1647" s="12"/>
      <c r="VAH1647" s="12"/>
      <c r="VAI1647" s="12"/>
      <c r="VAJ1647" s="12"/>
      <c r="VAK1647" s="12"/>
      <c r="VAL1647" s="12"/>
      <c r="VAM1647" s="12"/>
      <c r="VAN1647" s="12"/>
      <c r="VAO1647" s="12"/>
      <c r="VAP1647" s="12"/>
      <c r="VAQ1647" s="12"/>
      <c r="VAR1647" s="12"/>
      <c r="VAS1647" s="12"/>
      <c r="VAT1647" s="12"/>
      <c r="VAU1647" s="12"/>
      <c r="VAV1647" s="12"/>
      <c r="VAW1647" s="12"/>
      <c r="VAX1647" s="12"/>
      <c r="VAY1647" s="12"/>
      <c r="VAZ1647" s="12"/>
      <c r="VBA1647" s="12"/>
      <c r="VBB1647" s="12"/>
      <c r="VBC1647" s="12"/>
      <c r="VBD1647" s="12"/>
      <c r="VBE1647" s="12"/>
      <c r="VBF1647" s="12"/>
      <c r="VBG1647" s="12"/>
      <c r="VBH1647" s="12"/>
      <c r="VBI1647" s="12"/>
      <c r="VBJ1647" s="12"/>
      <c r="VBK1647" s="12"/>
      <c r="VBL1647" s="12"/>
      <c r="VBM1647" s="12"/>
      <c r="VBN1647" s="12"/>
      <c r="VBO1647" s="12"/>
      <c r="VBP1647" s="12"/>
      <c r="VBQ1647" s="12"/>
      <c r="VBR1647" s="12"/>
      <c r="VBS1647" s="12"/>
      <c r="VBT1647" s="12"/>
      <c r="VBU1647" s="12"/>
      <c r="VBV1647" s="12"/>
      <c r="VBW1647" s="12"/>
      <c r="VBX1647" s="12"/>
      <c r="VBY1647" s="12"/>
      <c r="VBZ1647" s="12"/>
      <c r="VCA1647" s="12"/>
      <c r="VCB1647" s="12"/>
      <c r="VCC1647" s="12"/>
      <c r="VCD1647" s="12"/>
      <c r="VCE1647" s="12"/>
      <c r="VCF1647" s="12"/>
      <c r="VCG1647" s="12"/>
      <c r="VCH1647" s="12"/>
      <c r="VCI1647" s="12"/>
      <c r="VCJ1647" s="12"/>
      <c r="VCK1647" s="12"/>
      <c r="VCL1647" s="12"/>
      <c r="VCM1647" s="12"/>
      <c r="VCN1647" s="12"/>
      <c r="VCO1647" s="12"/>
      <c r="VCP1647" s="12"/>
      <c r="VCQ1647" s="12"/>
      <c r="VCR1647" s="12"/>
      <c r="VCS1647" s="12"/>
      <c r="VCT1647" s="12"/>
      <c r="VCU1647" s="12"/>
      <c r="VCV1647" s="12"/>
      <c r="VCW1647" s="12"/>
      <c r="VCX1647" s="12"/>
      <c r="VCY1647" s="12"/>
      <c r="VCZ1647" s="12"/>
      <c r="VDA1647" s="12"/>
      <c r="VDB1647" s="12"/>
      <c r="VDC1647" s="12"/>
      <c r="VDD1647" s="12"/>
      <c r="VDE1647" s="12"/>
      <c r="VDF1647" s="12"/>
      <c r="VDG1647" s="12"/>
      <c r="VDH1647" s="12"/>
      <c r="VDI1647" s="12"/>
      <c r="VDJ1647" s="12"/>
      <c r="VDK1647" s="12"/>
      <c r="VDL1647" s="12"/>
      <c r="VDM1647" s="12"/>
      <c r="VDN1647" s="12"/>
      <c r="VDO1647" s="12"/>
      <c r="VDP1647" s="12"/>
      <c r="VDQ1647" s="12"/>
      <c r="VDR1647" s="12"/>
      <c r="VDS1647" s="12"/>
      <c r="VDT1647" s="12"/>
      <c r="VDU1647" s="12"/>
      <c r="VDV1647" s="12"/>
      <c r="VDW1647" s="12"/>
      <c r="VDX1647" s="12"/>
      <c r="VDY1647" s="12"/>
      <c r="VDZ1647" s="12"/>
      <c r="VEA1647" s="12"/>
      <c r="VEB1647" s="12"/>
      <c r="VEC1647" s="12"/>
      <c r="VED1647" s="12"/>
      <c r="VEE1647" s="12"/>
      <c r="VEF1647" s="12"/>
      <c r="VEG1647" s="12"/>
      <c r="VEH1647" s="12"/>
      <c r="VEI1647" s="12"/>
      <c r="VEJ1647" s="12"/>
      <c r="VEK1647" s="12"/>
      <c r="VEL1647" s="12"/>
      <c r="VEM1647" s="12"/>
      <c r="VEN1647" s="12"/>
      <c r="VEO1647" s="12"/>
      <c r="VEP1647" s="12"/>
      <c r="VEQ1647" s="12"/>
      <c r="VER1647" s="12"/>
      <c r="VES1647" s="12"/>
      <c r="VET1647" s="12"/>
      <c r="VEU1647" s="12"/>
      <c r="VEV1647" s="12"/>
      <c r="VEW1647" s="12"/>
      <c r="VEX1647" s="12"/>
      <c r="VEY1647" s="12"/>
      <c r="VEZ1647" s="12"/>
      <c r="VFA1647" s="12"/>
      <c r="VFB1647" s="12"/>
      <c r="VFC1647" s="12"/>
      <c r="VFD1647" s="12"/>
      <c r="VFE1647" s="12"/>
      <c r="VFF1647" s="12"/>
      <c r="VFG1647" s="12"/>
      <c r="VFH1647" s="12"/>
      <c r="VFI1647" s="12"/>
      <c r="VFJ1647" s="12"/>
      <c r="VFK1647" s="12"/>
      <c r="VFL1647" s="12"/>
      <c r="VFM1647" s="12"/>
      <c r="VFN1647" s="12"/>
      <c r="VFO1647" s="12"/>
      <c r="VFP1647" s="12"/>
      <c r="VFQ1647" s="12"/>
      <c r="VFR1647" s="12"/>
      <c r="VFS1647" s="12"/>
      <c r="VFT1647" s="12"/>
      <c r="VFU1647" s="12"/>
      <c r="VFV1647" s="12"/>
      <c r="VFW1647" s="12"/>
      <c r="VFX1647" s="12"/>
      <c r="VFY1647" s="12"/>
      <c r="VFZ1647" s="12"/>
      <c r="VGA1647" s="12"/>
      <c r="VGB1647" s="12"/>
      <c r="VGC1647" s="12"/>
      <c r="VGD1647" s="12"/>
      <c r="VGE1647" s="12"/>
      <c r="VGF1647" s="12"/>
      <c r="VGG1647" s="12"/>
      <c r="VGH1647" s="12"/>
      <c r="VGI1647" s="12"/>
      <c r="VGJ1647" s="12"/>
      <c r="VGK1647" s="12"/>
      <c r="VGL1647" s="12"/>
      <c r="VGM1647" s="12"/>
      <c r="VGN1647" s="12"/>
      <c r="VGO1647" s="12"/>
      <c r="VGP1647" s="12"/>
      <c r="VGQ1647" s="12"/>
      <c r="VGR1647" s="12"/>
      <c r="VGS1647" s="12"/>
      <c r="VGT1647" s="12"/>
      <c r="VGU1647" s="12"/>
      <c r="VGV1647" s="12"/>
      <c r="VGW1647" s="12"/>
      <c r="VGX1647" s="12"/>
      <c r="VGY1647" s="12"/>
      <c r="VGZ1647" s="12"/>
      <c r="VHA1647" s="12"/>
      <c r="VHB1647" s="12"/>
      <c r="VHC1647" s="12"/>
      <c r="VHD1647" s="12"/>
      <c r="VHE1647" s="12"/>
      <c r="VHF1647" s="12"/>
      <c r="VHG1647" s="12"/>
      <c r="VHH1647" s="12"/>
      <c r="VHI1647" s="12"/>
      <c r="VHJ1647" s="12"/>
      <c r="VHK1647" s="12"/>
      <c r="VHL1647" s="12"/>
      <c r="VHM1647" s="12"/>
      <c r="VHN1647" s="12"/>
      <c r="VHO1647" s="12"/>
      <c r="VHP1647" s="12"/>
      <c r="VHQ1647" s="12"/>
      <c r="VHR1647" s="12"/>
      <c r="VHS1647" s="12"/>
      <c r="VHT1647" s="12"/>
      <c r="VHU1647" s="12"/>
      <c r="VHV1647" s="12"/>
      <c r="VHW1647" s="12"/>
      <c r="VHX1647" s="12"/>
      <c r="VHY1647" s="12"/>
      <c r="VHZ1647" s="12"/>
      <c r="VIA1647" s="12"/>
      <c r="VIB1647" s="12"/>
      <c r="VIC1647" s="12"/>
      <c r="VID1647" s="12"/>
      <c r="VIE1647" s="12"/>
      <c r="VIF1647" s="12"/>
      <c r="VIG1647" s="12"/>
      <c r="VIH1647" s="12"/>
      <c r="VII1647" s="12"/>
      <c r="VIJ1647" s="12"/>
      <c r="VIK1647" s="12"/>
      <c r="VIL1647" s="12"/>
      <c r="VIM1647" s="12"/>
      <c r="VIN1647" s="12"/>
      <c r="VIO1647" s="12"/>
      <c r="VIP1647" s="12"/>
      <c r="VIQ1647" s="12"/>
      <c r="VIR1647" s="12"/>
      <c r="VIS1647" s="12"/>
      <c r="VIT1647" s="12"/>
      <c r="VIU1647" s="12"/>
      <c r="VIV1647" s="12"/>
      <c r="VIW1647" s="12"/>
      <c r="VIX1647" s="12"/>
      <c r="VIY1647" s="12"/>
      <c r="VIZ1647" s="12"/>
      <c r="VJA1647" s="12"/>
      <c r="VJB1647" s="12"/>
      <c r="VJC1647" s="12"/>
      <c r="VJD1647" s="12"/>
      <c r="VJE1647" s="12"/>
      <c r="VJF1647" s="12"/>
      <c r="VJG1647" s="12"/>
      <c r="VJH1647" s="12"/>
      <c r="VJI1647" s="12"/>
      <c r="VJJ1647" s="12"/>
      <c r="VJK1647" s="12"/>
      <c r="VJL1647" s="12"/>
      <c r="VJM1647" s="12"/>
      <c r="VJN1647" s="12"/>
      <c r="VJO1647" s="12"/>
      <c r="VJP1647" s="12"/>
      <c r="VJQ1647" s="12"/>
      <c r="VJR1647" s="12"/>
      <c r="VJS1647" s="12"/>
      <c r="VJT1647" s="12"/>
      <c r="VJU1647" s="12"/>
      <c r="VJV1647" s="12"/>
      <c r="VJW1647" s="12"/>
      <c r="VJX1647" s="12"/>
      <c r="VJY1647" s="12"/>
      <c r="VJZ1647" s="12"/>
      <c r="VKA1647" s="12"/>
      <c r="VKB1647" s="12"/>
      <c r="VKC1647" s="12"/>
      <c r="VKD1647" s="12"/>
      <c r="VKE1647" s="12"/>
      <c r="VKF1647" s="12"/>
      <c r="VKG1647" s="12"/>
      <c r="VKH1647" s="12"/>
      <c r="VKI1647" s="12"/>
      <c r="VKJ1647" s="12"/>
      <c r="VKK1647" s="12"/>
      <c r="VKL1647" s="12"/>
      <c r="VKM1647" s="12"/>
      <c r="VKN1647" s="12"/>
      <c r="VKO1647" s="12"/>
      <c r="VKP1647" s="12"/>
      <c r="VKQ1647" s="12"/>
      <c r="VKR1647" s="12"/>
      <c r="VKS1647" s="12"/>
      <c r="VKT1647" s="12"/>
      <c r="VKU1647" s="12"/>
      <c r="VKV1647" s="12"/>
      <c r="VKW1647" s="12"/>
      <c r="VKX1647" s="12"/>
      <c r="VKY1647" s="12"/>
      <c r="VKZ1647" s="12"/>
      <c r="VLA1647" s="12"/>
      <c r="VLB1647" s="12"/>
      <c r="VLC1647" s="12"/>
      <c r="VLD1647" s="12"/>
      <c r="VLE1647" s="12"/>
      <c r="VLF1647" s="12"/>
      <c r="VLG1647" s="12"/>
      <c r="VLH1647" s="12"/>
      <c r="VLI1647" s="12"/>
      <c r="VLJ1647" s="12"/>
      <c r="VLK1647" s="12"/>
      <c r="VLL1647" s="12"/>
      <c r="VLM1647" s="12"/>
      <c r="VLN1647" s="12"/>
      <c r="VLO1647" s="12"/>
      <c r="VLP1647" s="12"/>
      <c r="VLQ1647" s="12"/>
      <c r="VLR1647" s="12"/>
      <c r="VLS1647" s="12"/>
      <c r="VLT1647" s="12"/>
      <c r="VLU1647" s="12"/>
      <c r="VLV1647" s="12"/>
      <c r="VLW1647" s="12"/>
      <c r="VLX1647" s="12"/>
      <c r="VLY1647" s="12"/>
      <c r="VLZ1647" s="12"/>
      <c r="VMA1647" s="12"/>
      <c r="VMB1647" s="12"/>
      <c r="VMC1647" s="12"/>
      <c r="VMD1647" s="12"/>
      <c r="VME1647" s="12"/>
      <c r="VMF1647" s="12"/>
      <c r="VMG1647" s="12"/>
      <c r="VMH1647" s="12"/>
      <c r="VMI1647" s="12"/>
      <c r="VMJ1647" s="12"/>
      <c r="VMK1647" s="12"/>
      <c r="VML1647" s="12"/>
      <c r="VMM1647" s="12"/>
      <c r="VMN1647" s="12"/>
      <c r="VMO1647" s="12"/>
      <c r="VMP1647" s="12"/>
      <c r="VMQ1647" s="12"/>
      <c r="VMR1647" s="12"/>
      <c r="VMS1647" s="12"/>
      <c r="VMT1647" s="12"/>
      <c r="VMU1647" s="12"/>
      <c r="VMV1647" s="12"/>
      <c r="VMW1647" s="12"/>
      <c r="VMX1647" s="12"/>
      <c r="VMY1647" s="12"/>
      <c r="VMZ1647" s="12"/>
      <c r="VNA1647" s="12"/>
      <c r="VNB1647" s="12"/>
      <c r="VNC1647" s="12"/>
      <c r="VND1647" s="12"/>
      <c r="VNE1647" s="12"/>
      <c r="VNF1647" s="12"/>
      <c r="VNG1647" s="12"/>
      <c r="VNH1647" s="12"/>
      <c r="VNI1647" s="12"/>
      <c r="VNJ1647" s="12"/>
      <c r="VNK1647" s="12"/>
      <c r="VNL1647" s="12"/>
      <c r="VNM1647" s="12"/>
      <c r="VNN1647" s="12"/>
      <c r="VNO1647" s="12"/>
      <c r="VNP1647" s="12"/>
      <c r="VNQ1647" s="12"/>
      <c r="VNR1647" s="12"/>
      <c r="VNS1647" s="12"/>
      <c r="VNT1647" s="12"/>
      <c r="VNU1647" s="12"/>
      <c r="VNV1647" s="12"/>
      <c r="VNW1647" s="12"/>
      <c r="VNX1647" s="12"/>
      <c r="VNY1647" s="12"/>
      <c r="VNZ1647" s="12"/>
      <c r="VOA1647" s="12"/>
      <c r="VOB1647" s="12"/>
      <c r="VOC1647" s="12"/>
      <c r="VOD1647" s="12"/>
      <c r="VOE1647" s="12"/>
      <c r="VOF1647" s="12"/>
      <c r="VOG1647" s="12"/>
      <c r="VOH1647" s="12"/>
      <c r="VOI1647" s="12"/>
      <c r="VOJ1647" s="12"/>
      <c r="VOK1647" s="12"/>
      <c r="VOL1647" s="12"/>
      <c r="VOM1647" s="12"/>
      <c r="VON1647" s="12"/>
      <c r="VOO1647" s="12"/>
      <c r="VOP1647" s="12"/>
      <c r="VOQ1647" s="12"/>
      <c r="VOR1647" s="12"/>
      <c r="VOS1647" s="12"/>
      <c r="VOT1647" s="12"/>
      <c r="VOU1647" s="12"/>
      <c r="VOV1647" s="12"/>
      <c r="VOW1647" s="12"/>
      <c r="VOX1647" s="12"/>
      <c r="VOY1647" s="12"/>
      <c r="VOZ1647" s="12"/>
      <c r="VPA1647" s="12"/>
      <c r="VPB1647" s="12"/>
      <c r="VPC1647" s="12"/>
      <c r="VPD1647" s="12"/>
      <c r="VPE1647" s="12"/>
      <c r="VPF1647" s="12"/>
      <c r="VPG1647" s="12"/>
      <c r="VPH1647" s="12"/>
      <c r="VPI1647" s="12"/>
      <c r="VPJ1647" s="12"/>
      <c r="VPK1647" s="12"/>
      <c r="VPL1647" s="12"/>
      <c r="VPM1647" s="12"/>
      <c r="VPN1647" s="12"/>
      <c r="VPO1647" s="12"/>
      <c r="VPP1647" s="12"/>
      <c r="VPQ1647" s="12"/>
      <c r="VPR1647" s="12"/>
      <c r="VPS1647" s="12"/>
      <c r="VPT1647" s="12"/>
      <c r="VPU1647" s="12"/>
      <c r="VPV1647" s="12"/>
      <c r="VPW1647" s="12"/>
      <c r="VPX1647" s="12"/>
      <c r="VPY1647" s="12"/>
      <c r="VPZ1647" s="12"/>
      <c r="VQA1647" s="12"/>
      <c r="VQB1647" s="12"/>
      <c r="VQC1647" s="12"/>
      <c r="VQD1647" s="12"/>
      <c r="VQE1647" s="12"/>
      <c r="VQF1647" s="12"/>
      <c r="VQG1647" s="12"/>
      <c r="VQH1647" s="12"/>
      <c r="VQI1647" s="12"/>
      <c r="VQJ1647" s="12"/>
      <c r="VQK1647" s="12"/>
      <c r="VQL1647" s="12"/>
      <c r="VQM1647" s="12"/>
      <c r="VQN1647" s="12"/>
      <c r="VQO1647" s="12"/>
      <c r="VQP1647" s="12"/>
      <c r="VQQ1647" s="12"/>
      <c r="VQR1647" s="12"/>
      <c r="VQS1647" s="12"/>
      <c r="VQT1647" s="12"/>
      <c r="VQU1647" s="12"/>
      <c r="VQV1647" s="12"/>
      <c r="VQW1647" s="12"/>
      <c r="VQX1647" s="12"/>
      <c r="VQY1647" s="12"/>
      <c r="VQZ1647" s="12"/>
      <c r="VRA1647" s="12"/>
      <c r="VRB1647" s="12"/>
      <c r="VRC1647" s="12"/>
      <c r="VRD1647" s="12"/>
      <c r="VRE1647" s="12"/>
      <c r="VRF1647" s="12"/>
      <c r="VRG1647" s="12"/>
      <c r="VRH1647" s="12"/>
      <c r="VRI1647" s="12"/>
      <c r="VRJ1647" s="12"/>
      <c r="VRK1647" s="12"/>
      <c r="VRL1647" s="12"/>
      <c r="VRM1647" s="12"/>
      <c r="VRN1647" s="12"/>
      <c r="VRO1647" s="12"/>
      <c r="VRP1647" s="12"/>
      <c r="VRQ1647" s="12"/>
      <c r="VRR1647" s="12"/>
      <c r="VRS1647" s="12"/>
      <c r="VRT1647" s="12"/>
      <c r="VRU1647" s="12"/>
      <c r="VRV1647" s="12"/>
      <c r="VRW1647" s="12"/>
      <c r="VRX1647" s="12"/>
      <c r="VRY1647" s="12"/>
      <c r="VRZ1647" s="12"/>
      <c r="VSA1647" s="12"/>
      <c r="VSB1647" s="12"/>
      <c r="VSC1647" s="12"/>
      <c r="VSD1647" s="12"/>
      <c r="VSE1647" s="12"/>
      <c r="VSF1647" s="12"/>
      <c r="VSG1647" s="12"/>
      <c r="VSH1647" s="12"/>
      <c r="VSI1647" s="12"/>
      <c r="VSJ1647" s="12"/>
      <c r="VSK1647" s="12"/>
      <c r="VSL1647" s="12"/>
      <c r="VSM1647" s="12"/>
      <c r="VSN1647" s="12"/>
      <c r="VSO1647" s="12"/>
      <c r="VSP1647" s="12"/>
      <c r="VSQ1647" s="12"/>
      <c r="VSR1647" s="12"/>
      <c r="VSS1647" s="12"/>
      <c r="VST1647" s="12"/>
      <c r="VSU1647" s="12"/>
      <c r="VSV1647" s="12"/>
      <c r="VSW1647" s="12"/>
      <c r="VSX1647" s="12"/>
      <c r="VSY1647" s="12"/>
      <c r="VSZ1647" s="12"/>
      <c r="VTA1647" s="12"/>
      <c r="VTB1647" s="12"/>
      <c r="VTC1647" s="12"/>
      <c r="VTD1647" s="12"/>
      <c r="VTE1647" s="12"/>
      <c r="VTF1647" s="12"/>
      <c r="VTG1647" s="12"/>
      <c r="VTH1647" s="12"/>
      <c r="VTI1647" s="12"/>
      <c r="VTJ1647" s="12"/>
      <c r="VTK1647" s="12"/>
      <c r="VTL1647" s="12"/>
      <c r="VTM1647" s="12"/>
      <c r="VTN1647" s="12"/>
      <c r="VTO1647" s="12"/>
      <c r="VTP1647" s="12"/>
      <c r="VTQ1647" s="12"/>
      <c r="VTR1647" s="12"/>
      <c r="VTS1647" s="12"/>
      <c r="VTT1647" s="12"/>
      <c r="VTU1647" s="12"/>
      <c r="VTV1647" s="12"/>
      <c r="VTW1647" s="12"/>
      <c r="VTX1647" s="12"/>
      <c r="VTY1647" s="12"/>
      <c r="VTZ1647" s="12"/>
      <c r="VUA1647" s="12"/>
      <c r="VUB1647" s="12"/>
      <c r="VUC1647" s="12"/>
      <c r="VUD1647" s="12"/>
      <c r="VUE1647" s="12"/>
      <c r="VUF1647" s="12"/>
      <c r="VUG1647" s="12"/>
      <c r="VUH1647" s="12"/>
      <c r="VUI1647" s="12"/>
      <c r="VUJ1647" s="12"/>
      <c r="VUK1647" s="12"/>
      <c r="VUL1647" s="12"/>
      <c r="VUM1647" s="12"/>
      <c r="VUN1647" s="12"/>
      <c r="VUO1647" s="12"/>
      <c r="VUP1647" s="12"/>
      <c r="VUQ1647" s="12"/>
      <c r="VUR1647" s="12"/>
      <c r="VUS1647" s="12"/>
      <c r="VUT1647" s="12"/>
      <c r="VUU1647" s="12"/>
      <c r="VUV1647" s="12"/>
      <c r="VUW1647" s="12"/>
      <c r="VUX1647" s="12"/>
      <c r="VUY1647" s="12"/>
      <c r="VUZ1647" s="12"/>
      <c r="VVA1647" s="12"/>
      <c r="VVB1647" s="12"/>
      <c r="VVC1647" s="12"/>
      <c r="VVD1647" s="12"/>
      <c r="VVE1647" s="12"/>
      <c r="VVF1647" s="12"/>
      <c r="VVG1647" s="12"/>
      <c r="VVH1647" s="12"/>
      <c r="VVI1647" s="12"/>
      <c r="VVJ1647" s="12"/>
      <c r="VVK1647" s="12"/>
      <c r="VVL1647" s="12"/>
      <c r="VVM1647" s="12"/>
      <c r="VVN1647" s="12"/>
      <c r="VVO1647" s="12"/>
      <c r="VVP1647" s="12"/>
      <c r="VVQ1647" s="12"/>
      <c r="VVR1647" s="12"/>
      <c r="VVS1647" s="12"/>
      <c r="VVT1647" s="12"/>
      <c r="VVU1647" s="12"/>
      <c r="VVV1647" s="12"/>
      <c r="VVW1647" s="12"/>
      <c r="VVX1647" s="12"/>
      <c r="VVY1647" s="12"/>
      <c r="VVZ1647" s="12"/>
      <c r="VWA1647" s="12"/>
      <c r="VWB1647" s="12"/>
      <c r="VWC1647" s="12"/>
      <c r="VWD1647" s="12"/>
      <c r="VWE1647" s="12"/>
      <c r="VWF1647" s="12"/>
      <c r="VWG1647" s="12"/>
      <c r="VWH1647" s="12"/>
      <c r="VWI1647" s="12"/>
      <c r="VWJ1647" s="12"/>
      <c r="VWK1647" s="12"/>
      <c r="VWL1647" s="12"/>
      <c r="VWM1647" s="12"/>
      <c r="VWN1647" s="12"/>
      <c r="VWO1647" s="12"/>
      <c r="VWP1647" s="12"/>
      <c r="VWQ1647" s="12"/>
      <c r="VWR1647" s="12"/>
      <c r="VWS1647" s="12"/>
      <c r="VWT1647" s="12"/>
      <c r="VWU1647" s="12"/>
      <c r="VWV1647" s="12"/>
      <c r="VWW1647" s="12"/>
      <c r="VWX1647" s="12"/>
      <c r="VWY1647" s="12"/>
      <c r="VWZ1647" s="12"/>
      <c r="VXA1647" s="12"/>
      <c r="VXB1647" s="12"/>
      <c r="VXC1647" s="12"/>
      <c r="VXD1647" s="12"/>
      <c r="VXE1647" s="12"/>
      <c r="VXF1647" s="12"/>
      <c r="VXG1647" s="12"/>
      <c r="VXH1647" s="12"/>
      <c r="VXI1647" s="12"/>
      <c r="VXJ1647" s="12"/>
      <c r="VXK1647" s="12"/>
      <c r="VXL1647" s="12"/>
      <c r="VXM1647" s="12"/>
      <c r="VXN1647" s="12"/>
      <c r="VXO1647" s="12"/>
      <c r="VXP1647" s="12"/>
      <c r="VXQ1647" s="12"/>
      <c r="VXR1647" s="12"/>
      <c r="VXS1647" s="12"/>
      <c r="VXT1647" s="12"/>
      <c r="VXU1647" s="12"/>
      <c r="VXV1647" s="12"/>
      <c r="VXW1647" s="12"/>
      <c r="VXX1647" s="12"/>
      <c r="VXY1647" s="12"/>
      <c r="VXZ1647" s="12"/>
      <c r="VYA1647" s="12"/>
      <c r="VYB1647" s="12"/>
      <c r="VYC1647" s="12"/>
      <c r="VYD1647" s="12"/>
      <c r="VYE1647" s="12"/>
      <c r="VYF1647" s="12"/>
      <c r="VYG1647" s="12"/>
      <c r="VYH1647" s="12"/>
      <c r="VYI1647" s="12"/>
      <c r="VYJ1647" s="12"/>
      <c r="VYK1647" s="12"/>
      <c r="VYL1647" s="12"/>
      <c r="VYM1647" s="12"/>
      <c r="VYN1647" s="12"/>
      <c r="VYO1647" s="12"/>
      <c r="VYP1647" s="12"/>
      <c r="VYQ1647" s="12"/>
      <c r="VYR1647" s="12"/>
      <c r="VYS1647" s="12"/>
      <c r="VYT1647" s="12"/>
      <c r="VYU1647" s="12"/>
      <c r="VYV1647" s="12"/>
      <c r="VYW1647" s="12"/>
      <c r="VYX1647" s="12"/>
      <c r="VYY1647" s="12"/>
      <c r="VYZ1647" s="12"/>
      <c r="VZA1647" s="12"/>
      <c r="VZB1647" s="12"/>
      <c r="VZC1647" s="12"/>
      <c r="VZD1647" s="12"/>
      <c r="VZE1647" s="12"/>
      <c r="VZF1647" s="12"/>
      <c r="VZG1647" s="12"/>
      <c r="VZH1647" s="12"/>
      <c r="VZI1647" s="12"/>
      <c r="VZJ1647" s="12"/>
      <c r="VZK1647" s="12"/>
      <c r="VZL1647" s="12"/>
      <c r="VZM1647" s="12"/>
      <c r="VZN1647" s="12"/>
      <c r="VZO1647" s="12"/>
      <c r="VZP1647" s="12"/>
      <c r="VZQ1647" s="12"/>
      <c r="VZR1647" s="12"/>
      <c r="VZS1647" s="12"/>
      <c r="VZT1647" s="12"/>
      <c r="VZU1647" s="12"/>
      <c r="VZV1647" s="12"/>
      <c r="VZW1647" s="12"/>
      <c r="VZX1647" s="12"/>
      <c r="VZY1647" s="12"/>
      <c r="VZZ1647" s="12"/>
      <c r="WAA1647" s="12"/>
      <c r="WAB1647" s="12"/>
      <c r="WAC1647" s="12"/>
      <c r="WAD1647" s="12"/>
      <c r="WAE1647" s="12"/>
      <c r="WAF1647" s="12"/>
      <c r="WAG1647" s="12"/>
      <c r="WAH1647" s="12"/>
      <c r="WAI1647" s="12"/>
      <c r="WAJ1647" s="12"/>
      <c r="WAK1647" s="12"/>
      <c r="WAL1647" s="12"/>
      <c r="WAM1647" s="12"/>
      <c r="WAN1647" s="12"/>
      <c r="WAO1647" s="12"/>
      <c r="WAP1647" s="12"/>
      <c r="WAQ1647" s="12"/>
      <c r="WAR1647" s="12"/>
      <c r="WAS1647" s="12"/>
      <c r="WAT1647" s="12"/>
      <c r="WAU1647" s="12"/>
      <c r="WAV1647" s="12"/>
      <c r="WAW1647" s="12"/>
      <c r="WAX1647" s="12"/>
      <c r="WAY1647" s="12"/>
      <c r="WAZ1647" s="12"/>
      <c r="WBA1647" s="12"/>
      <c r="WBB1647" s="12"/>
      <c r="WBC1647" s="12"/>
      <c r="WBD1647" s="12"/>
      <c r="WBE1647" s="12"/>
      <c r="WBF1647" s="12"/>
      <c r="WBG1647" s="12"/>
      <c r="WBH1647" s="12"/>
      <c r="WBI1647" s="12"/>
      <c r="WBJ1647" s="12"/>
      <c r="WBK1647" s="12"/>
      <c r="WBL1647" s="12"/>
      <c r="WBM1647" s="12"/>
      <c r="WBN1647" s="12"/>
      <c r="WBO1647" s="12"/>
      <c r="WBP1647" s="12"/>
      <c r="WBQ1647" s="12"/>
      <c r="WBR1647" s="12"/>
      <c r="WBS1647" s="12"/>
      <c r="WBT1647" s="12"/>
      <c r="WBU1647" s="12"/>
      <c r="WBV1647" s="12"/>
      <c r="WBW1647" s="12"/>
      <c r="WBX1647" s="12"/>
      <c r="WBY1647" s="12"/>
      <c r="WBZ1647" s="12"/>
      <c r="WCA1647" s="12"/>
      <c r="WCB1647" s="12"/>
      <c r="WCC1647" s="12"/>
      <c r="WCD1647" s="12"/>
      <c r="WCE1647" s="12"/>
      <c r="WCF1647" s="12"/>
      <c r="WCG1647" s="12"/>
      <c r="WCH1647" s="12"/>
      <c r="WCI1647" s="12"/>
      <c r="WCJ1647" s="12"/>
      <c r="WCK1647" s="12"/>
      <c r="WCL1647" s="12"/>
      <c r="WCM1647" s="12"/>
      <c r="WCN1647" s="12"/>
      <c r="WCO1647" s="12"/>
      <c r="WCP1647" s="12"/>
      <c r="WCQ1647" s="12"/>
      <c r="WCR1647" s="12"/>
      <c r="WCS1647" s="12"/>
      <c r="WCT1647" s="12"/>
      <c r="WCU1647" s="12"/>
      <c r="WCV1647" s="12"/>
      <c r="WCW1647" s="12"/>
      <c r="WCX1647" s="12"/>
      <c r="WCY1647" s="12"/>
      <c r="WCZ1647" s="12"/>
      <c r="WDA1647" s="12"/>
      <c r="WDB1647" s="12"/>
      <c r="WDC1647" s="12"/>
      <c r="WDD1647" s="12"/>
      <c r="WDE1647" s="12"/>
      <c r="WDF1647" s="12"/>
      <c r="WDG1647" s="12"/>
      <c r="WDH1647" s="12"/>
      <c r="WDI1647" s="12"/>
      <c r="WDJ1647" s="12"/>
      <c r="WDK1647" s="12"/>
      <c r="WDL1647" s="12"/>
      <c r="WDM1647" s="12"/>
      <c r="WDN1647" s="12"/>
      <c r="WDO1647" s="12"/>
      <c r="WDP1647" s="12"/>
      <c r="WDQ1647" s="12"/>
      <c r="WDR1647" s="12"/>
      <c r="WDS1647" s="12"/>
      <c r="WDT1647" s="12"/>
      <c r="WDU1647" s="12"/>
      <c r="WDV1647" s="12"/>
      <c r="WDW1647" s="12"/>
      <c r="WDX1647" s="12"/>
      <c r="WDY1647" s="12"/>
      <c r="WDZ1647" s="12"/>
      <c r="WEA1647" s="12"/>
      <c r="WEB1647" s="12"/>
      <c r="WEC1647" s="12"/>
      <c r="WED1647" s="12"/>
      <c r="WEE1647" s="12"/>
      <c r="WEF1647" s="12"/>
      <c r="WEG1647" s="12"/>
      <c r="WEH1647" s="12"/>
      <c r="WEI1647" s="12"/>
      <c r="WEJ1647" s="12"/>
      <c r="WEK1647" s="12"/>
      <c r="WEL1647" s="12"/>
      <c r="WEM1647" s="12"/>
      <c r="WEN1647" s="12"/>
      <c r="WEO1647" s="12"/>
      <c r="WEP1647" s="12"/>
      <c r="WEQ1647" s="12"/>
      <c r="WER1647" s="12"/>
      <c r="WES1647" s="12"/>
      <c r="WET1647" s="12"/>
      <c r="WEU1647" s="12"/>
      <c r="WEV1647" s="12"/>
      <c r="WEW1647" s="12"/>
      <c r="WEX1647" s="12"/>
      <c r="WEY1647" s="12"/>
      <c r="WEZ1647" s="12"/>
      <c r="WFA1647" s="12"/>
      <c r="WFB1647" s="12"/>
      <c r="WFC1647" s="12"/>
      <c r="WFD1647" s="12"/>
      <c r="WFE1647" s="12"/>
      <c r="WFF1647" s="12"/>
      <c r="WFG1647" s="12"/>
      <c r="WFH1647" s="12"/>
      <c r="WFI1647" s="12"/>
      <c r="WFJ1647" s="12"/>
      <c r="WFK1647" s="12"/>
      <c r="WFL1647" s="12"/>
      <c r="WFM1647" s="12"/>
      <c r="WFN1647" s="12"/>
      <c r="WFO1647" s="12"/>
      <c r="WFP1647" s="12"/>
      <c r="WFQ1647" s="12"/>
      <c r="WFR1647" s="12"/>
      <c r="WFS1647" s="12"/>
      <c r="WFT1647" s="12"/>
      <c r="WFU1647" s="12"/>
      <c r="WFV1647" s="12"/>
      <c r="WFW1647" s="12"/>
      <c r="WFX1647" s="12"/>
      <c r="WFY1647" s="12"/>
      <c r="WFZ1647" s="12"/>
      <c r="WGA1647" s="12"/>
      <c r="WGB1647" s="12"/>
      <c r="WGC1647" s="12"/>
      <c r="WGD1647" s="12"/>
      <c r="WGE1647" s="12"/>
      <c r="WGF1647" s="12"/>
      <c r="WGG1647" s="12"/>
      <c r="WGH1647" s="12"/>
      <c r="WGI1647" s="12"/>
      <c r="WGJ1647" s="12"/>
      <c r="WGK1647" s="12"/>
      <c r="WGL1647" s="12"/>
      <c r="WGM1647" s="12"/>
      <c r="WGN1647" s="12"/>
      <c r="WGO1647" s="12"/>
      <c r="WGP1647" s="12"/>
      <c r="WGQ1647" s="12"/>
      <c r="WGR1647" s="12"/>
      <c r="WGS1647" s="12"/>
      <c r="WGT1647" s="12"/>
      <c r="WGU1647" s="12"/>
      <c r="WGV1647" s="12"/>
      <c r="WGW1647" s="12"/>
      <c r="WGX1647" s="12"/>
      <c r="WGY1647" s="12"/>
      <c r="WGZ1647" s="12"/>
      <c r="WHA1647" s="12"/>
      <c r="WHB1647" s="12"/>
      <c r="WHC1647" s="12"/>
      <c r="WHD1647" s="12"/>
      <c r="WHE1647" s="12"/>
      <c r="WHF1647" s="12"/>
      <c r="WHG1647" s="12"/>
      <c r="WHH1647" s="12"/>
      <c r="WHI1647" s="12"/>
      <c r="WHJ1647" s="12"/>
      <c r="WHK1647" s="12"/>
      <c r="WHL1647" s="12"/>
      <c r="WHM1647" s="12"/>
      <c r="WHN1647" s="12"/>
      <c r="WHO1647" s="12"/>
      <c r="WHP1647" s="12"/>
      <c r="WHQ1647" s="12"/>
      <c r="WHR1647" s="12"/>
      <c r="WHS1647" s="12"/>
      <c r="WHT1647" s="12"/>
      <c r="WHU1647" s="12"/>
      <c r="WHV1647" s="12"/>
      <c r="WHW1647" s="12"/>
      <c r="WHX1647" s="12"/>
      <c r="WHY1647" s="12"/>
      <c r="WHZ1647" s="12"/>
      <c r="WIA1647" s="12"/>
      <c r="WIB1647" s="12"/>
      <c r="WIC1647" s="12"/>
      <c r="WID1647" s="12"/>
      <c r="WIE1647" s="12"/>
      <c r="WIF1647" s="12"/>
      <c r="WIG1647" s="12"/>
      <c r="WIH1647" s="12"/>
      <c r="WII1647" s="12"/>
      <c r="WIJ1647" s="12"/>
      <c r="WIK1647" s="12"/>
      <c r="WIL1647" s="12"/>
      <c r="WIM1647" s="12"/>
      <c r="WIN1647" s="12"/>
      <c r="WIO1647" s="12"/>
      <c r="WIP1647" s="12"/>
      <c r="WIQ1647" s="12"/>
      <c r="WIR1647" s="12"/>
      <c r="WIS1647" s="12"/>
      <c r="WIT1647" s="12"/>
      <c r="WIU1647" s="12"/>
      <c r="WIV1647" s="12"/>
      <c r="WIW1647" s="12"/>
      <c r="WIX1647" s="12"/>
      <c r="WIY1647" s="12"/>
      <c r="WIZ1647" s="12"/>
      <c r="WJA1647" s="12"/>
      <c r="WJB1647" s="12"/>
      <c r="WJC1647" s="12"/>
      <c r="WJD1647" s="12"/>
      <c r="WJE1647" s="12"/>
      <c r="WJF1647" s="12"/>
      <c r="WJG1647" s="12"/>
      <c r="WJH1647" s="12"/>
      <c r="WJI1647" s="12"/>
      <c r="WJJ1647" s="12"/>
      <c r="WJK1647" s="12"/>
      <c r="WJL1647" s="12"/>
      <c r="WJM1647" s="12"/>
      <c r="WJN1647" s="12"/>
      <c r="WJO1647" s="12"/>
      <c r="WJP1647" s="12"/>
      <c r="WJQ1647" s="12"/>
      <c r="WJR1647" s="12"/>
      <c r="WJS1647" s="12"/>
      <c r="WJT1647" s="12"/>
      <c r="WJU1647" s="12"/>
      <c r="WJV1647" s="12"/>
      <c r="WJW1647" s="12"/>
      <c r="WJX1647" s="12"/>
      <c r="WJY1647" s="12"/>
      <c r="WJZ1647" s="12"/>
      <c r="WKA1647" s="12"/>
      <c r="WKB1647" s="12"/>
      <c r="WKC1647" s="12"/>
      <c r="WKD1647" s="12"/>
      <c r="WKE1647" s="12"/>
      <c r="WKF1647" s="12"/>
      <c r="WKG1647" s="12"/>
      <c r="WKH1647" s="12"/>
      <c r="WKI1647" s="12"/>
      <c r="WKJ1647" s="12"/>
      <c r="WKK1647" s="12"/>
      <c r="WKL1647" s="12"/>
      <c r="WKM1647" s="12"/>
      <c r="WKN1647" s="12"/>
      <c r="WKO1647" s="12"/>
      <c r="WKP1647" s="12"/>
      <c r="WKQ1647" s="12"/>
      <c r="WKR1647" s="12"/>
      <c r="WKS1647" s="12"/>
      <c r="WKT1647" s="12"/>
      <c r="WKU1647" s="12"/>
      <c r="WKV1647" s="12"/>
      <c r="WKW1647" s="12"/>
      <c r="WKX1647" s="12"/>
      <c r="WKY1647" s="12"/>
      <c r="WKZ1647" s="12"/>
      <c r="WLA1647" s="12"/>
      <c r="WLB1647" s="12"/>
      <c r="WLC1647" s="12"/>
      <c r="WLD1647" s="12"/>
      <c r="WLE1647" s="12"/>
      <c r="WLF1647" s="12"/>
      <c r="WLG1647" s="12"/>
      <c r="WLH1647" s="12"/>
      <c r="WLI1647" s="12"/>
      <c r="WLJ1647" s="12"/>
      <c r="WLK1647" s="12"/>
      <c r="WLL1647" s="12"/>
      <c r="WLM1647" s="12"/>
      <c r="WLN1647" s="12"/>
      <c r="WLO1647" s="12"/>
      <c r="WLP1647" s="12"/>
      <c r="WLQ1647" s="12"/>
      <c r="WLR1647" s="12"/>
      <c r="WLS1647" s="12"/>
      <c r="WLT1647" s="12"/>
      <c r="WLU1647" s="12"/>
      <c r="WLV1647" s="12"/>
      <c r="WLW1647" s="12"/>
      <c r="WLX1647" s="12"/>
      <c r="WLY1647" s="12"/>
      <c r="WLZ1647" s="12"/>
      <c r="WMA1647" s="12"/>
      <c r="WMB1647" s="12"/>
      <c r="WMC1647" s="12"/>
      <c r="WMD1647" s="12"/>
      <c r="WME1647" s="12"/>
      <c r="WMF1647" s="12"/>
      <c r="WMG1647" s="12"/>
      <c r="WMH1647" s="12"/>
      <c r="WMI1647" s="12"/>
      <c r="WMJ1647" s="12"/>
      <c r="WMK1647" s="12"/>
      <c r="WML1647" s="12"/>
      <c r="WMM1647" s="12"/>
      <c r="WMN1647" s="12"/>
      <c r="WMO1647" s="12"/>
      <c r="WMP1647" s="12"/>
      <c r="WMQ1647" s="12"/>
      <c r="WMR1647" s="12"/>
      <c r="WMS1647" s="12"/>
      <c r="WMT1647" s="12"/>
      <c r="WMU1647" s="12"/>
      <c r="WMV1647" s="12"/>
      <c r="WMW1647" s="12"/>
      <c r="WMX1647" s="12"/>
      <c r="WMY1647" s="12"/>
      <c r="WMZ1647" s="12"/>
      <c r="WNA1647" s="12"/>
      <c r="WNB1647" s="12"/>
      <c r="WNC1647" s="12"/>
      <c r="WND1647" s="12"/>
      <c r="WNE1647" s="12"/>
      <c r="WNF1647" s="12"/>
      <c r="WNG1647" s="12"/>
      <c r="WNH1647" s="12"/>
      <c r="WNI1647" s="12"/>
      <c r="WNJ1647" s="12"/>
      <c r="WNK1647" s="12"/>
      <c r="WNL1647" s="12"/>
      <c r="WNM1647" s="12"/>
      <c r="WNN1647" s="12"/>
      <c r="WNO1647" s="12"/>
      <c r="WNP1647" s="12"/>
      <c r="WNQ1647" s="12"/>
      <c r="WNR1647" s="12"/>
      <c r="WNS1647" s="12"/>
      <c r="WNT1647" s="12"/>
      <c r="WNU1647" s="12"/>
      <c r="WNV1647" s="12"/>
      <c r="WNW1647" s="12"/>
      <c r="WNX1647" s="12"/>
      <c r="WNY1647" s="12"/>
      <c r="WNZ1647" s="12"/>
      <c r="WOA1647" s="12"/>
      <c r="WOB1647" s="12"/>
      <c r="WOC1647" s="12"/>
      <c r="WOD1647" s="12"/>
      <c r="WOE1647" s="12"/>
      <c r="WOF1647" s="12"/>
      <c r="WOG1647" s="12"/>
      <c r="WOH1647" s="12"/>
      <c r="WOI1647" s="12"/>
      <c r="WOJ1647" s="12"/>
      <c r="WOK1647" s="12"/>
      <c r="WOL1647" s="12"/>
      <c r="WOM1647" s="12"/>
      <c r="WON1647" s="12"/>
      <c r="WOO1647" s="12"/>
      <c r="WOP1647" s="12"/>
      <c r="WOQ1647" s="12"/>
      <c r="WOR1647" s="12"/>
      <c r="WOS1647" s="12"/>
      <c r="WOT1647" s="12"/>
      <c r="WOU1647" s="12"/>
      <c r="WOV1647" s="12"/>
      <c r="WOW1647" s="12"/>
      <c r="WOX1647" s="12"/>
      <c r="WOY1647" s="12"/>
      <c r="WOZ1647" s="12"/>
      <c r="WPA1647" s="12"/>
      <c r="WPB1647" s="12"/>
      <c r="WPC1647" s="12"/>
      <c r="WPD1647" s="12"/>
      <c r="WPE1647" s="12"/>
      <c r="WPF1647" s="12"/>
      <c r="WPG1647" s="12"/>
      <c r="WPH1647" s="12"/>
      <c r="WPI1647" s="12"/>
      <c r="WPJ1647" s="12"/>
      <c r="WPK1647" s="12"/>
      <c r="WPL1647" s="12"/>
      <c r="WPM1647" s="12"/>
      <c r="WPN1647" s="12"/>
      <c r="WPO1647" s="12"/>
      <c r="WPP1647" s="12"/>
      <c r="WPQ1647" s="12"/>
      <c r="WPR1647" s="12"/>
      <c r="WPS1647" s="12"/>
      <c r="WPT1647" s="12"/>
      <c r="WPU1647" s="12"/>
      <c r="WPV1647" s="12"/>
      <c r="WPW1647" s="12"/>
      <c r="WPX1647" s="12"/>
      <c r="WPY1647" s="12"/>
      <c r="WPZ1647" s="12"/>
      <c r="WQA1647" s="12"/>
      <c r="WQB1647" s="12"/>
      <c r="WQC1647" s="12"/>
      <c r="WQD1647" s="12"/>
      <c r="WQE1647" s="12"/>
      <c r="WQF1647" s="12"/>
      <c r="WQG1647" s="12"/>
      <c r="WQH1647" s="12"/>
      <c r="WQI1647" s="12"/>
      <c r="WQJ1647" s="12"/>
      <c r="WQK1647" s="12"/>
      <c r="WQL1647" s="12"/>
      <c r="WQM1647" s="12"/>
      <c r="WQN1647" s="12"/>
      <c r="WQO1647" s="12"/>
      <c r="WQP1647" s="12"/>
      <c r="WQQ1647" s="12"/>
      <c r="WQR1647" s="12"/>
      <c r="WQS1647" s="12"/>
      <c r="WQT1647" s="12"/>
      <c r="WQU1647" s="12"/>
      <c r="WQV1647" s="12"/>
      <c r="WQW1647" s="12"/>
      <c r="WQX1647" s="12"/>
      <c r="WQY1647" s="12"/>
      <c r="WQZ1647" s="12"/>
      <c r="WRA1647" s="12"/>
      <c r="WRB1647" s="12"/>
      <c r="WRC1647" s="12"/>
      <c r="WRD1647" s="12"/>
      <c r="WRE1647" s="12"/>
      <c r="WRF1647" s="12"/>
      <c r="WRG1647" s="12"/>
      <c r="WRH1647" s="12"/>
      <c r="WRI1647" s="12"/>
      <c r="WRJ1647" s="12"/>
      <c r="WRK1647" s="12"/>
      <c r="WRL1647" s="12"/>
      <c r="WRM1647" s="12"/>
      <c r="WRN1647" s="12"/>
      <c r="WRO1647" s="12"/>
      <c r="WRP1647" s="12"/>
      <c r="WRQ1647" s="12"/>
      <c r="WRR1647" s="12"/>
      <c r="WRS1647" s="12"/>
      <c r="WRT1647" s="12"/>
      <c r="WRU1647" s="12"/>
      <c r="WRV1647" s="12"/>
      <c r="WRW1647" s="12"/>
      <c r="WRX1647" s="12"/>
      <c r="WRY1647" s="12"/>
      <c r="WRZ1647" s="12"/>
      <c r="WSA1647" s="12"/>
      <c r="WSB1647" s="12"/>
      <c r="WSC1647" s="12"/>
      <c r="WSD1647" s="12"/>
      <c r="WSE1647" s="12"/>
      <c r="WSF1647" s="12"/>
      <c r="WSG1647" s="12"/>
      <c r="WSH1647" s="12"/>
      <c r="WSI1647" s="12"/>
      <c r="WSJ1647" s="12"/>
      <c r="WSK1647" s="12"/>
      <c r="WSL1647" s="12"/>
      <c r="WSM1647" s="12"/>
      <c r="WSN1647" s="12"/>
      <c r="WSO1647" s="12"/>
      <c r="WSP1647" s="12"/>
      <c r="WSQ1647" s="12"/>
      <c r="WSR1647" s="12"/>
      <c r="WSS1647" s="12"/>
      <c r="WST1647" s="12"/>
      <c r="WSU1647" s="12"/>
      <c r="WSV1647" s="12"/>
      <c r="WSW1647" s="12"/>
      <c r="WSX1647" s="12"/>
      <c r="WSY1647" s="12"/>
      <c r="WSZ1647" s="12"/>
      <c r="WTA1647" s="12"/>
      <c r="WTB1647" s="12"/>
      <c r="WTC1647" s="12"/>
      <c r="WTD1647" s="12"/>
      <c r="WTE1647" s="12"/>
      <c r="WTF1647" s="12"/>
      <c r="WTG1647" s="12"/>
      <c r="WTH1647" s="12"/>
      <c r="WTI1647" s="12"/>
      <c r="WTJ1647" s="12"/>
      <c r="WTK1647" s="12"/>
      <c r="WTL1647" s="12"/>
      <c r="WTM1647" s="12"/>
      <c r="WTN1647" s="12"/>
      <c r="WTO1647" s="12"/>
      <c r="WTP1647" s="12"/>
      <c r="WTQ1647" s="12"/>
      <c r="WTR1647" s="12"/>
      <c r="WTS1647" s="12"/>
      <c r="WTT1647" s="12"/>
      <c r="WTU1647" s="12"/>
      <c r="WTV1647" s="12"/>
      <c r="WTW1647" s="12"/>
      <c r="WTX1647" s="12"/>
      <c r="WTY1647" s="12"/>
      <c r="WTZ1647" s="12"/>
      <c r="WUA1647" s="12"/>
      <c r="WUB1647" s="12"/>
      <c r="WUC1647" s="12"/>
      <c r="WUD1647" s="12"/>
      <c r="WUE1647" s="12"/>
      <c r="WUF1647" s="12"/>
      <c r="WUG1647" s="12"/>
      <c r="WUH1647" s="12"/>
      <c r="WUI1647" s="12"/>
      <c r="WUJ1647" s="12"/>
      <c r="WUK1647" s="12"/>
      <c r="WUL1647" s="12"/>
      <c r="WUM1647" s="12"/>
      <c r="WUN1647" s="12"/>
      <c r="WUO1647" s="12"/>
      <c r="WUP1647" s="12"/>
      <c r="WUQ1647" s="12"/>
      <c r="WUR1647" s="12"/>
      <c r="WUS1647" s="12"/>
      <c r="WUT1647" s="12"/>
      <c r="WUU1647" s="12"/>
      <c r="WUV1647" s="12"/>
      <c r="WUW1647" s="12"/>
      <c r="WUX1647" s="12"/>
      <c r="WUY1647" s="12"/>
      <c r="WUZ1647" s="12"/>
      <c r="WVA1647" s="12"/>
      <c r="WVB1647" s="12"/>
      <c r="WVC1647" s="12"/>
      <c r="WVD1647" s="12"/>
      <c r="WVE1647" s="12"/>
      <c r="WVF1647" s="12"/>
      <c r="WVG1647" s="12"/>
      <c r="WVH1647" s="12"/>
      <c r="WVI1647" s="12"/>
      <c r="WVJ1647" s="12"/>
      <c r="WVK1647" s="12"/>
      <c r="WVL1647" s="12"/>
      <c r="WVM1647" s="12"/>
      <c r="WVN1647" s="12"/>
      <c r="WVO1647" s="12"/>
      <c r="WVP1647" s="12"/>
      <c r="WVQ1647" s="12"/>
      <c r="WVR1647" s="12"/>
      <c r="WVS1647" s="12"/>
      <c r="WVT1647" s="12"/>
      <c r="WVU1647" s="12"/>
      <c r="WVV1647" s="12"/>
      <c r="WVW1647" s="12"/>
      <c r="WVX1647" s="12"/>
      <c r="WVY1647" s="12"/>
      <c r="WVZ1647" s="12"/>
      <c r="WWA1647" s="12"/>
      <c r="WWB1647" s="12"/>
      <c r="WWC1647" s="12"/>
      <c r="WWD1647" s="12"/>
      <c r="WWE1647" s="12"/>
      <c r="WWF1647" s="12"/>
      <c r="WWG1647" s="12"/>
      <c r="WWH1647" s="12"/>
      <c r="WWI1647" s="12"/>
      <c r="WWJ1647" s="12"/>
      <c r="WWK1647" s="12"/>
      <c r="WWL1647" s="12"/>
      <c r="WWM1647" s="12"/>
      <c r="WWN1647" s="12"/>
      <c r="WWO1647" s="12"/>
      <c r="WWP1647" s="12"/>
      <c r="WWQ1647" s="12"/>
      <c r="WWR1647" s="12"/>
      <c r="WWS1647" s="12"/>
      <c r="WWT1647" s="12"/>
      <c r="WWU1647" s="12"/>
      <c r="WWV1647" s="12"/>
      <c r="WWW1647" s="12"/>
      <c r="WWX1647" s="12"/>
      <c r="WWY1647" s="12"/>
      <c r="WWZ1647" s="12"/>
      <c r="WXA1647" s="12"/>
      <c r="WXB1647" s="12"/>
      <c r="WXC1647" s="12"/>
      <c r="WXD1647" s="12"/>
      <c r="WXE1647" s="12"/>
      <c r="WXF1647" s="12"/>
      <c r="WXG1647" s="12"/>
      <c r="WXH1647" s="12"/>
      <c r="WXI1647" s="12"/>
      <c r="WXJ1647" s="12"/>
      <c r="WXK1647" s="12"/>
      <c r="WXL1647" s="12"/>
      <c r="WXM1647" s="12"/>
      <c r="WXN1647" s="12"/>
      <c r="WXO1647" s="12"/>
      <c r="WXP1647" s="12"/>
      <c r="WXQ1647" s="12"/>
      <c r="WXR1647" s="12"/>
      <c r="WXS1647" s="12"/>
      <c r="WXT1647" s="12"/>
      <c r="WXU1647" s="12"/>
      <c r="WXV1647" s="12"/>
      <c r="WXW1647" s="12"/>
      <c r="WXX1647" s="12"/>
      <c r="WXY1647" s="12"/>
      <c r="WXZ1647" s="12"/>
      <c r="WYA1647" s="12"/>
      <c r="WYB1647" s="12"/>
      <c r="WYC1647" s="12"/>
      <c r="WYD1647" s="12"/>
      <c r="WYE1647" s="12"/>
      <c r="WYF1647" s="12"/>
      <c r="WYG1647" s="12"/>
      <c r="WYH1647" s="12"/>
      <c r="WYI1647" s="12"/>
      <c r="WYJ1647" s="12"/>
      <c r="WYK1647" s="12"/>
      <c r="WYL1647" s="12"/>
      <c r="WYM1647" s="12"/>
      <c r="WYN1647" s="12"/>
      <c r="WYO1647" s="12"/>
      <c r="WYP1647" s="12"/>
      <c r="WYQ1647" s="12"/>
      <c r="WYR1647" s="12"/>
      <c r="WYS1647" s="12"/>
      <c r="WYT1647" s="12"/>
      <c r="WYU1647" s="12"/>
      <c r="WYV1647" s="12"/>
      <c r="WYW1647" s="12"/>
      <c r="WYX1647" s="12"/>
      <c r="WYY1647" s="12"/>
      <c r="WYZ1647" s="12"/>
      <c r="WZA1647" s="12"/>
      <c r="WZB1647" s="12"/>
      <c r="WZC1647" s="12"/>
      <c r="WZD1647" s="12"/>
      <c r="WZE1647" s="12"/>
      <c r="WZF1647" s="12"/>
      <c r="WZG1647" s="12"/>
      <c r="WZH1647" s="12"/>
      <c r="WZI1647" s="12"/>
      <c r="WZJ1647" s="12"/>
      <c r="WZK1647" s="12"/>
      <c r="WZL1647" s="12"/>
      <c r="WZM1647" s="12"/>
      <c r="WZN1647" s="12"/>
      <c r="WZO1647" s="12"/>
      <c r="WZP1647" s="12"/>
      <c r="WZQ1647" s="12"/>
      <c r="WZR1647" s="12"/>
      <c r="WZS1647" s="12"/>
      <c r="WZT1647" s="12"/>
      <c r="WZU1647" s="12"/>
      <c r="WZV1647" s="12"/>
      <c r="WZW1647" s="12"/>
      <c r="WZX1647" s="12"/>
      <c r="WZY1647" s="12"/>
      <c r="WZZ1647" s="12"/>
      <c r="XAA1647" s="12"/>
      <c r="XAB1647" s="12"/>
      <c r="XAC1647" s="12"/>
      <c r="XAD1647" s="12"/>
      <c r="XAE1647" s="12"/>
      <c r="XAF1647" s="12"/>
      <c r="XAG1647" s="12"/>
      <c r="XAH1647" s="12"/>
      <c r="XAI1647" s="12"/>
      <c r="XAJ1647" s="12"/>
      <c r="XAK1647" s="12"/>
      <c r="XAL1647" s="12"/>
      <c r="XAM1647" s="12"/>
      <c r="XAN1647" s="12"/>
      <c r="XAO1647" s="12"/>
      <c r="XAP1647" s="12"/>
      <c r="XAQ1647" s="12"/>
      <c r="XAR1647" s="12"/>
      <c r="XAS1647" s="12"/>
      <c r="XAT1647" s="12"/>
      <c r="XAU1647" s="12"/>
      <c r="XAV1647" s="12"/>
      <c r="XAW1647" s="12"/>
      <c r="XAX1647" s="12"/>
      <c r="XAY1647" s="12"/>
      <c r="XAZ1647" s="12"/>
      <c r="XBA1647" s="12"/>
      <c r="XBB1647" s="12"/>
      <c r="XBC1647" s="12"/>
      <c r="XBD1647" s="12"/>
      <c r="XBE1647" s="12"/>
      <c r="XBF1647" s="12"/>
      <c r="XBG1647" s="12"/>
      <c r="XBH1647" s="12"/>
      <c r="XBI1647" s="12"/>
      <c r="XBJ1647" s="12"/>
      <c r="XBK1647" s="12"/>
      <c r="XBL1647" s="12"/>
      <c r="XBM1647" s="12"/>
      <c r="XBN1647" s="12"/>
      <c r="XBO1647" s="12"/>
      <c r="XBP1647" s="12"/>
      <c r="XBQ1647" s="12"/>
      <c r="XBR1647" s="12"/>
      <c r="XBS1647" s="12"/>
      <c r="XBT1647" s="12"/>
      <c r="XBU1647" s="12"/>
      <c r="XBV1647" s="12"/>
      <c r="XBW1647" s="12"/>
      <c r="XBX1647" s="12"/>
      <c r="XBY1647" s="12"/>
      <c r="XBZ1647" s="12"/>
      <c r="XCA1647" s="12"/>
      <c r="XCB1647" s="12"/>
      <c r="XCC1647" s="12"/>
      <c r="XCD1647" s="12"/>
      <c r="XCE1647" s="12"/>
      <c r="XCF1647" s="12"/>
      <c r="XCG1647" s="12"/>
      <c r="XCH1647" s="12"/>
      <c r="XCI1647" s="12"/>
      <c r="XCJ1647" s="12"/>
      <c r="XCK1647" s="12"/>
      <c r="XCL1647" s="12"/>
      <c r="XCM1647" s="12"/>
      <c r="XCN1647" s="12"/>
      <c r="XCO1647" s="12"/>
      <c r="XCP1647" s="12"/>
      <c r="XCQ1647" s="12"/>
      <c r="XCR1647" s="12"/>
      <c r="XCS1647" s="12"/>
      <c r="XCT1647" s="12"/>
      <c r="XCU1647" s="12"/>
      <c r="XCV1647" s="12"/>
      <c r="XCW1647" s="12"/>
      <c r="XCX1647" s="12"/>
      <c r="XCY1647" s="12"/>
      <c r="XCZ1647" s="12"/>
      <c r="XDA1647" s="12"/>
      <c r="XDB1647" s="12"/>
      <c r="XDC1647" s="12"/>
      <c r="XDD1647" s="12"/>
      <c r="XDE1647" s="12"/>
      <c r="XDF1647" s="12"/>
      <c r="XDG1647" s="12"/>
      <c r="XDH1647" s="12"/>
      <c r="XDI1647" s="12"/>
      <c r="XDJ1647" s="12"/>
      <c r="XDK1647" s="12"/>
      <c r="XDL1647" s="12"/>
      <c r="XDM1647" s="12"/>
      <c r="XDN1647" s="12"/>
      <c r="XDO1647" s="12"/>
      <c r="XDP1647" s="12"/>
      <c r="XDQ1647" s="12"/>
      <c r="XDR1647" s="12"/>
      <c r="XDS1647" s="12"/>
      <c r="XDT1647" s="12"/>
      <c r="XDU1647" s="12"/>
      <c r="XDV1647" s="12"/>
      <c r="XDW1647" s="12"/>
      <c r="XDX1647" s="12"/>
      <c r="XDY1647" s="12"/>
      <c r="XDZ1647" s="12"/>
      <c r="XEA1647" s="12"/>
      <c r="XEB1647" s="12"/>
      <c r="XEC1647" s="12"/>
      <c r="XED1647" s="12"/>
      <c r="XEE1647" s="12"/>
      <c r="XEF1647" s="12"/>
      <c r="XEG1647" s="12"/>
      <c r="XEH1647" s="12"/>
      <c r="XEI1647" s="12"/>
      <c r="XEJ1647" s="12"/>
    </row>
    <row r="1648" spans="1:16364" ht="31.5" x14ac:dyDescent="0.25">
      <c r="A1648" s="83" t="s">
        <v>28</v>
      </c>
      <c r="B1648" s="223" t="s">
        <v>77</v>
      </c>
      <c r="C1648" s="223" t="s">
        <v>70</v>
      </c>
      <c r="D1648" s="215" t="s">
        <v>372</v>
      </c>
      <c r="E1648" s="31" t="s">
        <v>0</v>
      </c>
      <c r="F1648" s="38">
        <f>F1649</f>
        <v>1430</v>
      </c>
    </row>
    <row r="1649" spans="1:6" ht="36" customHeight="1" x14ac:dyDescent="0.25">
      <c r="A1649" s="83" t="s">
        <v>745</v>
      </c>
      <c r="B1649" s="223" t="s">
        <v>77</v>
      </c>
      <c r="C1649" s="223" t="s">
        <v>70</v>
      </c>
      <c r="D1649" s="49" t="s">
        <v>372</v>
      </c>
      <c r="E1649" s="127">
        <v>634</v>
      </c>
      <c r="F1649" s="186">
        <v>1430</v>
      </c>
    </row>
    <row r="1650" spans="1:6" ht="31.5" x14ac:dyDescent="0.25">
      <c r="A1650" s="44" t="s">
        <v>506</v>
      </c>
      <c r="B1650" s="18" t="s">
        <v>77</v>
      </c>
      <c r="C1650" s="137" t="s">
        <v>70</v>
      </c>
      <c r="D1650" s="18" t="s">
        <v>373</v>
      </c>
      <c r="E1650" s="18"/>
      <c r="F1650" s="56">
        <f>F1651</f>
        <v>150</v>
      </c>
    </row>
    <row r="1651" spans="1:6" ht="31.5" x14ac:dyDescent="0.25">
      <c r="A1651" s="108" t="s">
        <v>374</v>
      </c>
      <c r="B1651" s="18" t="s">
        <v>77</v>
      </c>
      <c r="C1651" s="18" t="s">
        <v>70</v>
      </c>
      <c r="D1651" s="19" t="s">
        <v>375</v>
      </c>
      <c r="E1651" s="41"/>
      <c r="F1651" s="24">
        <f>F1652</f>
        <v>150</v>
      </c>
    </row>
    <row r="1652" spans="1:6" ht="31.5" x14ac:dyDescent="0.25">
      <c r="A1652" s="21" t="s">
        <v>376</v>
      </c>
      <c r="B1652" s="22" t="s">
        <v>77</v>
      </c>
      <c r="C1652" s="22" t="s">
        <v>70</v>
      </c>
      <c r="D1652" s="41" t="s">
        <v>377</v>
      </c>
      <c r="E1652" s="59"/>
      <c r="F1652" s="24">
        <f>F1653</f>
        <v>150</v>
      </c>
    </row>
    <row r="1653" spans="1:6" ht="31.5" x14ac:dyDescent="0.25">
      <c r="A1653" s="211" t="s">
        <v>18</v>
      </c>
      <c r="B1653" s="29" t="s">
        <v>77</v>
      </c>
      <c r="C1653" s="223" t="s">
        <v>70</v>
      </c>
      <c r="D1653" s="215" t="s">
        <v>377</v>
      </c>
      <c r="E1653" s="31" t="s">
        <v>20</v>
      </c>
      <c r="F1653" s="27">
        <f>F1654</f>
        <v>150</v>
      </c>
    </row>
    <row r="1654" spans="1:6" ht="15.75" x14ac:dyDescent="0.25">
      <c r="A1654" s="211" t="s">
        <v>19</v>
      </c>
      <c r="B1654" s="29" t="s">
        <v>77</v>
      </c>
      <c r="C1654" s="223" t="s">
        <v>70</v>
      </c>
      <c r="D1654" s="215" t="s">
        <v>377</v>
      </c>
      <c r="E1654" s="31" t="s">
        <v>21</v>
      </c>
      <c r="F1654" s="27">
        <f>F1655</f>
        <v>150</v>
      </c>
    </row>
    <row r="1655" spans="1:6" ht="15.75" x14ac:dyDescent="0.25">
      <c r="A1655" s="211" t="s">
        <v>165</v>
      </c>
      <c r="B1655" s="29" t="s">
        <v>77</v>
      </c>
      <c r="C1655" s="223" t="s">
        <v>70</v>
      </c>
      <c r="D1655" s="215" t="s">
        <v>377</v>
      </c>
      <c r="E1655" s="31" t="s">
        <v>164</v>
      </c>
      <c r="F1655" s="27">
        <v>150</v>
      </c>
    </row>
    <row r="1656" spans="1:6" ht="15.75" x14ac:dyDescent="0.25">
      <c r="A1656" s="35" t="s">
        <v>111</v>
      </c>
      <c r="B1656" s="18" t="s">
        <v>77</v>
      </c>
      <c r="C1656" s="18" t="s">
        <v>70</v>
      </c>
      <c r="D1656" s="18" t="s">
        <v>236</v>
      </c>
      <c r="E1656" s="54"/>
      <c r="F1656" s="20">
        <f>F1657</f>
        <v>100</v>
      </c>
    </row>
    <row r="1657" spans="1:6" ht="15.75" x14ac:dyDescent="0.25">
      <c r="A1657" s="21" t="s">
        <v>51</v>
      </c>
      <c r="B1657" s="22" t="s">
        <v>77</v>
      </c>
      <c r="C1657" s="22" t="s">
        <v>70</v>
      </c>
      <c r="D1657" s="22" t="s">
        <v>428</v>
      </c>
      <c r="E1657" s="41"/>
      <c r="F1657" s="24">
        <f>F1658</f>
        <v>100</v>
      </c>
    </row>
    <row r="1658" spans="1:6" ht="15.75" x14ac:dyDescent="0.25">
      <c r="A1658" s="211" t="s">
        <v>23</v>
      </c>
      <c r="B1658" s="123" t="s">
        <v>77</v>
      </c>
      <c r="C1658" s="123" t="s">
        <v>70</v>
      </c>
      <c r="D1658" s="223" t="s">
        <v>428</v>
      </c>
      <c r="E1658" s="215" t="s">
        <v>24</v>
      </c>
      <c r="F1658" s="27">
        <f>F1659</f>
        <v>100</v>
      </c>
    </row>
    <row r="1659" spans="1:6" ht="15.75" x14ac:dyDescent="0.25">
      <c r="A1659" s="211" t="s">
        <v>188</v>
      </c>
      <c r="B1659" s="223" t="s">
        <v>77</v>
      </c>
      <c r="C1659" s="223" t="s">
        <v>70</v>
      </c>
      <c r="D1659" s="223" t="s">
        <v>428</v>
      </c>
      <c r="E1659" s="215" t="s">
        <v>126</v>
      </c>
      <c r="F1659" s="27">
        <v>100</v>
      </c>
    </row>
    <row r="1660" spans="1:6" ht="15.75" x14ac:dyDescent="0.25">
      <c r="A1660" s="35" t="s">
        <v>98</v>
      </c>
      <c r="B1660" s="106" t="s">
        <v>77</v>
      </c>
      <c r="C1660" s="18" t="s">
        <v>60</v>
      </c>
      <c r="D1660" s="19"/>
      <c r="E1660" s="59"/>
      <c r="F1660" s="20">
        <f>F1661</f>
        <v>8318</v>
      </c>
    </row>
    <row r="1661" spans="1:6" ht="37.5" x14ac:dyDescent="0.3">
      <c r="A1661" s="79" t="s">
        <v>734</v>
      </c>
      <c r="B1661" s="106" t="s">
        <v>77</v>
      </c>
      <c r="C1661" s="18" t="s">
        <v>60</v>
      </c>
      <c r="D1661" s="80" t="s">
        <v>359</v>
      </c>
      <c r="E1661" s="187"/>
      <c r="F1661" s="10">
        <f>F1662+F1667</f>
        <v>8318</v>
      </c>
    </row>
    <row r="1662" spans="1:6" ht="31.5" x14ac:dyDescent="0.25">
      <c r="A1662" s="108" t="s">
        <v>366</v>
      </c>
      <c r="B1662" s="106" t="s">
        <v>77</v>
      </c>
      <c r="C1662" s="18" t="s">
        <v>60</v>
      </c>
      <c r="D1662" s="19" t="s">
        <v>367</v>
      </c>
      <c r="E1662" s="59"/>
      <c r="F1662" s="20">
        <f>F1663</f>
        <v>8218</v>
      </c>
    </row>
    <row r="1663" spans="1:6" ht="15.75" x14ac:dyDescent="0.25">
      <c r="A1663" s="81" t="s">
        <v>677</v>
      </c>
      <c r="B1663" s="120" t="s">
        <v>77</v>
      </c>
      <c r="C1663" s="36" t="s">
        <v>60</v>
      </c>
      <c r="D1663" s="216" t="s">
        <v>380</v>
      </c>
      <c r="E1663" s="37"/>
      <c r="F1663" s="32">
        <f>F1664</f>
        <v>8218</v>
      </c>
    </row>
    <row r="1664" spans="1:6" ht="31.5" x14ac:dyDescent="0.25">
      <c r="A1664" s="83" t="s">
        <v>18</v>
      </c>
      <c r="B1664" s="122" t="s">
        <v>77</v>
      </c>
      <c r="C1664" s="223" t="s">
        <v>60</v>
      </c>
      <c r="D1664" s="215" t="s">
        <v>380</v>
      </c>
      <c r="E1664" s="31" t="s">
        <v>20</v>
      </c>
      <c r="F1664" s="38">
        <f>F1665</f>
        <v>8218</v>
      </c>
    </row>
    <row r="1665" spans="1:6" ht="15.75" x14ac:dyDescent="0.25">
      <c r="A1665" s="83" t="s">
        <v>19</v>
      </c>
      <c r="B1665" s="122" t="s">
        <v>77</v>
      </c>
      <c r="C1665" s="223" t="s">
        <v>60</v>
      </c>
      <c r="D1665" s="215" t="s">
        <v>380</v>
      </c>
      <c r="E1665" s="31" t="s">
        <v>21</v>
      </c>
      <c r="F1665" s="38">
        <f>F1666</f>
        <v>8218</v>
      </c>
    </row>
    <row r="1666" spans="1:6" ht="15.75" x14ac:dyDescent="0.25">
      <c r="A1666" s="83" t="s">
        <v>165</v>
      </c>
      <c r="B1666" s="122" t="s">
        <v>77</v>
      </c>
      <c r="C1666" s="223" t="s">
        <v>60</v>
      </c>
      <c r="D1666" s="215" t="s">
        <v>380</v>
      </c>
      <c r="E1666" s="31" t="s">
        <v>164</v>
      </c>
      <c r="F1666" s="38">
        <f>4710+1444+812+1252</f>
        <v>8218</v>
      </c>
    </row>
    <row r="1667" spans="1:6" ht="47.25" x14ac:dyDescent="0.25">
      <c r="A1667" s="108" t="s">
        <v>369</v>
      </c>
      <c r="B1667" s="106" t="s">
        <v>77</v>
      </c>
      <c r="C1667" s="18" t="s">
        <v>60</v>
      </c>
      <c r="D1667" s="19" t="s">
        <v>370</v>
      </c>
      <c r="E1667" s="59"/>
      <c r="F1667" s="20">
        <f>F1668</f>
        <v>100</v>
      </c>
    </row>
    <row r="1668" spans="1:6" ht="31.5" x14ac:dyDescent="0.25">
      <c r="A1668" s="60" t="s">
        <v>371</v>
      </c>
      <c r="B1668" s="120" t="s">
        <v>77</v>
      </c>
      <c r="C1668" s="36" t="s">
        <v>60</v>
      </c>
      <c r="D1668" s="216" t="s">
        <v>372</v>
      </c>
      <c r="E1668" s="37"/>
      <c r="F1668" s="32">
        <f>F1669</f>
        <v>100</v>
      </c>
    </row>
    <row r="1669" spans="1:6" ht="31.5" x14ac:dyDescent="0.25">
      <c r="A1669" s="83" t="s">
        <v>18</v>
      </c>
      <c r="B1669" s="122" t="s">
        <v>77</v>
      </c>
      <c r="C1669" s="223" t="s">
        <v>60</v>
      </c>
      <c r="D1669" s="215" t="s">
        <v>372</v>
      </c>
      <c r="E1669" s="31" t="s">
        <v>20</v>
      </c>
      <c r="F1669" s="38">
        <f>F1670</f>
        <v>100</v>
      </c>
    </row>
    <row r="1670" spans="1:6" ht="15.75" x14ac:dyDescent="0.25">
      <c r="A1670" s="83" t="s">
        <v>19</v>
      </c>
      <c r="B1670" s="122" t="s">
        <v>77</v>
      </c>
      <c r="C1670" s="223" t="s">
        <v>60</v>
      </c>
      <c r="D1670" s="215" t="s">
        <v>372</v>
      </c>
      <c r="E1670" s="31" t="s">
        <v>21</v>
      </c>
      <c r="F1670" s="38">
        <f>F1671</f>
        <v>100</v>
      </c>
    </row>
    <row r="1671" spans="1:6" ht="15.75" x14ac:dyDescent="0.25">
      <c r="A1671" s="83" t="s">
        <v>165</v>
      </c>
      <c r="B1671" s="122" t="s">
        <v>77</v>
      </c>
      <c r="C1671" s="223" t="s">
        <v>60</v>
      </c>
      <c r="D1671" s="215" t="s">
        <v>372</v>
      </c>
      <c r="E1671" s="31" t="s">
        <v>164</v>
      </c>
      <c r="F1671" s="38">
        <v>100</v>
      </c>
    </row>
    <row r="1672" spans="1:6" ht="15.75" x14ac:dyDescent="0.25">
      <c r="A1672" s="35" t="s">
        <v>99</v>
      </c>
      <c r="B1672" s="18" t="s">
        <v>77</v>
      </c>
      <c r="C1672" s="18" t="s">
        <v>63</v>
      </c>
      <c r="D1672" s="18"/>
      <c r="E1672" s="19"/>
      <c r="F1672" s="20">
        <f>F1673</f>
        <v>114581</v>
      </c>
    </row>
    <row r="1673" spans="1:6" ht="37.5" x14ac:dyDescent="0.3">
      <c r="A1673" s="79" t="s">
        <v>734</v>
      </c>
      <c r="B1673" s="18" t="s">
        <v>77</v>
      </c>
      <c r="C1673" s="18" t="s">
        <v>63</v>
      </c>
      <c r="D1673" s="80" t="s">
        <v>359</v>
      </c>
      <c r="E1673" s="187"/>
      <c r="F1673" s="10">
        <f>F1674+F1684</f>
        <v>114581</v>
      </c>
    </row>
    <row r="1674" spans="1:6" ht="31.5" x14ac:dyDescent="0.25">
      <c r="A1674" s="108" t="s">
        <v>381</v>
      </c>
      <c r="B1674" s="18" t="s">
        <v>77</v>
      </c>
      <c r="C1674" s="18" t="s">
        <v>63</v>
      </c>
      <c r="D1674" s="19" t="s">
        <v>382</v>
      </c>
      <c r="E1674" s="59"/>
      <c r="F1674" s="20">
        <f>F1675</f>
        <v>38889</v>
      </c>
    </row>
    <row r="1675" spans="1:6" ht="47.25" x14ac:dyDescent="0.25">
      <c r="A1675" s="60" t="s">
        <v>383</v>
      </c>
      <c r="B1675" s="36" t="s">
        <v>77</v>
      </c>
      <c r="C1675" s="36" t="s">
        <v>63</v>
      </c>
      <c r="D1675" s="216" t="s">
        <v>384</v>
      </c>
      <c r="E1675" s="37"/>
      <c r="F1675" s="32">
        <f>F1679+F1676</f>
        <v>38889</v>
      </c>
    </row>
    <row r="1676" spans="1:6" ht="15.75" x14ac:dyDescent="0.25">
      <c r="A1676" s="212" t="s">
        <v>22</v>
      </c>
      <c r="B1676" s="223" t="s">
        <v>77</v>
      </c>
      <c r="C1676" s="223" t="s">
        <v>63</v>
      </c>
      <c r="D1676" s="215" t="s">
        <v>384</v>
      </c>
      <c r="E1676" s="215" t="s">
        <v>15</v>
      </c>
      <c r="F1676" s="32">
        <f>F1677</f>
        <v>360</v>
      </c>
    </row>
    <row r="1677" spans="1:6" ht="31.5" x14ac:dyDescent="0.25">
      <c r="A1677" s="212" t="s">
        <v>17</v>
      </c>
      <c r="B1677" s="223" t="s">
        <v>77</v>
      </c>
      <c r="C1677" s="223" t="s">
        <v>63</v>
      </c>
      <c r="D1677" s="215" t="s">
        <v>384</v>
      </c>
      <c r="E1677" s="215" t="s">
        <v>16</v>
      </c>
      <c r="F1677" s="32">
        <f>F1678</f>
        <v>360</v>
      </c>
    </row>
    <row r="1678" spans="1:6" ht="31.5" x14ac:dyDescent="0.25">
      <c r="A1678" s="211" t="s">
        <v>140</v>
      </c>
      <c r="B1678" s="223" t="s">
        <v>77</v>
      </c>
      <c r="C1678" s="223" t="s">
        <v>63</v>
      </c>
      <c r="D1678" s="215" t="s">
        <v>384</v>
      </c>
      <c r="E1678" s="215" t="s">
        <v>141</v>
      </c>
      <c r="F1678" s="32">
        <v>360</v>
      </c>
    </row>
    <row r="1679" spans="1:6" ht="31.5" x14ac:dyDescent="0.25">
      <c r="A1679" s="83" t="s">
        <v>18</v>
      </c>
      <c r="B1679" s="223" t="s">
        <v>77</v>
      </c>
      <c r="C1679" s="223" t="s">
        <v>63</v>
      </c>
      <c r="D1679" s="215" t="s">
        <v>384</v>
      </c>
      <c r="E1679" s="31" t="s">
        <v>20</v>
      </c>
      <c r="F1679" s="38">
        <f>F1680+F1682</f>
        <v>38529</v>
      </c>
    </row>
    <row r="1680" spans="1:6" ht="15.75" x14ac:dyDescent="0.25">
      <c r="A1680" s="83" t="s">
        <v>19</v>
      </c>
      <c r="B1680" s="223" t="s">
        <v>77</v>
      </c>
      <c r="C1680" s="223" t="s">
        <v>63</v>
      </c>
      <c r="D1680" s="215" t="s">
        <v>384</v>
      </c>
      <c r="E1680" s="31" t="s">
        <v>21</v>
      </c>
      <c r="F1680" s="38">
        <f>F1681</f>
        <v>1300</v>
      </c>
    </row>
    <row r="1681" spans="1:6" ht="15.75" x14ac:dyDescent="0.25">
      <c r="A1681" s="83" t="s">
        <v>165</v>
      </c>
      <c r="B1681" s="223" t="s">
        <v>77</v>
      </c>
      <c r="C1681" s="223" t="s">
        <v>63</v>
      </c>
      <c r="D1681" s="215" t="s">
        <v>384</v>
      </c>
      <c r="E1681" s="31" t="s">
        <v>164</v>
      </c>
      <c r="F1681" s="38">
        <v>1300</v>
      </c>
    </row>
    <row r="1682" spans="1:6" ht="31.5" x14ac:dyDescent="0.25">
      <c r="A1682" s="83" t="s">
        <v>28</v>
      </c>
      <c r="B1682" s="223" t="s">
        <v>77</v>
      </c>
      <c r="C1682" s="223" t="s">
        <v>63</v>
      </c>
      <c r="D1682" s="215" t="s">
        <v>384</v>
      </c>
      <c r="E1682" s="31" t="s">
        <v>0</v>
      </c>
      <c r="F1682" s="38">
        <f>F1683</f>
        <v>37229</v>
      </c>
    </row>
    <row r="1683" spans="1:6" ht="31.5" x14ac:dyDescent="0.25">
      <c r="A1683" s="83" t="s">
        <v>745</v>
      </c>
      <c r="B1683" s="223" t="s">
        <v>77</v>
      </c>
      <c r="C1683" s="223" t="s">
        <v>63</v>
      </c>
      <c r="D1683" s="49" t="s">
        <v>384</v>
      </c>
      <c r="E1683" s="127">
        <v>634</v>
      </c>
      <c r="F1683" s="38">
        <f>26100-25000+10000+8185+6100+2009+8035+1800</f>
        <v>37229</v>
      </c>
    </row>
    <row r="1684" spans="1:6" ht="15.75" x14ac:dyDescent="0.25">
      <c r="A1684" s="108" t="s">
        <v>678</v>
      </c>
      <c r="B1684" s="18" t="s">
        <v>77</v>
      </c>
      <c r="C1684" s="18" t="s">
        <v>63</v>
      </c>
      <c r="D1684" s="19" t="s">
        <v>679</v>
      </c>
      <c r="E1684" s="59"/>
      <c r="F1684" s="20">
        <f>F1685+F1689+F1697+F1693</f>
        <v>75692</v>
      </c>
    </row>
    <row r="1685" spans="1:6" ht="15.75" x14ac:dyDescent="0.25">
      <c r="A1685" s="81" t="s">
        <v>680</v>
      </c>
      <c r="B1685" s="36" t="s">
        <v>77</v>
      </c>
      <c r="C1685" s="36" t="s">
        <v>63</v>
      </c>
      <c r="D1685" s="216" t="s">
        <v>681</v>
      </c>
      <c r="E1685" s="36"/>
      <c r="F1685" s="102">
        <f t="shared" ref="F1685:F1687" si="19">F1686</f>
        <v>75193</v>
      </c>
    </row>
    <row r="1686" spans="1:6" ht="31.5" x14ac:dyDescent="0.25">
      <c r="A1686" s="48" t="s">
        <v>18</v>
      </c>
      <c r="B1686" s="223" t="s">
        <v>77</v>
      </c>
      <c r="C1686" s="223" t="s">
        <v>63</v>
      </c>
      <c r="D1686" s="215" t="s">
        <v>681</v>
      </c>
      <c r="E1686" s="29" t="s">
        <v>20</v>
      </c>
      <c r="F1686" s="103">
        <f t="shared" si="19"/>
        <v>75193</v>
      </c>
    </row>
    <row r="1687" spans="1:6" ht="15.75" x14ac:dyDescent="0.25">
      <c r="A1687" s="48" t="s">
        <v>25</v>
      </c>
      <c r="B1687" s="223" t="s">
        <v>77</v>
      </c>
      <c r="C1687" s="223" t="s">
        <v>63</v>
      </c>
      <c r="D1687" s="215" t="s">
        <v>681</v>
      </c>
      <c r="E1687" s="29" t="s">
        <v>26</v>
      </c>
      <c r="F1687" s="103">
        <f t="shared" si="19"/>
        <v>75193</v>
      </c>
    </row>
    <row r="1688" spans="1:6" ht="47.25" x14ac:dyDescent="0.25">
      <c r="A1688" s="220" t="s">
        <v>158</v>
      </c>
      <c r="B1688" s="223" t="s">
        <v>77</v>
      </c>
      <c r="C1688" s="223" t="s">
        <v>63</v>
      </c>
      <c r="D1688" s="215" t="s">
        <v>681</v>
      </c>
      <c r="E1688" s="223" t="s">
        <v>161</v>
      </c>
      <c r="F1688" s="103">
        <f>87387+1060-8185-2009-3060</f>
        <v>75193</v>
      </c>
    </row>
    <row r="1689" spans="1:6" ht="15.75" x14ac:dyDescent="0.25">
      <c r="A1689" s="81" t="s">
        <v>682</v>
      </c>
      <c r="B1689" s="216" t="s">
        <v>77</v>
      </c>
      <c r="C1689" s="216" t="s">
        <v>63</v>
      </c>
      <c r="D1689" s="216" t="s">
        <v>683</v>
      </c>
      <c r="E1689" s="36"/>
      <c r="F1689" s="102">
        <f t="shared" ref="F1689:F1691" si="20">F1690</f>
        <v>29</v>
      </c>
    </row>
    <row r="1690" spans="1:6" ht="31.5" x14ac:dyDescent="0.25">
      <c r="A1690" s="48" t="s">
        <v>18</v>
      </c>
      <c r="B1690" s="223" t="s">
        <v>77</v>
      </c>
      <c r="C1690" s="223" t="s">
        <v>63</v>
      </c>
      <c r="D1690" s="215" t="s">
        <v>683</v>
      </c>
      <c r="E1690" s="29" t="s">
        <v>20</v>
      </c>
      <c r="F1690" s="128">
        <f t="shared" si="20"/>
        <v>29</v>
      </c>
    </row>
    <row r="1691" spans="1:6" ht="15.75" x14ac:dyDescent="0.25">
      <c r="A1691" s="48" t="s">
        <v>25</v>
      </c>
      <c r="B1691" s="223" t="s">
        <v>77</v>
      </c>
      <c r="C1691" s="223" t="s">
        <v>63</v>
      </c>
      <c r="D1691" s="215" t="s">
        <v>683</v>
      </c>
      <c r="E1691" s="29" t="s">
        <v>26</v>
      </c>
      <c r="F1691" s="128">
        <f t="shared" si="20"/>
        <v>29</v>
      </c>
    </row>
    <row r="1692" spans="1:6" ht="15.75" x14ac:dyDescent="0.25">
      <c r="A1692" s="48" t="s">
        <v>152</v>
      </c>
      <c r="B1692" s="223" t="s">
        <v>77</v>
      </c>
      <c r="C1692" s="223" t="s">
        <v>63</v>
      </c>
      <c r="D1692" s="215" t="s">
        <v>683</v>
      </c>
      <c r="E1692" s="29" t="s">
        <v>159</v>
      </c>
      <c r="F1692" s="128">
        <v>29</v>
      </c>
    </row>
    <row r="1693" spans="1:6" ht="31.5" x14ac:dyDescent="0.25">
      <c r="A1693" s="81" t="s">
        <v>767</v>
      </c>
      <c r="B1693" s="36" t="s">
        <v>77</v>
      </c>
      <c r="C1693" s="36" t="s">
        <v>63</v>
      </c>
      <c r="D1693" s="216" t="s">
        <v>756</v>
      </c>
      <c r="E1693" s="36"/>
      <c r="F1693" s="102">
        <f>F1694</f>
        <v>400</v>
      </c>
    </row>
    <row r="1694" spans="1:6" ht="31.5" x14ac:dyDescent="0.25">
      <c r="A1694" s="48" t="s">
        <v>18</v>
      </c>
      <c r="B1694" s="223" t="s">
        <v>77</v>
      </c>
      <c r="C1694" s="223" t="s">
        <v>63</v>
      </c>
      <c r="D1694" s="215" t="s">
        <v>756</v>
      </c>
      <c r="E1694" s="29" t="s">
        <v>20</v>
      </c>
      <c r="F1694" s="128">
        <f>F1695</f>
        <v>400</v>
      </c>
    </row>
    <row r="1695" spans="1:6" ht="15.75" x14ac:dyDescent="0.25">
      <c r="A1695" s="48" t="s">
        <v>25</v>
      </c>
      <c r="B1695" s="223" t="s">
        <v>77</v>
      </c>
      <c r="C1695" s="223" t="s">
        <v>63</v>
      </c>
      <c r="D1695" s="215" t="s">
        <v>756</v>
      </c>
      <c r="E1695" s="29" t="s">
        <v>26</v>
      </c>
      <c r="F1695" s="128">
        <f>F1696</f>
        <v>400</v>
      </c>
    </row>
    <row r="1696" spans="1:6" ht="15.75" x14ac:dyDescent="0.25">
      <c r="A1696" s="48" t="s">
        <v>152</v>
      </c>
      <c r="B1696" s="223" t="s">
        <v>77</v>
      </c>
      <c r="C1696" s="223" t="s">
        <v>63</v>
      </c>
      <c r="D1696" s="215" t="s">
        <v>756</v>
      </c>
      <c r="E1696" s="29" t="s">
        <v>159</v>
      </c>
      <c r="F1696" s="128">
        <v>400</v>
      </c>
    </row>
    <row r="1697" spans="1:16370" ht="15.75" x14ac:dyDescent="0.25">
      <c r="A1697" s="60" t="s">
        <v>364</v>
      </c>
      <c r="B1697" s="36" t="s">
        <v>77</v>
      </c>
      <c r="C1697" s="36" t="s">
        <v>63</v>
      </c>
      <c r="D1697" s="216" t="s">
        <v>684</v>
      </c>
      <c r="E1697" s="37"/>
      <c r="F1697" s="32">
        <f>F1698</f>
        <v>70</v>
      </c>
    </row>
    <row r="1698" spans="1:16370" ht="31.5" x14ac:dyDescent="0.25">
      <c r="A1698" s="83" t="s">
        <v>18</v>
      </c>
      <c r="B1698" s="223" t="s">
        <v>77</v>
      </c>
      <c r="C1698" s="223" t="s">
        <v>63</v>
      </c>
      <c r="D1698" s="34" t="s">
        <v>684</v>
      </c>
      <c r="E1698" s="31" t="s">
        <v>20</v>
      </c>
      <c r="F1698" s="38">
        <f>F1699</f>
        <v>70</v>
      </c>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2"/>
      <c r="BP1698" s="12"/>
      <c r="BQ1698" s="12"/>
      <c r="BR1698" s="12"/>
      <c r="BS1698" s="12"/>
      <c r="BT1698" s="12"/>
      <c r="BU1698" s="12"/>
      <c r="BV1698" s="12"/>
      <c r="BW1698" s="12"/>
      <c r="BX1698" s="12"/>
      <c r="BY1698" s="12"/>
      <c r="BZ1698" s="12"/>
      <c r="CA1698" s="12"/>
      <c r="CB1698" s="12"/>
      <c r="CC1698" s="12"/>
      <c r="CD1698" s="12"/>
      <c r="CE1698" s="12"/>
      <c r="CF1698" s="12"/>
      <c r="CG1698" s="12"/>
      <c r="CH1698" s="12"/>
      <c r="CI1698" s="12"/>
      <c r="CJ1698" s="12"/>
      <c r="CK1698" s="12"/>
      <c r="CL1698" s="12"/>
      <c r="CM1698" s="12"/>
      <c r="CN1698" s="12"/>
      <c r="CO1698" s="12"/>
      <c r="CP1698" s="12"/>
      <c r="CQ1698" s="12"/>
      <c r="CR1698" s="12"/>
      <c r="CS1698" s="12"/>
      <c r="CT1698" s="12"/>
      <c r="CU1698" s="12"/>
      <c r="CV1698" s="12"/>
      <c r="CW1698" s="12"/>
      <c r="CX1698" s="12"/>
      <c r="CY1698" s="12"/>
      <c r="CZ1698" s="12"/>
      <c r="DA1698" s="12"/>
      <c r="DB1698" s="12"/>
      <c r="DC1698" s="12"/>
      <c r="DD1698" s="12"/>
      <c r="DE1698" s="12"/>
      <c r="DF1698" s="12"/>
      <c r="DG1698" s="12"/>
      <c r="DH1698" s="12"/>
      <c r="DI1698" s="12"/>
      <c r="DJ1698" s="12"/>
      <c r="DK1698" s="12"/>
      <c r="DL1698" s="12"/>
      <c r="DM1698" s="12"/>
      <c r="DN1698" s="12"/>
      <c r="DO1698" s="12"/>
      <c r="DP1698" s="12"/>
      <c r="DQ1698" s="12"/>
      <c r="DR1698" s="12"/>
      <c r="DS1698" s="12"/>
      <c r="DT1698" s="12"/>
      <c r="DU1698" s="12"/>
      <c r="DV1698" s="12"/>
      <c r="DW1698" s="12"/>
      <c r="DX1698" s="12"/>
      <c r="DY1698" s="12"/>
      <c r="DZ1698" s="12"/>
      <c r="EA1698" s="12"/>
      <c r="EB1698" s="12"/>
      <c r="EC1698" s="12"/>
      <c r="ED1698" s="12"/>
      <c r="EE1698" s="12"/>
      <c r="EF1698" s="12"/>
      <c r="EG1698" s="12"/>
      <c r="EH1698" s="12"/>
      <c r="EI1698" s="12"/>
      <c r="EJ1698" s="12"/>
      <c r="EK1698" s="12"/>
      <c r="EL1698" s="12"/>
      <c r="EM1698" s="12"/>
      <c r="EN1698" s="12"/>
      <c r="EO1698" s="12"/>
      <c r="EP1698" s="12"/>
      <c r="EQ1698" s="12"/>
      <c r="ER1698" s="12"/>
      <c r="ES1698" s="12"/>
      <c r="ET1698" s="12"/>
      <c r="EU1698" s="12"/>
      <c r="EV1698" s="12"/>
      <c r="EW1698" s="12"/>
      <c r="EX1698" s="12"/>
      <c r="EY1698" s="12"/>
      <c r="EZ1698" s="12"/>
      <c r="FA1698" s="12"/>
      <c r="FB1698" s="12"/>
      <c r="FC1698" s="12"/>
      <c r="FD1698" s="12"/>
      <c r="FE1698" s="12"/>
      <c r="FF1698" s="12"/>
      <c r="FG1698" s="12"/>
      <c r="FH1698" s="12"/>
      <c r="FI1698" s="12"/>
      <c r="FJ1698" s="12"/>
      <c r="FK1698" s="12"/>
      <c r="FL1698" s="12"/>
      <c r="FM1698" s="12"/>
      <c r="FN1698" s="12"/>
      <c r="FO1698" s="12"/>
      <c r="FP1698" s="12"/>
      <c r="FQ1698" s="12"/>
      <c r="FR1698" s="12"/>
      <c r="FS1698" s="12"/>
      <c r="FT1698" s="12"/>
      <c r="FU1698" s="12"/>
      <c r="FV1698" s="12"/>
      <c r="FW1698" s="12"/>
      <c r="FX1698" s="12"/>
      <c r="FY1698" s="12"/>
      <c r="FZ1698" s="12"/>
      <c r="GA1698" s="12"/>
      <c r="GB1698" s="12"/>
      <c r="GC1698" s="12"/>
      <c r="GD1698" s="12"/>
      <c r="GE1698" s="12"/>
      <c r="GF1698" s="12"/>
      <c r="GG1698" s="12"/>
      <c r="GH1698" s="12"/>
      <c r="GI1698" s="12"/>
      <c r="GJ1698" s="12"/>
      <c r="GK1698" s="12"/>
      <c r="GL1698" s="12"/>
      <c r="GM1698" s="12"/>
      <c r="GN1698" s="12"/>
      <c r="GO1698" s="12"/>
      <c r="GP1698" s="12"/>
      <c r="GQ1698" s="12"/>
      <c r="GR1698" s="12"/>
      <c r="GS1698" s="12"/>
      <c r="GT1698" s="12"/>
      <c r="GU1698" s="12"/>
      <c r="GV1698" s="12"/>
      <c r="GW1698" s="12"/>
      <c r="GX1698" s="12"/>
      <c r="GY1698" s="12"/>
      <c r="GZ1698" s="12"/>
      <c r="HA1698" s="12"/>
      <c r="HB1698" s="12"/>
      <c r="HC1698" s="12"/>
      <c r="HD1698" s="12"/>
      <c r="HE1698" s="12"/>
      <c r="HF1698" s="12"/>
      <c r="HG1698" s="12"/>
      <c r="HH1698" s="12"/>
      <c r="HI1698" s="12"/>
      <c r="HJ1698" s="12"/>
      <c r="HK1698" s="12"/>
      <c r="HL1698" s="12"/>
      <c r="HM1698" s="12"/>
      <c r="HN1698" s="12"/>
      <c r="HO1698" s="12"/>
      <c r="HP1698" s="12"/>
      <c r="HQ1698" s="12"/>
      <c r="HR1698" s="12"/>
      <c r="HS1698" s="12"/>
      <c r="HT1698" s="12"/>
      <c r="HU1698" s="12"/>
      <c r="HV1698" s="12"/>
      <c r="HW1698" s="12"/>
      <c r="HX1698" s="12"/>
      <c r="HY1698" s="12"/>
      <c r="HZ1698" s="12"/>
      <c r="IA1698" s="12"/>
      <c r="IB1698" s="12"/>
      <c r="IC1698" s="12"/>
      <c r="ID1698" s="12"/>
      <c r="IE1698" s="12"/>
      <c r="IF1698" s="12"/>
      <c r="IG1698" s="12"/>
      <c r="IH1698" s="12"/>
      <c r="II1698" s="12"/>
      <c r="IJ1698" s="12"/>
      <c r="IK1698" s="12"/>
      <c r="IL1698" s="12"/>
      <c r="IM1698" s="12"/>
      <c r="IN1698" s="12"/>
      <c r="IO1698" s="12"/>
      <c r="IP1698" s="12"/>
      <c r="IQ1698" s="12"/>
      <c r="IR1698" s="12"/>
      <c r="IS1698" s="12"/>
      <c r="IT1698" s="12"/>
      <c r="IU1698" s="12"/>
      <c r="IV1698" s="12"/>
      <c r="IW1698" s="12"/>
      <c r="IX1698" s="12"/>
      <c r="IY1698" s="12"/>
      <c r="IZ1698" s="12"/>
      <c r="JA1698" s="12"/>
      <c r="JB1698" s="12"/>
      <c r="JC1698" s="12"/>
      <c r="JD1698" s="12"/>
      <c r="JE1698" s="12"/>
      <c r="JF1698" s="12"/>
      <c r="JG1698" s="12"/>
      <c r="JH1698" s="12"/>
      <c r="JI1698" s="12"/>
      <c r="JJ1698" s="12"/>
      <c r="JK1698" s="12"/>
      <c r="JL1698" s="12"/>
      <c r="JM1698" s="12"/>
      <c r="JN1698" s="12"/>
      <c r="JO1698" s="12"/>
      <c r="JP1698" s="12"/>
      <c r="JQ1698" s="12"/>
      <c r="JR1698" s="12"/>
      <c r="JS1698" s="12"/>
      <c r="JT1698" s="12"/>
      <c r="JU1698" s="12"/>
      <c r="JV1698" s="12"/>
      <c r="JW1698" s="12"/>
      <c r="JX1698" s="12"/>
      <c r="JY1698" s="12"/>
      <c r="JZ1698" s="12"/>
      <c r="KA1698" s="12"/>
      <c r="KB1698" s="12"/>
      <c r="KC1698" s="12"/>
      <c r="KD1698" s="12"/>
      <c r="KE1698" s="12"/>
      <c r="KF1698" s="12"/>
      <c r="KG1698" s="12"/>
      <c r="KH1698" s="12"/>
      <c r="KI1698" s="12"/>
      <c r="KJ1698" s="12"/>
      <c r="KK1698" s="12"/>
      <c r="KL1698" s="12"/>
      <c r="KM1698" s="12"/>
      <c r="KN1698" s="12"/>
      <c r="KO1698" s="12"/>
      <c r="KP1698" s="12"/>
      <c r="KQ1698" s="12"/>
      <c r="KR1698" s="12"/>
      <c r="KS1698" s="12"/>
      <c r="KT1698" s="12"/>
      <c r="KU1698" s="12"/>
      <c r="KV1698" s="12"/>
      <c r="KW1698" s="12"/>
      <c r="KX1698" s="12"/>
      <c r="KY1698" s="12"/>
      <c r="KZ1698" s="12"/>
      <c r="LA1698" s="12"/>
      <c r="LB1698" s="12"/>
      <c r="LC1698" s="12"/>
      <c r="LD1698" s="12"/>
      <c r="LE1698" s="12"/>
      <c r="LF1698" s="12"/>
      <c r="LG1698" s="12"/>
      <c r="LH1698" s="12"/>
      <c r="LI1698" s="12"/>
      <c r="LJ1698" s="12"/>
      <c r="LK1698" s="12"/>
      <c r="LL1698" s="12"/>
      <c r="LM1698" s="12"/>
      <c r="LN1698" s="12"/>
      <c r="LO1698" s="12"/>
      <c r="LP1698" s="12"/>
      <c r="LQ1698" s="12"/>
      <c r="LR1698" s="12"/>
      <c r="LS1698" s="12"/>
      <c r="LT1698" s="12"/>
      <c r="LU1698" s="12"/>
      <c r="LV1698" s="12"/>
      <c r="LW1698" s="12"/>
      <c r="LX1698" s="12"/>
      <c r="LY1698" s="12"/>
      <c r="LZ1698" s="12"/>
      <c r="MA1698" s="12"/>
      <c r="MB1698" s="12"/>
      <c r="MC1698" s="12"/>
      <c r="MD1698" s="12"/>
      <c r="ME1698" s="12"/>
      <c r="MF1698" s="12"/>
      <c r="MG1698" s="12"/>
      <c r="MH1698" s="12"/>
      <c r="MI1698" s="12"/>
      <c r="MJ1698" s="12"/>
      <c r="MK1698" s="12"/>
      <c r="ML1698" s="12"/>
      <c r="MM1698" s="12"/>
      <c r="MN1698" s="12"/>
      <c r="MO1698" s="12"/>
      <c r="MP1698" s="12"/>
      <c r="MQ1698" s="12"/>
      <c r="MR1698" s="12"/>
      <c r="MS1698" s="12"/>
      <c r="MT1698" s="12"/>
      <c r="MU1698" s="12"/>
      <c r="MV1698" s="12"/>
      <c r="MW1698" s="12"/>
      <c r="MX1698" s="12"/>
      <c r="MY1698" s="12"/>
      <c r="MZ1698" s="12"/>
      <c r="NA1698" s="12"/>
      <c r="NB1698" s="12"/>
      <c r="NC1698" s="12"/>
      <c r="ND1698" s="12"/>
      <c r="NE1698" s="12"/>
      <c r="NF1698" s="12"/>
      <c r="NG1698" s="12"/>
      <c r="NH1698" s="12"/>
      <c r="NI1698" s="12"/>
      <c r="NJ1698" s="12"/>
      <c r="NK1698" s="12"/>
      <c r="NL1698" s="12"/>
      <c r="NM1698" s="12"/>
      <c r="NN1698" s="12"/>
      <c r="NO1698" s="12"/>
      <c r="NP1698" s="12"/>
      <c r="NQ1698" s="12"/>
      <c r="NR1698" s="12"/>
      <c r="NS1698" s="12"/>
      <c r="NT1698" s="12"/>
      <c r="NU1698" s="12"/>
      <c r="NV1698" s="12"/>
      <c r="NW1698" s="12"/>
      <c r="NX1698" s="12"/>
      <c r="NY1698" s="12"/>
      <c r="NZ1698" s="12"/>
      <c r="OA1698" s="12"/>
      <c r="OB1698" s="12"/>
      <c r="OC1698" s="12"/>
      <c r="OD1698" s="12"/>
      <c r="OE1698" s="12"/>
      <c r="OF1698" s="12"/>
      <c r="OG1698" s="12"/>
      <c r="OH1698" s="12"/>
      <c r="OI1698" s="12"/>
      <c r="OJ1698" s="12"/>
      <c r="OK1698" s="12"/>
      <c r="OL1698" s="12"/>
      <c r="OM1698" s="12"/>
      <c r="ON1698" s="12"/>
      <c r="OO1698" s="12"/>
      <c r="OP1698" s="12"/>
      <c r="OQ1698" s="12"/>
      <c r="OR1698" s="12"/>
      <c r="OS1698" s="12"/>
      <c r="OT1698" s="12"/>
      <c r="OU1698" s="12"/>
      <c r="OV1698" s="12"/>
      <c r="OW1698" s="12"/>
      <c r="OX1698" s="12"/>
      <c r="OY1698" s="12"/>
      <c r="OZ1698" s="12"/>
      <c r="PA1698" s="12"/>
      <c r="PB1698" s="12"/>
      <c r="PC1698" s="12"/>
      <c r="PD1698" s="12"/>
      <c r="PE1698" s="12"/>
      <c r="PF1698" s="12"/>
      <c r="PG1698" s="12"/>
      <c r="PH1698" s="12"/>
      <c r="PI1698" s="12"/>
      <c r="PJ1698" s="12"/>
      <c r="PK1698" s="12"/>
      <c r="PL1698" s="12"/>
      <c r="PM1698" s="12"/>
      <c r="PN1698" s="12"/>
      <c r="PO1698" s="12"/>
      <c r="PP1698" s="12"/>
      <c r="PQ1698" s="12"/>
      <c r="PR1698" s="12"/>
      <c r="PS1698" s="12"/>
      <c r="PT1698" s="12"/>
      <c r="PU1698" s="12"/>
      <c r="PV1698" s="12"/>
      <c r="PW1698" s="12"/>
      <c r="PX1698" s="12"/>
      <c r="PY1698" s="12"/>
      <c r="PZ1698" s="12"/>
      <c r="QA1698" s="12"/>
      <c r="QB1698" s="12"/>
      <c r="QC1698" s="12"/>
      <c r="QD1698" s="12"/>
      <c r="QE1698" s="12"/>
      <c r="QF1698" s="12"/>
      <c r="QG1698" s="12"/>
      <c r="QH1698" s="12"/>
      <c r="QI1698" s="12"/>
      <c r="QJ1698" s="12"/>
      <c r="QK1698" s="12"/>
      <c r="QL1698" s="12"/>
      <c r="QM1698" s="12"/>
      <c r="QN1698" s="12"/>
      <c r="QO1698" s="12"/>
      <c r="QP1698" s="12"/>
      <c r="QQ1698" s="12"/>
      <c r="QR1698" s="12"/>
      <c r="QS1698" s="12"/>
      <c r="QT1698" s="12"/>
      <c r="QU1698" s="12"/>
      <c r="QV1698" s="12"/>
      <c r="QW1698" s="12"/>
      <c r="QX1698" s="12"/>
      <c r="QY1698" s="12"/>
      <c r="QZ1698" s="12"/>
      <c r="RA1698" s="12"/>
      <c r="RB1698" s="12"/>
      <c r="RC1698" s="12"/>
      <c r="RD1698" s="12"/>
      <c r="RE1698" s="12"/>
      <c r="RF1698" s="12"/>
      <c r="RG1698" s="12"/>
      <c r="RH1698" s="12"/>
      <c r="RI1698" s="12"/>
      <c r="RJ1698" s="12"/>
      <c r="RK1698" s="12"/>
      <c r="RL1698" s="12"/>
      <c r="RM1698" s="12"/>
      <c r="RN1698" s="12"/>
      <c r="RO1698" s="12"/>
      <c r="RP1698" s="12"/>
      <c r="RQ1698" s="12"/>
      <c r="RR1698" s="12"/>
      <c r="RS1698" s="12"/>
      <c r="RT1698" s="12"/>
      <c r="RU1698" s="12"/>
      <c r="RV1698" s="12"/>
      <c r="RW1698" s="12"/>
      <c r="RX1698" s="12"/>
      <c r="RY1698" s="12"/>
      <c r="RZ1698" s="12"/>
      <c r="SA1698" s="12"/>
      <c r="SB1698" s="12"/>
      <c r="SC1698" s="12"/>
      <c r="SD1698" s="12"/>
      <c r="SE1698" s="12"/>
      <c r="SF1698" s="12"/>
      <c r="SG1698" s="12"/>
      <c r="SH1698" s="12"/>
      <c r="SI1698" s="12"/>
      <c r="SJ1698" s="12"/>
      <c r="SK1698" s="12"/>
      <c r="SL1698" s="12"/>
      <c r="SM1698" s="12"/>
      <c r="SN1698" s="12"/>
      <c r="SO1698" s="12"/>
      <c r="SP1698" s="12"/>
      <c r="SQ1698" s="12"/>
      <c r="SR1698" s="12"/>
      <c r="SS1698" s="12"/>
      <c r="ST1698" s="12"/>
      <c r="SU1698" s="12"/>
      <c r="SV1698" s="12"/>
      <c r="SW1698" s="12"/>
      <c r="SX1698" s="12"/>
      <c r="SY1698" s="12"/>
      <c r="SZ1698" s="12"/>
      <c r="TA1698" s="12"/>
      <c r="TB1698" s="12"/>
      <c r="TC1698" s="12"/>
      <c r="TD1698" s="12"/>
      <c r="TE1698" s="12"/>
      <c r="TF1698" s="12"/>
      <c r="TG1698" s="12"/>
      <c r="TH1698" s="12"/>
      <c r="TI1698" s="12"/>
      <c r="TJ1698" s="12"/>
      <c r="TK1698" s="12"/>
      <c r="TL1698" s="12"/>
      <c r="TM1698" s="12"/>
      <c r="TN1698" s="12"/>
      <c r="TO1698" s="12"/>
      <c r="TP1698" s="12"/>
      <c r="TQ1698" s="12"/>
      <c r="TR1698" s="12"/>
      <c r="TS1698" s="12"/>
      <c r="TT1698" s="12"/>
      <c r="TU1698" s="12"/>
      <c r="TV1698" s="12"/>
      <c r="TW1698" s="12"/>
      <c r="TX1698" s="12"/>
      <c r="TY1698" s="12"/>
      <c r="TZ1698" s="12"/>
      <c r="UA1698" s="12"/>
      <c r="UB1698" s="12"/>
      <c r="UC1698" s="12"/>
      <c r="UD1698" s="12"/>
      <c r="UE1698" s="12"/>
      <c r="UF1698" s="12"/>
      <c r="UG1698" s="12"/>
      <c r="UH1698" s="12"/>
      <c r="UI1698" s="12"/>
      <c r="UJ1698" s="12"/>
      <c r="UK1698" s="12"/>
      <c r="UL1698" s="12"/>
      <c r="UM1698" s="12"/>
      <c r="UN1698" s="12"/>
      <c r="UO1698" s="12"/>
      <c r="UP1698" s="12"/>
      <c r="UQ1698" s="12"/>
      <c r="UR1698" s="12"/>
      <c r="US1698" s="12"/>
      <c r="UT1698" s="12"/>
      <c r="UU1698" s="12"/>
      <c r="UV1698" s="12"/>
      <c r="UW1698" s="12"/>
      <c r="UX1698" s="12"/>
      <c r="UY1698" s="12"/>
      <c r="UZ1698" s="12"/>
      <c r="VA1698" s="12"/>
      <c r="VB1698" s="12"/>
      <c r="VC1698" s="12"/>
      <c r="VD1698" s="12"/>
      <c r="VE1698" s="12"/>
      <c r="VF1698" s="12"/>
      <c r="VG1698" s="12"/>
      <c r="VH1698" s="12"/>
      <c r="VI1698" s="12"/>
      <c r="VJ1698" s="12"/>
      <c r="VK1698" s="12"/>
      <c r="VL1698" s="12"/>
      <c r="VM1698" s="12"/>
      <c r="VN1698" s="12"/>
      <c r="VO1698" s="12"/>
      <c r="VP1698" s="12"/>
      <c r="VQ1698" s="12"/>
      <c r="VR1698" s="12"/>
      <c r="VS1698" s="12"/>
      <c r="VT1698" s="12"/>
      <c r="VU1698" s="12"/>
      <c r="VV1698" s="12"/>
      <c r="VW1698" s="12"/>
      <c r="VX1698" s="12"/>
      <c r="VY1698" s="12"/>
      <c r="VZ1698" s="12"/>
      <c r="WA1698" s="12"/>
      <c r="WB1698" s="12"/>
      <c r="WC1698" s="12"/>
      <c r="WD1698" s="12"/>
      <c r="WE1698" s="12"/>
      <c r="WF1698" s="12"/>
      <c r="WG1698" s="12"/>
      <c r="WH1698" s="12"/>
      <c r="WI1698" s="12"/>
      <c r="WJ1698" s="12"/>
      <c r="WK1698" s="12"/>
      <c r="WL1698" s="12"/>
      <c r="WM1698" s="12"/>
      <c r="WN1698" s="12"/>
      <c r="WO1698" s="12"/>
      <c r="WP1698" s="12"/>
      <c r="WQ1698" s="12"/>
      <c r="WR1698" s="12"/>
      <c r="WS1698" s="12"/>
      <c r="WT1698" s="12"/>
      <c r="WU1698" s="12"/>
      <c r="WV1698" s="12"/>
      <c r="WW1698" s="12"/>
      <c r="WX1698" s="12"/>
      <c r="WY1698" s="12"/>
      <c r="WZ1698" s="12"/>
      <c r="XA1698" s="12"/>
      <c r="XB1698" s="12"/>
      <c r="XC1698" s="12"/>
      <c r="XD1698" s="12"/>
      <c r="XE1698" s="12"/>
      <c r="XF1698" s="12"/>
      <c r="XG1698" s="12"/>
      <c r="XH1698" s="12"/>
      <c r="XI1698" s="12"/>
      <c r="XJ1698" s="12"/>
      <c r="XK1698" s="12"/>
      <c r="XL1698" s="12"/>
      <c r="XM1698" s="12"/>
      <c r="XN1698" s="12"/>
      <c r="XO1698" s="12"/>
      <c r="XP1698" s="12"/>
      <c r="XQ1698" s="12"/>
      <c r="XR1698" s="12"/>
      <c r="XS1698" s="12"/>
      <c r="XT1698" s="12"/>
      <c r="XU1698" s="12"/>
      <c r="XV1698" s="12"/>
      <c r="XW1698" s="12"/>
      <c r="XX1698" s="12"/>
      <c r="XY1698" s="12"/>
      <c r="XZ1698" s="12"/>
      <c r="YA1698" s="12"/>
      <c r="YB1698" s="12"/>
      <c r="YC1698" s="12"/>
      <c r="YD1698" s="12"/>
      <c r="YE1698" s="12"/>
      <c r="YF1698" s="12"/>
      <c r="YG1698" s="12"/>
      <c r="YH1698" s="12"/>
      <c r="YI1698" s="12"/>
      <c r="YJ1698" s="12"/>
      <c r="YK1698" s="12"/>
      <c r="YL1698" s="12"/>
      <c r="YM1698" s="12"/>
      <c r="YN1698" s="12"/>
      <c r="YO1698" s="12"/>
      <c r="YP1698" s="12"/>
      <c r="YQ1698" s="12"/>
      <c r="YR1698" s="12"/>
      <c r="YS1698" s="12"/>
      <c r="YT1698" s="12"/>
      <c r="YU1698" s="12"/>
      <c r="YV1698" s="12"/>
      <c r="YW1698" s="12"/>
      <c r="YX1698" s="12"/>
      <c r="YY1698" s="12"/>
      <c r="YZ1698" s="12"/>
      <c r="ZA1698" s="12"/>
      <c r="ZB1698" s="12"/>
      <c r="ZC1698" s="12"/>
      <c r="ZD1698" s="12"/>
      <c r="ZE1698" s="12"/>
      <c r="ZF1698" s="12"/>
      <c r="ZG1698" s="12"/>
      <c r="ZH1698" s="12"/>
      <c r="ZI1698" s="12"/>
      <c r="ZJ1698" s="12"/>
      <c r="ZK1698" s="12"/>
      <c r="ZL1698" s="12"/>
      <c r="ZM1698" s="12"/>
      <c r="ZN1698" s="12"/>
      <c r="ZO1698" s="12"/>
      <c r="ZP1698" s="12"/>
      <c r="ZQ1698" s="12"/>
      <c r="ZR1698" s="12"/>
      <c r="ZS1698" s="12"/>
      <c r="ZT1698" s="12"/>
      <c r="ZU1698" s="12"/>
      <c r="ZV1698" s="12"/>
      <c r="ZW1698" s="12"/>
      <c r="ZX1698" s="12"/>
      <c r="ZY1698" s="12"/>
      <c r="ZZ1698" s="12"/>
      <c r="AAA1698" s="12"/>
      <c r="AAB1698" s="12"/>
      <c r="AAC1698" s="12"/>
      <c r="AAD1698" s="12"/>
      <c r="AAE1698" s="12"/>
      <c r="AAF1698" s="12"/>
      <c r="AAG1698" s="12"/>
      <c r="AAH1698" s="12"/>
      <c r="AAI1698" s="12"/>
      <c r="AAJ1698" s="12"/>
      <c r="AAK1698" s="12"/>
      <c r="AAL1698" s="12"/>
      <c r="AAM1698" s="12"/>
      <c r="AAN1698" s="12"/>
      <c r="AAO1698" s="12"/>
      <c r="AAP1698" s="12"/>
      <c r="AAQ1698" s="12"/>
      <c r="AAR1698" s="12"/>
      <c r="AAS1698" s="12"/>
      <c r="AAT1698" s="12"/>
      <c r="AAU1698" s="12"/>
      <c r="AAV1698" s="12"/>
      <c r="AAW1698" s="12"/>
      <c r="AAX1698" s="12"/>
      <c r="AAY1698" s="12"/>
      <c r="AAZ1698" s="12"/>
      <c r="ABA1698" s="12"/>
      <c r="ABB1698" s="12"/>
      <c r="ABC1698" s="12"/>
      <c r="ABD1698" s="12"/>
      <c r="ABE1698" s="12"/>
      <c r="ABF1698" s="12"/>
      <c r="ABG1698" s="12"/>
      <c r="ABH1698" s="12"/>
      <c r="ABI1698" s="12"/>
      <c r="ABJ1698" s="12"/>
      <c r="ABK1698" s="12"/>
      <c r="ABL1698" s="12"/>
      <c r="ABM1698" s="12"/>
      <c r="ABN1698" s="12"/>
      <c r="ABO1698" s="12"/>
      <c r="ABP1698" s="12"/>
      <c r="ABQ1698" s="12"/>
      <c r="ABR1698" s="12"/>
      <c r="ABS1698" s="12"/>
      <c r="ABT1698" s="12"/>
      <c r="ABU1698" s="12"/>
      <c r="ABV1698" s="12"/>
      <c r="ABW1698" s="12"/>
      <c r="ABX1698" s="12"/>
      <c r="ABY1698" s="12"/>
      <c r="ABZ1698" s="12"/>
      <c r="ACA1698" s="12"/>
      <c r="ACB1698" s="12"/>
      <c r="ACC1698" s="12"/>
      <c r="ACD1698" s="12"/>
      <c r="ACE1698" s="12"/>
      <c r="ACF1698" s="12"/>
      <c r="ACG1698" s="12"/>
      <c r="ACH1698" s="12"/>
      <c r="ACI1698" s="12"/>
      <c r="ACJ1698" s="12"/>
      <c r="ACK1698" s="12"/>
      <c r="ACL1698" s="12"/>
      <c r="ACM1698" s="12"/>
      <c r="ACN1698" s="12"/>
      <c r="ACO1698" s="12"/>
      <c r="ACP1698" s="12"/>
      <c r="ACQ1698" s="12"/>
      <c r="ACR1698" s="12"/>
      <c r="ACS1698" s="12"/>
      <c r="ACT1698" s="12"/>
      <c r="ACU1698" s="12"/>
      <c r="ACV1698" s="12"/>
      <c r="ACW1698" s="12"/>
      <c r="ACX1698" s="12"/>
      <c r="ACY1698" s="12"/>
      <c r="ACZ1698" s="12"/>
      <c r="ADA1698" s="12"/>
      <c r="ADB1698" s="12"/>
      <c r="ADC1698" s="12"/>
      <c r="ADD1698" s="12"/>
      <c r="ADE1698" s="12"/>
      <c r="ADF1698" s="12"/>
      <c r="ADG1698" s="12"/>
      <c r="ADH1698" s="12"/>
      <c r="ADI1698" s="12"/>
      <c r="ADJ1698" s="12"/>
      <c r="ADK1698" s="12"/>
      <c r="ADL1698" s="12"/>
      <c r="ADM1698" s="12"/>
      <c r="ADN1698" s="12"/>
      <c r="ADO1698" s="12"/>
      <c r="ADP1698" s="12"/>
      <c r="ADQ1698" s="12"/>
      <c r="ADR1698" s="12"/>
      <c r="ADS1698" s="12"/>
      <c r="ADT1698" s="12"/>
      <c r="ADU1698" s="12"/>
      <c r="ADV1698" s="12"/>
      <c r="ADW1698" s="12"/>
      <c r="ADX1698" s="12"/>
      <c r="ADY1698" s="12"/>
      <c r="ADZ1698" s="12"/>
      <c r="AEA1698" s="12"/>
      <c r="AEB1698" s="12"/>
      <c r="AEC1698" s="12"/>
      <c r="AED1698" s="12"/>
      <c r="AEE1698" s="12"/>
      <c r="AEF1698" s="12"/>
      <c r="AEG1698" s="12"/>
      <c r="AEH1698" s="12"/>
      <c r="AEI1698" s="12"/>
      <c r="AEJ1698" s="12"/>
      <c r="AEK1698" s="12"/>
      <c r="AEL1698" s="12"/>
      <c r="AEM1698" s="12"/>
      <c r="AEN1698" s="12"/>
      <c r="AEO1698" s="12"/>
      <c r="AEP1698" s="12"/>
      <c r="AEQ1698" s="12"/>
      <c r="AER1698" s="12"/>
      <c r="AES1698" s="12"/>
      <c r="AET1698" s="12"/>
      <c r="AEU1698" s="12"/>
      <c r="AEV1698" s="12"/>
      <c r="AEW1698" s="12"/>
      <c r="AEX1698" s="12"/>
      <c r="AEY1698" s="12"/>
      <c r="AEZ1698" s="12"/>
      <c r="AFA1698" s="12"/>
      <c r="AFB1698" s="12"/>
      <c r="AFC1698" s="12"/>
      <c r="AFD1698" s="12"/>
      <c r="AFE1698" s="12"/>
      <c r="AFF1698" s="12"/>
      <c r="AFG1698" s="12"/>
      <c r="AFH1698" s="12"/>
      <c r="AFI1698" s="12"/>
      <c r="AFJ1698" s="12"/>
      <c r="AFK1698" s="12"/>
      <c r="AFL1698" s="12"/>
      <c r="AFM1698" s="12"/>
      <c r="AFN1698" s="12"/>
      <c r="AFO1698" s="12"/>
      <c r="AFP1698" s="12"/>
      <c r="AFQ1698" s="12"/>
      <c r="AFR1698" s="12"/>
      <c r="AFS1698" s="12"/>
      <c r="AFT1698" s="12"/>
      <c r="AFU1698" s="12"/>
      <c r="AFV1698" s="12"/>
      <c r="AFW1698" s="12"/>
      <c r="AFX1698" s="12"/>
      <c r="AFY1698" s="12"/>
      <c r="AFZ1698" s="12"/>
      <c r="AGA1698" s="12"/>
      <c r="AGB1698" s="12"/>
      <c r="AGC1698" s="12"/>
      <c r="AGD1698" s="12"/>
      <c r="AGE1698" s="12"/>
      <c r="AGF1698" s="12"/>
      <c r="AGG1698" s="12"/>
      <c r="AGH1698" s="12"/>
      <c r="AGI1698" s="12"/>
      <c r="AGJ1698" s="12"/>
      <c r="AGK1698" s="12"/>
      <c r="AGL1698" s="12"/>
      <c r="AGM1698" s="12"/>
      <c r="AGN1698" s="12"/>
      <c r="AGO1698" s="12"/>
      <c r="AGP1698" s="12"/>
      <c r="AGQ1698" s="12"/>
      <c r="AGR1698" s="12"/>
      <c r="AGS1698" s="12"/>
      <c r="AGT1698" s="12"/>
      <c r="AGU1698" s="12"/>
      <c r="AGV1698" s="12"/>
      <c r="AGW1698" s="12"/>
      <c r="AGX1698" s="12"/>
      <c r="AGY1698" s="12"/>
      <c r="AGZ1698" s="12"/>
      <c r="AHA1698" s="12"/>
      <c r="AHB1698" s="12"/>
      <c r="AHC1698" s="12"/>
      <c r="AHD1698" s="12"/>
      <c r="AHE1698" s="12"/>
      <c r="AHF1698" s="12"/>
      <c r="AHG1698" s="12"/>
      <c r="AHH1698" s="12"/>
      <c r="AHI1698" s="12"/>
      <c r="AHJ1698" s="12"/>
      <c r="AHK1698" s="12"/>
      <c r="AHL1698" s="12"/>
      <c r="AHM1698" s="12"/>
      <c r="AHN1698" s="12"/>
      <c r="AHO1698" s="12"/>
      <c r="AHP1698" s="12"/>
      <c r="AHQ1698" s="12"/>
      <c r="AHR1698" s="12"/>
      <c r="AHS1698" s="12"/>
      <c r="AHT1698" s="12"/>
      <c r="AHU1698" s="12"/>
      <c r="AHV1698" s="12"/>
      <c r="AHW1698" s="12"/>
      <c r="AHX1698" s="12"/>
      <c r="AHY1698" s="12"/>
      <c r="AHZ1698" s="12"/>
      <c r="AIA1698" s="12"/>
      <c r="AIB1698" s="12"/>
      <c r="AIC1698" s="12"/>
      <c r="AID1698" s="12"/>
      <c r="AIE1698" s="12"/>
      <c r="AIF1698" s="12"/>
      <c r="AIG1698" s="12"/>
      <c r="AIH1698" s="12"/>
      <c r="AII1698" s="12"/>
      <c r="AIJ1698" s="12"/>
      <c r="AIK1698" s="12"/>
      <c r="AIL1698" s="12"/>
      <c r="AIM1698" s="12"/>
      <c r="AIN1698" s="12"/>
      <c r="AIO1698" s="12"/>
      <c r="AIP1698" s="12"/>
      <c r="AIQ1698" s="12"/>
      <c r="AIR1698" s="12"/>
      <c r="AIS1698" s="12"/>
      <c r="AIT1698" s="12"/>
      <c r="AIU1698" s="12"/>
      <c r="AIV1698" s="12"/>
      <c r="AIW1698" s="12"/>
      <c r="AIX1698" s="12"/>
      <c r="AIY1698" s="12"/>
      <c r="AIZ1698" s="12"/>
      <c r="AJA1698" s="12"/>
      <c r="AJB1698" s="12"/>
      <c r="AJC1698" s="12"/>
      <c r="AJD1698" s="12"/>
      <c r="AJE1698" s="12"/>
      <c r="AJF1698" s="12"/>
      <c r="AJG1698" s="12"/>
      <c r="AJH1698" s="12"/>
      <c r="AJI1698" s="12"/>
      <c r="AJJ1698" s="12"/>
      <c r="AJK1698" s="12"/>
      <c r="AJL1698" s="12"/>
      <c r="AJM1698" s="12"/>
      <c r="AJN1698" s="12"/>
      <c r="AJO1698" s="12"/>
      <c r="AJP1698" s="12"/>
      <c r="AJQ1698" s="12"/>
      <c r="AJR1698" s="12"/>
      <c r="AJS1698" s="12"/>
      <c r="AJT1698" s="12"/>
      <c r="AJU1698" s="12"/>
      <c r="AJV1698" s="12"/>
      <c r="AJW1698" s="12"/>
      <c r="AJX1698" s="12"/>
      <c r="AJY1698" s="12"/>
      <c r="AJZ1698" s="12"/>
      <c r="AKA1698" s="12"/>
      <c r="AKB1698" s="12"/>
      <c r="AKC1698" s="12"/>
      <c r="AKD1698" s="12"/>
      <c r="AKE1698" s="12"/>
      <c r="AKF1698" s="12"/>
      <c r="AKG1698" s="12"/>
      <c r="AKH1698" s="12"/>
      <c r="AKI1698" s="12"/>
      <c r="AKJ1698" s="12"/>
      <c r="AKK1698" s="12"/>
      <c r="AKL1698" s="12"/>
      <c r="AKM1698" s="12"/>
      <c r="AKN1698" s="12"/>
      <c r="AKO1698" s="12"/>
      <c r="AKP1698" s="12"/>
      <c r="AKQ1698" s="12"/>
      <c r="AKR1698" s="12"/>
      <c r="AKS1698" s="12"/>
      <c r="AKT1698" s="12"/>
      <c r="AKU1698" s="12"/>
      <c r="AKV1698" s="12"/>
      <c r="AKW1698" s="12"/>
      <c r="AKX1698" s="12"/>
      <c r="AKY1698" s="12"/>
      <c r="AKZ1698" s="12"/>
      <c r="ALA1698" s="12"/>
      <c r="ALB1698" s="12"/>
      <c r="ALC1698" s="12"/>
      <c r="ALD1698" s="12"/>
      <c r="ALE1698" s="12"/>
      <c r="ALF1698" s="12"/>
      <c r="ALG1698" s="12"/>
      <c r="ALH1698" s="12"/>
      <c r="ALI1698" s="12"/>
      <c r="ALJ1698" s="12"/>
      <c r="ALK1698" s="12"/>
      <c r="ALL1698" s="12"/>
      <c r="ALM1698" s="12"/>
      <c r="ALN1698" s="12"/>
      <c r="ALO1698" s="12"/>
      <c r="ALP1698" s="12"/>
      <c r="ALQ1698" s="12"/>
      <c r="ALR1698" s="12"/>
      <c r="ALS1698" s="12"/>
      <c r="ALT1698" s="12"/>
      <c r="ALU1698" s="12"/>
      <c r="ALV1698" s="12"/>
      <c r="ALW1698" s="12"/>
      <c r="ALX1698" s="12"/>
      <c r="ALY1698" s="12"/>
      <c r="ALZ1698" s="12"/>
      <c r="AMA1698" s="12"/>
      <c r="AMB1698" s="12"/>
      <c r="AMC1698" s="12"/>
      <c r="AMD1698" s="12"/>
      <c r="AME1698" s="12"/>
      <c r="AMF1698" s="12"/>
      <c r="AMG1698" s="12"/>
      <c r="AMH1698" s="12"/>
      <c r="AMI1698" s="12"/>
      <c r="AMJ1698" s="12"/>
      <c r="AMK1698" s="12"/>
      <c r="AML1698" s="12"/>
      <c r="AMM1698" s="12"/>
      <c r="AMN1698" s="12"/>
      <c r="AMO1698" s="12"/>
      <c r="AMP1698" s="12"/>
      <c r="AMQ1698" s="12"/>
      <c r="AMR1698" s="12"/>
      <c r="AMS1698" s="12"/>
      <c r="AMT1698" s="12"/>
      <c r="AMU1698" s="12"/>
      <c r="AMV1698" s="12"/>
      <c r="AMW1698" s="12"/>
      <c r="AMX1698" s="12"/>
      <c r="AMY1698" s="12"/>
      <c r="AMZ1698" s="12"/>
      <c r="ANA1698" s="12"/>
      <c r="ANB1698" s="12"/>
      <c r="ANC1698" s="12"/>
      <c r="AND1698" s="12"/>
      <c r="ANE1698" s="12"/>
      <c r="ANF1698" s="12"/>
      <c r="ANG1698" s="12"/>
      <c r="ANH1698" s="12"/>
      <c r="ANI1698" s="12"/>
      <c r="ANJ1698" s="12"/>
      <c r="ANK1698" s="12"/>
      <c r="ANL1698" s="12"/>
      <c r="ANM1698" s="12"/>
      <c r="ANN1698" s="12"/>
      <c r="ANO1698" s="12"/>
      <c r="ANP1698" s="12"/>
      <c r="ANQ1698" s="12"/>
      <c r="ANR1698" s="12"/>
      <c r="ANS1698" s="12"/>
      <c r="ANT1698" s="12"/>
      <c r="ANU1698" s="12"/>
      <c r="ANV1698" s="12"/>
      <c r="ANW1698" s="12"/>
      <c r="ANX1698" s="12"/>
      <c r="ANY1698" s="12"/>
      <c r="ANZ1698" s="12"/>
      <c r="AOA1698" s="12"/>
      <c r="AOB1698" s="12"/>
      <c r="AOC1698" s="12"/>
      <c r="AOD1698" s="12"/>
      <c r="AOE1698" s="12"/>
      <c r="AOF1698" s="12"/>
      <c r="AOG1698" s="12"/>
      <c r="AOH1698" s="12"/>
      <c r="AOI1698" s="12"/>
      <c r="AOJ1698" s="12"/>
      <c r="AOK1698" s="12"/>
      <c r="AOL1698" s="12"/>
      <c r="AOM1698" s="12"/>
      <c r="AON1698" s="12"/>
      <c r="AOO1698" s="12"/>
      <c r="AOP1698" s="12"/>
      <c r="AOQ1698" s="12"/>
      <c r="AOR1698" s="12"/>
      <c r="AOS1698" s="12"/>
      <c r="AOT1698" s="12"/>
      <c r="AOU1698" s="12"/>
      <c r="AOV1698" s="12"/>
      <c r="AOW1698" s="12"/>
      <c r="AOX1698" s="12"/>
      <c r="AOY1698" s="12"/>
      <c r="AOZ1698" s="12"/>
      <c r="APA1698" s="12"/>
      <c r="APB1698" s="12"/>
      <c r="APC1698" s="12"/>
      <c r="APD1698" s="12"/>
      <c r="APE1698" s="12"/>
      <c r="APF1698" s="12"/>
      <c r="APG1698" s="12"/>
      <c r="APH1698" s="12"/>
      <c r="API1698" s="12"/>
      <c r="APJ1698" s="12"/>
      <c r="APK1698" s="12"/>
      <c r="APL1698" s="12"/>
      <c r="APM1698" s="12"/>
      <c r="APN1698" s="12"/>
      <c r="APO1698" s="12"/>
      <c r="APP1698" s="12"/>
      <c r="APQ1698" s="12"/>
      <c r="APR1698" s="12"/>
      <c r="APS1698" s="12"/>
      <c r="APT1698" s="12"/>
      <c r="APU1698" s="12"/>
      <c r="APV1698" s="12"/>
      <c r="APW1698" s="12"/>
      <c r="APX1698" s="12"/>
      <c r="APY1698" s="12"/>
      <c r="APZ1698" s="12"/>
      <c r="AQA1698" s="12"/>
      <c r="AQB1698" s="12"/>
      <c r="AQC1698" s="12"/>
      <c r="AQD1698" s="12"/>
      <c r="AQE1698" s="12"/>
      <c r="AQF1698" s="12"/>
      <c r="AQG1698" s="12"/>
      <c r="AQH1698" s="12"/>
      <c r="AQI1698" s="12"/>
      <c r="AQJ1698" s="12"/>
      <c r="AQK1698" s="12"/>
      <c r="AQL1698" s="12"/>
      <c r="AQM1698" s="12"/>
      <c r="AQN1698" s="12"/>
      <c r="AQO1698" s="12"/>
      <c r="AQP1698" s="12"/>
      <c r="AQQ1698" s="12"/>
      <c r="AQR1698" s="12"/>
      <c r="AQS1698" s="12"/>
      <c r="AQT1698" s="12"/>
      <c r="AQU1698" s="12"/>
      <c r="AQV1698" s="12"/>
      <c r="AQW1698" s="12"/>
      <c r="AQX1698" s="12"/>
      <c r="AQY1698" s="12"/>
      <c r="AQZ1698" s="12"/>
      <c r="ARA1698" s="12"/>
      <c r="ARB1698" s="12"/>
      <c r="ARC1698" s="12"/>
      <c r="ARD1698" s="12"/>
      <c r="ARE1698" s="12"/>
      <c r="ARF1698" s="12"/>
      <c r="ARG1698" s="12"/>
      <c r="ARH1698" s="12"/>
      <c r="ARI1698" s="12"/>
      <c r="ARJ1698" s="12"/>
      <c r="ARK1698" s="12"/>
      <c r="ARL1698" s="12"/>
      <c r="ARM1698" s="12"/>
      <c r="ARN1698" s="12"/>
      <c r="ARO1698" s="12"/>
      <c r="ARP1698" s="12"/>
      <c r="ARQ1698" s="12"/>
      <c r="ARR1698" s="12"/>
      <c r="ARS1698" s="12"/>
      <c r="ART1698" s="12"/>
      <c r="ARU1698" s="12"/>
      <c r="ARV1698" s="12"/>
      <c r="ARW1698" s="12"/>
      <c r="ARX1698" s="12"/>
      <c r="ARY1698" s="12"/>
      <c r="ARZ1698" s="12"/>
      <c r="ASA1698" s="12"/>
      <c r="ASB1698" s="12"/>
      <c r="ASC1698" s="12"/>
      <c r="ASD1698" s="12"/>
      <c r="ASE1698" s="12"/>
      <c r="ASF1698" s="12"/>
      <c r="ASG1698" s="12"/>
      <c r="ASH1698" s="12"/>
      <c r="ASI1698" s="12"/>
      <c r="ASJ1698" s="12"/>
      <c r="ASK1698" s="12"/>
      <c r="ASL1698" s="12"/>
      <c r="ASM1698" s="12"/>
      <c r="ASN1698" s="12"/>
      <c r="ASO1698" s="12"/>
      <c r="ASP1698" s="12"/>
      <c r="ASQ1698" s="12"/>
      <c r="ASR1698" s="12"/>
      <c r="ASS1698" s="12"/>
      <c r="AST1698" s="12"/>
      <c r="ASU1698" s="12"/>
      <c r="ASV1698" s="12"/>
      <c r="ASW1698" s="12"/>
      <c r="ASX1698" s="12"/>
      <c r="ASY1698" s="12"/>
      <c r="ASZ1698" s="12"/>
      <c r="ATA1698" s="12"/>
      <c r="ATB1698" s="12"/>
      <c r="ATC1698" s="12"/>
      <c r="ATD1698" s="12"/>
      <c r="ATE1698" s="12"/>
      <c r="ATF1698" s="12"/>
      <c r="ATG1698" s="12"/>
      <c r="ATH1698" s="12"/>
      <c r="ATI1698" s="12"/>
      <c r="ATJ1698" s="12"/>
      <c r="ATK1698" s="12"/>
      <c r="ATL1698" s="12"/>
      <c r="ATM1698" s="12"/>
      <c r="ATN1698" s="12"/>
      <c r="ATO1698" s="12"/>
      <c r="ATP1698" s="12"/>
      <c r="ATQ1698" s="12"/>
      <c r="ATR1698" s="12"/>
      <c r="ATS1698" s="12"/>
      <c r="ATT1698" s="12"/>
      <c r="ATU1698" s="12"/>
      <c r="ATV1698" s="12"/>
      <c r="ATW1698" s="12"/>
      <c r="ATX1698" s="12"/>
      <c r="ATY1698" s="12"/>
      <c r="ATZ1698" s="12"/>
      <c r="AUA1698" s="12"/>
      <c r="AUB1698" s="12"/>
      <c r="AUC1698" s="12"/>
      <c r="AUD1698" s="12"/>
      <c r="AUE1698" s="12"/>
      <c r="AUF1698" s="12"/>
      <c r="AUG1698" s="12"/>
      <c r="AUH1698" s="12"/>
      <c r="AUI1698" s="12"/>
      <c r="AUJ1698" s="12"/>
      <c r="AUK1698" s="12"/>
      <c r="AUL1698" s="12"/>
      <c r="AUM1698" s="12"/>
      <c r="AUN1698" s="12"/>
      <c r="AUO1698" s="12"/>
      <c r="AUP1698" s="12"/>
      <c r="AUQ1698" s="12"/>
      <c r="AUR1698" s="12"/>
      <c r="AUS1698" s="12"/>
      <c r="AUT1698" s="12"/>
      <c r="AUU1698" s="12"/>
      <c r="AUV1698" s="12"/>
      <c r="AUW1698" s="12"/>
      <c r="AUX1698" s="12"/>
      <c r="AUY1698" s="12"/>
      <c r="AUZ1698" s="12"/>
      <c r="AVA1698" s="12"/>
      <c r="AVB1698" s="12"/>
      <c r="AVC1698" s="12"/>
      <c r="AVD1698" s="12"/>
      <c r="AVE1698" s="12"/>
      <c r="AVF1698" s="12"/>
      <c r="AVG1698" s="12"/>
      <c r="AVH1698" s="12"/>
      <c r="AVI1698" s="12"/>
      <c r="AVJ1698" s="12"/>
      <c r="AVK1698" s="12"/>
      <c r="AVL1698" s="12"/>
      <c r="AVM1698" s="12"/>
      <c r="AVN1698" s="12"/>
      <c r="AVO1698" s="12"/>
      <c r="AVP1698" s="12"/>
      <c r="AVQ1698" s="12"/>
      <c r="AVR1698" s="12"/>
      <c r="AVS1698" s="12"/>
      <c r="AVT1698" s="12"/>
      <c r="AVU1698" s="12"/>
      <c r="AVV1698" s="12"/>
      <c r="AVW1698" s="12"/>
      <c r="AVX1698" s="12"/>
      <c r="AVY1698" s="12"/>
      <c r="AVZ1698" s="12"/>
      <c r="AWA1698" s="12"/>
      <c r="AWB1698" s="12"/>
      <c r="AWC1698" s="12"/>
      <c r="AWD1698" s="12"/>
      <c r="AWE1698" s="12"/>
      <c r="AWF1698" s="12"/>
      <c r="AWG1698" s="12"/>
      <c r="AWH1698" s="12"/>
      <c r="AWI1698" s="12"/>
      <c r="AWJ1698" s="12"/>
      <c r="AWK1698" s="12"/>
      <c r="AWL1698" s="12"/>
      <c r="AWM1698" s="12"/>
      <c r="AWN1698" s="12"/>
      <c r="AWO1698" s="12"/>
      <c r="AWP1698" s="12"/>
      <c r="AWQ1698" s="12"/>
      <c r="AWR1698" s="12"/>
      <c r="AWS1698" s="12"/>
      <c r="AWT1698" s="12"/>
      <c r="AWU1698" s="12"/>
      <c r="AWV1698" s="12"/>
      <c r="AWW1698" s="12"/>
      <c r="AWX1698" s="12"/>
      <c r="AWY1698" s="12"/>
      <c r="AWZ1698" s="12"/>
      <c r="AXA1698" s="12"/>
      <c r="AXB1698" s="12"/>
      <c r="AXC1698" s="12"/>
      <c r="AXD1698" s="12"/>
      <c r="AXE1698" s="12"/>
      <c r="AXF1698" s="12"/>
      <c r="AXG1698" s="12"/>
      <c r="AXH1698" s="12"/>
      <c r="AXI1698" s="12"/>
      <c r="AXJ1698" s="12"/>
      <c r="AXK1698" s="12"/>
      <c r="AXL1698" s="12"/>
      <c r="AXM1698" s="12"/>
      <c r="AXN1698" s="12"/>
      <c r="AXO1698" s="12"/>
      <c r="AXP1698" s="12"/>
      <c r="AXQ1698" s="12"/>
      <c r="AXR1698" s="12"/>
      <c r="AXS1698" s="12"/>
      <c r="AXT1698" s="12"/>
      <c r="AXU1698" s="12"/>
      <c r="AXV1698" s="12"/>
      <c r="AXW1698" s="12"/>
      <c r="AXX1698" s="12"/>
      <c r="AXY1698" s="12"/>
      <c r="AXZ1698" s="12"/>
      <c r="AYA1698" s="12"/>
      <c r="AYB1698" s="12"/>
      <c r="AYC1698" s="12"/>
      <c r="AYD1698" s="12"/>
      <c r="AYE1698" s="12"/>
      <c r="AYF1698" s="12"/>
      <c r="AYG1698" s="12"/>
      <c r="AYH1698" s="12"/>
      <c r="AYI1698" s="12"/>
      <c r="AYJ1698" s="12"/>
      <c r="AYK1698" s="12"/>
      <c r="AYL1698" s="12"/>
      <c r="AYM1698" s="12"/>
      <c r="AYN1698" s="12"/>
      <c r="AYO1698" s="12"/>
      <c r="AYP1698" s="12"/>
      <c r="AYQ1698" s="12"/>
      <c r="AYR1698" s="12"/>
      <c r="AYS1698" s="12"/>
      <c r="AYT1698" s="12"/>
      <c r="AYU1698" s="12"/>
      <c r="AYV1698" s="12"/>
      <c r="AYW1698" s="12"/>
      <c r="AYX1698" s="12"/>
      <c r="AYY1698" s="12"/>
      <c r="AYZ1698" s="12"/>
      <c r="AZA1698" s="12"/>
      <c r="AZB1698" s="12"/>
      <c r="AZC1698" s="12"/>
      <c r="AZD1698" s="12"/>
      <c r="AZE1698" s="12"/>
      <c r="AZF1698" s="12"/>
      <c r="AZG1698" s="12"/>
      <c r="AZH1698" s="12"/>
      <c r="AZI1698" s="12"/>
      <c r="AZJ1698" s="12"/>
      <c r="AZK1698" s="12"/>
      <c r="AZL1698" s="12"/>
      <c r="AZM1698" s="12"/>
      <c r="AZN1698" s="12"/>
      <c r="AZO1698" s="12"/>
      <c r="AZP1698" s="12"/>
      <c r="AZQ1698" s="12"/>
      <c r="AZR1698" s="12"/>
      <c r="AZS1698" s="12"/>
      <c r="AZT1698" s="12"/>
      <c r="AZU1698" s="12"/>
      <c r="AZV1698" s="12"/>
      <c r="AZW1698" s="12"/>
      <c r="AZX1698" s="12"/>
      <c r="AZY1698" s="12"/>
      <c r="AZZ1698" s="12"/>
      <c r="BAA1698" s="12"/>
      <c r="BAB1698" s="12"/>
      <c r="BAC1698" s="12"/>
      <c r="BAD1698" s="12"/>
      <c r="BAE1698" s="12"/>
      <c r="BAF1698" s="12"/>
      <c r="BAG1698" s="12"/>
      <c r="BAH1698" s="12"/>
      <c r="BAI1698" s="12"/>
      <c r="BAJ1698" s="12"/>
      <c r="BAK1698" s="12"/>
      <c r="BAL1698" s="12"/>
      <c r="BAM1698" s="12"/>
      <c r="BAN1698" s="12"/>
      <c r="BAO1698" s="12"/>
      <c r="BAP1698" s="12"/>
      <c r="BAQ1698" s="12"/>
      <c r="BAR1698" s="12"/>
      <c r="BAS1698" s="12"/>
      <c r="BAT1698" s="12"/>
      <c r="BAU1698" s="12"/>
      <c r="BAV1698" s="12"/>
      <c r="BAW1698" s="12"/>
      <c r="BAX1698" s="12"/>
      <c r="BAY1698" s="12"/>
      <c r="BAZ1698" s="12"/>
      <c r="BBA1698" s="12"/>
      <c r="BBB1698" s="12"/>
      <c r="BBC1698" s="12"/>
      <c r="BBD1698" s="12"/>
      <c r="BBE1698" s="12"/>
      <c r="BBF1698" s="12"/>
      <c r="BBG1698" s="12"/>
      <c r="BBH1698" s="12"/>
      <c r="BBI1698" s="12"/>
      <c r="BBJ1698" s="12"/>
      <c r="BBK1698" s="12"/>
      <c r="BBL1698" s="12"/>
      <c r="BBM1698" s="12"/>
      <c r="BBN1698" s="12"/>
      <c r="BBO1698" s="12"/>
      <c r="BBP1698" s="12"/>
      <c r="BBQ1698" s="12"/>
      <c r="BBR1698" s="12"/>
      <c r="BBS1698" s="12"/>
      <c r="BBT1698" s="12"/>
      <c r="BBU1698" s="12"/>
      <c r="BBV1698" s="12"/>
      <c r="BBW1698" s="12"/>
      <c r="BBX1698" s="12"/>
      <c r="BBY1698" s="12"/>
      <c r="BBZ1698" s="12"/>
      <c r="BCA1698" s="12"/>
      <c r="BCB1698" s="12"/>
      <c r="BCC1698" s="12"/>
      <c r="BCD1698" s="12"/>
      <c r="BCE1698" s="12"/>
      <c r="BCF1698" s="12"/>
      <c r="BCG1698" s="12"/>
      <c r="BCH1698" s="12"/>
      <c r="BCI1698" s="12"/>
      <c r="BCJ1698" s="12"/>
      <c r="BCK1698" s="12"/>
      <c r="BCL1698" s="12"/>
      <c r="BCM1698" s="12"/>
      <c r="BCN1698" s="12"/>
      <c r="BCO1698" s="12"/>
      <c r="BCP1698" s="12"/>
      <c r="BCQ1698" s="12"/>
      <c r="BCR1698" s="12"/>
      <c r="BCS1698" s="12"/>
      <c r="BCT1698" s="12"/>
      <c r="BCU1698" s="12"/>
      <c r="BCV1698" s="12"/>
      <c r="BCW1698" s="12"/>
      <c r="BCX1698" s="12"/>
      <c r="BCY1698" s="12"/>
      <c r="BCZ1698" s="12"/>
      <c r="BDA1698" s="12"/>
      <c r="BDB1698" s="12"/>
      <c r="BDC1698" s="12"/>
      <c r="BDD1698" s="12"/>
      <c r="BDE1698" s="12"/>
      <c r="BDF1698" s="12"/>
      <c r="BDG1698" s="12"/>
      <c r="BDH1698" s="12"/>
      <c r="BDI1698" s="12"/>
      <c r="BDJ1698" s="12"/>
      <c r="BDK1698" s="12"/>
      <c r="BDL1698" s="12"/>
      <c r="BDM1698" s="12"/>
      <c r="BDN1698" s="12"/>
      <c r="BDO1698" s="12"/>
      <c r="BDP1698" s="12"/>
      <c r="BDQ1698" s="12"/>
      <c r="BDR1698" s="12"/>
      <c r="BDS1698" s="12"/>
      <c r="BDT1698" s="12"/>
      <c r="BDU1698" s="12"/>
      <c r="BDV1698" s="12"/>
      <c r="BDW1698" s="12"/>
      <c r="BDX1698" s="12"/>
      <c r="BDY1698" s="12"/>
      <c r="BDZ1698" s="12"/>
      <c r="BEA1698" s="12"/>
      <c r="BEB1698" s="12"/>
      <c r="BEC1698" s="12"/>
      <c r="BED1698" s="12"/>
      <c r="BEE1698" s="12"/>
      <c r="BEF1698" s="12"/>
      <c r="BEG1698" s="12"/>
      <c r="BEH1698" s="12"/>
      <c r="BEI1698" s="12"/>
      <c r="BEJ1698" s="12"/>
      <c r="BEK1698" s="12"/>
      <c r="BEL1698" s="12"/>
      <c r="BEM1698" s="12"/>
      <c r="BEN1698" s="12"/>
      <c r="BEO1698" s="12"/>
      <c r="BEP1698" s="12"/>
      <c r="BEQ1698" s="12"/>
      <c r="BER1698" s="12"/>
      <c r="BES1698" s="12"/>
      <c r="BET1698" s="12"/>
      <c r="BEU1698" s="12"/>
      <c r="BEV1698" s="12"/>
      <c r="BEW1698" s="12"/>
      <c r="BEX1698" s="12"/>
      <c r="BEY1698" s="12"/>
      <c r="BEZ1698" s="12"/>
      <c r="BFA1698" s="12"/>
      <c r="BFB1698" s="12"/>
      <c r="BFC1698" s="12"/>
      <c r="BFD1698" s="12"/>
      <c r="BFE1698" s="12"/>
      <c r="BFF1698" s="12"/>
      <c r="BFG1698" s="12"/>
      <c r="BFH1698" s="12"/>
      <c r="BFI1698" s="12"/>
      <c r="BFJ1698" s="12"/>
      <c r="BFK1698" s="12"/>
      <c r="BFL1698" s="12"/>
      <c r="BFM1698" s="12"/>
      <c r="BFN1698" s="12"/>
      <c r="BFO1698" s="12"/>
      <c r="BFP1698" s="12"/>
      <c r="BFQ1698" s="12"/>
      <c r="BFR1698" s="12"/>
      <c r="BFS1698" s="12"/>
      <c r="BFT1698" s="12"/>
      <c r="BFU1698" s="12"/>
      <c r="BFV1698" s="12"/>
      <c r="BFW1698" s="12"/>
      <c r="BFX1698" s="12"/>
      <c r="BFY1698" s="12"/>
      <c r="BFZ1698" s="12"/>
      <c r="BGA1698" s="12"/>
      <c r="BGB1698" s="12"/>
      <c r="BGC1698" s="12"/>
      <c r="BGD1698" s="12"/>
      <c r="BGE1698" s="12"/>
      <c r="BGF1698" s="12"/>
      <c r="BGG1698" s="12"/>
      <c r="BGH1698" s="12"/>
      <c r="BGI1698" s="12"/>
      <c r="BGJ1698" s="12"/>
      <c r="BGK1698" s="12"/>
      <c r="BGL1698" s="12"/>
      <c r="BGM1698" s="12"/>
      <c r="BGN1698" s="12"/>
      <c r="BGO1698" s="12"/>
      <c r="BGP1698" s="12"/>
      <c r="BGQ1698" s="12"/>
      <c r="BGR1698" s="12"/>
      <c r="BGS1698" s="12"/>
      <c r="BGT1698" s="12"/>
      <c r="BGU1698" s="12"/>
      <c r="BGV1698" s="12"/>
      <c r="BGW1698" s="12"/>
      <c r="BGX1698" s="12"/>
      <c r="BGY1698" s="12"/>
      <c r="BGZ1698" s="12"/>
      <c r="BHA1698" s="12"/>
      <c r="BHB1698" s="12"/>
      <c r="BHC1698" s="12"/>
      <c r="BHD1698" s="12"/>
      <c r="BHE1698" s="12"/>
      <c r="BHF1698" s="12"/>
      <c r="BHG1698" s="12"/>
      <c r="BHH1698" s="12"/>
      <c r="BHI1698" s="12"/>
      <c r="BHJ1698" s="12"/>
      <c r="BHK1698" s="12"/>
      <c r="BHL1698" s="12"/>
      <c r="BHM1698" s="12"/>
      <c r="BHN1698" s="12"/>
      <c r="BHO1698" s="12"/>
      <c r="BHP1698" s="12"/>
      <c r="BHQ1698" s="12"/>
      <c r="BHR1698" s="12"/>
      <c r="BHS1698" s="12"/>
      <c r="BHT1698" s="12"/>
      <c r="BHU1698" s="12"/>
      <c r="BHV1698" s="12"/>
      <c r="BHW1698" s="12"/>
      <c r="BHX1698" s="12"/>
      <c r="BHY1698" s="12"/>
      <c r="BHZ1698" s="12"/>
      <c r="BIA1698" s="12"/>
      <c r="BIB1698" s="12"/>
      <c r="BIC1698" s="12"/>
      <c r="BID1698" s="12"/>
      <c r="BIE1698" s="12"/>
      <c r="BIF1698" s="12"/>
      <c r="BIG1698" s="12"/>
      <c r="BIH1698" s="12"/>
      <c r="BII1698" s="12"/>
      <c r="BIJ1698" s="12"/>
      <c r="BIK1698" s="12"/>
      <c r="BIL1698" s="12"/>
      <c r="BIM1698" s="12"/>
      <c r="BIN1698" s="12"/>
      <c r="BIO1698" s="12"/>
      <c r="BIP1698" s="12"/>
      <c r="BIQ1698" s="12"/>
      <c r="BIR1698" s="12"/>
      <c r="BIS1698" s="12"/>
      <c r="BIT1698" s="12"/>
      <c r="BIU1698" s="12"/>
      <c r="BIV1698" s="12"/>
      <c r="BIW1698" s="12"/>
      <c r="BIX1698" s="12"/>
      <c r="BIY1698" s="12"/>
      <c r="BIZ1698" s="12"/>
      <c r="BJA1698" s="12"/>
      <c r="BJB1698" s="12"/>
      <c r="BJC1698" s="12"/>
      <c r="BJD1698" s="12"/>
      <c r="BJE1698" s="12"/>
      <c r="BJF1698" s="12"/>
      <c r="BJG1698" s="12"/>
      <c r="BJH1698" s="12"/>
      <c r="BJI1698" s="12"/>
      <c r="BJJ1698" s="12"/>
      <c r="BJK1698" s="12"/>
      <c r="BJL1698" s="12"/>
      <c r="BJM1698" s="12"/>
      <c r="BJN1698" s="12"/>
      <c r="BJO1698" s="12"/>
      <c r="BJP1698" s="12"/>
      <c r="BJQ1698" s="12"/>
      <c r="BJR1698" s="12"/>
      <c r="BJS1698" s="12"/>
      <c r="BJT1698" s="12"/>
      <c r="BJU1698" s="12"/>
      <c r="BJV1698" s="12"/>
      <c r="BJW1698" s="12"/>
      <c r="BJX1698" s="12"/>
      <c r="BJY1698" s="12"/>
      <c r="BJZ1698" s="12"/>
      <c r="BKA1698" s="12"/>
      <c r="BKB1698" s="12"/>
      <c r="BKC1698" s="12"/>
      <c r="BKD1698" s="12"/>
      <c r="BKE1698" s="12"/>
      <c r="BKF1698" s="12"/>
      <c r="BKG1698" s="12"/>
      <c r="BKH1698" s="12"/>
      <c r="BKI1698" s="12"/>
      <c r="BKJ1698" s="12"/>
      <c r="BKK1698" s="12"/>
      <c r="BKL1698" s="12"/>
      <c r="BKM1698" s="12"/>
      <c r="BKN1698" s="12"/>
      <c r="BKO1698" s="12"/>
      <c r="BKP1698" s="12"/>
      <c r="BKQ1698" s="12"/>
      <c r="BKR1698" s="12"/>
      <c r="BKS1698" s="12"/>
      <c r="BKT1698" s="12"/>
      <c r="BKU1698" s="12"/>
      <c r="BKV1698" s="12"/>
      <c r="BKW1698" s="12"/>
      <c r="BKX1698" s="12"/>
      <c r="BKY1698" s="12"/>
      <c r="BKZ1698" s="12"/>
      <c r="BLA1698" s="12"/>
      <c r="BLB1698" s="12"/>
      <c r="BLC1698" s="12"/>
      <c r="BLD1698" s="12"/>
      <c r="BLE1698" s="12"/>
      <c r="BLF1698" s="12"/>
      <c r="BLG1698" s="12"/>
      <c r="BLH1698" s="12"/>
      <c r="BLI1698" s="12"/>
      <c r="BLJ1698" s="12"/>
      <c r="BLK1698" s="12"/>
      <c r="BLL1698" s="12"/>
      <c r="BLM1698" s="12"/>
      <c r="BLN1698" s="12"/>
      <c r="BLO1698" s="12"/>
      <c r="BLP1698" s="12"/>
      <c r="BLQ1698" s="12"/>
      <c r="BLR1698" s="12"/>
      <c r="BLS1698" s="12"/>
      <c r="BLT1698" s="12"/>
      <c r="BLU1698" s="12"/>
      <c r="BLV1698" s="12"/>
      <c r="BLW1698" s="12"/>
      <c r="BLX1698" s="12"/>
      <c r="BLY1698" s="12"/>
      <c r="BLZ1698" s="12"/>
      <c r="BMA1698" s="12"/>
      <c r="BMB1698" s="12"/>
      <c r="BMC1698" s="12"/>
      <c r="BMD1698" s="12"/>
      <c r="BME1698" s="12"/>
      <c r="BMF1698" s="12"/>
      <c r="BMG1698" s="12"/>
      <c r="BMH1698" s="12"/>
      <c r="BMI1698" s="12"/>
      <c r="BMJ1698" s="12"/>
      <c r="BMK1698" s="12"/>
      <c r="BML1698" s="12"/>
      <c r="BMM1698" s="12"/>
      <c r="BMN1698" s="12"/>
      <c r="BMO1698" s="12"/>
      <c r="BMP1698" s="12"/>
      <c r="BMQ1698" s="12"/>
      <c r="BMR1698" s="12"/>
      <c r="BMS1698" s="12"/>
      <c r="BMT1698" s="12"/>
      <c r="BMU1698" s="12"/>
      <c r="BMV1698" s="12"/>
      <c r="BMW1698" s="12"/>
      <c r="BMX1698" s="12"/>
      <c r="BMY1698" s="12"/>
      <c r="BMZ1698" s="12"/>
      <c r="BNA1698" s="12"/>
      <c r="BNB1698" s="12"/>
      <c r="BNC1698" s="12"/>
      <c r="BND1698" s="12"/>
      <c r="BNE1698" s="12"/>
      <c r="BNF1698" s="12"/>
      <c r="BNG1698" s="12"/>
      <c r="BNH1698" s="12"/>
      <c r="BNI1698" s="12"/>
      <c r="BNJ1698" s="12"/>
      <c r="BNK1698" s="12"/>
      <c r="BNL1698" s="12"/>
      <c r="BNM1698" s="12"/>
      <c r="BNN1698" s="12"/>
      <c r="BNO1698" s="12"/>
      <c r="BNP1698" s="12"/>
      <c r="BNQ1698" s="12"/>
      <c r="BNR1698" s="12"/>
      <c r="BNS1698" s="12"/>
      <c r="BNT1698" s="12"/>
      <c r="BNU1698" s="12"/>
      <c r="BNV1698" s="12"/>
      <c r="BNW1698" s="12"/>
      <c r="BNX1698" s="12"/>
      <c r="BNY1698" s="12"/>
      <c r="BNZ1698" s="12"/>
      <c r="BOA1698" s="12"/>
      <c r="BOB1698" s="12"/>
      <c r="BOC1698" s="12"/>
      <c r="BOD1698" s="12"/>
      <c r="BOE1698" s="12"/>
      <c r="BOF1698" s="12"/>
      <c r="BOG1698" s="12"/>
      <c r="BOH1698" s="12"/>
      <c r="BOI1698" s="12"/>
      <c r="BOJ1698" s="12"/>
      <c r="BOK1698" s="12"/>
      <c r="BOL1698" s="12"/>
      <c r="BOM1698" s="12"/>
      <c r="BON1698" s="12"/>
      <c r="BOO1698" s="12"/>
      <c r="BOP1698" s="12"/>
      <c r="BOQ1698" s="12"/>
      <c r="BOR1698" s="12"/>
      <c r="BOS1698" s="12"/>
      <c r="BOT1698" s="12"/>
      <c r="BOU1698" s="12"/>
      <c r="BOV1698" s="12"/>
      <c r="BOW1698" s="12"/>
      <c r="BOX1698" s="12"/>
      <c r="BOY1698" s="12"/>
      <c r="BOZ1698" s="12"/>
      <c r="BPA1698" s="12"/>
      <c r="BPB1698" s="12"/>
      <c r="BPC1698" s="12"/>
      <c r="BPD1698" s="12"/>
      <c r="BPE1698" s="12"/>
      <c r="BPF1698" s="12"/>
      <c r="BPG1698" s="12"/>
      <c r="BPH1698" s="12"/>
      <c r="BPI1698" s="12"/>
      <c r="BPJ1698" s="12"/>
      <c r="BPK1698" s="12"/>
      <c r="BPL1698" s="12"/>
      <c r="BPM1698" s="12"/>
      <c r="BPN1698" s="12"/>
      <c r="BPO1698" s="12"/>
      <c r="BPP1698" s="12"/>
      <c r="BPQ1698" s="12"/>
      <c r="BPR1698" s="12"/>
      <c r="BPS1698" s="12"/>
      <c r="BPT1698" s="12"/>
      <c r="BPU1698" s="12"/>
      <c r="BPV1698" s="12"/>
      <c r="BPW1698" s="12"/>
      <c r="BPX1698" s="12"/>
      <c r="BPY1698" s="12"/>
      <c r="BPZ1698" s="12"/>
      <c r="BQA1698" s="12"/>
      <c r="BQB1698" s="12"/>
      <c r="BQC1698" s="12"/>
      <c r="BQD1698" s="12"/>
      <c r="BQE1698" s="12"/>
      <c r="BQF1698" s="12"/>
      <c r="BQG1698" s="12"/>
      <c r="BQH1698" s="12"/>
      <c r="BQI1698" s="12"/>
      <c r="BQJ1698" s="12"/>
      <c r="BQK1698" s="12"/>
      <c r="BQL1698" s="12"/>
      <c r="BQM1698" s="12"/>
      <c r="BQN1698" s="12"/>
      <c r="BQO1698" s="12"/>
      <c r="BQP1698" s="12"/>
      <c r="BQQ1698" s="12"/>
      <c r="BQR1698" s="12"/>
      <c r="BQS1698" s="12"/>
      <c r="BQT1698" s="12"/>
      <c r="BQU1698" s="12"/>
      <c r="BQV1698" s="12"/>
      <c r="BQW1698" s="12"/>
      <c r="BQX1698" s="12"/>
      <c r="BQY1698" s="12"/>
      <c r="BQZ1698" s="12"/>
      <c r="BRA1698" s="12"/>
      <c r="BRB1698" s="12"/>
      <c r="BRC1698" s="12"/>
      <c r="BRD1698" s="12"/>
      <c r="BRE1698" s="12"/>
      <c r="BRF1698" s="12"/>
      <c r="BRG1698" s="12"/>
      <c r="BRH1698" s="12"/>
      <c r="BRI1698" s="12"/>
      <c r="BRJ1698" s="12"/>
      <c r="BRK1698" s="12"/>
      <c r="BRL1698" s="12"/>
      <c r="BRM1698" s="12"/>
      <c r="BRN1698" s="12"/>
      <c r="BRO1698" s="12"/>
      <c r="BRP1698" s="12"/>
      <c r="BRQ1698" s="12"/>
      <c r="BRR1698" s="12"/>
      <c r="BRS1698" s="12"/>
      <c r="BRT1698" s="12"/>
      <c r="BRU1698" s="12"/>
      <c r="BRV1698" s="12"/>
      <c r="BRW1698" s="12"/>
      <c r="BRX1698" s="12"/>
      <c r="BRY1698" s="12"/>
      <c r="BRZ1698" s="12"/>
      <c r="BSA1698" s="12"/>
      <c r="BSB1698" s="12"/>
      <c r="BSC1698" s="12"/>
      <c r="BSD1698" s="12"/>
      <c r="BSE1698" s="12"/>
      <c r="BSF1698" s="12"/>
      <c r="BSG1698" s="12"/>
      <c r="BSH1698" s="12"/>
      <c r="BSI1698" s="12"/>
      <c r="BSJ1698" s="12"/>
      <c r="BSK1698" s="12"/>
      <c r="BSL1698" s="12"/>
      <c r="BSM1698" s="12"/>
      <c r="BSN1698" s="12"/>
      <c r="BSO1698" s="12"/>
      <c r="BSP1698" s="12"/>
      <c r="BSQ1698" s="12"/>
      <c r="BSR1698" s="12"/>
      <c r="BSS1698" s="12"/>
      <c r="BST1698" s="12"/>
      <c r="BSU1698" s="12"/>
      <c r="BSV1698" s="12"/>
      <c r="BSW1698" s="12"/>
      <c r="BSX1698" s="12"/>
      <c r="BSY1698" s="12"/>
      <c r="BSZ1698" s="12"/>
      <c r="BTA1698" s="12"/>
      <c r="BTB1698" s="12"/>
      <c r="BTC1698" s="12"/>
      <c r="BTD1698" s="12"/>
      <c r="BTE1698" s="12"/>
      <c r="BTF1698" s="12"/>
      <c r="BTG1698" s="12"/>
      <c r="BTH1698" s="12"/>
      <c r="BTI1698" s="12"/>
      <c r="BTJ1698" s="12"/>
      <c r="BTK1698" s="12"/>
      <c r="BTL1698" s="12"/>
      <c r="BTM1698" s="12"/>
      <c r="BTN1698" s="12"/>
      <c r="BTO1698" s="12"/>
      <c r="BTP1698" s="12"/>
      <c r="BTQ1698" s="12"/>
      <c r="BTR1698" s="12"/>
      <c r="BTS1698" s="12"/>
      <c r="BTT1698" s="12"/>
      <c r="BTU1698" s="12"/>
      <c r="BTV1698" s="12"/>
      <c r="BTW1698" s="12"/>
      <c r="BTX1698" s="12"/>
      <c r="BTY1698" s="12"/>
      <c r="BTZ1698" s="12"/>
      <c r="BUA1698" s="12"/>
      <c r="BUB1698" s="12"/>
      <c r="BUC1698" s="12"/>
      <c r="BUD1698" s="12"/>
      <c r="BUE1698" s="12"/>
      <c r="BUF1698" s="12"/>
      <c r="BUG1698" s="12"/>
      <c r="BUH1698" s="12"/>
      <c r="BUI1698" s="12"/>
      <c r="BUJ1698" s="12"/>
      <c r="BUK1698" s="12"/>
      <c r="BUL1698" s="12"/>
      <c r="BUM1698" s="12"/>
      <c r="BUN1698" s="12"/>
      <c r="BUO1698" s="12"/>
      <c r="BUP1698" s="12"/>
      <c r="BUQ1698" s="12"/>
      <c r="BUR1698" s="12"/>
      <c r="BUS1698" s="12"/>
      <c r="BUT1698" s="12"/>
      <c r="BUU1698" s="12"/>
      <c r="BUV1698" s="12"/>
      <c r="BUW1698" s="12"/>
      <c r="BUX1698" s="12"/>
      <c r="BUY1698" s="12"/>
      <c r="BUZ1698" s="12"/>
      <c r="BVA1698" s="12"/>
      <c r="BVB1698" s="12"/>
      <c r="BVC1698" s="12"/>
      <c r="BVD1698" s="12"/>
      <c r="BVE1698" s="12"/>
      <c r="BVF1698" s="12"/>
      <c r="BVG1698" s="12"/>
      <c r="BVH1698" s="12"/>
      <c r="BVI1698" s="12"/>
      <c r="BVJ1698" s="12"/>
      <c r="BVK1698" s="12"/>
      <c r="BVL1698" s="12"/>
      <c r="BVM1698" s="12"/>
      <c r="BVN1698" s="12"/>
      <c r="BVO1698" s="12"/>
      <c r="BVP1698" s="12"/>
      <c r="BVQ1698" s="12"/>
      <c r="BVR1698" s="12"/>
      <c r="BVS1698" s="12"/>
      <c r="BVT1698" s="12"/>
      <c r="BVU1698" s="12"/>
      <c r="BVV1698" s="12"/>
      <c r="BVW1698" s="12"/>
      <c r="BVX1698" s="12"/>
      <c r="BVY1698" s="12"/>
      <c r="BVZ1698" s="12"/>
      <c r="BWA1698" s="12"/>
      <c r="BWB1698" s="12"/>
      <c r="BWC1698" s="12"/>
      <c r="BWD1698" s="12"/>
      <c r="BWE1698" s="12"/>
      <c r="BWF1698" s="12"/>
      <c r="BWG1698" s="12"/>
      <c r="BWH1698" s="12"/>
      <c r="BWI1698" s="12"/>
      <c r="BWJ1698" s="12"/>
      <c r="BWK1698" s="12"/>
      <c r="BWL1698" s="12"/>
      <c r="BWM1698" s="12"/>
      <c r="BWN1698" s="12"/>
      <c r="BWO1698" s="12"/>
      <c r="BWP1698" s="12"/>
      <c r="BWQ1698" s="12"/>
      <c r="BWR1698" s="12"/>
      <c r="BWS1698" s="12"/>
      <c r="BWT1698" s="12"/>
      <c r="BWU1698" s="12"/>
      <c r="BWV1698" s="12"/>
      <c r="BWW1698" s="12"/>
      <c r="BWX1698" s="12"/>
      <c r="BWY1698" s="12"/>
      <c r="BWZ1698" s="12"/>
      <c r="BXA1698" s="12"/>
      <c r="BXB1698" s="12"/>
      <c r="BXC1698" s="12"/>
      <c r="BXD1698" s="12"/>
      <c r="BXE1698" s="12"/>
      <c r="BXF1698" s="12"/>
      <c r="BXG1698" s="12"/>
      <c r="BXH1698" s="12"/>
      <c r="BXI1698" s="12"/>
      <c r="BXJ1698" s="12"/>
      <c r="BXK1698" s="12"/>
      <c r="BXL1698" s="12"/>
      <c r="BXM1698" s="12"/>
      <c r="BXN1698" s="12"/>
      <c r="BXO1698" s="12"/>
      <c r="BXP1698" s="12"/>
      <c r="BXQ1698" s="12"/>
      <c r="BXR1698" s="12"/>
      <c r="BXS1698" s="12"/>
      <c r="BXT1698" s="12"/>
      <c r="BXU1698" s="12"/>
      <c r="BXV1698" s="12"/>
      <c r="BXW1698" s="12"/>
      <c r="BXX1698" s="12"/>
      <c r="BXY1698" s="12"/>
      <c r="BXZ1698" s="12"/>
      <c r="BYA1698" s="12"/>
      <c r="BYB1698" s="12"/>
      <c r="BYC1698" s="12"/>
      <c r="BYD1698" s="12"/>
      <c r="BYE1698" s="12"/>
      <c r="BYF1698" s="12"/>
      <c r="BYG1698" s="12"/>
      <c r="BYH1698" s="12"/>
      <c r="BYI1698" s="12"/>
      <c r="BYJ1698" s="12"/>
      <c r="BYK1698" s="12"/>
      <c r="BYL1698" s="12"/>
      <c r="BYM1698" s="12"/>
      <c r="BYN1698" s="12"/>
      <c r="BYO1698" s="12"/>
      <c r="BYP1698" s="12"/>
      <c r="BYQ1698" s="12"/>
      <c r="BYR1698" s="12"/>
      <c r="BYS1698" s="12"/>
      <c r="BYT1698" s="12"/>
      <c r="BYU1698" s="12"/>
      <c r="BYV1698" s="12"/>
      <c r="BYW1698" s="12"/>
      <c r="BYX1698" s="12"/>
      <c r="BYY1698" s="12"/>
      <c r="BYZ1698" s="12"/>
      <c r="BZA1698" s="12"/>
      <c r="BZB1698" s="12"/>
      <c r="BZC1698" s="12"/>
      <c r="BZD1698" s="12"/>
      <c r="BZE1698" s="12"/>
      <c r="BZF1698" s="12"/>
      <c r="BZG1698" s="12"/>
      <c r="BZH1698" s="12"/>
      <c r="BZI1698" s="12"/>
      <c r="BZJ1698" s="12"/>
      <c r="BZK1698" s="12"/>
      <c r="BZL1698" s="12"/>
      <c r="BZM1698" s="12"/>
      <c r="BZN1698" s="12"/>
      <c r="BZO1698" s="12"/>
      <c r="BZP1698" s="12"/>
      <c r="BZQ1698" s="12"/>
      <c r="BZR1698" s="12"/>
      <c r="BZS1698" s="12"/>
      <c r="BZT1698" s="12"/>
      <c r="BZU1698" s="12"/>
      <c r="BZV1698" s="12"/>
      <c r="BZW1698" s="12"/>
      <c r="BZX1698" s="12"/>
      <c r="BZY1698" s="12"/>
      <c r="BZZ1698" s="12"/>
      <c r="CAA1698" s="12"/>
      <c r="CAB1698" s="12"/>
      <c r="CAC1698" s="12"/>
      <c r="CAD1698" s="12"/>
      <c r="CAE1698" s="12"/>
      <c r="CAF1698" s="12"/>
      <c r="CAG1698" s="12"/>
      <c r="CAH1698" s="12"/>
      <c r="CAI1698" s="12"/>
      <c r="CAJ1698" s="12"/>
      <c r="CAK1698" s="12"/>
      <c r="CAL1698" s="12"/>
      <c r="CAM1698" s="12"/>
      <c r="CAN1698" s="12"/>
      <c r="CAO1698" s="12"/>
      <c r="CAP1698" s="12"/>
      <c r="CAQ1698" s="12"/>
      <c r="CAR1698" s="12"/>
      <c r="CAS1698" s="12"/>
      <c r="CAT1698" s="12"/>
      <c r="CAU1698" s="12"/>
      <c r="CAV1698" s="12"/>
      <c r="CAW1698" s="12"/>
      <c r="CAX1698" s="12"/>
      <c r="CAY1698" s="12"/>
      <c r="CAZ1698" s="12"/>
      <c r="CBA1698" s="12"/>
      <c r="CBB1698" s="12"/>
      <c r="CBC1698" s="12"/>
      <c r="CBD1698" s="12"/>
      <c r="CBE1698" s="12"/>
      <c r="CBF1698" s="12"/>
      <c r="CBG1698" s="12"/>
      <c r="CBH1698" s="12"/>
      <c r="CBI1698" s="12"/>
      <c r="CBJ1698" s="12"/>
      <c r="CBK1698" s="12"/>
      <c r="CBL1698" s="12"/>
      <c r="CBM1698" s="12"/>
      <c r="CBN1698" s="12"/>
      <c r="CBO1698" s="12"/>
      <c r="CBP1698" s="12"/>
      <c r="CBQ1698" s="12"/>
      <c r="CBR1698" s="12"/>
      <c r="CBS1698" s="12"/>
      <c r="CBT1698" s="12"/>
      <c r="CBU1698" s="12"/>
      <c r="CBV1698" s="12"/>
      <c r="CBW1698" s="12"/>
      <c r="CBX1698" s="12"/>
      <c r="CBY1698" s="12"/>
      <c r="CBZ1698" s="12"/>
      <c r="CCA1698" s="12"/>
      <c r="CCB1698" s="12"/>
      <c r="CCC1698" s="12"/>
      <c r="CCD1698" s="12"/>
      <c r="CCE1698" s="12"/>
      <c r="CCF1698" s="12"/>
      <c r="CCG1698" s="12"/>
      <c r="CCH1698" s="12"/>
      <c r="CCI1698" s="12"/>
      <c r="CCJ1698" s="12"/>
      <c r="CCK1698" s="12"/>
      <c r="CCL1698" s="12"/>
      <c r="CCM1698" s="12"/>
      <c r="CCN1698" s="12"/>
      <c r="CCO1698" s="12"/>
      <c r="CCP1698" s="12"/>
      <c r="CCQ1698" s="12"/>
      <c r="CCR1698" s="12"/>
      <c r="CCS1698" s="12"/>
      <c r="CCT1698" s="12"/>
      <c r="CCU1698" s="12"/>
      <c r="CCV1698" s="12"/>
      <c r="CCW1698" s="12"/>
      <c r="CCX1698" s="12"/>
      <c r="CCY1698" s="12"/>
      <c r="CCZ1698" s="12"/>
      <c r="CDA1698" s="12"/>
      <c r="CDB1698" s="12"/>
      <c r="CDC1698" s="12"/>
      <c r="CDD1698" s="12"/>
      <c r="CDE1698" s="12"/>
      <c r="CDF1698" s="12"/>
      <c r="CDG1698" s="12"/>
      <c r="CDH1698" s="12"/>
      <c r="CDI1698" s="12"/>
      <c r="CDJ1698" s="12"/>
      <c r="CDK1698" s="12"/>
      <c r="CDL1698" s="12"/>
      <c r="CDM1698" s="12"/>
      <c r="CDN1698" s="12"/>
      <c r="CDO1698" s="12"/>
      <c r="CDP1698" s="12"/>
      <c r="CDQ1698" s="12"/>
      <c r="CDR1698" s="12"/>
      <c r="CDS1698" s="12"/>
      <c r="CDT1698" s="12"/>
      <c r="CDU1698" s="12"/>
      <c r="CDV1698" s="12"/>
      <c r="CDW1698" s="12"/>
      <c r="CDX1698" s="12"/>
      <c r="CDY1698" s="12"/>
      <c r="CDZ1698" s="12"/>
      <c r="CEA1698" s="12"/>
      <c r="CEB1698" s="12"/>
      <c r="CEC1698" s="12"/>
      <c r="CED1698" s="12"/>
      <c r="CEE1698" s="12"/>
      <c r="CEF1698" s="12"/>
      <c r="CEG1698" s="12"/>
      <c r="CEH1698" s="12"/>
      <c r="CEI1698" s="12"/>
      <c r="CEJ1698" s="12"/>
      <c r="CEK1698" s="12"/>
      <c r="CEL1698" s="12"/>
      <c r="CEM1698" s="12"/>
      <c r="CEN1698" s="12"/>
      <c r="CEO1698" s="12"/>
      <c r="CEP1698" s="12"/>
      <c r="CEQ1698" s="12"/>
      <c r="CER1698" s="12"/>
      <c r="CES1698" s="12"/>
      <c r="CET1698" s="12"/>
      <c r="CEU1698" s="12"/>
      <c r="CEV1698" s="12"/>
      <c r="CEW1698" s="12"/>
      <c r="CEX1698" s="12"/>
      <c r="CEY1698" s="12"/>
      <c r="CEZ1698" s="12"/>
      <c r="CFA1698" s="12"/>
      <c r="CFB1698" s="12"/>
      <c r="CFC1698" s="12"/>
      <c r="CFD1698" s="12"/>
      <c r="CFE1698" s="12"/>
      <c r="CFF1698" s="12"/>
      <c r="CFG1698" s="12"/>
      <c r="CFH1698" s="12"/>
      <c r="CFI1698" s="12"/>
      <c r="CFJ1698" s="12"/>
      <c r="CFK1698" s="12"/>
      <c r="CFL1698" s="12"/>
      <c r="CFM1698" s="12"/>
      <c r="CFN1698" s="12"/>
      <c r="CFO1698" s="12"/>
      <c r="CFP1698" s="12"/>
      <c r="CFQ1698" s="12"/>
      <c r="CFR1698" s="12"/>
      <c r="CFS1698" s="12"/>
      <c r="CFT1698" s="12"/>
      <c r="CFU1698" s="12"/>
      <c r="CFV1698" s="12"/>
      <c r="CFW1698" s="12"/>
      <c r="CFX1698" s="12"/>
      <c r="CFY1698" s="12"/>
      <c r="CFZ1698" s="12"/>
      <c r="CGA1698" s="12"/>
      <c r="CGB1698" s="12"/>
      <c r="CGC1698" s="12"/>
      <c r="CGD1698" s="12"/>
      <c r="CGE1698" s="12"/>
      <c r="CGF1698" s="12"/>
      <c r="CGG1698" s="12"/>
      <c r="CGH1698" s="12"/>
      <c r="CGI1698" s="12"/>
      <c r="CGJ1698" s="12"/>
      <c r="CGK1698" s="12"/>
      <c r="CGL1698" s="12"/>
      <c r="CGM1698" s="12"/>
      <c r="CGN1698" s="12"/>
      <c r="CGO1698" s="12"/>
      <c r="CGP1698" s="12"/>
      <c r="CGQ1698" s="12"/>
      <c r="CGR1698" s="12"/>
      <c r="CGS1698" s="12"/>
      <c r="CGT1698" s="12"/>
      <c r="CGU1698" s="12"/>
      <c r="CGV1698" s="12"/>
      <c r="CGW1698" s="12"/>
      <c r="CGX1698" s="12"/>
      <c r="CGY1698" s="12"/>
      <c r="CGZ1698" s="12"/>
      <c r="CHA1698" s="12"/>
      <c r="CHB1698" s="12"/>
      <c r="CHC1698" s="12"/>
      <c r="CHD1698" s="12"/>
      <c r="CHE1698" s="12"/>
      <c r="CHF1698" s="12"/>
      <c r="CHG1698" s="12"/>
      <c r="CHH1698" s="12"/>
      <c r="CHI1698" s="12"/>
      <c r="CHJ1698" s="12"/>
      <c r="CHK1698" s="12"/>
      <c r="CHL1698" s="12"/>
      <c r="CHM1698" s="12"/>
      <c r="CHN1698" s="12"/>
      <c r="CHO1698" s="12"/>
      <c r="CHP1698" s="12"/>
      <c r="CHQ1698" s="12"/>
      <c r="CHR1698" s="12"/>
      <c r="CHS1698" s="12"/>
      <c r="CHT1698" s="12"/>
      <c r="CHU1698" s="12"/>
      <c r="CHV1698" s="12"/>
      <c r="CHW1698" s="12"/>
      <c r="CHX1698" s="12"/>
      <c r="CHY1698" s="12"/>
      <c r="CHZ1698" s="12"/>
      <c r="CIA1698" s="12"/>
      <c r="CIB1698" s="12"/>
      <c r="CIC1698" s="12"/>
      <c r="CID1698" s="12"/>
      <c r="CIE1698" s="12"/>
      <c r="CIF1698" s="12"/>
      <c r="CIG1698" s="12"/>
      <c r="CIH1698" s="12"/>
      <c r="CII1698" s="12"/>
      <c r="CIJ1698" s="12"/>
      <c r="CIK1698" s="12"/>
      <c r="CIL1698" s="12"/>
      <c r="CIM1698" s="12"/>
      <c r="CIN1698" s="12"/>
      <c r="CIO1698" s="12"/>
      <c r="CIP1698" s="12"/>
      <c r="CIQ1698" s="12"/>
      <c r="CIR1698" s="12"/>
      <c r="CIS1698" s="12"/>
      <c r="CIT1698" s="12"/>
      <c r="CIU1698" s="12"/>
      <c r="CIV1698" s="12"/>
      <c r="CIW1698" s="12"/>
      <c r="CIX1698" s="12"/>
      <c r="CIY1698" s="12"/>
      <c r="CIZ1698" s="12"/>
      <c r="CJA1698" s="12"/>
      <c r="CJB1698" s="12"/>
      <c r="CJC1698" s="12"/>
      <c r="CJD1698" s="12"/>
      <c r="CJE1698" s="12"/>
      <c r="CJF1698" s="12"/>
      <c r="CJG1698" s="12"/>
      <c r="CJH1698" s="12"/>
      <c r="CJI1698" s="12"/>
      <c r="CJJ1698" s="12"/>
      <c r="CJK1698" s="12"/>
      <c r="CJL1698" s="12"/>
      <c r="CJM1698" s="12"/>
      <c r="CJN1698" s="12"/>
      <c r="CJO1698" s="12"/>
      <c r="CJP1698" s="12"/>
      <c r="CJQ1698" s="12"/>
      <c r="CJR1698" s="12"/>
      <c r="CJS1698" s="12"/>
      <c r="CJT1698" s="12"/>
      <c r="CJU1698" s="12"/>
      <c r="CJV1698" s="12"/>
      <c r="CJW1698" s="12"/>
      <c r="CJX1698" s="12"/>
      <c r="CJY1698" s="12"/>
      <c r="CJZ1698" s="12"/>
      <c r="CKA1698" s="12"/>
      <c r="CKB1698" s="12"/>
      <c r="CKC1698" s="12"/>
      <c r="CKD1698" s="12"/>
      <c r="CKE1698" s="12"/>
      <c r="CKF1698" s="12"/>
      <c r="CKG1698" s="12"/>
      <c r="CKH1698" s="12"/>
      <c r="CKI1698" s="12"/>
      <c r="CKJ1698" s="12"/>
      <c r="CKK1698" s="12"/>
      <c r="CKL1698" s="12"/>
      <c r="CKM1698" s="12"/>
      <c r="CKN1698" s="12"/>
      <c r="CKO1698" s="12"/>
      <c r="CKP1698" s="12"/>
      <c r="CKQ1698" s="12"/>
      <c r="CKR1698" s="12"/>
      <c r="CKS1698" s="12"/>
      <c r="CKT1698" s="12"/>
      <c r="CKU1698" s="12"/>
      <c r="CKV1698" s="12"/>
      <c r="CKW1698" s="12"/>
      <c r="CKX1698" s="12"/>
      <c r="CKY1698" s="12"/>
      <c r="CKZ1698" s="12"/>
      <c r="CLA1698" s="12"/>
      <c r="CLB1698" s="12"/>
      <c r="CLC1698" s="12"/>
      <c r="CLD1698" s="12"/>
      <c r="CLE1698" s="12"/>
      <c r="CLF1698" s="12"/>
      <c r="CLG1698" s="12"/>
      <c r="CLH1698" s="12"/>
      <c r="CLI1698" s="12"/>
      <c r="CLJ1698" s="12"/>
      <c r="CLK1698" s="12"/>
      <c r="CLL1698" s="12"/>
      <c r="CLM1698" s="12"/>
      <c r="CLN1698" s="12"/>
      <c r="CLO1698" s="12"/>
      <c r="CLP1698" s="12"/>
      <c r="CLQ1698" s="12"/>
      <c r="CLR1698" s="12"/>
      <c r="CLS1698" s="12"/>
      <c r="CLT1698" s="12"/>
      <c r="CLU1698" s="12"/>
      <c r="CLV1698" s="12"/>
      <c r="CLW1698" s="12"/>
      <c r="CLX1698" s="12"/>
      <c r="CLY1698" s="12"/>
      <c r="CLZ1698" s="12"/>
      <c r="CMA1698" s="12"/>
      <c r="CMB1698" s="12"/>
      <c r="CMC1698" s="12"/>
      <c r="CMD1698" s="12"/>
      <c r="CME1698" s="12"/>
      <c r="CMF1698" s="12"/>
      <c r="CMG1698" s="12"/>
      <c r="CMH1698" s="12"/>
      <c r="CMI1698" s="12"/>
      <c r="CMJ1698" s="12"/>
      <c r="CMK1698" s="12"/>
      <c r="CML1698" s="12"/>
      <c r="CMM1698" s="12"/>
      <c r="CMN1698" s="12"/>
      <c r="CMO1698" s="12"/>
      <c r="CMP1698" s="12"/>
      <c r="CMQ1698" s="12"/>
      <c r="CMR1698" s="12"/>
      <c r="CMS1698" s="12"/>
      <c r="CMT1698" s="12"/>
      <c r="CMU1698" s="12"/>
      <c r="CMV1698" s="12"/>
      <c r="CMW1698" s="12"/>
      <c r="CMX1698" s="12"/>
      <c r="CMY1698" s="12"/>
      <c r="CMZ1698" s="12"/>
      <c r="CNA1698" s="12"/>
      <c r="CNB1698" s="12"/>
      <c r="CNC1698" s="12"/>
      <c r="CND1698" s="12"/>
      <c r="CNE1698" s="12"/>
      <c r="CNF1698" s="12"/>
      <c r="CNG1698" s="12"/>
      <c r="CNH1698" s="12"/>
      <c r="CNI1698" s="12"/>
      <c r="CNJ1698" s="12"/>
      <c r="CNK1698" s="12"/>
      <c r="CNL1698" s="12"/>
      <c r="CNM1698" s="12"/>
      <c r="CNN1698" s="12"/>
      <c r="CNO1698" s="12"/>
      <c r="CNP1698" s="12"/>
      <c r="CNQ1698" s="12"/>
      <c r="CNR1698" s="12"/>
      <c r="CNS1698" s="12"/>
      <c r="CNT1698" s="12"/>
      <c r="CNU1698" s="12"/>
      <c r="CNV1698" s="12"/>
      <c r="CNW1698" s="12"/>
      <c r="CNX1698" s="12"/>
      <c r="CNY1698" s="12"/>
      <c r="CNZ1698" s="12"/>
      <c r="COA1698" s="12"/>
      <c r="COB1698" s="12"/>
      <c r="COC1698" s="12"/>
      <c r="COD1698" s="12"/>
      <c r="COE1698" s="12"/>
      <c r="COF1698" s="12"/>
      <c r="COG1698" s="12"/>
      <c r="COH1698" s="12"/>
      <c r="COI1698" s="12"/>
      <c r="COJ1698" s="12"/>
      <c r="COK1698" s="12"/>
      <c r="COL1698" s="12"/>
      <c r="COM1698" s="12"/>
      <c r="CON1698" s="12"/>
      <c r="COO1698" s="12"/>
      <c r="COP1698" s="12"/>
      <c r="COQ1698" s="12"/>
      <c r="COR1698" s="12"/>
      <c r="COS1698" s="12"/>
      <c r="COT1698" s="12"/>
      <c r="COU1698" s="12"/>
      <c r="COV1698" s="12"/>
      <c r="COW1698" s="12"/>
      <c r="COX1698" s="12"/>
      <c r="COY1698" s="12"/>
      <c r="COZ1698" s="12"/>
      <c r="CPA1698" s="12"/>
      <c r="CPB1698" s="12"/>
      <c r="CPC1698" s="12"/>
      <c r="CPD1698" s="12"/>
      <c r="CPE1698" s="12"/>
      <c r="CPF1698" s="12"/>
      <c r="CPG1698" s="12"/>
      <c r="CPH1698" s="12"/>
      <c r="CPI1698" s="12"/>
      <c r="CPJ1698" s="12"/>
      <c r="CPK1698" s="12"/>
      <c r="CPL1698" s="12"/>
      <c r="CPM1698" s="12"/>
      <c r="CPN1698" s="12"/>
      <c r="CPO1698" s="12"/>
      <c r="CPP1698" s="12"/>
      <c r="CPQ1698" s="12"/>
      <c r="CPR1698" s="12"/>
      <c r="CPS1698" s="12"/>
      <c r="CPT1698" s="12"/>
      <c r="CPU1698" s="12"/>
      <c r="CPV1698" s="12"/>
      <c r="CPW1698" s="12"/>
      <c r="CPX1698" s="12"/>
      <c r="CPY1698" s="12"/>
      <c r="CPZ1698" s="12"/>
      <c r="CQA1698" s="12"/>
      <c r="CQB1698" s="12"/>
      <c r="CQC1698" s="12"/>
      <c r="CQD1698" s="12"/>
      <c r="CQE1698" s="12"/>
      <c r="CQF1698" s="12"/>
      <c r="CQG1698" s="12"/>
      <c r="CQH1698" s="12"/>
      <c r="CQI1698" s="12"/>
      <c r="CQJ1698" s="12"/>
      <c r="CQK1698" s="12"/>
      <c r="CQL1698" s="12"/>
      <c r="CQM1698" s="12"/>
      <c r="CQN1698" s="12"/>
      <c r="CQO1698" s="12"/>
      <c r="CQP1698" s="12"/>
      <c r="CQQ1698" s="12"/>
      <c r="CQR1698" s="12"/>
      <c r="CQS1698" s="12"/>
      <c r="CQT1698" s="12"/>
      <c r="CQU1698" s="12"/>
      <c r="CQV1698" s="12"/>
      <c r="CQW1698" s="12"/>
      <c r="CQX1698" s="12"/>
      <c r="CQY1698" s="12"/>
      <c r="CQZ1698" s="12"/>
      <c r="CRA1698" s="12"/>
      <c r="CRB1698" s="12"/>
      <c r="CRC1698" s="12"/>
      <c r="CRD1698" s="12"/>
      <c r="CRE1698" s="12"/>
      <c r="CRF1698" s="12"/>
      <c r="CRG1698" s="12"/>
      <c r="CRH1698" s="12"/>
      <c r="CRI1698" s="12"/>
      <c r="CRJ1698" s="12"/>
      <c r="CRK1698" s="12"/>
      <c r="CRL1698" s="12"/>
      <c r="CRM1698" s="12"/>
      <c r="CRN1698" s="12"/>
      <c r="CRO1698" s="12"/>
      <c r="CRP1698" s="12"/>
      <c r="CRQ1698" s="12"/>
      <c r="CRR1698" s="12"/>
      <c r="CRS1698" s="12"/>
      <c r="CRT1698" s="12"/>
      <c r="CRU1698" s="12"/>
      <c r="CRV1698" s="12"/>
      <c r="CRW1698" s="12"/>
      <c r="CRX1698" s="12"/>
      <c r="CRY1698" s="12"/>
      <c r="CRZ1698" s="12"/>
      <c r="CSA1698" s="12"/>
      <c r="CSB1698" s="12"/>
      <c r="CSC1698" s="12"/>
      <c r="CSD1698" s="12"/>
      <c r="CSE1698" s="12"/>
      <c r="CSF1698" s="12"/>
      <c r="CSG1698" s="12"/>
      <c r="CSH1698" s="12"/>
      <c r="CSI1698" s="12"/>
      <c r="CSJ1698" s="12"/>
      <c r="CSK1698" s="12"/>
      <c r="CSL1698" s="12"/>
      <c r="CSM1698" s="12"/>
      <c r="CSN1698" s="12"/>
      <c r="CSO1698" s="12"/>
      <c r="CSP1698" s="12"/>
      <c r="CSQ1698" s="12"/>
      <c r="CSR1698" s="12"/>
      <c r="CSS1698" s="12"/>
      <c r="CST1698" s="12"/>
      <c r="CSU1698" s="12"/>
      <c r="CSV1698" s="12"/>
      <c r="CSW1698" s="12"/>
      <c r="CSX1698" s="12"/>
      <c r="CSY1698" s="12"/>
      <c r="CSZ1698" s="12"/>
      <c r="CTA1698" s="12"/>
      <c r="CTB1698" s="12"/>
      <c r="CTC1698" s="12"/>
      <c r="CTD1698" s="12"/>
      <c r="CTE1698" s="12"/>
      <c r="CTF1698" s="12"/>
      <c r="CTG1698" s="12"/>
      <c r="CTH1698" s="12"/>
      <c r="CTI1698" s="12"/>
      <c r="CTJ1698" s="12"/>
      <c r="CTK1698" s="12"/>
      <c r="CTL1698" s="12"/>
      <c r="CTM1698" s="12"/>
      <c r="CTN1698" s="12"/>
      <c r="CTO1698" s="12"/>
      <c r="CTP1698" s="12"/>
      <c r="CTQ1698" s="12"/>
      <c r="CTR1698" s="12"/>
      <c r="CTS1698" s="12"/>
      <c r="CTT1698" s="12"/>
      <c r="CTU1698" s="12"/>
      <c r="CTV1698" s="12"/>
      <c r="CTW1698" s="12"/>
      <c r="CTX1698" s="12"/>
      <c r="CTY1698" s="12"/>
      <c r="CTZ1698" s="12"/>
      <c r="CUA1698" s="12"/>
      <c r="CUB1698" s="12"/>
      <c r="CUC1698" s="12"/>
      <c r="CUD1698" s="12"/>
      <c r="CUE1698" s="12"/>
      <c r="CUF1698" s="12"/>
      <c r="CUG1698" s="12"/>
      <c r="CUH1698" s="12"/>
      <c r="CUI1698" s="12"/>
      <c r="CUJ1698" s="12"/>
      <c r="CUK1698" s="12"/>
      <c r="CUL1698" s="12"/>
      <c r="CUM1698" s="12"/>
      <c r="CUN1698" s="12"/>
      <c r="CUO1698" s="12"/>
      <c r="CUP1698" s="12"/>
      <c r="CUQ1698" s="12"/>
      <c r="CUR1698" s="12"/>
      <c r="CUS1698" s="12"/>
      <c r="CUT1698" s="12"/>
      <c r="CUU1698" s="12"/>
      <c r="CUV1698" s="12"/>
      <c r="CUW1698" s="12"/>
      <c r="CUX1698" s="12"/>
      <c r="CUY1698" s="12"/>
      <c r="CUZ1698" s="12"/>
      <c r="CVA1698" s="12"/>
      <c r="CVB1698" s="12"/>
      <c r="CVC1698" s="12"/>
      <c r="CVD1698" s="12"/>
      <c r="CVE1698" s="12"/>
      <c r="CVF1698" s="12"/>
      <c r="CVG1698" s="12"/>
      <c r="CVH1698" s="12"/>
      <c r="CVI1698" s="12"/>
      <c r="CVJ1698" s="12"/>
      <c r="CVK1698" s="12"/>
      <c r="CVL1698" s="12"/>
      <c r="CVM1698" s="12"/>
      <c r="CVN1698" s="12"/>
      <c r="CVO1698" s="12"/>
      <c r="CVP1698" s="12"/>
      <c r="CVQ1698" s="12"/>
      <c r="CVR1698" s="12"/>
      <c r="CVS1698" s="12"/>
      <c r="CVT1698" s="12"/>
      <c r="CVU1698" s="12"/>
      <c r="CVV1698" s="12"/>
      <c r="CVW1698" s="12"/>
      <c r="CVX1698" s="12"/>
      <c r="CVY1698" s="12"/>
      <c r="CVZ1698" s="12"/>
      <c r="CWA1698" s="12"/>
      <c r="CWB1698" s="12"/>
      <c r="CWC1698" s="12"/>
      <c r="CWD1698" s="12"/>
      <c r="CWE1698" s="12"/>
      <c r="CWF1698" s="12"/>
      <c r="CWG1698" s="12"/>
      <c r="CWH1698" s="12"/>
      <c r="CWI1698" s="12"/>
      <c r="CWJ1698" s="12"/>
      <c r="CWK1698" s="12"/>
      <c r="CWL1698" s="12"/>
      <c r="CWM1698" s="12"/>
      <c r="CWN1698" s="12"/>
      <c r="CWO1698" s="12"/>
      <c r="CWP1698" s="12"/>
      <c r="CWQ1698" s="12"/>
      <c r="CWR1698" s="12"/>
      <c r="CWS1698" s="12"/>
      <c r="CWT1698" s="12"/>
      <c r="CWU1698" s="12"/>
      <c r="CWV1698" s="12"/>
      <c r="CWW1698" s="12"/>
      <c r="CWX1698" s="12"/>
      <c r="CWY1698" s="12"/>
      <c r="CWZ1698" s="12"/>
      <c r="CXA1698" s="12"/>
      <c r="CXB1698" s="12"/>
      <c r="CXC1698" s="12"/>
      <c r="CXD1698" s="12"/>
      <c r="CXE1698" s="12"/>
      <c r="CXF1698" s="12"/>
      <c r="CXG1698" s="12"/>
      <c r="CXH1698" s="12"/>
      <c r="CXI1698" s="12"/>
      <c r="CXJ1698" s="12"/>
      <c r="CXK1698" s="12"/>
      <c r="CXL1698" s="12"/>
      <c r="CXM1698" s="12"/>
      <c r="CXN1698" s="12"/>
      <c r="CXO1698" s="12"/>
      <c r="CXP1698" s="12"/>
      <c r="CXQ1698" s="12"/>
      <c r="CXR1698" s="12"/>
      <c r="CXS1698" s="12"/>
      <c r="CXT1698" s="12"/>
      <c r="CXU1698" s="12"/>
      <c r="CXV1698" s="12"/>
      <c r="CXW1698" s="12"/>
      <c r="CXX1698" s="12"/>
      <c r="CXY1698" s="12"/>
      <c r="CXZ1698" s="12"/>
      <c r="CYA1698" s="12"/>
      <c r="CYB1698" s="12"/>
      <c r="CYC1698" s="12"/>
      <c r="CYD1698" s="12"/>
      <c r="CYE1698" s="12"/>
      <c r="CYF1698" s="12"/>
      <c r="CYG1698" s="12"/>
      <c r="CYH1698" s="12"/>
      <c r="CYI1698" s="12"/>
      <c r="CYJ1698" s="12"/>
      <c r="CYK1698" s="12"/>
      <c r="CYL1698" s="12"/>
      <c r="CYM1698" s="12"/>
      <c r="CYN1698" s="12"/>
      <c r="CYO1698" s="12"/>
      <c r="CYP1698" s="12"/>
      <c r="CYQ1698" s="12"/>
      <c r="CYR1698" s="12"/>
      <c r="CYS1698" s="12"/>
      <c r="CYT1698" s="12"/>
      <c r="CYU1698" s="12"/>
      <c r="CYV1698" s="12"/>
      <c r="CYW1698" s="12"/>
      <c r="CYX1698" s="12"/>
      <c r="CYY1698" s="12"/>
      <c r="CYZ1698" s="12"/>
      <c r="CZA1698" s="12"/>
      <c r="CZB1698" s="12"/>
      <c r="CZC1698" s="12"/>
      <c r="CZD1698" s="12"/>
      <c r="CZE1698" s="12"/>
      <c r="CZF1698" s="12"/>
      <c r="CZG1698" s="12"/>
      <c r="CZH1698" s="12"/>
      <c r="CZI1698" s="12"/>
      <c r="CZJ1698" s="12"/>
      <c r="CZK1698" s="12"/>
      <c r="CZL1698" s="12"/>
      <c r="CZM1698" s="12"/>
      <c r="CZN1698" s="12"/>
      <c r="CZO1698" s="12"/>
      <c r="CZP1698" s="12"/>
      <c r="CZQ1698" s="12"/>
      <c r="CZR1698" s="12"/>
      <c r="CZS1698" s="12"/>
      <c r="CZT1698" s="12"/>
      <c r="CZU1698" s="12"/>
      <c r="CZV1698" s="12"/>
      <c r="CZW1698" s="12"/>
      <c r="CZX1698" s="12"/>
      <c r="CZY1698" s="12"/>
      <c r="CZZ1698" s="12"/>
      <c r="DAA1698" s="12"/>
      <c r="DAB1698" s="12"/>
      <c r="DAC1698" s="12"/>
      <c r="DAD1698" s="12"/>
      <c r="DAE1698" s="12"/>
      <c r="DAF1698" s="12"/>
      <c r="DAG1698" s="12"/>
      <c r="DAH1698" s="12"/>
      <c r="DAI1698" s="12"/>
      <c r="DAJ1698" s="12"/>
      <c r="DAK1698" s="12"/>
      <c r="DAL1698" s="12"/>
      <c r="DAM1698" s="12"/>
      <c r="DAN1698" s="12"/>
      <c r="DAO1698" s="12"/>
      <c r="DAP1698" s="12"/>
      <c r="DAQ1698" s="12"/>
      <c r="DAR1698" s="12"/>
      <c r="DAS1698" s="12"/>
      <c r="DAT1698" s="12"/>
      <c r="DAU1698" s="12"/>
      <c r="DAV1698" s="12"/>
      <c r="DAW1698" s="12"/>
      <c r="DAX1698" s="12"/>
      <c r="DAY1698" s="12"/>
      <c r="DAZ1698" s="12"/>
      <c r="DBA1698" s="12"/>
      <c r="DBB1698" s="12"/>
      <c r="DBC1698" s="12"/>
      <c r="DBD1698" s="12"/>
      <c r="DBE1698" s="12"/>
      <c r="DBF1698" s="12"/>
      <c r="DBG1698" s="12"/>
      <c r="DBH1698" s="12"/>
      <c r="DBI1698" s="12"/>
      <c r="DBJ1698" s="12"/>
      <c r="DBK1698" s="12"/>
      <c r="DBL1698" s="12"/>
      <c r="DBM1698" s="12"/>
      <c r="DBN1698" s="12"/>
      <c r="DBO1698" s="12"/>
      <c r="DBP1698" s="12"/>
      <c r="DBQ1698" s="12"/>
      <c r="DBR1698" s="12"/>
      <c r="DBS1698" s="12"/>
      <c r="DBT1698" s="12"/>
      <c r="DBU1698" s="12"/>
      <c r="DBV1698" s="12"/>
      <c r="DBW1698" s="12"/>
      <c r="DBX1698" s="12"/>
      <c r="DBY1698" s="12"/>
      <c r="DBZ1698" s="12"/>
      <c r="DCA1698" s="12"/>
      <c r="DCB1698" s="12"/>
      <c r="DCC1698" s="12"/>
      <c r="DCD1698" s="12"/>
      <c r="DCE1698" s="12"/>
      <c r="DCF1698" s="12"/>
      <c r="DCG1698" s="12"/>
      <c r="DCH1698" s="12"/>
      <c r="DCI1698" s="12"/>
      <c r="DCJ1698" s="12"/>
      <c r="DCK1698" s="12"/>
      <c r="DCL1698" s="12"/>
      <c r="DCM1698" s="12"/>
      <c r="DCN1698" s="12"/>
      <c r="DCO1698" s="12"/>
      <c r="DCP1698" s="12"/>
      <c r="DCQ1698" s="12"/>
      <c r="DCR1698" s="12"/>
      <c r="DCS1698" s="12"/>
      <c r="DCT1698" s="12"/>
      <c r="DCU1698" s="12"/>
      <c r="DCV1698" s="12"/>
      <c r="DCW1698" s="12"/>
      <c r="DCX1698" s="12"/>
      <c r="DCY1698" s="12"/>
      <c r="DCZ1698" s="12"/>
      <c r="DDA1698" s="12"/>
      <c r="DDB1698" s="12"/>
      <c r="DDC1698" s="12"/>
      <c r="DDD1698" s="12"/>
      <c r="DDE1698" s="12"/>
      <c r="DDF1698" s="12"/>
      <c r="DDG1698" s="12"/>
      <c r="DDH1698" s="12"/>
      <c r="DDI1698" s="12"/>
      <c r="DDJ1698" s="12"/>
      <c r="DDK1698" s="12"/>
      <c r="DDL1698" s="12"/>
      <c r="DDM1698" s="12"/>
      <c r="DDN1698" s="12"/>
      <c r="DDO1698" s="12"/>
      <c r="DDP1698" s="12"/>
      <c r="DDQ1698" s="12"/>
      <c r="DDR1698" s="12"/>
      <c r="DDS1698" s="12"/>
      <c r="DDT1698" s="12"/>
      <c r="DDU1698" s="12"/>
      <c r="DDV1698" s="12"/>
      <c r="DDW1698" s="12"/>
      <c r="DDX1698" s="12"/>
      <c r="DDY1698" s="12"/>
      <c r="DDZ1698" s="12"/>
      <c r="DEA1698" s="12"/>
      <c r="DEB1698" s="12"/>
      <c r="DEC1698" s="12"/>
      <c r="DED1698" s="12"/>
      <c r="DEE1698" s="12"/>
      <c r="DEF1698" s="12"/>
      <c r="DEG1698" s="12"/>
      <c r="DEH1698" s="12"/>
      <c r="DEI1698" s="12"/>
      <c r="DEJ1698" s="12"/>
      <c r="DEK1698" s="12"/>
      <c r="DEL1698" s="12"/>
      <c r="DEM1698" s="12"/>
      <c r="DEN1698" s="12"/>
      <c r="DEO1698" s="12"/>
      <c r="DEP1698" s="12"/>
      <c r="DEQ1698" s="12"/>
      <c r="DER1698" s="12"/>
      <c r="DES1698" s="12"/>
      <c r="DET1698" s="12"/>
      <c r="DEU1698" s="12"/>
      <c r="DEV1698" s="12"/>
      <c r="DEW1698" s="12"/>
      <c r="DEX1698" s="12"/>
      <c r="DEY1698" s="12"/>
      <c r="DEZ1698" s="12"/>
      <c r="DFA1698" s="12"/>
      <c r="DFB1698" s="12"/>
      <c r="DFC1698" s="12"/>
      <c r="DFD1698" s="12"/>
      <c r="DFE1698" s="12"/>
      <c r="DFF1698" s="12"/>
      <c r="DFG1698" s="12"/>
      <c r="DFH1698" s="12"/>
      <c r="DFI1698" s="12"/>
      <c r="DFJ1698" s="12"/>
      <c r="DFK1698" s="12"/>
      <c r="DFL1698" s="12"/>
      <c r="DFM1698" s="12"/>
      <c r="DFN1698" s="12"/>
      <c r="DFO1698" s="12"/>
      <c r="DFP1698" s="12"/>
      <c r="DFQ1698" s="12"/>
      <c r="DFR1698" s="12"/>
      <c r="DFS1698" s="12"/>
      <c r="DFT1698" s="12"/>
      <c r="DFU1698" s="12"/>
      <c r="DFV1698" s="12"/>
      <c r="DFW1698" s="12"/>
      <c r="DFX1698" s="12"/>
      <c r="DFY1698" s="12"/>
      <c r="DFZ1698" s="12"/>
      <c r="DGA1698" s="12"/>
      <c r="DGB1698" s="12"/>
      <c r="DGC1698" s="12"/>
      <c r="DGD1698" s="12"/>
      <c r="DGE1698" s="12"/>
      <c r="DGF1698" s="12"/>
      <c r="DGG1698" s="12"/>
      <c r="DGH1698" s="12"/>
      <c r="DGI1698" s="12"/>
      <c r="DGJ1698" s="12"/>
      <c r="DGK1698" s="12"/>
      <c r="DGL1698" s="12"/>
      <c r="DGM1698" s="12"/>
      <c r="DGN1698" s="12"/>
      <c r="DGO1698" s="12"/>
      <c r="DGP1698" s="12"/>
      <c r="DGQ1698" s="12"/>
      <c r="DGR1698" s="12"/>
      <c r="DGS1698" s="12"/>
      <c r="DGT1698" s="12"/>
      <c r="DGU1698" s="12"/>
      <c r="DGV1698" s="12"/>
      <c r="DGW1698" s="12"/>
      <c r="DGX1698" s="12"/>
      <c r="DGY1698" s="12"/>
      <c r="DGZ1698" s="12"/>
      <c r="DHA1698" s="12"/>
      <c r="DHB1698" s="12"/>
      <c r="DHC1698" s="12"/>
      <c r="DHD1698" s="12"/>
      <c r="DHE1698" s="12"/>
      <c r="DHF1698" s="12"/>
      <c r="DHG1698" s="12"/>
      <c r="DHH1698" s="12"/>
      <c r="DHI1698" s="12"/>
      <c r="DHJ1698" s="12"/>
      <c r="DHK1698" s="12"/>
      <c r="DHL1698" s="12"/>
      <c r="DHM1698" s="12"/>
      <c r="DHN1698" s="12"/>
      <c r="DHO1698" s="12"/>
      <c r="DHP1698" s="12"/>
      <c r="DHQ1698" s="12"/>
      <c r="DHR1698" s="12"/>
      <c r="DHS1698" s="12"/>
      <c r="DHT1698" s="12"/>
      <c r="DHU1698" s="12"/>
      <c r="DHV1698" s="12"/>
      <c r="DHW1698" s="12"/>
      <c r="DHX1698" s="12"/>
      <c r="DHY1698" s="12"/>
      <c r="DHZ1698" s="12"/>
      <c r="DIA1698" s="12"/>
      <c r="DIB1698" s="12"/>
      <c r="DIC1698" s="12"/>
      <c r="DID1698" s="12"/>
      <c r="DIE1698" s="12"/>
      <c r="DIF1698" s="12"/>
      <c r="DIG1698" s="12"/>
      <c r="DIH1698" s="12"/>
      <c r="DII1698" s="12"/>
      <c r="DIJ1698" s="12"/>
      <c r="DIK1698" s="12"/>
      <c r="DIL1698" s="12"/>
      <c r="DIM1698" s="12"/>
      <c r="DIN1698" s="12"/>
      <c r="DIO1698" s="12"/>
      <c r="DIP1698" s="12"/>
      <c r="DIQ1698" s="12"/>
      <c r="DIR1698" s="12"/>
      <c r="DIS1698" s="12"/>
      <c r="DIT1698" s="12"/>
      <c r="DIU1698" s="12"/>
      <c r="DIV1698" s="12"/>
      <c r="DIW1698" s="12"/>
      <c r="DIX1698" s="12"/>
      <c r="DIY1698" s="12"/>
      <c r="DIZ1698" s="12"/>
      <c r="DJA1698" s="12"/>
      <c r="DJB1698" s="12"/>
      <c r="DJC1698" s="12"/>
      <c r="DJD1698" s="12"/>
      <c r="DJE1698" s="12"/>
      <c r="DJF1698" s="12"/>
      <c r="DJG1698" s="12"/>
      <c r="DJH1698" s="12"/>
      <c r="DJI1698" s="12"/>
      <c r="DJJ1698" s="12"/>
      <c r="DJK1698" s="12"/>
      <c r="DJL1698" s="12"/>
      <c r="DJM1698" s="12"/>
      <c r="DJN1698" s="12"/>
      <c r="DJO1698" s="12"/>
      <c r="DJP1698" s="12"/>
      <c r="DJQ1698" s="12"/>
      <c r="DJR1698" s="12"/>
      <c r="DJS1698" s="12"/>
      <c r="DJT1698" s="12"/>
      <c r="DJU1698" s="12"/>
      <c r="DJV1698" s="12"/>
      <c r="DJW1698" s="12"/>
      <c r="DJX1698" s="12"/>
      <c r="DJY1698" s="12"/>
      <c r="DJZ1698" s="12"/>
      <c r="DKA1698" s="12"/>
      <c r="DKB1698" s="12"/>
      <c r="DKC1698" s="12"/>
      <c r="DKD1698" s="12"/>
      <c r="DKE1698" s="12"/>
      <c r="DKF1698" s="12"/>
      <c r="DKG1698" s="12"/>
      <c r="DKH1698" s="12"/>
      <c r="DKI1698" s="12"/>
      <c r="DKJ1698" s="12"/>
      <c r="DKK1698" s="12"/>
      <c r="DKL1698" s="12"/>
      <c r="DKM1698" s="12"/>
      <c r="DKN1698" s="12"/>
      <c r="DKO1698" s="12"/>
      <c r="DKP1698" s="12"/>
      <c r="DKQ1698" s="12"/>
      <c r="DKR1698" s="12"/>
      <c r="DKS1698" s="12"/>
      <c r="DKT1698" s="12"/>
      <c r="DKU1698" s="12"/>
      <c r="DKV1698" s="12"/>
      <c r="DKW1698" s="12"/>
      <c r="DKX1698" s="12"/>
      <c r="DKY1698" s="12"/>
      <c r="DKZ1698" s="12"/>
      <c r="DLA1698" s="12"/>
      <c r="DLB1698" s="12"/>
      <c r="DLC1698" s="12"/>
      <c r="DLD1698" s="12"/>
      <c r="DLE1698" s="12"/>
      <c r="DLF1698" s="12"/>
      <c r="DLG1698" s="12"/>
      <c r="DLH1698" s="12"/>
      <c r="DLI1698" s="12"/>
      <c r="DLJ1698" s="12"/>
      <c r="DLK1698" s="12"/>
      <c r="DLL1698" s="12"/>
      <c r="DLM1698" s="12"/>
      <c r="DLN1698" s="12"/>
      <c r="DLO1698" s="12"/>
      <c r="DLP1698" s="12"/>
      <c r="DLQ1698" s="12"/>
      <c r="DLR1698" s="12"/>
      <c r="DLS1698" s="12"/>
      <c r="DLT1698" s="12"/>
      <c r="DLU1698" s="12"/>
      <c r="DLV1698" s="12"/>
      <c r="DLW1698" s="12"/>
      <c r="DLX1698" s="12"/>
      <c r="DLY1698" s="12"/>
      <c r="DLZ1698" s="12"/>
      <c r="DMA1698" s="12"/>
      <c r="DMB1698" s="12"/>
      <c r="DMC1698" s="12"/>
      <c r="DMD1698" s="12"/>
      <c r="DME1698" s="12"/>
      <c r="DMF1698" s="12"/>
      <c r="DMG1698" s="12"/>
      <c r="DMH1698" s="12"/>
      <c r="DMI1698" s="12"/>
      <c r="DMJ1698" s="12"/>
      <c r="DMK1698" s="12"/>
      <c r="DML1698" s="12"/>
      <c r="DMM1698" s="12"/>
      <c r="DMN1698" s="12"/>
      <c r="DMO1698" s="12"/>
      <c r="DMP1698" s="12"/>
      <c r="DMQ1698" s="12"/>
      <c r="DMR1698" s="12"/>
      <c r="DMS1698" s="12"/>
      <c r="DMT1698" s="12"/>
      <c r="DMU1698" s="12"/>
      <c r="DMV1698" s="12"/>
      <c r="DMW1698" s="12"/>
      <c r="DMX1698" s="12"/>
      <c r="DMY1698" s="12"/>
      <c r="DMZ1698" s="12"/>
      <c r="DNA1698" s="12"/>
      <c r="DNB1698" s="12"/>
      <c r="DNC1698" s="12"/>
      <c r="DND1698" s="12"/>
      <c r="DNE1698" s="12"/>
      <c r="DNF1698" s="12"/>
      <c r="DNG1698" s="12"/>
      <c r="DNH1698" s="12"/>
      <c r="DNI1698" s="12"/>
      <c r="DNJ1698" s="12"/>
      <c r="DNK1698" s="12"/>
      <c r="DNL1698" s="12"/>
      <c r="DNM1698" s="12"/>
      <c r="DNN1698" s="12"/>
      <c r="DNO1698" s="12"/>
      <c r="DNP1698" s="12"/>
      <c r="DNQ1698" s="12"/>
      <c r="DNR1698" s="12"/>
      <c r="DNS1698" s="12"/>
      <c r="DNT1698" s="12"/>
      <c r="DNU1698" s="12"/>
      <c r="DNV1698" s="12"/>
      <c r="DNW1698" s="12"/>
      <c r="DNX1698" s="12"/>
      <c r="DNY1698" s="12"/>
      <c r="DNZ1698" s="12"/>
      <c r="DOA1698" s="12"/>
      <c r="DOB1698" s="12"/>
      <c r="DOC1698" s="12"/>
      <c r="DOD1698" s="12"/>
      <c r="DOE1698" s="12"/>
      <c r="DOF1698" s="12"/>
      <c r="DOG1698" s="12"/>
      <c r="DOH1698" s="12"/>
      <c r="DOI1698" s="12"/>
      <c r="DOJ1698" s="12"/>
      <c r="DOK1698" s="12"/>
      <c r="DOL1698" s="12"/>
      <c r="DOM1698" s="12"/>
      <c r="DON1698" s="12"/>
      <c r="DOO1698" s="12"/>
      <c r="DOP1698" s="12"/>
      <c r="DOQ1698" s="12"/>
      <c r="DOR1698" s="12"/>
      <c r="DOS1698" s="12"/>
      <c r="DOT1698" s="12"/>
      <c r="DOU1698" s="12"/>
      <c r="DOV1698" s="12"/>
      <c r="DOW1698" s="12"/>
      <c r="DOX1698" s="12"/>
      <c r="DOY1698" s="12"/>
      <c r="DOZ1698" s="12"/>
      <c r="DPA1698" s="12"/>
      <c r="DPB1698" s="12"/>
      <c r="DPC1698" s="12"/>
      <c r="DPD1698" s="12"/>
      <c r="DPE1698" s="12"/>
      <c r="DPF1698" s="12"/>
      <c r="DPG1698" s="12"/>
      <c r="DPH1698" s="12"/>
      <c r="DPI1698" s="12"/>
      <c r="DPJ1698" s="12"/>
      <c r="DPK1698" s="12"/>
      <c r="DPL1698" s="12"/>
      <c r="DPM1698" s="12"/>
      <c r="DPN1698" s="12"/>
      <c r="DPO1698" s="12"/>
      <c r="DPP1698" s="12"/>
      <c r="DPQ1698" s="12"/>
      <c r="DPR1698" s="12"/>
      <c r="DPS1698" s="12"/>
      <c r="DPT1698" s="12"/>
      <c r="DPU1698" s="12"/>
      <c r="DPV1698" s="12"/>
      <c r="DPW1698" s="12"/>
      <c r="DPX1698" s="12"/>
      <c r="DPY1698" s="12"/>
      <c r="DPZ1698" s="12"/>
      <c r="DQA1698" s="12"/>
      <c r="DQB1698" s="12"/>
      <c r="DQC1698" s="12"/>
      <c r="DQD1698" s="12"/>
      <c r="DQE1698" s="12"/>
      <c r="DQF1698" s="12"/>
      <c r="DQG1698" s="12"/>
      <c r="DQH1698" s="12"/>
      <c r="DQI1698" s="12"/>
      <c r="DQJ1698" s="12"/>
      <c r="DQK1698" s="12"/>
      <c r="DQL1698" s="12"/>
      <c r="DQM1698" s="12"/>
      <c r="DQN1698" s="12"/>
      <c r="DQO1698" s="12"/>
      <c r="DQP1698" s="12"/>
      <c r="DQQ1698" s="12"/>
      <c r="DQR1698" s="12"/>
      <c r="DQS1698" s="12"/>
      <c r="DQT1698" s="12"/>
      <c r="DQU1698" s="12"/>
      <c r="DQV1698" s="12"/>
      <c r="DQW1698" s="12"/>
      <c r="DQX1698" s="12"/>
      <c r="DQY1698" s="12"/>
      <c r="DQZ1698" s="12"/>
      <c r="DRA1698" s="12"/>
      <c r="DRB1698" s="12"/>
      <c r="DRC1698" s="12"/>
      <c r="DRD1698" s="12"/>
      <c r="DRE1698" s="12"/>
      <c r="DRF1698" s="12"/>
      <c r="DRG1698" s="12"/>
      <c r="DRH1698" s="12"/>
      <c r="DRI1698" s="12"/>
      <c r="DRJ1698" s="12"/>
      <c r="DRK1698" s="12"/>
      <c r="DRL1698" s="12"/>
      <c r="DRM1698" s="12"/>
      <c r="DRN1698" s="12"/>
      <c r="DRO1698" s="12"/>
      <c r="DRP1698" s="12"/>
      <c r="DRQ1698" s="12"/>
      <c r="DRR1698" s="12"/>
      <c r="DRS1698" s="12"/>
      <c r="DRT1698" s="12"/>
      <c r="DRU1698" s="12"/>
      <c r="DRV1698" s="12"/>
      <c r="DRW1698" s="12"/>
      <c r="DRX1698" s="12"/>
      <c r="DRY1698" s="12"/>
      <c r="DRZ1698" s="12"/>
      <c r="DSA1698" s="12"/>
      <c r="DSB1698" s="12"/>
      <c r="DSC1698" s="12"/>
      <c r="DSD1698" s="12"/>
      <c r="DSE1698" s="12"/>
      <c r="DSF1698" s="12"/>
      <c r="DSG1698" s="12"/>
      <c r="DSH1698" s="12"/>
      <c r="DSI1698" s="12"/>
      <c r="DSJ1698" s="12"/>
      <c r="DSK1698" s="12"/>
      <c r="DSL1698" s="12"/>
      <c r="DSM1698" s="12"/>
      <c r="DSN1698" s="12"/>
      <c r="DSO1698" s="12"/>
      <c r="DSP1698" s="12"/>
      <c r="DSQ1698" s="12"/>
      <c r="DSR1698" s="12"/>
      <c r="DSS1698" s="12"/>
      <c r="DST1698" s="12"/>
      <c r="DSU1698" s="12"/>
      <c r="DSV1698" s="12"/>
      <c r="DSW1698" s="12"/>
      <c r="DSX1698" s="12"/>
      <c r="DSY1698" s="12"/>
      <c r="DSZ1698" s="12"/>
      <c r="DTA1698" s="12"/>
      <c r="DTB1698" s="12"/>
      <c r="DTC1698" s="12"/>
      <c r="DTD1698" s="12"/>
      <c r="DTE1698" s="12"/>
      <c r="DTF1698" s="12"/>
      <c r="DTG1698" s="12"/>
      <c r="DTH1698" s="12"/>
      <c r="DTI1698" s="12"/>
      <c r="DTJ1698" s="12"/>
      <c r="DTK1698" s="12"/>
      <c r="DTL1698" s="12"/>
      <c r="DTM1698" s="12"/>
      <c r="DTN1698" s="12"/>
      <c r="DTO1698" s="12"/>
      <c r="DTP1698" s="12"/>
      <c r="DTQ1698" s="12"/>
      <c r="DTR1698" s="12"/>
      <c r="DTS1698" s="12"/>
      <c r="DTT1698" s="12"/>
      <c r="DTU1698" s="12"/>
      <c r="DTV1698" s="12"/>
      <c r="DTW1698" s="12"/>
      <c r="DTX1698" s="12"/>
      <c r="DTY1698" s="12"/>
      <c r="DTZ1698" s="12"/>
      <c r="DUA1698" s="12"/>
      <c r="DUB1698" s="12"/>
      <c r="DUC1698" s="12"/>
      <c r="DUD1698" s="12"/>
      <c r="DUE1698" s="12"/>
      <c r="DUF1698" s="12"/>
      <c r="DUG1698" s="12"/>
      <c r="DUH1698" s="12"/>
      <c r="DUI1698" s="12"/>
      <c r="DUJ1698" s="12"/>
      <c r="DUK1698" s="12"/>
      <c r="DUL1698" s="12"/>
      <c r="DUM1698" s="12"/>
      <c r="DUN1698" s="12"/>
      <c r="DUO1698" s="12"/>
      <c r="DUP1698" s="12"/>
      <c r="DUQ1698" s="12"/>
      <c r="DUR1698" s="12"/>
      <c r="DUS1698" s="12"/>
      <c r="DUT1698" s="12"/>
      <c r="DUU1698" s="12"/>
      <c r="DUV1698" s="12"/>
      <c r="DUW1698" s="12"/>
      <c r="DUX1698" s="12"/>
      <c r="DUY1698" s="12"/>
      <c r="DUZ1698" s="12"/>
      <c r="DVA1698" s="12"/>
      <c r="DVB1698" s="12"/>
      <c r="DVC1698" s="12"/>
      <c r="DVD1698" s="12"/>
      <c r="DVE1698" s="12"/>
      <c r="DVF1698" s="12"/>
      <c r="DVG1698" s="12"/>
      <c r="DVH1698" s="12"/>
      <c r="DVI1698" s="12"/>
      <c r="DVJ1698" s="12"/>
      <c r="DVK1698" s="12"/>
      <c r="DVL1698" s="12"/>
      <c r="DVM1698" s="12"/>
      <c r="DVN1698" s="12"/>
      <c r="DVO1698" s="12"/>
      <c r="DVP1698" s="12"/>
      <c r="DVQ1698" s="12"/>
      <c r="DVR1698" s="12"/>
      <c r="DVS1698" s="12"/>
      <c r="DVT1698" s="12"/>
      <c r="DVU1698" s="12"/>
      <c r="DVV1698" s="12"/>
      <c r="DVW1698" s="12"/>
      <c r="DVX1698" s="12"/>
      <c r="DVY1698" s="12"/>
      <c r="DVZ1698" s="12"/>
      <c r="DWA1698" s="12"/>
      <c r="DWB1698" s="12"/>
      <c r="DWC1698" s="12"/>
      <c r="DWD1698" s="12"/>
      <c r="DWE1698" s="12"/>
      <c r="DWF1698" s="12"/>
      <c r="DWG1698" s="12"/>
      <c r="DWH1698" s="12"/>
      <c r="DWI1698" s="12"/>
      <c r="DWJ1698" s="12"/>
      <c r="DWK1698" s="12"/>
      <c r="DWL1698" s="12"/>
      <c r="DWM1698" s="12"/>
      <c r="DWN1698" s="12"/>
      <c r="DWO1698" s="12"/>
      <c r="DWP1698" s="12"/>
      <c r="DWQ1698" s="12"/>
      <c r="DWR1698" s="12"/>
      <c r="DWS1698" s="12"/>
      <c r="DWT1698" s="12"/>
      <c r="DWU1698" s="12"/>
      <c r="DWV1698" s="12"/>
      <c r="DWW1698" s="12"/>
      <c r="DWX1698" s="12"/>
      <c r="DWY1698" s="12"/>
      <c r="DWZ1698" s="12"/>
      <c r="DXA1698" s="12"/>
      <c r="DXB1698" s="12"/>
      <c r="DXC1698" s="12"/>
      <c r="DXD1698" s="12"/>
      <c r="DXE1698" s="12"/>
      <c r="DXF1698" s="12"/>
      <c r="DXG1698" s="12"/>
      <c r="DXH1698" s="12"/>
      <c r="DXI1698" s="12"/>
      <c r="DXJ1698" s="12"/>
      <c r="DXK1698" s="12"/>
      <c r="DXL1698" s="12"/>
      <c r="DXM1698" s="12"/>
      <c r="DXN1698" s="12"/>
      <c r="DXO1698" s="12"/>
      <c r="DXP1698" s="12"/>
      <c r="DXQ1698" s="12"/>
      <c r="DXR1698" s="12"/>
      <c r="DXS1698" s="12"/>
      <c r="DXT1698" s="12"/>
      <c r="DXU1698" s="12"/>
      <c r="DXV1698" s="12"/>
      <c r="DXW1698" s="12"/>
      <c r="DXX1698" s="12"/>
      <c r="DXY1698" s="12"/>
      <c r="DXZ1698" s="12"/>
      <c r="DYA1698" s="12"/>
      <c r="DYB1698" s="12"/>
      <c r="DYC1698" s="12"/>
      <c r="DYD1698" s="12"/>
      <c r="DYE1698" s="12"/>
      <c r="DYF1698" s="12"/>
      <c r="DYG1698" s="12"/>
      <c r="DYH1698" s="12"/>
      <c r="DYI1698" s="12"/>
      <c r="DYJ1698" s="12"/>
      <c r="DYK1698" s="12"/>
      <c r="DYL1698" s="12"/>
      <c r="DYM1698" s="12"/>
      <c r="DYN1698" s="12"/>
      <c r="DYO1698" s="12"/>
      <c r="DYP1698" s="12"/>
      <c r="DYQ1698" s="12"/>
      <c r="DYR1698" s="12"/>
      <c r="DYS1698" s="12"/>
      <c r="DYT1698" s="12"/>
      <c r="DYU1698" s="12"/>
      <c r="DYV1698" s="12"/>
      <c r="DYW1698" s="12"/>
      <c r="DYX1698" s="12"/>
      <c r="DYY1698" s="12"/>
      <c r="DYZ1698" s="12"/>
      <c r="DZA1698" s="12"/>
      <c r="DZB1698" s="12"/>
      <c r="DZC1698" s="12"/>
      <c r="DZD1698" s="12"/>
      <c r="DZE1698" s="12"/>
      <c r="DZF1698" s="12"/>
      <c r="DZG1698" s="12"/>
      <c r="DZH1698" s="12"/>
      <c r="DZI1698" s="12"/>
      <c r="DZJ1698" s="12"/>
      <c r="DZK1698" s="12"/>
      <c r="DZL1698" s="12"/>
      <c r="DZM1698" s="12"/>
      <c r="DZN1698" s="12"/>
      <c r="DZO1698" s="12"/>
      <c r="DZP1698" s="12"/>
      <c r="DZQ1698" s="12"/>
      <c r="DZR1698" s="12"/>
      <c r="DZS1698" s="12"/>
      <c r="DZT1698" s="12"/>
      <c r="DZU1698" s="12"/>
      <c r="DZV1698" s="12"/>
      <c r="DZW1698" s="12"/>
      <c r="DZX1698" s="12"/>
      <c r="DZY1698" s="12"/>
      <c r="DZZ1698" s="12"/>
      <c r="EAA1698" s="12"/>
      <c r="EAB1698" s="12"/>
      <c r="EAC1698" s="12"/>
      <c r="EAD1698" s="12"/>
      <c r="EAE1698" s="12"/>
      <c r="EAF1698" s="12"/>
      <c r="EAG1698" s="12"/>
      <c r="EAH1698" s="12"/>
      <c r="EAI1698" s="12"/>
      <c r="EAJ1698" s="12"/>
      <c r="EAK1698" s="12"/>
      <c r="EAL1698" s="12"/>
      <c r="EAM1698" s="12"/>
      <c r="EAN1698" s="12"/>
      <c r="EAO1698" s="12"/>
      <c r="EAP1698" s="12"/>
      <c r="EAQ1698" s="12"/>
      <c r="EAR1698" s="12"/>
      <c r="EAS1698" s="12"/>
      <c r="EAT1698" s="12"/>
      <c r="EAU1698" s="12"/>
      <c r="EAV1698" s="12"/>
      <c r="EAW1698" s="12"/>
      <c r="EAX1698" s="12"/>
      <c r="EAY1698" s="12"/>
      <c r="EAZ1698" s="12"/>
      <c r="EBA1698" s="12"/>
      <c r="EBB1698" s="12"/>
      <c r="EBC1698" s="12"/>
      <c r="EBD1698" s="12"/>
      <c r="EBE1698" s="12"/>
      <c r="EBF1698" s="12"/>
      <c r="EBG1698" s="12"/>
      <c r="EBH1698" s="12"/>
      <c r="EBI1698" s="12"/>
      <c r="EBJ1698" s="12"/>
      <c r="EBK1698" s="12"/>
      <c r="EBL1698" s="12"/>
      <c r="EBM1698" s="12"/>
      <c r="EBN1698" s="12"/>
      <c r="EBO1698" s="12"/>
      <c r="EBP1698" s="12"/>
      <c r="EBQ1698" s="12"/>
      <c r="EBR1698" s="12"/>
      <c r="EBS1698" s="12"/>
      <c r="EBT1698" s="12"/>
      <c r="EBU1698" s="12"/>
      <c r="EBV1698" s="12"/>
      <c r="EBW1698" s="12"/>
      <c r="EBX1698" s="12"/>
      <c r="EBY1698" s="12"/>
      <c r="EBZ1698" s="12"/>
      <c r="ECA1698" s="12"/>
      <c r="ECB1698" s="12"/>
      <c r="ECC1698" s="12"/>
      <c r="ECD1698" s="12"/>
      <c r="ECE1698" s="12"/>
      <c r="ECF1698" s="12"/>
      <c r="ECG1698" s="12"/>
      <c r="ECH1698" s="12"/>
      <c r="ECI1698" s="12"/>
      <c r="ECJ1698" s="12"/>
      <c r="ECK1698" s="12"/>
      <c r="ECL1698" s="12"/>
      <c r="ECM1698" s="12"/>
      <c r="ECN1698" s="12"/>
      <c r="ECO1698" s="12"/>
      <c r="ECP1698" s="12"/>
      <c r="ECQ1698" s="12"/>
      <c r="ECR1698" s="12"/>
      <c r="ECS1698" s="12"/>
      <c r="ECT1698" s="12"/>
      <c r="ECU1698" s="12"/>
      <c r="ECV1698" s="12"/>
      <c r="ECW1698" s="12"/>
      <c r="ECX1698" s="12"/>
      <c r="ECY1698" s="12"/>
      <c r="ECZ1698" s="12"/>
      <c r="EDA1698" s="12"/>
      <c r="EDB1698" s="12"/>
      <c r="EDC1698" s="12"/>
      <c r="EDD1698" s="12"/>
      <c r="EDE1698" s="12"/>
      <c r="EDF1698" s="12"/>
      <c r="EDG1698" s="12"/>
      <c r="EDH1698" s="12"/>
      <c r="EDI1698" s="12"/>
      <c r="EDJ1698" s="12"/>
      <c r="EDK1698" s="12"/>
      <c r="EDL1698" s="12"/>
      <c r="EDM1698" s="12"/>
      <c r="EDN1698" s="12"/>
      <c r="EDO1698" s="12"/>
      <c r="EDP1698" s="12"/>
      <c r="EDQ1698" s="12"/>
      <c r="EDR1698" s="12"/>
      <c r="EDS1698" s="12"/>
      <c r="EDT1698" s="12"/>
      <c r="EDU1698" s="12"/>
      <c r="EDV1698" s="12"/>
      <c r="EDW1698" s="12"/>
      <c r="EDX1698" s="12"/>
      <c r="EDY1698" s="12"/>
      <c r="EDZ1698" s="12"/>
      <c r="EEA1698" s="12"/>
      <c r="EEB1698" s="12"/>
      <c r="EEC1698" s="12"/>
      <c r="EED1698" s="12"/>
      <c r="EEE1698" s="12"/>
      <c r="EEF1698" s="12"/>
      <c r="EEG1698" s="12"/>
      <c r="EEH1698" s="12"/>
      <c r="EEI1698" s="12"/>
      <c r="EEJ1698" s="12"/>
      <c r="EEK1698" s="12"/>
      <c r="EEL1698" s="12"/>
      <c r="EEM1698" s="12"/>
      <c r="EEN1698" s="12"/>
      <c r="EEO1698" s="12"/>
      <c r="EEP1698" s="12"/>
      <c r="EEQ1698" s="12"/>
      <c r="EER1698" s="12"/>
      <c r="EES1698" s="12"/>
      <c r="EET1698" s="12"/>
      <c r="EEU1698" s="12"/>
      <c r="EEV1698" s="12"/>
      <c r="EEW1698" s="12"/>
      <c r="EEX1698" s="12"/>
      <c r="EEY1698" s="12"/>
      <c r="EEZ1698" s="12"/>
      <c r="EFA1698" s="12"/>
      <c r="EFB1698" s="12"/>
      <c r="EFC1698" s="12"/>
      <c r="EFD1698" s="12"/>
      <c r="EFE1698" s="12"/>
      <c r="EFF1698" s="12"/>
      <c r="EFG1698" s="12"/>
      <c r="EFH1698" s="12"/>
      <c r="EFI1698" s="12"/>
      <c r="EFJ1698" s="12"/>
      <c r="EFK1698" s="12"/>
      <c r="EFL1698" s="12"/>
      <c r="EFM1698" s="12"/>
      <c r="EFN1698" s="12"/>
      <c r="EFO1698" s="12"/>
      <c r="EFP1698" s="12"/>
      <c r="EFQ1698" s="12"/>
      <c r="EFR1698" s="12"/>
      <c r="EFS1698" s="12"/>
      <c r="EFT1698" s="12"/>
      <c r="EFU1698" s="12"/>
      <c r="EFV1698" s="12"/>
      <c r="EFW1698" s="12"/>
      <c r="EFX1698" s="12"/>
      <c r="EFY1698" s="12"/>
      <c r="EFZ1698" s="12"/>
      <c r="EGA1698" s="12"/>
      <c r="EGB1698" s="12"/>
      <c r="EGC1698" s="12"/>
      <c r="EGD1698" s="12"/>
      <c r="EGE1698" s="12"/>
      <c r="EGF1698" s="12"/>
      <c r="EGG1698" s="12"/>
      <c r="EGH1698" s="12"/>
      <c r="EGI1698" s="12"/>
      <c r="EGJ1698" s="12"/>
      <c r="EGK1698" s="12"/>
      <c r="EGL1698" s="12"/>
      <c r="EGM1698" s="12"/>
      <c r="EGN1698" s="12"/>
      <c r="EGO1698" s="12"/>
      <c r="EGP1698" s="12"/>
      <c r="EGQ1698" s="12"/>
      <c r="EGR1698" s="12"/>
      <c r="EGS1698" s="12"/>
      <c r="EGT1698" s="12"/>
      <c r="EGU1698" s="12"/>
      <c r="EGV1698" s="12"/>
      <c r="EGW1698" s="12"/>
      <c r="EGX1698" s="12"/>
      <c r="EGY1698" s="12"/>
      <c r="EGZ1698" s="12"/>
      <c r="EHA1698" s="12"/>
      <c r="EHB1698" s="12"/>
      <c r="EHC1698" s="12"/>
      <c r="EHD1698" s="12"/>
      <c r="EHE1698" s="12"/>
      <c r="EHF1698" s="12"/>
      <c r="EHG1698" s="12"/>
      <c r="EHH1698" s="12"/>
      <c r="EHI1698" s="12"/>
      <c r="EHJ1698" s="12"/>
      <c r="EHK1698" s="12"/>
      <c r="EHL1698" s="12"/>
      <c r="EHM1698" s="12"/>
      <c r="EHN1698" s="12"/>
      <c r="EHO1698" s="12"/>
      <c r="EHP1698" s="12"/>
      <c r="EHQ1698" s="12"/>
      <c r="EHR1698" s="12"/>
      <c r="EHS1698" s="12"/>
      <c r="EHT1698" s="12"/>
      <c r="EHU1698" s="12"/>
      <c r="EHV1698" s="12"/>
      <c r="EHW1698" s="12"/>
      <c r="EHX1698" s="12"/>
      <c r="EHY1698" s="12"/>
      <c r="EHZ1698" s="12"/>
      <c r="EIA1698" s="12"/>
      <c r="EIB1698" s="12"/>
      <c r="EIC1698" s="12"/>
      <c r="EID1698" s="12"/>
      <c r="EIE1698" s="12"/>
      <c r="EIF1698" s="12"/>
      <c r="EIG1698" s="12"/>
      <c r="EIH1698" s="12"/>
      <c r="EII1698" s="12"/>
      <c r="EIJ1698" s="12"/>
      <c r="EIK1698" s="12"/>
      <c r="EIL1698" s="12"/>
      <c r="EIM1698" s="12"/>
      <c r="EIN1698" s="12"/>
      <c r="EIO1698" s="12"/>
      <c r="EIP1698" s="12"/>
      <c r="EIQ1698" s="12"/>
      <c r="EIR1698" s="12"/>
      <c r="EIS1698" s="12"/>
      <c r="EIT1698" s="12"/>
      <c r="EIU1698" s="12"/>
      <c r="EIV1698" s="12"/>
      <c r="EIW1698" s="12"/>
      <c r="EIX1698" s="12"/>
      <c r="EIY1698" s="12"/>
      <c r="EIZ1698" s="12"/>
      <c r="EJA1698" s="12"/>
      <c r="EJB1698" s="12"/>
      <c r="EJC1698" s="12"/>
      <c r="EJD1698" s="12"/>
      <c r="EJE1698" s="12"/>
      <c r="EJF1698" s="12"/>
      <c r="EJG1698" s="12"/>
      <c r="EJH1698" s="12"/>
      <c r="EJI1698" s="12"/>
      <c r="EJJ1698" s="12"/>
      <c r="EJK1698" s="12"/>
      <c r="EJL1698" s="12"/>
      <c r="EJM1698" s="12"/>
      <c r="EJN1698" s="12"/>
      <c r="EJO1698" s="12"/>
      <c r="EJP1698" s="12"/>
      <c r="EJQ1698" s="12"/>
      <c r="EJR1698" s="12"/>
      <c r="EJS1698" s="12"/>
      <c r="EJT1698" s="12"/>
      <c r="EJU1698" s="12"/>
      <c r="EJV1698" s="12"/>
      <c r="EJW1698" s="12"/>
      <c r="EJX1698" s="12"/>
      <c r="EJY1698" s="12"/>
      <c r="EJZ1698" s="12"/>
      <c r="EKA1698" s="12"/>
      <c r="EKB1698" s="12"/>
      <c r="EKC1698" s="12"/>
      <c r="EKD1698" s="12"/>
      <c r="EKE1698" s="12"/>
      <c r="EKF1698" s="12"/>
      <c r="EKG1698" s="12"/>
      <c r="EKH1698" s="12"/>
      <c r="EKI1698" s="12"/>
      <c r="EKJ1698" s="12"/>
      <c r="EKK1698" s="12"/>
      <c r="EKL1698" s="12"/>
      <c r="EKM1698" s="12"/>
      <c r="EKN1698" s="12"/>
      <c r="EKO1698" s="12"/>
      <c r="EKP1698" s="12"/>
      <c r="EKQ1698" s="12"/>
      <c r="EKR1698" s="12"/>
      <c r="EKS1698" s="12"/>
      <c r="EKT1698" s="12"/>
      <c r="EKU1698" s="12"/>
      <c r="EKV1698" s="12"/>
      <c r="EKW1698" s="12"/>
      <c r="EKX1698" s="12"/>
      <c r="EKY1698" s="12"/>
      <c r="EKZ1698" s="12"/>
      <c r="ELA1698" s="12"/>
      <c r="ELB1698" s="12"/>
      <c r="ELC1698" s="12"/>
      <c r="ELD1698" s="12"/>
      <c r="ELE1698" s="12"/>
      <c r="ELF1698" s="12"/>
      <c r="ELG1698" s="12"/>
      <c r="ELH1698" s="12"/>
      <c r="ELI1698" s="12"/>
      <c r="ELJ1698" s="12"/>
      <c r="ELK1698" s="12"/>
      <c r="ELL1698" s="12"/>
      <c r="ELM1698" s="12"/>
      <c r="ELN1698" s="12"/>
      <c r="ELO1698" s="12"/>
      <c r="ELP1698" s="12"/>
      <c r="ELQ1698" s="12"/>
      <c r="ELR1698" s="12"/>
      <c r="ELS1698" s="12"/>
      <c r="ELT1698" s="12"/>
      <c r="ELU1698" s="12"/>
      <c r="ELV1698" s="12"/>
      <c r="ELW1698" s="12"/>
      <c r="ELX1698" s="12"/>
      <c r="ELY1698" s="12"/>
      <c r="ELZ1698" s="12"/>
      <c r="EMA1698" s="12"/>
      <c r="EMB1698" s="12"/>
      <c r="EMC1698" s="12"/>
      <c r="EMD1698" s="12"/>
      <c r="EME1698" s="12"/>
      <c r="EMF1698" s="12"/>
      <c r="EMG1698" s="12"/>
      <c r="EMH1698" s="12"/>
      <c r="EMI1698" s="12"/>
      <c r="EMJ1698" s="12"/>
      <c r="EMK1698" s="12"/>
      <c r="EML1698" s="12"/>
      <c r="EMM1698" s="12"/>
      <c r="EMN1698" s="12"/>
      <c r="EMO1698" s="12"/>
      <c r="EMP1698" s="12"/>
      <c r="EMQ1698" s="12"/>
      <c r="EMR1698" s="12"/>
      <c r="EMS1698" s="12"/>
      <c r="EMT1698" s="12"/>
      <c r="EMU1698" s="12"/>
      <c r="EMV1698" s="12"/>
      <c r="EMW1698" s="12"/>
      <c r="EMX1698" s="12"/>
      <c r="EMY1698" s="12"/>
      <c r="EMZ1698" s="12"/>
      <c r="ENA1698" s="12"/>
      <c r="ENB1698" s="12"/>
      <c r="ENC1698" s="12"/>
      <c r="END1698" s="12"/>
      <c r="ENE1698" s="12"/>
      <c r="ENF1698" s="12"/>
      <c r="ENG1698" s="12"/>
      <c r="ENH1698" s="12"/>
      <c r="ENI1698" s="12"/>
      <c r="ENJ1698" s="12"/>
      <c r="ENK1698" s="12"/>
      <c r="ENL1698" s="12"/>
      <c r="ENM1698" s="12"/>
      <c r="ENN1698" s="12"/>
      <c r="ENO1698" s="12"/>
      <c r="ENP1698" s="12"/>
      <c r="ENQ1698" s="12"/>
      <c r="ENR1698" s="12"/>
      <c r="ENS1698" s="12"/>
      <c r="ENT1698" s="12"/>
      <c r="ENU1698" s="12"/>
      <c r="ENV1698" s="12"/>
      <c r="ENW1698" s="12"/>
      <c r="ENX1698" s="12"/>
      <c r="ENY1698" s="12"/>
      <c r="ENZ1698" s="12"/>
      <c r="EOA1698" s="12"/>
      <c r="EOB1698" s="12"/>
      <c r="EOC1698" s="12"/>
      <c r="EOD1698" s="12"/>
      <c r="EOE1698" s="12"/>
      <c r="EOF1698" s="12"/>
      <c r="EOG1698" s="12"/>
      <c r="EOH1698" s="12"/>
      <c r="EOI1698" s="12"/>
      <c r="EOJ1698" s="12"/>
      <c r="EOK1698" s="12"/>
      <c r="EOL1698" s="12"/>
      <c r="EOM1698" s="12"/>
      <c r="EON1698" s="12"/>
      <c r="EOO1698" s="12"/>
      <c r="EOP1698" s="12"/>
      <c r="EOQ1698" s="12"/>
      <c r="EOR1698" s="12"/>
      <c r="EOS1698" s="12"/>
      <c r="EOT1698" s="12"/>
      <c r="EOU1698" s="12"/>
      <c r="EOV1698" s="12"/>
      <c r="EOW1698" s="12"/>
      <c r="EOX1698" s="12"/>
      <c r="EOY1698" s="12"/>
      <c r="EOZ1698" s="12"/>
      <c r="EPA1698" s="12"/>
      <c r="EPB1698" s="12"/>
      <c r="EPC1698" s="12"/>
      <c r="EPD1698" s="12"/>
      <c r="EPE1698" s="12"/>
      <c r="EPF1698" s="12"/>
      <c r="EPG1698" s="12"/>
      <c r="EPH1698" s="12"/>
      <c r="EPI1698" s="12"/>
      <c r="EPJ1698" s="12"/>
      <c r="EPK1698" s="12"/>
      <c r="EPL1698" s="12"/>
      <c r="EPM1698" s="12"/>
      <c r="EPN1698" s="12"/>
      <c r="EPO1698" s="12"/>
      <c r="EPP1698" s="12"/>
      <c r="EPQ1698" s="12"/>
      <c r="EPR1698" s="12"/>
      <c r="EPS1698" s="12"/>
      <c r="EPT1698" s="12"/>
      <c r="EPU1698" s="12"/>
      <c r="EPV1698" s="12"/>
      <c r="EPW1698" s="12"/>
      <c r="EPX1698" s="12"/>
      <c r="EPY1698" s="12"/>
      <c r="EPZ1698" s="12"/>
      <c r="EQA1698" s="12"/>
      <c r="EQB1698" s="12"/>
      <c r="EQC1698" s="12"/>
      <c r="EQD1698" s="12"/>
      <c r="EQE1698" s="12"/>
      <c r="EQF1698" s="12"/>
      <c r="EQG1698" s="12"/>
      <c r="EQH1698" s="12"/>
      <c r="EQI1698" s="12"/>
      <c r="EQJ1698" s="12"/>
      <c r="EQK1698" s="12"/>
      <c r="EQL1698" s="12"/>
      <c r="EQM1698" s="12"/>
      <c r="EQN1698" s="12"/>
      <c r="EQO1698" s="12"/>
      <c r="EQP1698" s="12"/>
      <c r="EQQ1698" s="12"/>
      <c r="EQR1698" s="12"/>
      <c r="EQS1698" s="12"/>
      <c r="EQT1698" s="12"/>
      <c r="EQU1698" s="12"/>
      <c r="EQV1698" s="12"/>
      <c r="EQW1698" s="12"/>
      <c r="EQX1698" s="12"/>
      <c r="EQY1698" s="12"/>
      <c r="EQZ1698" s="12"/>
      <c r="ERA1698" s="12"/>
      <c r="ERB1698" s="12"/>
      <c r="ERC1698" s="12"/>
      <c r="ERD1698" s="12"/>
      <c r="ERE1698" s="12"/>
      <c r="ERF1698" s="12"/>
      <c r="ERG1698" s="12"/>
      <c r="ERH1698" s="12"/>
      <c r="ERI1698" s="12"/>
      <c r="ERJ1698" s="12"/>
      <c r="ERK1698" s="12"/>
      <c r="ERL1698" s="12"/>
      <c r="ERM1698" s="12"/>
      <c r="ERN1698" s="12"/>
      <c r="ERO1698" s="12"/>
      <c r="ERP1698" s="12"/>
      <c r="ERQ1698" s="12"/>
      <c r="ERR1698" s="12"/>
      <c r="ERS1698" s="12"/>
      <c r="ERT1698" s="12"/>
      <c r="ERU1698" s="12"/>
      <c r="ERV1698" s="12"/>
      <c r="ERW1698" s="12"/>
      <c r="ERX1698" s="12"/>
      <c r="ERY1698" s="12"/>
      <c r="ERZ1698" s="12"/>
      <c r="ESA1698" s="12"/>
      <c r="ESB1698" s="12"/>
      <c r="ESC1698" s="12"/>
      <c r="ESD1698" s="12"/>
      <c r="ESE1698" s="12"/>
      <c r="ESF1698" s="12"/>
      <c r="ESG1698" s="12"/>
      <c r="ESH1698" s="12"/>
      <c r="ESI1698" s="12"/>
      <c r="ESJ1698" s="12"/>
      <c r="ESK1698" s="12"/>
      <c r="ESL1698" s="12"/>
      <c r="ESM1698" s="12"/>
      <c r="ESN1698" s="12"/>
      <c r="ESO1698" s="12"/>
      <c r="ESP1698" s="12"/>
      <c r="ESQ1698" s="12"/>
      <c r="ESR1698" s="12"/>
      <c r="ESS1698" s="12"/>
      <c r="EST1698" s="12"/>
      <c r="ESU1698" s="12"/>
      <c r="ESV1698" s="12"/>
      <c r="ESW1698" s="12"/>
      <c r="ESX1698" s="12"/>
      <c r="ESY1698" s="12"/>
      <c r="ESZ1698" s="12"/>
      <c r="ETA1698" s="12"/>
      <c r="ETB1698" s="12"/>
      <c r="ETC1698" s="12"/>
      <c r="ETD1698" s="12"/>
      <c r="ETE1698" s="12"/>
      <c r="ETF1698" s="12"/>
      <c r="ETG1698" s="12"/>
      <c r="ETH1698" s="12"/>
      <c r="ETI1698" s="12"/>
      <c r="ETJ1698" s="12"/>
      <c r="ETK1698" s="12"/>
      <c r="ETL1698" s="12"/>
      <c r="ETM1698" s="12"/>
      <c r="ETN1698" s="12"/>
      <c r="ETO1698" s="12"/>
      <c r="ETP1698" s="12"/>
      <c r="ETQ1698" s="12"/>
      <c r="ETR1698" s="12"/>
      <c r="ETS1698" s="12"/>
      <c r="ETT1698" s="12"/>
      <c r="ETU1698" s="12"/>
      <c r="ETV1698" s="12"/>
      <c r="ETW1698" s="12"/>
      <c r="ETX1698" s="12"/>
      <c r="ETY1698" s="12"/>
      <c r="ETZ1698" s="12"/>
      <c r="EUA1698" s="12"/>
      <c r="EUB1698" s="12"/>
      <c r="EUC1698" s="12"/>
      <c r="EUD1698" s="12"/>
      <c r="EUE1698" s="12"/>
      <c r="EUF1698" s="12"/>
      <c r="EUG1698" s="12"/>
      <c r="EUH1698" s="12"/>
      <c r="EUI1698" s="12"/>
      <c r="EUJ1698" s="12"/>
      <c r="EUK1698" s="12"/>
      <c r="EUL1698" s="12"/>
      <c r="EUM1698" s="12"/>
      <c r="EUN1698" s="12"/>
      <c r="EUO1698" s="12"/>
      <c r="EUP1698" s="12"/>
      <c r="EUQ1698" s="12"/>
      <c r="EUR1698" s="12"/>
      <c r="EUS1698" s="12"/>
      <c r="EUT1698" s="12"/>
      <c r="EUU1698" s="12"/>
      <c r="EUV1698" s="12"/>
      <c r="EUW1698" s="12"/>
      <c r="EUX1698" s="12"/>
      <c r="EUY1698" s="12"/>
      <c r="EUZ1698" s="12"/>
      <c r="EVA1698" s="12"/>
      <c r="EVB1698" s="12"/>
      <c r="EVC1698" s="12"/>
      <c r="EVD1698" s="12"/>
      <c r="EVE1698" s="12"/>
      <c r="EVF1698" s="12"/>
      <c r="EVG1698" s="12"/>
      <c r="EVH1698" s="12"/>
      <c r="EVI1698" s="12"/>
      <c r="EVJ1698" s="12"/>
      <c r="EVK1698" s="12"/>
      <c r="EVL1698" s="12"/>
      <c r="EVM1698" s="12"/>
      <c r="EVN1698" s="12"/>
      <c r="EVO1698" s="12"/>
      <c r="EVP1698" s="12"/>
      <c r="EVQ1698" s="12"/>
      <c r="EVR1698" s="12"/>
      <c r="EVS1698" s="12"/>
      <c r="EVT1698" s="12"/>
      <c r="EVU1698" s="12"/>
      <c r="EVV1698" s="12"/>
      <c r="EVW1698" s="12"/>
      <c r="EVX1698" s="12"/>
      <c r="EVY1698" s="12"/>
      <c r="EVZ1698" s="12"/>
      <c r="EWA1698" s="12"/>
      <c r="EWB1698" s="12"/>
      <c r="EWC1698" s="12"/>
      <c r="EWD1698" s="12"/>
      <c r="EWE1698" s="12"/>
      <c r="EWF1698" s="12"/>
      <c r="EWG1698" s="12"/>
      <c r="EWH1698" s="12"/>
      <c r="EWI1698" s="12"/>
      <c r="EWJ1698" s="12"/>
      <c r="EWK1698" s="12"/>
      <c r="EWL1698" s="12"/>
      <c r="EWM1698" s="12"/>
      <c r="EWN1698" s="12"/>
      <c r="EWO1698" s="12"/>
      <c r="EWP1698" s="12"/>
      <c r="EWQ1698" s="12"/>
      <c r="EWR1698" s="12"/>
      <c r="EWS1698" s="12"/>
      <c r="EWT1698" s="12"/>
      <c r="EWU1698" s="12"/>
      <c r="EWV1698" s="12"/>
      <c r="EWW1698" s="12"/>
      <c r="EWX1698" s="12"/>
      <c r="EWY1698" s="12"/>
      <c r="EWZ1698" s="12"/>
      <c r="EXA1698" s="12"/>
      <c r="EXB1698" s="12"/>
      <c r="EXC1698" s="12"/>
      <c r="EXD1698" s="12"/>
      <c r="EXE1698" s="12"/>
      <c r="EXF1698" s="12"/>
      <c r="EXG1698" s="12"/>
      <c r="EXH1698" s="12"/>
      <c r="EXI1698" s="12"/>
      <c r="EXJ1698" s="12"/>
      <c r="EXK1698" s="12"/>
      <c r="EXL1698" s="12"/>
      <c r="EXM1698" s="12"/>
      <c r="EXN1698" s="12"/>
      <c r="EXO1698" s="12"/>
      <c r="EXP1698" s="12"/>
      <c r="EXQ1698" s="12"/>
      <c r="EXR1698" s="12"/>
      <c r="EXS1698" s="12"/>
      <c r="EXT1698" s="12"/>
      <c r="EXU1698" s="12"/>
      <c r="EXV1698" s="12"/>
      <c r="EXW1698" s="12"/>
      <c r="EXX1698" s="12"/>
      <c r="EXY1698" s="12"/>
      <c r="EXZ1698" s="12"/>
      <c r="EYA1698" s="12"/>
      <c r="EYB1698" s="12"/>
      <c r="EYC1698" s="12"/>
      <c r="EYD1698" s="12"/>
      <c r="EYE1698" s="12"/>
      <c r="EYF1698" s="12"/>
      <c r="EYG1698" s="12"/>
      <c r="EYH1698" s="12"/>
      <c r="EYI1698" s="12"/>
      <c r="EYJ1698" s="12"/>
      <c r="EYK1698" s="12"/>
      <c r="EYL1698" s="12"/>
      <c r="EYM1698" s="12"/>
      <c r="EYN1698" s="12"/>
      <c r="EYO1698" s="12"/>
      <c r="EYP1698" s="12"/>
      <c r="EYQ1698" s="12"/>
      <c r="EYR1698" s="12"/>
      <c r="EYS1698" s="12"/>
      <c r="EYT1698" s="12"/>
      <c r="EYU1698" s="12"/>
      <c r="EYV1698" s="12"/>
      <c r="EYW1698" s="12"/>
      <c r="EYX1698" s="12"/>
      <c r="EYY1698" s="12"/>
      <c r="EYZ1698" s="12"/>
      <c r="EZA1698" s="12"/>
      <c r="EZB1698" s="12"/>
      <c r="EZC1698" s="12"/>
      <c r="EZD1698" s="12"/>
      <c r="EZE1698" s="12"/>
      <c r="EZF1698" s="12"/>
      <c r="EZG1698" s="12"/>
      <c r="EZH1698" s="12"/>
      <c r="EZI1698" s="12"/>
      <c r="EZJ1698" s="12"/>
      <c r="EZK1698" s="12"/>
      <c r="EZL1698" s="12"/>
      <c r="EZM1698" s="12"/>
      <c r="EZN1698" s="12"/>
      <c r="EZO1698" s="12"/>
      <c r="EZP1698" s="12"/>
      <c r="EZQ1698" s="12"/>
      <c r="EZR1698" s="12"/>
      <c r="EZS1698" s="12"/>
      <c r="EZT1698" s="12"/>
      <c r="EZU1698" s="12"/>
      <c r="EZV1698" s="12"/>
      <c r="EZW1698" s="12"/>
      <c r="EZX1698" s="12"/>
      <c r="EZY1698" s="12"/>
      <c r="EZZ1698" s="12"/>
      <c r="FAA1698" s="12"/>
      <c r="FAB1698" s="12"/>
      <c r="FAC1698" s="12"/>
      <c r="FAD1698" s="12"/>
      <c r="FAE1698" s="12"/>
      <c r="FAF1698" s="12"/>
      <c r="FAG1698" s="12"/>
      <c r="FAH1698" s="12"/>
      <c r="FAI1698" s="12"/>
      <c r="FAJ1698" s="12"/>
      <c r="FAK1698" s="12"/>
      <c r="FAL1698" s="12"/>
      <c r="FAM1698" s="12"/>
      <c r="FAN1698" s="12"/>
      <c r="FAO1698" s="12"/>
      <c r="FAP1698" s="12"/>
      <c r="FAQ1698" s="12"/>
      <c r="FAR1698" s="12"/>
      <c r="FAS1698" s="12"/>
      <c r="FAT1698" s="12"/>
      <c r="FAU1698" s="12"/>
      <c r="FAV1698" s="12"/>
      <c r="FAW1698" s="12"/>
      <c r="FAX1698" s="12"/>
      <c r="FAY1698" s="12"/>
      <c r="FAZ1698" s="12"/>
      <c r="FBA1698" s="12"/>
      <c r="FBB1698" s="12"/>
      <c r="FBC1698" s="12"/>
      <c r="FBD1698" s="12"/>
      <c r="FBE1698" s="12"/>
      <c r="FBF1698" s="12"/>
      <c r="FBG1698" s="12"/>
      <c r="FBH1698" s="12"/>
      <c r="FBI1698" s="12"/>
      <c r="FBJ1698" s="12"/>
      <c r="FBK1698" s="12"/>
      <c r="FBL1698" s="12"/>
      <c r="FBM1698" s="12"/>
      <c r="FBN1698" s="12"/>
      <c r="FBO1698" s="12"/>
      <c r="FBP1698" s="12"/>
      <c r="FBQ1698" s="12"/>
      <c r="FBR1698" s="12"/>
      <c r="FBS1698" s="12"/>
      <c r="FBT1698" s="12"/>
      <c r="FBU1698" s="12"/>
      <c r="FBV1698" s="12"/>
      <c r="FBW1698" s="12"/>
      <c r="FBX1698" s="12"/>
      <c r="FBY1698" s="12"/>
      <c r="FBZ1698" s="12"/>
      <c r="FCA1698" s="12"/>
      <c r="FCB1698" s="12"/>
      <c r="FCC1698" s="12"/>
      <c r="FCD1698" s="12"/>
      <c r="FCE1698" s="12"/>
      <c r="FCF1698" s="12"/>
      <c r="FCG1698" s="12"/>
      <c r="FCH1698" s="12"/>
      <c r="FCI1698" s="12"/>
      <c r="FCJ1698" s="12"/>
      <c r="FCK1698" s="12"/>
      <c r="FCL1698" s="12"/>
      <c r="FCM1698" s="12"/>
      <c r="FCN1698" s="12"/>
      <c r="FCO1698" s="12"/>
      <c r="FCP1698" s="12"/>
      <c r="FCQ1698" s="12"/>
      <c r="FCR1698" s="12"/>
      <c r="FCS1698" s="12"/>
      <c r="FCT1698" s="12"/>
      <c r="FCU1698" s="12"/>
      <c r="FCV1698" s="12"/>
      <c r="FCW1698" s="12"/>
      <c r="FCX1698" s="12"/>
      <c r="FCY1698" s="12"/>
      <c r="FCZ1698" s="12"/>
      <c r="FDA1698" s="12"/>
      <c r="FDB1698" s="12"/>
      <c r="FDC1698" s="12"/>
      <c r="FDD1698" s="12"/>
      <c r="FDE1698" s="12"/>
      <c r="FDF1698" s="12"/>
      <c r="FDG1698" s="12"/>
      <c r="FDH1698" s="12"/>
      <c r="FDI1698" s="12"/>
      <c r="FDJ1698" s="12"/>
      <c r="FDK1698" s="12"/>
      <c r="FDL1698" s="12"/>
      <c r="FDM1698" s="12"/>
      <c r="FDN1698" s="12"/>
      <c r="FDO1698" s="12"/>
      <c r="FDP1698" s="12"/>
      <c r="FDQ1698" s="12"/>
      <c r="FDR1698" s="12"/>
      <c r="FDS1698" s="12"/>
      <c r="FDT1698" s="12"/>
      <c r="FDU1698" s="12"/>
      <c r="FDV1698" s="12"/>
      <c r="FDW1698" s="12"/>
      <c r="FDX1698" s="12"/>
      <c r="FDY1698" s="12"/>
      <c r="FDZ1698" s="12"/>
      <c r="FEA1698" s="12"/>
      <c r="FEB1698" s="12"/>
      <c r="FEC1698" s="12"/>
      <c r="FED1698" s="12"/>
      <c r="FEE1698" s="12"/>
      <c r="FEF1698" s="12"/>
      <c r="FEG1698" s="12"/>
      <c r="FEH1698" s="12"/>
      <c r="FEI1698" s="12"/>
      <c r="FEJ1698" s="12"/>
      <c r="FEK1698" s="12"/>
      <c r="FEL1698" s="12"/>
      <c r="FEM1698" s="12"/>
      <c r="FEN1698" s="12"/>
      <c r="FEO1698" s="12"/>
      <c r="FEP1698" s="12"/>
      <c r="FEQ1698" s="12"/>
      <c r="FER1698" s="12"/>
      <c r="FES1698" s="12"/>
      <c r="FET1698" s="12"/>
      <c r="FEU1698" s="12"/>
      <c r="FEV1698" s="12"/>
      <c r="FEW1698" s="12"/>
      <c r="FEX1698" s="12"/>
      <c r="FEY1698" s="12"/>
      <c r="FEZ1698" s="12"/>
      <c r="FFA1698" s="12"/>
      <c r="FFB1698" s="12"/>
      <c r="FFC1698" s="12"/>
      <c r="FFD1698" s="12"/>
      <c r="FFE1698" s="12"/>
      <c r="FFF1698" s="12"/>
      <c r="FFG1698" s="12"/>
      <c r="FFH1698" s="12"/>
      <c r="FFI1698" s="12"/>
      <c r="FFJ1698" s="12"/>
      <c r="FFK1698" s="12"/>
      <c r="FFL1698" s="12"/>
      <c r="FFM1698" s="12"/>
      <c r="FFN1698" s="12"/>
      <c r="FFO1698" s="12"/>
      <c r="FFP1698" s="12"/>
      <c r="FFQ1698" s="12"/>
      <c r="FFR1698" s="12"/>
      <c r="FFS1698" s="12"/>
      <c r="FFT1698" s="12"/>
      <c r="FFU1698" s="12"/>
      <c r="FFV1698" s="12"/>
      <c r="FFW1698" s="12"/>
      <c r="FFX1698" s="12"/>
      <c r="FFY1698" s="12"/>
      <c r="FFZ1698" s="12"/>
      <c r="FGA1698" s="12"/>
      <c r="FGB1698" s="12"/>
      <c r="FGC1698" s="12"/>
      <c r="FGD1698" s="12"/>
      <c r="FGE1698" s="12"/>
      <c r="FGF1698" s="12"/>
      <c r="FGG1698" s="12"/>
      <c r="FGH1698" s="12"/>
      <c r="FGI1698" s="12"/>
      <c r="FGJ1698" s="12"/>
      <c r="FGK1698" s="12"/>
      <c r="FGL1698" s="12"/>
      <c r="FGM1698" s="12"/>
      <c r="FGN1698" s="12"/>
      <c r="FGO1698" s="12"/>
      <c r="FGP1698" s="12"/>
      <c r="FGQ1698" s="12"/>
      <c r="FGR1698" s="12"/>
      <c r="FGS1698" s="12"/>
      <c r="FGT1698" s="12"/>
      <c r="FGU1698" s="12"/>
      <c r="FGV1698" s="12"/>
      <c r="FGW1698" s="12"/>
      <c r="FGX1698" s="12"/>
      <c r="FGY1698" s="12"/>
      <c r="FGZ1698" s="12"/>
      <c r="FHA1698" s="12"/>
      <c r="FHB1698" s="12"/>
      <c r="FHC1698" s="12"/>
      <c r="FHD1698" s="12"/>
      <c r="FHE1698" s="12"/>
      <c r="FHF1698" s="12"/>
      <c r="FHG1698" s="12"/>
      <c r="FHH1698" s="12"/>
      <c r="FHI1698" s="12"/>
      <c r="FHJ1698" s="12"/>
      <c r="FHK1698" s="12"/>
      <c r="FHL1698" s="12"/>
      <c r="FHM1698" s="12"/>
      <c r="FHN1698" s="12"/>
      <c r="FHO1698" s="12"/>
      <c r="FHP1698" s="12"/>
      <c r="FHQ1698" s="12"/>
      <c r="FHR1698" s="12"/>
      <c r="FHS1698" s="12"/>
      <c r="FHT1698" s="12"/>
      <c r="FHU1698" s="12"/>
      <c r="FHV1698" s="12"/>
      <c r="FHW1698" s="12"/>
      <c r="FHX1698" s="12"/>
      <c r="FHY1698" s="12"/>
      <c r="FHZ1698" s="12"/>
      <c r="FIA1698" s="12"/>
      <c r="FIB1698" s="12"/>
      <c r="FIC1698" s="12"/>
      <c r="FID1698" s="12"/>
      <c r="FIE1698" s="12"/>
      <c r="FIF1698" s="12"/>
      <c r="FIG1698" s="12"/>
      <c r="FIH1698" s="12"/>
      <c r="FII1698" s="12"/>
      <c r="FIJ1698" s="12"/>
      <c r="FIK1698" s="12"/>
      <c r="FIL1698" s="12"/>
      <c r="FIM1698" s="12"/>
      <c r="FIN1698" s="12"/>
      <c r="FIO1698" s="12"/>
      <c r="FIP1698" s="12"/>
      <c r="FIQ1698" s="12"/>
      <c r="FIR1698" s="12"/>
      <c r="FIS1698" s="12"/>
      <c r="FIT1698" s="12"/>
      <c r="FIU1698" s="12"/>
      <c r="FIV1698" s="12"/>
      <c r="FIW1698" s="12"/>
      <c r="FIX1698" s="12"/>
      <c r="FIY1698" s="12"/>
      <c r="FIZ1698" s="12"/>
      <c r="FJA1698" s="12"/>
      <c r="FJB1698" s="12"/>
      <c r="FJC1698" s="12"/>
      <c r="FJD1698" s="12"/>
      <c r="FJE1698" s="12"/>
      <c r="FJF1698" s="12"/>
      <c r="FJG1698" s="12"/>
      <c r="FJH1698" s="12"/>
      <c r="FJI1698" s="12"/>
      <c r="FJJ1698" s="12"/>
      <c r="FJK1698" s="12"/>
      <c r="FJL1698" s="12"/>
      <c r="FJM1698" s="12"/>
      <c r="FJN1698" s="12"/>
      <c r="FJO1698" s="12"/>
      <c r="FJP1698" s="12"/>
      <c r="FJQ1698" s="12"/>
      <c r="FJR1698" s="12"/>
      <c r="FJS1698" s="12"/>
      <c r="FJT1698" s="12"/>
      <c r="FJU1698" s="12"/>
      <c r="FJV1698" s="12"/>
      <c r="FJW1698" s="12"/>
      <c r="FJX1698" s="12"/>
      <c r="FJY1698" s="12"/>
      <c r="FJZ1698" s="12"/>
      <c r="FKA1698" s="12"/>
      <c r="FKB1698" s="12"/>
      <c r="FKC1698" s="12"/>
      <c r="FKD1698" s="12"/>
      <c r="FKE1698" s="12"/>
      <c r="FKF1698" s="12"/>
      <c r="FKG1698" s="12"/>
      <c r="FKH1698" s="12"/>
      <c r="FKI1698" s="12"/>
      <c r="FKJ1698" s="12"/>
      <c r="FKK1698" s="12"/>
      <c r="FKL1698" s="12"/>
      <c r="FKM1698" s="12"/>
      <c r="FKN1698" s="12"/>
      <c r="FKO1698" s="12"/>
      <c r="FKP1698" s="12"/>
      <c r="FKQ1698" s="12"/>
      <c r="FKR1698" s="12"/>
      <c r="FKS1698" s="12"/>
      <c r="FKT1698" s="12"/>
      <c r="FKU1698" s="12"/>
      <c r="FKV1698" s="12"/>
      <c r="FKW1698" s="12"/>
      <c r="FKX1698" s="12"/>
      <c r="FKY1698" s="12"/>
      <c r="FKZ1698" s="12"/>
      <c r="FLA1698" s="12"/>
      <c r="FLB1698" s="12"/>
      <c r="FLC1698" s="12"/>
      <c r="FLD1698" s="12"/>
      <c r="FLE1698" s="12"/>
      <c r="FLF1698" s="12"/>
      <c r="FLG1698" s="12"/>
      <c r="FLH1698" s="12"/>
      <c r="FLI1698" s="12"/>
      <c r="FLJ1698" s="12"/>
      <c r="FLK1698" s="12"/>
      <c r="FLL1698" s="12"/>
      <c r="FLM1698" s="12"/>
      <c r="FLN1698" s="12"/>
      <c r="FLO1698" s="12"/>
      <c r="FLP1698" s="12"/>
      <c r="FLQ1698" s="12"/>
      <c r="FLR1698" s="12"/>
      <c r="FLS1698" s="12"/>
      <c r="FLT1698" s="12"/>
      <c r="FLU1698" s="12"/>
      <c r="FLV1698" s="12"/>
      <c r="FLW1698" s="12"/>
      <c r="FLX1698" s="12"/>
      <c r="FLY1698" s="12"/>
      <c r="FLZ1698" s="12"/>
      <c r="FMA1698" s="12"/>
      <c r="FMB1698" s="12"/>
      <c r="FMC1698" s="12"/>
      <c r="FMD1698" s="12"/>
      <c r="FME1698" s="12"/>
      <c r="FMF1698" s="12"/>
      <c r="FMG1698" s="12"/>
      <c r="FMH1698" s="12"/>
      <c r="FMI1698" s="12"/>
      <c r="FMJ1698" s="12"/>
      <c r="FMK1698" s="12"/>
      <c r="FML1698" s="12"/>
      <c r="FMM1698" s="12"/>
      <c r="FMN1698" s="12"/>
      <c r="FMO1698" s="12"/>
      <c r="FMP1698" s="12"/>
      <c r="FMQ1698" s="12"/>
      <c r="FMR1698" s="12"/>
      <c r="FMS1698" s="12"/>
      <c r="FMT1698" s="12"/>
      <c r="FMU1698" s="12"/>
      <c r="FMV1698" s="12"/>
      <c r="FMW1698" s="12"/>
      <c r="FMX1698" s="12"/>
      <c r="FMY1698" s="12"/>
      <c r="FMZ1698" s="12"/>
      <c r="FNA1698" s="12"/>
      <c r="FNB1698" s="12"/>
      <c r="FNC1698" s="12"/>
      <c r="FND1698" s="12"/>
      <c r="FNE1698" s="12"/>
      <c r="FNF1698" s="12"/>
      <c r="FNG1698" s="12"/>
      <c r="FNH1698" s="12"/>
      <c r="FNI1698" s="12"/>
      <c r="FNJ1698" s="12"/>
      <c r="FNK1698" s="12"/>
      <c r="FNL1698" s="12"/>
      <c r="FNM1698" s="12"/>
      <c r="FNN1698" s="12"/>
      <c r="FNO1698" s="12"/>
      <c r="FNP1698" s="12"/>
      <c r="FNQ1698" s="12"/>
      <c r="FNR1698" s="12"/>
      <c r="FNS1698" s="12"/>
      <c r="FNT1698" s="12"/>
      <c r="FNU1698" s="12"/>
      <c r="FNV1698" s="12"/>
      <c r="FNW1698" s="12"/>
      <c r="FNX1698" s="12"/>
      <c r="FNY1698" s="12"/>
      <c r="FNZ1698" s="12"/>
      <c r="FOA1698" s="12"/>
      <c r="FOB1698" s="12"/>
      <c r="FOC1698" s="12"/>
      <c r="FOD1698" s="12"/>
      <c r="FOE1698" s="12"/>
      <c r="FOF1698" s="12"/>
      <c r="FOG1698" s="12"/>
      <c r="FOH1698" s="12"/>
      <c r="FOI1698" s="12"/>
      <c r="FOJ1698" s="12"/>
      <c r="FOK1698" s="12"/>
      <c r="FOL1698" s="12"/>
      <c r="FOM1698" s="12"/>
      <c r="FON1698" s="12"/>
      <c r="FOO1698" s="12"/>
      <c r="FOP1698" s="12"/>
      <c r="FOQ1698" s="12"/>
      <c r="FOR1698" s="12"/>
      <c r="FOS1698" s="12"/>
      <c r="FOT1698" s="12"/>
      <c r="FOU1698" s="12"/>
      <c r="FOV1698" s="12"/>
      <c r="FOW1698" s="12"/>
      <c r="FOX1698" s="12"/>
      <c r="FOY1698" s="12"/>
      <c r="FOZ1698" s="12"/>
      <c r="FPA1698" s="12"/>
      <c r="FPB1698" s="12"/>
      <c r="FPC1698" s="12"/>
      <c r="FPD1698" s="12"/>
      <c r="FPE1698" s="12"/>
      <c r="FPF1698" s="12"/>
      <c r="FPG1698" s="12"/>
      <c r="FPH1698" s="12"/>
      <c r="FPI1698" s="12"/>
      <c r="FPJ1698" s="12"/>
      <c r="FPK1698" s="12"/>
      <c r="FPL1698" s="12"/>
      <c r="FPM1698" s="12"/>
      <c r="FPN1698" s="12"/>
      <c r="FPO1698" s="12"/>
      <c r="FPP1698" s="12"/>
      <c r="FPQ1698" s="12"/>
      <c r="FPR1698" s="12"/>
      <c r="FPS1698" s="12"/>
      <c r="FPT1698" s="12"/>
      <c r="FPU1698" s="12"/>
      <c r="FPV1698" s="12"/>
      <c r="FPW1698" s="12"/>
      <c r="FPX1698" s="12"/>
      <c r="FPY1698" s="12"/>
      <c r="FPZ1698" s="12"/>
      <c r="FQA1698" s="12"/>
      <c r="FQB1698" s="12"/>
      <c r="FQC1698" s="12"/>
      <c r="FQD1698" s="12"/>
      <c r="FQE1698" s="12"/>
      <c r="FQF1698" s="12"/>
      <c r="FQG1698" s="12"/>
      <c r="FQH1698" s="12"/>
      <c r="FQI1698" s="12"/>
      <c r="FQJ1698" s="12"/>
      <c r="FQK1698" s="12"/>
      <c r="FQL1698" s="12"/>
      <c r="FQM1698" s="12"/>
      <c r="FQN1698" s="12"/>
      <c r="FQO1698" s="12"/>
      <c r="FQP1698" s="12"/>
      <c r="FQQ1698" s="12"/>
      <c r="FQR1698" s="12"/>
      <c r="FQS1698" s="12"/>
      <c r="FQT1698" s="12"/>
      <c r="FQU1698" s="12"/>
      <c r="FQV1698" s="12"/>
      <c r="FQW1698" s="12"/>
      <c r="FQX1698" s="12"/>
      <c r="FQY1698" s="12"/>
      <c r="FQZ1698" s="12"/>
      <c r="FRA1698" s="12"/>
      <c r="FRB1698" s="12"/>
      <c r="FRC1698" s="12"/>
      <c r="FRD1698" s="12"/>
      <c r="FRE1698" s="12"/>
      <c r="FRF1698" s="12"/>
      <c r="FRG1698" s="12"/>
      <c r="FRH1698" s="12"/>
      <c r="FRI1698" s="12"/>
      <c r="FRJ1698" s="12"/>
      <c r="FRK1698" s="12"/>
      <c r="FRL1698" s="12"/>
      <c r="FRM1698" s="12"/>
      <c r="FRN1698" s="12"/>
      <c r="FRO1698" s="12"/>
      <c r="FRP1698" s="12"/>
      <c r="FRQ1698" s="12"/>
      <c r="FRR1698" s="12"/>
      <c r="FRS1698" s="12"/>
      <c r="FRT1698" s="12"/>
      <c r="FRU1698" s="12"/>
      <c r="FRV1698" s="12"/>
      <c r="FRW1698" s="12"/>
      <c r="FRX1698" s="12"/>
      <c r="FRY1698" s="12"/>
      <c r="FRZ1698" s="12"/>
      <c r="FSA1698" s="12"/>
      <c r="FSB1698" s="12"/>
      <c r="FSC1698" s="12"/>
      <c r="FSD1698" s="12"/>
      <c r="FSE1698" s="12"/>
      <c r="FSF1698" s="12"/>
      <c r="FSG1698" s="12"/>
      <c r="FSH1698" s="12"/>
      <c r="FSI1698" s="12"/>
      <c r="FSJ1698" s="12"/>
      <c r="FSK1698" s="12"/>
      <c r="FSL1698" s="12"/>
      <c r="FSM1698" s="12"/>
      <c r="FSN1698" s="12"/>
      <c r="FSO1698" s="12"/>
      <c r="FSP1698" s="12"/>
      <c r="FSQ1698" s="12"/>
      <c r="FSR1698" s="12"/>
      <c r="FSS1698" s="12"/>
      <c r="FST1698" s="12"/>
      <c r="FSU1698" s="12"/>
      <c r="FSV1698" s="12"/>
      <c r="FSW1698" s="12"/>
      <c r="FSX1698" s="12"/>
      <c r="FSY1698" s="12"/>
      <c r="FSZ1698" s="12"/>
      <c r="FTA1698" s="12"/>
      <c r="FTB1698" s="12"/>
      <c r="FTC1698" s="12"/>
      <c r="FTD1698" s="12"/>
      <c r="FTE1698" s="12"/>
      <c r="FTF1698" s="12"/>
      <c r="FTG1698" s="12"/>
      <c r="FTH1698" s="12"/>
      <c r="FTI1698" s="12"/>
      <c r="FTJ1698" s="12"/>
      <c r="FTK1698" s="12"/>
      <c r="FTL1698" s="12"/>
      <c r="FTM1698" s="12"/>
      <c r="FTN1698" s="12"/>
      <c r="FTO1698" s="12"/>
      <c r="FTP1698" s="12"/>
      <c r="FTQ1698" s="12"/>
      <c r="FTR1698" s="12"/>
      <c r="FTS1698" s="12"/>
      <c r="FTT1698" s="12"/>
      <c r="FTU1698" s="12"/>
      <c r="FTV1698" s="12"/>
      <c r="FTW1698" s="12"/>
      <c r="FTX1698" s="12"/>
      <c r="FTY1698" s="12"/>
      <c r="FTZ1698" s="12"/>
      <c r="FUA1698" s="12"/>
      <c r="FUB1698" s="12"/>
      <c r="FUC1698" s="12"/>
      <c r="FUD1698" s="12"/>
      <c r="FUE1698" s="12"/>
      <c r="FUF1698" s="12"/>
      <c r="FUG1698" s="12"/>
      <c r="FUH1698" s="12"/>
      <c r="FUI1698" s="12"/>
      <c r="FUJ1698" s="12"/>
      <c r="FUK1698" s="12"/>
      <c r="FUL1698" s="12"/>
      <c r="FUM1698" s="12"/>
      <c r="FUN1698" s="12"/>
      <c r="FUO1698" s="12"/>
      <c r="FUP1698" s="12"/>
      <c r="FUQ1698" s="12"/>
      <c r="FUR1698" s="12"/>
      <c r="FUS1698" s="12"/>
      <c r="FUT1698" s="12"/>
      <c r="FUU1698" s="12"/>
      <c r="FUV1698" s="12"/>
      <c r="FUW1698" s="12"/>
      <c r="FUX1698" s="12"/>
      <c r="FUY1698" s="12"/>
      <c r="FUZ1698" s="12"/>
      <c r="FVA1698" s="12"/>
      <c r="FVB1698" s="12"/>
      <c r="FVC1698" s="12"/>
      <c r="FVD1698" s="12"/>
      <c r="FVE1698" s="12"/>
      <c r="FVF1698" s="12"/>
      <c r="FVG1698" s="12"/>
      <c r="FVH1698" s="12"/>
      <c r="FVI1698" s="12"/>
      <c r="FVJ1698" s="12"/>
      <c r="FVK1698" s="12"/>
      <c r="FVL1698" s="12"/>
      <c r="FVM1698" s="12"/>
      <c r="FVN1698" s="12"/>
      <c r="FVO1698" s="12"/>
      <c r="FVP1698" s="12"/>
      <c r="FVQ1698" s="12"/>
      <c r="FVR1698" s="12"/>
      <c r="FVS1698" s="12"/>
      <c r="FVT1698" s="12"/>
      <c r="FVU1698" s="12"/>
      <c r="FVV1698" s="12"/>
      <c r="FVW1698" s="12"/>
      <c r="FVX1698" s="12"/>
      <c r="FVY1698" s="12"/>
      <c r="FVZ1698" s="12"/>
      <c r="FWA1698" s="12"/>
      <c r="FWB1698" s="12"/>
      <c r="FWC1698" s="12"/>
      <c r="FWD1698" s="12"/>
      <c r="FWE1698" s="12"/>
      <c r="FWF1698" s="12"/>
      <c r="FWG1698" s="12"/>
      <c r="FWH1698" s="12"/>
      <c r="FWI1698" s="12"/>
      <c r="FWJ1698" s="12"/>
      <c r="FWK1698" s="12"/>
      <c r="FWL1698" s="12"/>
      <c r="FWM1698" s="12"/>
      <c r="FWN1698" s="12"/>
      <c r="FWO1698" s="12"/>
      <c r="FWP1698" s="12"/>
      <c r="FWQ1698" s="12"/>
      <c r="FWR1698" s="12"/>
      <c r="FWS1698" s="12"/>
      <c r="FWT1698" s="12"/>
      <c r="FWU1698" s="12"/>
      <c r="FWV1698" s="12"/>
      <c r="FWW1698" s="12"/>
      <c r="FWX1698" s="12"/>
      <c r="FWY1698" s="12"/>
      <c r="FWZ1698" s="12"/>
      <c r="FXA1698" s="12"/>
      <c r="FXB1698" s="12"/>
      <c r="FXC1698" s="12"/>
      <c r="FXD1698" s="12"/>
      <c r="FXE1698" s="12"/>
      <c r="FXF1698" s="12"/>
      <c r="FXG1698" s="12"/>
      <c r="FXH1698" s="12"/>
      <c r="FXI1698" s="12"/>
      <c r="FXJ1698" s="12"/>
      <c r="FXK1698" s="12"/>
      <c r="FXL1698" s="12"/>
      <c r="FXM1698" s="12"/>
      <c r="FXN1698" s="12"/>
      <c r="FXO1698" s="12"/>
      <c r="FXP1698" s="12"/>
      <c r="FXQ1698" s="12"/>
      <c r="FXR1698" s="12"/>
      <c r="FXS1698" s="12"/>
      <c r="FXT1698" s="12"/>
      <c r="FXU1698" s="12"/>
      <c r="FXV1698" s="12"/>
      <c r="FXW1698" s="12"/>
      <c r="FXX1698" s="12"/>
      <c r="FXY1698" s="12"/>
      <c r="FXZ1698" s="12"/>
      <c r="FYA1698" s="12"/>
      <c r="FYB1698" s="12"/>
      <c r="FYC1698" s="12"/>
      <c r="FYD1698" s="12"/>
      <c r="FYE1698" s="12"/>
      <c r="FYF1698" s="12"/>
      <c r="FYG1698" s="12"/>
      <c r="FYH1698" s="12"/>
      <c r="FYI1698" s="12"/>
      <c r="FYJ1698" s="12"/>
      <c r="FYK1698" s="12"/>
      <c r="FYL1698" s="12"/>
      <c r="FYM1698" s="12"/>
      <c r="FYN1698" s="12"/>
      <c r="FYO1698" s="12"/>
      <c r="FYP1698" s="12"/>
      <c r="FYQ1698" s="12"/>
      <c r="FYR1698" s="12"/>
      <c r="FYS1698" s="12"/>
      <c r="FYT1698" s="12"/>
      <c r="FYU1698" s="12"/>
      <c r="FYV1698" s="12"/>
      <c r="FYW1698" s="12"/>
      <c r="FYX1698" s="12"/>
      <c r="FYY1698" s="12"/>
      <c r="FYZ1698" s="12"/>
      <c r="FZA1698" s="12"/>
      <c r="FZB1698" s="12"/>
      <c r="FZC1698" s="12"/>
      <c r="FZD1698" s="12"/>
      <c r="FZE1698" s="12"/>
      <c r="FZF1698" s="12"/>
      <c r="FZG1698" s="12"/>
      <c r="FZH1698" s="12"/>
      <c r="FZI1698" s="12"/>
      <c r="FZJ1698" s="12"/>
      <c r="FZK1698" s="12"/>
      <c r="FZL1698" s="12"/>
      <c r="FZM1698" s="12"/>
      <c r="FZN1698" s="12"/>
      <c r="FZO1698" s="12"/>
      <c r="FZP1698" s="12"/>
      <c r="FZQ1698" s="12"/>
      <c r="FZR1698" s="12"/>
      <c r="FZS1698" s="12"/>
      <c r="FZT1698" s="12"/>
      <c r="FZU1698" s="12"/>
      <c r="FZV1698" s="12"/>
      <c r="FZW1698" s="12"/>
      <c r="FZX1698" s="12"/>
      <c r="FZY1698" s="12"/>
      <c r="FZZ1698" s="12"/>
      <c r="GAA1698" s="12"/>
      <c r="GAB1698" s="12"/>
      <c r="GAC1698" s="12"/>
      <c r="GAD1698" s="12"/>
      <c r="GAE1698" s="12"/>
      <c r="GAF1698" s="12"/>
      <c r="GAG1698" s="12"/>
      <c r="GAH1698" s="12"/>
      <c r="GAI1698" s="12"/>
      <c r="GAJ1698" s="12"/>
      <c r="GAK1698" s="12"/>
      <c r="GAL1698" s="12"/>
      <c r="GAM1698" s="12"/>
      <c r="GAN1698" s="12"/>
      <c r="GAO1698" s="12"/>
      <c r="GAP1698" s="12"/>
      <c r="GAQ1698" s="12"/>
      <c r="GAR1698" s="12"/>
      <c r="GAS1698" s="12"/>
      <c r="GAT1698" s="12"/>
      <c r="GAU1698" s="12"/>
      <c r="GAV1698" s="12"/>
      <c r="GAW1698" s="12"/>
      <c r="GAX1698" s="12"/>
      <c r="GAY1698" s="12"/>
      <c r="GAZ1698" s="12"/>
      <c r="GBA1698" s="12"/>
      <c r="GBB1698" s="12"/>
      <c r="GBC1698" s="12"/>
      <c r="GBD1698" s="12"/>
      <c r="GBE1698" s="12"/>
      <c r="GBF1698" s="12"/>
      <c r="GBG1698" s="12"/>
      <c r="GBH1698" s="12"/>
      <c r="GBI1698" s="12"/>
      <c r="GBJ1698" s="12"/>
      <c r="GBK1698" s="12"/>
      <c r="GBL1698" s="12"/>
      <c r="GBM1698" s="12"/>
      <c r="GBN1698" s="12"/>
      <c r="GBO1698" s="12"/>
      <c r="GBP1698" s="12"/>
      <c r="GBQ1698" s="12"/>
      <c r="GBR1698" s="12"/>
      <c r="GBS1698" s="12"/>
      <c r="GBT1698" s="12"/>
      <c r="GBU1698" s="12"/>
      <c r="GBV1698" s="12"/>
      <c r="GBW1698" s="12"/>
      <c r="GBX1698" s="12"/>
      <c r="GBY1698" s="12"/>
      <c r="GBZ1698" s="12"/>
      <c r="GCA1698" s="12"/>
      <c r="GCB1698" s="12"/>
      <c r="GCC1698" s="12"/>
      <c r="GCD1698" s="12"/>
      <c r="GCE1698" s="12"/>
      <c r="GCF1698" s="12"/>
      <c r="GCG1698" s="12"/>
      <c r="GCH1698" s="12"/>
      <c r="GCI1698" s="12"/>
      <c r="GCJ1698" s="12"/>
      <c r="GCK1698" s="12"/>
      <c r="GCL1698" s="12"/>
      <c r="GCM1698" s="12"/>
      <c r="GCN1698" s="12"/>
      <c r="GCO1698" s="12"/>
      <c r="GCP1698" s="12"/>
      <c r="GCQ1698" s="12"/>
      <c r="GCR1698" s="12"/>
      <c r="GCS1698" s="12"/>
      <c r="GCT1698" s="12"/>
      <c r="GCU1698" s="12"/>
      <c r="GCV1698" s="12"/>
      <c r="GCW1698" s="12"/>
      <c r="GCX1698" s="12"/>
      <c r="GCY1698" s="12"/>
      <c r="GCZ1698" s="12"/>
      <c r="GDA1698" s="12"/>
      <c r="GDB1698" s="12"/>
      <c r="GDC1698" s="12"/>
      <c r="GDD1698" s="12"/>
      <c r="GDE1698" s="12"/>
      <c r="GDF1698" s="12"/>
      <c r="GDG1698" s="12"/>
      <c r="GDH1698" s="12"/>
      <c r="GDI1698" s="12"/>
      <c r="GDJ1698" s="12"/>
      <c r="GDK1698" s="12"/>
      <c r="GDL1698" s="12"/>
      <c r="GDM1698" s="12"/>
      <c r="GDN1698" s="12"/>
      <c r="GDO1698" s="12"/>
      <c r="GDP1698" s="12"/>
      <c r="GDQ1698" s="12"/>
      <c r="GDR1698" s="12"/>
      <c r="GDS1698" s="12"/>
      <c r="GDT1698" s="12"/>
      <c r="GDU1698" s="12"/>
      <c r="GDV1698" s="12"/>
      <c r="GDW1698" s="12"/>
      <c r="GDX1698" s="12"/>
      <c r="GDY1698" s="12"/>
      <c r="GDZ1698" s="12"/>
      <c r="GEA1698" s="12"/>
      <c r="GEB1698" s="12"/>
      <c r="GEC1698" s="12"/>
      <c r="GED1698" s="12"/>
      <c r="GEE1698" s="12"/>
      <c r="GEF1698" s="12"/>
      <c r="GEG1698" s="12"/>
      <c r="GEH1698" s="12"/>
      <c r="GEI1698" s="12"/>
      <c r="GEJ1698" s="12"/>
      <c r="GEK1698" s="12"/>
      <c r="GEL1698" s="12"/>
      <c r="GEM1698" s="12"/>
      <c r="GEN1698" s="12"/>
      <c r="GEO1698" s="12"/>
      <c r="GEP1698" s="12"/>
      <c r="GEQ1698" s="12"/>
      <c r="GER1698" s="12"/>
      <c r="GES1698" s="12"/>
      <c r="GET1698" s="12"/>
      <c r="GEU1698" s="12"/>
      <c r="GEV1698" s="12"/>
      <c r="GEW1698" s="12"/>
      <c r="GEX1698" s="12"/>
      <c r="GEY1698" s="12"/>
      <c r="GEZ1698" s="12"/>
      <c r="GFA1698" s="12"/>
      <c r="GFB1698" s="12"/>
      <c r="GFC1698" s="12"/>
      <c r="GFD1698" s="12"/>
      <c r="GFE1698" s="12"/>
      <c r="GFF1698" s="12"/>
      <c r="GFG1698" s="12"/>
      <c r="GFH1698" s="12"/>
      <c r="GFI1698" s="12"/>
      <c r="GFJ1698" s="12"/>
      <c r="GFK1698" s="12"/>
      <c r="GFL1698" s="12"/>
      <c r="GFM1698" s="12"/>
      <c r="GFN1698" s="12"/>
      <c r="GFO1698" s="12"/>
      <c r="GFP1698" s="12"/>
      <c r="GFQ1698" s="12"/>
      <c r="GFR1698" s="12"/>
      <c r="GFS1698" s="12"/>
      <c r="GFT1698" s="12"/>
      <c r="GFU1698" s="12"/>
      <c r="GFV1698" s="12"/>
      <c r="GFW1698" s="12"/>
      <c r="GFX1698" s="12"/>
      <c r="GFY1698" s="12"/>
      <c r="GFZ1698" s="12"/>
      <c r="GGA1698" s="12"/>
      <c r="GGB1698" s="12"/>
      <c r="GGC1698" s="12"/>
      <c r="GGD1698" s="12"/>
      <c r="GGE1698" s="12"/>
      <c r="GGF1698" s="12"/>
      <c r="GGG1698" s="12"/>
      <c r="GGH1698" s="12"/>
      <c r="GGI1698" s="12"/>
      <c r="GGJ1698" s="12"/>
      <c r="GGK1698" s="12"/>
      <c r="GGL1698" s="12"/>
      <c r="GGM1698" s="12"/>
      <c r="GGN1698" s="12"/>
      <c r="GGO1698" s="12"/>
      <c r="GGP1698" s="12"/>
      <c r="GGQ1698" s="12"/>
      <c r="GGR1698" s="12"/>
      <c r="GGS1698" s="12"/>
      <c r="GGT1698" s="12"/>
      <c r="GGU1698" s="12"/>
      <c r="GGV1698" s="12"/>
      <c r="GGW1698" s="12"/>
      <c r="GGX1698" s="12"/>
      <c r="GGY1698" s="12"/>
      <c r="GGZ1698" s="12"/>
      <c r="GHA1698" s="12"/>
      <c r="GHB1698" s="12"/>
      <c r="GHC1698" s="12"/>
      <c r="GHD1698" s="12"/>
      <c r="GHE1698" s="12"/>
      <c r="GHF1698" s="12"/>
      <c r="GHG1698" s="12"/>
      <c r="GHH1698" s="12"/>
      <c r="GHI1698" s="12"/>
      <c r="GHJ1698" s="12"/>
      <c r="GHK1698" s="12"/>
      <c r="GHL1698" s="12"/>
      <c r="GHM1698" s="12"/>
      <c r="GHN1698" s="12"/>
      <c r="GHO1698" s="12"/>
      <c r="GHP1698" s="12"/>
      <c r="GHQ1698" s="12"/>
      <c r="GHR1698" s="12"/>
      <c r="GHS1698" s="12"/>
      <c r="GHT1698" s="12"/>
      <c r="GHU1698" s="12"/>
      <c r="GHV1698" s="12"/>
      <c r="GHW1698" s="12"/>
      <c r="GHX1698" s="12"/>
      <c r="GHY1698" s="12"/>
      <c r="GHZ1698" s="12"/>
      <c r="GIA1698" s="12"/>
      <c r="GIB1698" s="12"/>
      <c r="GIC1698" s="12"/>
      <c r="GID1698" s="12"/>
      <c r="GIE1698" s="12"/>
      <c r="GIF1698" s="12"/>
      <c r="GIG1698" s="12"/>
      <c r="GIH1698" s="12"/>
      <c r="GII1698" s="12"/>
      <c r="GIJ1698" s="12"/>
      <c r="GIK1698" s="12"/>
      <c r="GIL1698" s="12"/>
      <c r="GIM1698" s="12"/>
      <c r="GIN1698" s="12"/>
      <c r="GIO1698" s="12"/>
      <c r="GIP1698" s="12"/>
      <c r="GIQ1698" s="12"/>
      <c r="GIR1698" s="12"/>
      <c r="GIS1698" s="12"/>
      <c r="GIT1698" s="12"/>
      <c r="GIU1698" s="12"/>
      <c r="GIV1698" s="12"/>
      <c r="GIW1698" s="12"/>
      <c r="GIX1698" s="12"/>
      <c r="GIY1698" s="12"/>
      <c r="GIZ1698" s="12"/>
      <c r="GJA1698" s="12"/>
      <c r="GJB1698" s="12"/>
      <c r="GJC1698" s="12"/>
      <c r="GJD1698" s="12"/>
      <c r="GJE1698" s="12"/>
      <c r="GJF1698" s="12"/>
      <c r="GJG1698" s="12"/>
      <c r="GJH1698" s="12"/>
      <c r="GJI1698" s="12"/>
      <c r="GJJ1698" s="12"/>
      <c r="GJK1698" s="12"/>
      <c r="GJL1698" s="12"/>
      <c r="GJM1698" s="12"/>
      <c r="GJN1698" s="12"/>
      <c r="GJO1698" s="12"/>
      <c r="GJP1698" s="12"/>
      <c r="GJQ1698" s="12"/>
      <c r="GJR1698" s="12"/>
      <c r="GJS1698" s="12"/>
      <c r="GJT1698" s="12"/>
      <c r="GJU1698" s="12"/>
      <c r="GJV1698" s="12"/>
      <c r="GJW1698" s="12"/>
      <c r="GJX1698" s="12"/>
      <c r="GJY1698" s="12"/>
      <c r="GJZ1698" s="12"/>
      <c r="GKA1698" s="12"/>
      <c r="GKB1698" s="12"/>
      <c r="GKC1698" s="12"/>
      <c r="GKD1698" s="12"/>
      <c r="GKE1698" s="12"/>
      <c r="GKF1698" s="12"/>
      <c r="GKG1698" s="12"/>
      <c r="GKH1698" s="12"/>
      <c r="GKI1698" s="12"/>
      <c r="GKJ1698" s="12"/>
      <c r="GKK1698" s="12"/>
      <c r="GKL1698" s="12"/>
      <c r="GKM1698" s="12"/>
      <c r="GKN1698" s="12"/>
      <c r="GKO1698" s="12"/>
      <c r="GKP1698" s="12"/>
      <c r="GKQ1698" s="12"/>
      <c r="GKR1698" s="12"/>
      <c r="GKS1698" s="12"/>
      <c r="GKT1698" s="12"/>
      <c r="GKU1698" s="12"/>
      <c r="GKV1698" s="12"/>
      <c r="GKW1698" s="12"/>
      <c r="GKX1698" s="12"/>
      <c r="GKY1698" s="12"/>
      <c r="GKZ1698" s="12"/>
      <c r="GLA1698" s="12"/>
      <c r="GLB1698" s="12"/>
      <c r="GLC1698" s="12"/>
      <c r="GLD1698" s="12"/>
      <c r="GLE1698" s="12"/>
      <c r="GLF1698" s="12"/>
      <c r="GLG1698" s="12"/>
      <c r="GLH1698" s="12"/>
      <c r="GLI1698" s="12"/>
      <c r="GLJ1698" s="12"/>
      <c r="GLK1698" s="12"/>
      <c r="GLL1698" s="12"/>
      <c r="GLM1698" s="12"/>
      <c r="GLN1698" s="12"/>
      <c r="GLO1698" s="12"/>
      <c r="GLP1698" s="12"/>
      <c r="GLQ1698" s="12"/>
      <c r="GLR1698" s="12"/>
      <c r="GLS1698" s="12"/>
      <c r="GLT1698" s="12"/>
      <c r="GLU1698" s="12"/>
      <c r="GLV1698" s="12"/>
      <c r="GLW1698" s="12"/>
      <c r="GLX1698" s="12"/>
      <c r="GLY1698" s="12"/>
      <c r="GLZ1698" s="12"/>
      <c r="GMA1698" s="12"/>
      <c r="GMB1698" s="12"/>
      <c r="GMC1698" s="12"/>
      <c r="GMD1698" s="12"/>
      <c r="GME1698" s="12"/>
      <c r="GMF1698" s="12"/>
      <c r="GMG1698" s="12"/>
      <c r="GMH1698" s="12"/>
      <c r="GMI1698" s="12"/>
      <c r="GMJ1698" s="12"/>
      <c r="GMK1698" s="12"/>
      <c r="GML1698" s="12"/>
      <c r="GMM1698" s="12"/>
      <c r="GMN1698" s="12"/>
      <c r="GMO1698" s="12"/>
      <c r="GMP1698" s="12"/>
      <c r="GMQ1698" s="12"/>
      <c r="GMR1698" s="12"/>
      <c r="GMS1698" s="12"/>
      <c r="GMT1698" s="12"/>
      <c r="GMU1698" s="12"/>
      <c r="GMV1698" s="12"/>
      <c r="GMW1698" s="12"/>
      <c r="GMX1698" s="12"/>
      <c r="GMY1698" s="12"/>
      <c r="GMZ1698" s="12"/>
      <c r="GNA1698" s="12"/>
      <c r="GNB1698" s="12"/>
      <c r="GNC1698" s="12"/>
      <c r="GND1698" s="12"/>
      <c r="GNE1698" s="12"/>
      <c r="GNF1698" s="12"/>
      <c r="GNG1698" s="12"/>
      <c r="GNH1698" s="12"/>
      <c r="GNI1698" s="12"/>
      <c r="GNJ1698" s="12"/>
      <c r="GNK1698" s="12"/>
      <c r="GNL1698" s="12"/>
      <c r="GNM1698" s="12"/>
      <c r="GNN1698" s="12"/>
      <c r="GNO1698" s="12"/>
      <c r="GNP1698" s="12"/>
      <c r="GNQ1698" s="12"/>
      <c r="GNR1698" s="12"/>
      <c r="GNS1698" s="12"/>
      <c r="GNT1698" s="12"/>
      <c r="GNU1698" s="12"/>
      <c r="GNV1698" s="12"/>
      <c r="GNW1698" s="12"/>
      <c r="GNX1698" s="12"/>
      <c r="GNY1698" s="12"/>
      <c r="GNZ1698" s="12"/>
      <c r="GOA1698" s="12"/>
      <c r="GOB1698" s="12"/>
      <c r="GOC1698" s="12"/>
      <c r="GOD1698" s="12"/>
      <c r="GOE1698" s="12"/>
      <c r="GOF1698" s="12"/>
      <c r="GOG1698" s="12"/>
      <c r="GOH1698" s="12"/>
      <c r="GOI1698" s="12"/>
      <c r="GOJ1698" s="12"/>
      <c r="GOK1698" s="12"/>
      <c r="GOL1698" s="12"/>
      <c r="GOM1698" s="12"/>
      <c r="GON1698" s="12"/>
      <c r="GOO1698" s="12"/>
      <c r="GOP1698" s="12"/>
      <c r="GOQ1698" s="12"/>
      <c r="GOR1698" s="12"/>
      <c r="GOS1698" s="12"/>
      <c r="GOT1698" s="12"/>
      <c r="GOU1698" s="12"/>
      <c r="GOV1698" s="12"/>
      <c r="GOW1698" s="12"/>
      <c r="GOX1698" s="12"/>
      <c r="GOY1698" s="12"/>
      <c r="GOZ1698" s="12"/>
      <c r="GPA1698" s="12"/>
      <c r="GPB1698" s="12"/>
      <c r="GPC1698" s="12"/>
      <c r="GPD1698" s="12"/>
      <c r="GPE1698" s="12"/>
      <c r="GPF1698" s="12"/>
      <c r="GPG1698" s="12"/>
      <c r="GPH1698" s="12"/>
      <c r="GPI1698" s="12"/>
      <c r="GPJ1698" s="12"/>
      <c r="GPK1698" s="12"/>
      <c r="GPL1698" s="12"/>
      <c r="GPM1698" s="12"/>
      <c r="GPN1698" s="12"/>
      <c r="GPO1698" s="12"/>
      <c r="GPP1698" s="12"/>
      <c r="GPQ1698" s="12"/>
      <c r="GPR1698" s="12"/>
      <c r="GPS1698" s="12"/>
      <c r="GPT1698" s="12"/>
      <c r="GPU1698" s="12"/>
      <c r="GPV1698" s="12"/>
      <c r="GPW1698" s="12"/>
      <c r="GPX1698" s="12"/>
      <c r="GPY1698" s="12"/>
      <c r="GPZ1698" s="12"/>
      <c r="GQA1698" s="12"/>
      <c r="GQB1698" s="12"/>
      <c r="GQC1698" s="12"/>
      <c r="GQD1698" s="12"/>
      <c r="GQE1698" s="12"/>
      <c r="GQF1698" s="12"/>
      <c r="GQG1698" s="12"/>
      <c r="GQH1698" s="12"/>
      <c r="GQI1698" s="12"/>
      <c r="GQJ1698" s="12"/>
      <c r="GQK1698" s="12"/>
      <c r="GQL1698" s="12"/>
      <c r="GQM1698" s="12"/>
      <c r="GQN1698" s="12"/>
      <c r="GQO1698" s="12"/>
      <c r="GQP1698" s="12"/>
      <c r="GQQ1698" s="12"/>
      <c r="GQR1698" s="12"/>
      <c r="GQS1698" s="12"/>
      <c r="GQT1698" s="12"/>
      <c r="GQU1698" s="12"/>
      <c r="GQV1698" s="12"/>
      <c r="GQW1698" s="12"/>
      <c r="GQX1698" s="12"/>
      <c r="GQY1698" s="12"/>
      <c r="GQZ1698" s="12"/>
      <c r="GRA1698" s="12"/>
      <c r="GRB1698" s="12"/>
      <c r="GRC1698" s="12"/>
      <c r="GRD1698" s="12"/>
      <c r="GRE1698" s="12"/>
      <c r="GRF1698" s="12"/>
      <c r="GRG1698" s="12"/>
      <c r="GRH1698" s="12"/>
      <c r="GRI1698" s="12"/>
      <c r="GRJ1698" s="12"/>
      <c r="GRK1698" s="12"/>
      <c r="GRL1698" s="12"/>
      <c r="GRM1698" s="12"/>
      <c r="GRN1698" s="12"/>
      <c r="GRO1698" s="12"/>
      <c r="GRP1698" s="12"/>
      <c r="GRQ1698" s="12"/>
      <c r="GRR1698" s="12"/>
      <c r="GRS1698" s="12"/>
      <c r="GRT1698" s="12"/>
      <c r="GRU1698" s="12"/>
      <c r="GRV1698" s="12"/>
      <c r="GRW1698" s="12"/>
      <c r="GRX1698" s="12"/>
      <c r="GRY1698" s="12"/>
      <c r="GRZ1698" s="12"/>
      <c r="GSA1698" s="12"/>
      <c r="GSB1698" s="12"/>
      <c r="GSC1698" s="12"/>
      <c r="GSD1698" s="12"/>
      <c r="GSE1698" s="12"/>
      <c r="GSF1698" s="12"/>
      <c r="GSG1698" s="12"/>
      <c r="GSH1698" s="12"/>
      <c r="GSI1698" s="12"/>
      <c r="GSJ1698" s="12"/>
      <c r="GSK1698" s="12"/>
      <c r="GSL1698" s="12"/>
      <c r="GSM1698" s="12"/>
      <c r="GSN1698" s="12"/>
      <c r="GSO1698" s="12"/>
      <c r="GSP1698" s="12"/>
      <c r="GSQ1698" s="12"/>
      <c r="GSR1698" s="12"/>
      <c r="GSS1698" s="12"/>
      <c r="GST1698" s="12"/>
      <c r="GSU1698" s="12"/>
      <c r="GSV1698" s="12"/>
      <c r="GSW1698" s="12"/>
      <c r="GSX1698" s="12"/>
      <c r="GSY1698" s="12"/>
      <c r="GSZ1698" s="12"/>
      <c r="GTA1698" s="12"/>
      <c r="GTB1698" s="12"/>
      <c r="GTC1698" s="12"/>
      <c r="GTD1698" s="12"/>
      <c r="GTE1698" s="12"/>
      <c r="GTF1698" s="12"/>
      <c r="GTG1698" s="12"/>
      <c r="GTH1698" s="12"/>
      <c r="GTI1698" s="12"/>
      <c r="GTJ1698" s="12"/>
      <c r="GTK1698" s="12"/>
      <c r="GTL1698" s="12"/>
      <c r="GTM1698" s="12"/>
      <c r="GTN1698" s="12"/>
      <c r="GTO1698" s="12"/>
      <c r="GTP1698" s="12"/>
      <c r="GTQ1698" s="12"/>
      <c r="GTR1698" s="12"/>
      <c r="GTS1698" s="12"/>
      <c r="GTT1698" s="12"/>
      <c r="GTU1698" s="12"/>
      <c r="GTV1698" s="12"/>
      <c r="GTW1698" s="12"/>
      <c r="GTX1698" s="12"/>
      <c r="GTY1698" s="12"/>
      <c r="GTZ1698" s="12"/>
      <c r="GUA1698" s="12"/>
      <c r="GUB1698" s="12"/>
      <c r="GUC1698" s="12"/>
      <c r="GUD1698" s="12"/>
      <c r="GUE1698" s="12"/>
      <c r="GUF1698" s="12"/>
      <c r="GUG1698" s="12"/>
      <c r="GUH1698" s="12"/>
      <c r="GUI1698" s="12"/>
      <c r="GUJ1698" s="12"/>
      <c r="GUK1698" s="12"/>
      <c r="GUL1698" s="12"/>
      <c r="GUM1698" s="12"/>
      <c r="GUN1698" s="12"/>
      <c r="GUO1698" s="12"/>
      <c r="GUP1698" s="12"/>
      <c r="GUQ1698" s="12"/>
      <c r="GUR1698" s="12"/>
      <c r="GUS1698" s="12"/>
      <c r="GUT1698" s="12"/>
      <c r="GUU1698" s="12"/>
      <c r="GUV1698" s="12"/>
      <c r="GUW1698" s="12"/>
      <c r="GUX1698" s="12"/>
      <c r="GUY1698" s="12"/>
      <c r="GUZ1698" s="12"/>
      <c r="GVA1698" s="12"/>
      <c r="GVB1698" s="12"/>
      <c r="GVC1698" s="12"/>
      <c r="GVD1698" s="12"/>
      <c r="GVE1698" s="12"/>
      <c r="GVF1698" s="12"/>
      <c r="GVG1698" s="12"/>
      <c r="GVH1698" s="12"/>
      <c r="GVI1698" s="12"/>
      <c r="GVJ1698" s="12"/>
      <c r="GVK1698" s="12"/>
      <c r="GVL1698" s="12"/>
      <c r="GVM1698" s="12"/>
      <c r="GVN1698" s="12"/>
      <c r="GVO1698" s="12"/>
      <c r="GVP1698" s="12"/>
      <c r="GVQ1698" s="12"/>
      <c r="GVR1698" s="12"/>
      <c r="GVS1698" s="12"/>
      <c r="GVT1698" s="12"/>
      <c r="GVU1698" s="12"/>
      <c r="GVV1698" s="12"/>
      <c r="GVW1698" s="12"/>
      <c r="GVX1698" s="12"/>
      <c r="GVY1698" s="12"/>
      <c r="GVZ1698" s="12"/>
      <c r="GWA1698" s="12"/>
      <c r="GWB1698" s="12"/>
      <c r="GWC1698" s="12"/>
      <c r="GWD1698" s="12"/>
      <c r="GWE1698" s="12"/>
      <c r="GWF1698" s="12"/>
      <c r="GWG1698" s="12"/>
      <c r="GWH1698" s="12"/>
      <c r="GWI1698" s="12"/>
      <c r="GWJ1698" s="12"/>
      <c r="GWK1698" s="12"/>
      <c r="GWL1698" s="12"/>
      <c r="GWM1698" s="12"/>
      <c r="GWN1698" s="12"/>
      <c r="GWO1698" s="12"/>
      <c r="GWP1698" s="12"/>
      <c r="GWQ1698" s="12"/>
      <c r="GWR1698" s="12"/>
      <c r="GWS1698" s="12"/>
      <c r="GWT1698" s="12"/>
      <c r="GWU1698" s="12"/>
      <c r="GWV1698" s="12"/>
      <c r="GWW1698" s="12"/>
      <c r="GWX1698" s="12"/>
      <c r="GWY1698" s="12"/>
      <c r="GWZ1698" s="12"/>
      <c r="GXA1698" s="12"/>
      <c r="GXB1698" s="12"/>
      <c r="GXC1698" s="12"/>
      <c r="GXD1698" s="12"/>
      <c r="GXE1698" s="12"/>
      <c r="GXF1698" s="12"/>
      <c r="GXG1698" s="12"/>
      <c r="GXH1698" s="12"/>
      <c r="GXI1698" s="12"/>
      <c r="GXJ1698" s="12"/>
      <c r="GXK1698" s="12"/>
      <c r="GXL1698" s="12"/>
      <c r="GXM1698" s="12"/>
      <c r="GXN1698" s="12"/>
      <c r="GXO1698" s="12"/>
      <c r="GXP1698" s="12"/>
      <c r="GXQ1698" s="12"/>
      <c r="GXR1698" s="12"/>
      <c r="GXS1698" s="12"/>
      <c r="GXT1698" s="12"/>
      <c r="GXU1698" s="12"/>
      <c r="GXV1698" s="12"/>
      <c r="GXW1698" s="12"/>
      <c r="GXX1698" s="12"/>
      <c r="GXY1698" s="12"/>
      <c r="GXZ1698" s="12"/>
      <c r="GYA1698" s="12"/>
      <c r="GYB1698" s="12"/>
      <c r="GYC1698" s="12"/>
      <c r="GYD1698" s="12"/>
      <c r="GYE1698" s="12"/>
      <c r="GYF1698" s="12"/>
      <c r="GYG1698" s="12"/>
      <c r="GYH1698" s="12"/>
      <c r="GYI1698" s="12"/>
      <c r="GYJ1698" s="12"/>
      <c r="GYK1698" s="12"/>
      <c r="GYL1698" s="12"/>
      <c r="GYM1698" s="12"/>
      <c r="GYN1698" s="12"/>
      <c r="GYO1698" s="12"/>
      <c r="GYP1698" s="12"/>
      <c r="GYQ1698" s="12"/>
      <c r="GYR1698" s="12"/>
      <c r="GYS1698" s="12"/>
      <c r="GYT1698" s="12"/>
      <c r="GYU1698" s="12"/>
      <c r="GYV1698" s="12"/>
      <c r="GYW1698" s="12"/>
      <c r="GYX1698" s="12"/>
      <c r="GYY1698" s="12"/>
      <c r="GYZ1698" s="12"/>
      <c r="GZA1698" s="12"/>
      <c r="GZB1698" s="12"/>
      <c r="GZC1698" s="12"/>
      <c r="GZD1698" s="12"/>
      <c r="GZE1698" s="12"/>
      <c r="GZF1698" s="12"/>
      <c r="GZG1698" s="12"/>
      <c r="GZH1698" s="12"/>
      <c r="GZI1698" s="12"/>
      <c r="GZJ1698" s="12"/>
      <c r="GZK1698" s="12"/>
      <c r="GZL1698" s="12"/>
      <c r="GZM1698" s="12"/>
      <c r="GZN1698" s="12"/>
      <c r="GZO1698" s="12"/>
      <c r="GZP1698" s="12"/>
      <c r="GZQ1698" s="12"/>
      <c r="GZR1698" s="12"/>
      <c r="GZS1698" s="12"/>
      <c r="GZT1698" s="12"/>
      <c r="GZU1698" s="12"/>
      <c r="GZV1698" s="12"/>
      <c r="GZW1698" s="12"/>
      <c r="GZX1698" s="12"/>
      <c r="GZY1698" s="12"/>
      <c r="GZZ1698" s="12"/>
      <c r="HAA1698" s="12"/>
      <c r="HAB1698" s="12"/>
      <c r="HAC1698" s="12"/>
      <c r="HAD1698" s="12"/>
      <c r="HAE1698" s="12"/>
      <c r="HAF1698" s="12"/>
      <c r="HAG1698" s="12"/>
      <c r="HAH1698" s="12"/>
      <c r="HAI1698" s="12"/>
      <c r="HAJ1698" s="12"/>
      <c r="HAK1698" s="12"/>
      <c r="HAL1698" s="12"/>
      <c r="HAM1698" s="12"/>
      <c r="HAN1698" s="12"/>
      <c r="HAO1698" s="12"/>
      <c r="HAP1698" s="12"/>
      <c r="HAQ1698" s="12"/>
      <c r="HAR1698" s="12"/>
      <c r="HAS1698" s="12"/>
      <c r="HAT1698" s="12"/>
      <c r="HAU1698" s="12"/>
      <c r="HAV1698" s="12"/>
      <c r="HAW1698" s="12"/>
      <c r="HAX1698" s="12"/>
      <c r="HAY1698" s="12"/>
      <c r="HAZ1698" s="12"/>
      <c r="HBA1698" s="12"/>
      <c r="HBB1698" s="12"/>
      <c r="HBC1698" s="12"/>
      <c r="HBD1698" s="12"/>
      <c r="HBE1698" s="12"/>
      <c r="HBF1698" s="12"/>
      <c r="HBG1698" s="12"/>
      <c r="HBH1698" s="12"/>
      <c r="HBI1698" s="12"/>
      <c r="HBJ1698" s="12"/>
      <c r="HBK1698" s="12"/>
      <c r="HBL1698" s="12"/>
      <c r="HBM1698" s="12"/>
      <c r="HBN1698" s="12"/>
      <c r="HBO1698" s="12"/>
      <c r="HBP1698" s="12"/>
      <c r="HBQ1698" s="12"/>
      <c r="HBR1698" s="12"/>
      <c r="HBS1698" s="12"/>
      <c r="HBT1698" s="12"/>
      <c r="HBU1698" s="12"/>
      <c r="HBV1698" s="12"/>
      <c r="HBW1698" s="12"/>
      <c r="HBX1698" s="12"/>
      <c r="HBY1698" s="12"/>
      <c r="HBZ1698" s="12"/>
      <c r="HCA1698" s="12"/>
      <c r="HCB1698" s="12"/>
      <c r="HCC1698" s="12"/>
      <c r="HCD1698" s="12"/>
      <c r="HCE1698" s="12"/>
      <c r="HCF1698" s="12"/>
      <c r="HCG1698" s="12"/>
      <c r="HCH1698" s="12"/>
      <c r="HCI1698" s="12"/>
      <c r="HCJ1698" s="12"/>
      <c r="HCK1698" s="12"/>
      <c r="HCL1698" s="12"/>
      <c r="HCM1698" s="12"/>
      <c r="HCN1698" s="12"/>
      <c r="HCO1698" s="12"/>
      <c r="HCP1698" s="12"/>
      <c r="HCQ1698" s="12"/>
      <c r="HCR1698" s="12"/>
      <c r="HCS1698" s="12"/>
      <c r="HCT1698" s="12"/>
      <c r="HCU1698" s="12"/>
      <c r="HCV1698" s="12"/>
      <c r="HCW1698" s="12"/>
      <c r="HCX1698" s="12"/>
      <c r="HCY1698" s="12"/>
      <c r="HCZ1698" s="12"/>
      <c r="HDA1698" s="12"/>
      <c r="HDB1698" s="12"/>
      <c r="HDC1698" s="12"/>
      <c r="HDD1698" s="12"/>
      <c r="HDE1698" s="12"/>
      <c r="HDF1698" s="12"/>
      <c r="HDG1698" s="12"/>
      <c r="HDH1698" s="12"/>
      <c r="HDI1698" s="12"/>
      <c r="HDJ1698" s="12"/>
      <c r="HDK1698" s="12"/>
      <c r="HDL1698" s="12"/>
      <c r="HDM1698" s="12"/>
      <c r="HDN1698" s="12"/>
      <c r="HDO1698" s="12"/>
      <c r="HDP1698" s="12"/>
      <c r="HDQ1698" s="12"/>
      <c r="HDR1698" s="12"/>
      <c r="HDS1698" s="12"/>
      <c r="HDT1698" s="12"/>
      <c r="HDU1698" s="12"/>
      <c r="HDV1698" s="12"/>
      <c r="HDW1698" s="12"/>
      <c r="HDX1698" s="12"/>
      <c r="HDY1698" s="12"/>
      <c r="HDZ1698" s="12"/>
      <c r="HEA1698" s="12"/>
      <c r="HEB1698" s="12"/>
      <c r="HEC1698" s="12"/>
      <c r="HED1698" s="12"/>
      <c r="HEE1698" s="12"/>
      <c r="HEF1698" s="12"/>
      <c r="HEG1698" s="12"/>
      <c r="HEH1698" s="12"/>
      <c r="HEI1698" s="12"/>
      <c r="HEJ1698" s="12"/>
      <c r="HEK1698" s="12"/>
      <c r="HEL1698" s="12"/>
      <c r="HEM1698" s="12"/>
      <c r="HEN1698" s="12"/>
      <c r="HEO1698" s="12"/>
      <c r="HEP1698" s="12"/>
      <c r="HEQ1698" s="12"/>
      <c r="HER1698" s="12"/>
      <c r="HES1698" s="12"/>
      <c r="HET1698" s="12"/>
      <c r="HEU1698" s="12"/>
      <c r="HEV1698" s="12"/>
      <c r="HEW1698" s="12"/>
      <c r="HEX1698" s="12"/>
      <c r="HEY1698" s="12"/>
      <c r="HEZ1698" s="12"/>
      <c r="HFA1698" s="12"/>
      <c r="HFB1698" s="12"/>
      <c r="HFC1698" s="12"/>
      <c r="HFD1698" s="12"/>
      <c r="HFE1698" s="12"/>
      <c r="HFF1698" s="12"/>
      <c r="HFG1698" s="12"/>
      <c r="HFH1698" s="12"/>
      <c r="HFI1698" s="12"/>
      <c r="HFJ1698" s="12"/>
      <c r="HFK1698" s="12"/>
      <c r="HFL1698" s="12"/>
      <c r="HFM1698" s="12"/>
      <c r="HFN1698" s="12"/>
      <c r="HFO1698" s="12"/>
      <c r="HFP1698" s="12"/>
      <c r="HFQ1698" s="12"/>
      <c r="HFR1698" s="12"/>
      <c r="HFS1698" s="12"/>
      <c r="HFT1698" s="12"/>
      <c r="HFU1698" s="12"/>
      <c r="HFV1698" s="12"/>
      <c r="HFW1698" s="12"/>
      <c r="HFX1698" s="12"/>
      <c r="HFY1698" s="12"/>
      <c r="HFZ1698" s="12"/>
      <c r="HGA1698" s="12"/>
      <c r="HGB1698" s="12"/>
      <c r="HGC1698" s="12"/>
      <c r="HGD1698" s="12"/>
      <c r="HGE1698" s="12"/>
      <c r="HGF1698" s="12"/>
      <c r="HGG1698" s="12"/>
      <c r="HGH1698" s="12"/>
      <c r="HGI1698" s="12"/>
      <c r="HGJ1698" s="12"/>
      <c r="HGK1698" s="12"/>
      <c r="HGL1698" s="12"/>
      <c r="HGM1698" s="12"/>
      <c r="HGN1698" s="12"/>
      <c r="HGO1698" s="12"/>
      <c r="HGP1698" s="12"/>
      <c r="HGQ1698" s="12"/>
      <c r="HGR1698" s="12"/>
      <c r="HGS1698" s="12"/>
      <c r="HGT1698" s="12"/>
      <c r="HGU1698" s="12"/>
      <c r="HGV1698" s="12"/>
      <c r="HGW1698" s="12"/>
      <c r="HGX1698" s="12"/>
      <c r="HGY1698" s="12"/>
      <c r="HGZ1698" s="12"/>
      <c r="HHA1698" s="12"/>
      <c r="HHB1698" s="12"/>
      <c r="HHC1698" s="12"/>
      <c r="HHD1698" s="12"/>
      <c r="HHE1698" s="12"/>
      <c r="HHF1698" s="12"/>
      <c r="HHG1698" s="12"/>
      <c r="HHH1698" s="12"/>
      <c r="HHI1698" s="12"/>
      <c r="HHJ1698" s="12"/>
      <c r="HHK1698" s="12"/>
      <c r="HHL1698" s="12"/>
      <c r="HHM1698" s="12"/>
      <c r="HHN1698" s="12"/>
      <c r="HHO1698" s="12"/>
      <c r="HHP1698" s="12"/>
      <c r="HHQ1698" s="12"/>
      <c r="HHR1698" s="12"/>
      <c r="HHS1698" s="12"/>
      <c r="HHT1698" s="12"/>
      <c r="HHU1698" s="12"/>
      <c r="HHV1698" s="12"/>
      <c r="HHW1698" s="12"/>
      <c r="HHX1698" s="12"/>
      <c r="HHY1698" s="12"/>
      <c r="HHZ1698" s="12"/>
      <c r="HIA1698" s="12"/>
      <c r="HIB1698" s="12"/>
      <c r="HIC1698" s="12"/>
      <c r="HID1698" s="12"/>
      <c r="HIE1698" s="12"/>
      <c r="HIF1698" s="12"/>
      <c r="HIG1698" s="12"/>
      <c r="HIH1698" s="12"/>
      <c r="HII1698" s="12"/>
      <c r="HIJ1698" s="12"/>
      <c r="HIK1698" s="12"/>
      <c r="HIL1698" s="12"/>
      <c r="HIM1698" s="12"/>
      <c r="HIN1698" s="12"/>
      <c r="HIO1698" s="12"/>
      <c r="HIP1698" s="12"/>
      <c r="HIQ1698" s="12"/>
      <c r="HIR1698" s="12"/>
      <c r="HIS1698" s="12"/>
      <c r="HIT1698" s="12"/>
      <c r="HIU1698" s="12"/>
      <c r="HIV1698" s="12"/>
      <c r="HIW1698" s="12"/>
      <c r="HIX1698" s="12"/>
      <c r="HIY1698" s="12"/>
      <c r="HIZ1698" s="12"/>
      <c r="HJA1698" s="12"/>
      <c r="HJB1698" s="12"/>
      <c r="HJC1698" s="12"/>
      <c r="HJD1698" s="12"/>
      <c r="HJE1698" s="12"/>
      <c r="HJF1698" s="12"/>
      <c r="HJG1698" s="12"/>
      <c r="HJH1698" s="12"/>
      <c r="HJI1698" s="12"/>
      <c r="HJJ1698" s="12"/>
      <c r="HJK1698" s="12"/>
      <c r="HJL1698" s="12"/>
      <c r="HJM1698" s="12"/>
      <c r="HJN1698" s="12"/>
      <c r="HJO1698" s="12"/>
      <c r="HJP1698" s="12"/>
      <c r="HJQ1698" s="12"/>
      <c r="HJR1698" s="12"/>
      <c r="HJS1698" s="12"/>
      <c r="HJT1698" s="12"/>
      <c r="HJU1698" s="12"/>
      <c r="HJV1698" s="12"/>
      <c r="HJW1698" s="12"/>
      <c r="HJX1698" s="12"/>
      <c r="HJY1698" s="12"/>
      <c r="HJZ1698" s="12"/>
      <c r="HKA1698" s="12"/>
      <c r="HKB1698" s="12"/>
      <c r="HKC1698" s="12"/>
      <c r="HKD1698" s="12"/>
      <c r="HKE1698" s="12"/>
      <c r="HKF1698" s="12"/>
      <c r="HKG1698" s="12"/>
      <c r="HKH1698" s="12"/>
      <c r="HKI1698" s="12"/>
      <c r="HKJ1698" s="12"/>
      <c r="HKK1698" s="12"/>
      <c r="HKL1698" s="12"/>
      <c r="HKM1698" s="12"/>
      <c r="HKN1698" s="12"/>
      <c r="HKO1698" s="12"/>
      <c r="HKP1698" s="12"/>
      <c r="HKQ1698" s="12"/>
      <c r="HKR1698" s="12"/>
      <c r="HKS1698" s="12"/>
      <c r="HKT1698" s="12"/>
      <c r="HKU1698" s="12"/>
      <c r="HKV1698" s="12"/>
      <c r="HKW1698" s="12"/>
      <c r="HKX1698" s="12"/>
      <c r="HKY1698" s="12"/>
      <c r="HKZ1698" s="12"/>
      <c r="HLA1698" s="12"/>
      <c r="HLB1698" s="12"/>
      <c r="HLC1698" s="12"/>
      <c r="HLD1698" s="12"/>
      <c r="HLE1698" s="12"/>
      <c r="HLF1698" s="12"/>
      <c r="HLG1698" s="12"/>
      <c r="HLH1698" s="12"/>
      <c r="HLI1698" s="12"/>
      <c r="HLJ1698" s="12"/>
      <c r="HLK1698" s="12"/>
      <c r="HLL1698" s="12"/>
      <c r="HLM1698" s="12"/>
      <c r="HLN1698" s="12"/>
      <c r="HLO1698" s="12"/>
      <c r="HLP1698" s="12"/>
      <c r="HLQ1698" s="12"/>
      <c r="HLR1698" s="12"/>
      <c r="HLS1698" s="12"/>
      <c r="HLT1698" s="12"/>
      <c r="HLU1698" s="12"/>
      <c r="HLV1698" s="12"/>
      <c r="HLW1698" s="12"/>
      <c r="HLX1698" s="12"/>
      <c r="HLY1698" s="12"/>
      <c r="HLZ1698" s="12"/>
      <c r="HMA1698" s="12"/>
      <c r="HMB1698" s="12"/>
      <c r="HMC1698" s="12"/>
      <c r="HMD1698" s="12"/>
      <c r="HME1698" s="12"/>
      <c r="HMF1698" s="12"/>
      <c r="HMG1698" s="12"/>
      <c r="HMH1698" s="12"/>
      <c r="HMI1698" s="12"/>
      <c r="HMJ1698" s="12"/>
      <c r="HMK1698" s="12"/>
      <c r="HML1698" s="12"/>
      <c r="HMM1698" s="12"/>
      <c r="HMN1698" s="12"/>
      <c r="HMO1698" s="12"/>
      <c r="HMP1698" s="12"/>
      <c r="HMQ1698" s="12"/>
      <c r="HMR1698" s="12"/>
      <c r="HMS1698" s="12"/>
      <c r="HMT1698" s="12"/>
      <c r="HMU1698" s="12"/>
      <c r="HMV1698" s="12"/>
      <c r="HMW1698" s="12"/>
      <c r="HMX1698" s="12"/>
      <c r="HMY1698" s="12"/>
      <c r="HMZ1698" s="12"/>
      <c r="HNA1698" s="12"/>
      <c r="HNB1698" s="12"/>
      <c r="HNC1698" s="12"/>
      <c r="HND1698" s="12"/>
      <c r="HNE1698" s="12"/>
      <c r="HNF1698" s="12"/>
      <c r="HNG1698" s="12"/>
      <c r="HNH1698" s="12"/>
      <c r="HNI1698" s="12"/>
      <c r="HNJ1698" s="12"/>
      <c r="HNK1698" s="12"/>
      <c r="HNL1698" s="12"/>
      <c r="HNM1698" s="12"/>
      <c r="HNN1698" s="12"/>
      <c r="HNO1698" s="12"/>
      <c r="HNP1698" s="12"/>
      <c r="HNQ1698" s="12"/>
      <c r="HNR1698" s="12"/>
      <c r="HNS1698" s="12"/>
      <c r="HNT1698" s="12"/>
      <c r="HNU1698" s="12"/>
      <c r="HNV1698" s="12"/>
      <c r="HNW1698" s="12"/>
      <c r="HNX1698" s="12"/>
      <c r="HNY1698" s="12"/>
      <c r="HNZ1698" s="12"/>
      <c r="HOA1698" s="12"/>
      <c r="HOB1698" s="12"/>
      <c r="HOC1698" s="12"/>
      <c r="HOD1698" s="12"/>
      <c r="HOE1698" s="12"/>
      <c r="HOF1698" s="12"/>
      <c r="HOG1698" s="12"/>
      <c r="HOH1698" s="12"/>
      <c r="HOI1698" s="12"/>
      <c r="HOJ1698" s="12"/>
      <c r="HOK1698" s="12"/>
      <c r="HOL1698" s="12"/>
      <c r="HOM1698" s="12"/>
      <c r="HON1698" s="12"/>
      <c r="HOO1698" s="12"/>
      <c r="HOP1698" s="12"/>
      <c r="HOQ1698" s="12"/>
      <c r="HOR1698" s="12"/>
      <c r="HOS1698" s="12"/>
      <c r="HOT1698" s="12"/>
      <c r="HOU1698" s="12"/>
      <c r="HOV1698" s="12"/>
      <c r="HOW1698" s="12"/>
      <c r="HOX1698" s="12"/>
      <c r="HOY1698" s="12"/>
      <c r="HOZ1698" s="12"/>
      <c r="HPA1698" s="12"/>
      <c r="HPB1698" s="12"/>
      <c r="HPC1698" s="12"/>
      <c r="HPD1698" s="12"/>
      <c r="HPE1698" s="12"/>
      <c r="HPF1698" s="12"/>
      <c r="HPG1698" s="12"/>
      <c r="HPH1698" s="12"/>
      <c r="HPI1698" s="12"/>
      <c r="HPJ1698" s="12"/>
      <c r="HPK1698" s="12"/>
      <c r="HPL1698" s="12"/>
      <c r="HPM1698" s="12"/>
      <c r="HPN1698" s="12"/>
      <c r="HPO1698" s="12"/>
      <c r="HPP1698" s="12"/>
      <c r="HPQ1698" s="12"/>
      <c r="HPR1698" s="12"/>
      <c r="HPS1698" s="12"/>
      <c r="HPT1698" s="12"/>
      <c r="HPU1698" s="12"/>
      <c r="HPV1698" s="12"/>
      <c r="HPW1698" s="12"/>
      <c r="HPX1698" s="12"/>
      <c r="HPY1698" s="12"/>
      <c r="HPZ1698" s="12"/>
      <c r="HQA1698" s="12"/>
      <c r="HQB1698" s="12"/>
      <c r="HQC1698" s="12"/>
      <c r="HQD1698" s="12"/>
      <c r="HQE1698" s="12"/>
      <c r="HQF1698" s="12"/>
      <c r="HQG1698" s="12"/>
      <c r="HQH1698" s="12"/>
      <c r="HQI1698" s="12"/>
      <c r="HQJ1698" s="12"/>
      <c r="HQK1698" s="12"/>
      <c r="HQL1698" s="12"/>
      <c r="HQM1698" s="12"/>
      <c r="HQN1698" s="12"/>
      <c r="HQO1698" s="12"/>
      <c r="HQP1698" s="12"/>
      <c r="HQQ1698" s="12"/>
      <c r="HQR1698" s="12"/>
      <c r="HQS1698" s="12"/>
      <c r="HQT1698" s="12"/>
      <c r="HQU1698" s="12"/>
      <c r="HQV1698" s="12"/>
      <c r="HQW1698" s="12"/>
      <c r="HQX1698" s="12"/>
      <c r="HQY1698" s="12"/>
      <c r="HQZ1698" s="12"/>
      <c r="HRA1698" s="12"/>
      <c r="HRB1698" s="12"/>
      <c r="HRC1698" s="12"/>
      <c r="HRD1698" s="12"/>
      <c r="HRE1698" s="12"/>
      <c r="HRF1698" s="12"/>
      <c r="HRG1698" s="12"/>
      <c r="HRH1698" s="12"/>
      <c r="HRI1698" s="12"/>
      <c r="HRJ1698" s="12"/>
      <c r="HRK1698" s="12"/>
      <c r="HRL1698" s="12"/>
      <c r="HRM1698" s="12"/>
      <c r="HRN1698" s="12"/>
      <c r="HRO1698" s="12"/>
      <c r="HRP1698" s="12"/>
      <c r="HRQ1698" s="12"/>
      <c r="HRR1698" s="12"/>
      <c r="HRS1698" s="12"/>
      <c r="HRT1698" s="12"/>
      <c r="HRU1698" s="12"/>
      <c r="HRV1698" s="12"/>
      <c r="HRW1698" s="12"/>
      <c r="HRX1698" s="12"/>
      <c r="HRY1698" s="12"/>
      <c r="HRZ1698" s="12"/>
      <c r="HSA1698" s="12"/>
      <c r="HSB1698" s="12"/>
      <c r="HSC1698" s="12"/>
      <c r="HSD1698" s="12"/>
      <c r="HSE1698" s="12"/>
      <c r="HSF1698" s="12"/>
      <c r="HSG1698" s="12"/>
      <c r="HSH1698" s="12"/>
      <c r="HSI1698" s="12"/>
      <c r="HSJ1698" s="12"/>
      <c r="HSK1698" s="12"/>
      <c r="HSL1698" s="12"/>
      <c r="HSM1698" s="12"/>
      <c r="HSN1698" s="12"/>
      <c r="HSO1698" s="12"/>
      <c r="HSP1698" s="12"/>
      <c r="HSQ1698" s="12"/>
      <c r="HSR1698" s="12"/>
      <c r="HSS1698" s="12"/>
      <c r="HST1698" s="12"/>
      <c r="HSU1698" s="12"/>
      <c r="HSV1698" s="12"/>
      <c r="HSW1698" s="12"/>
      <c r="HSX1698" s="12"/>
      <c r="HSY1698" s="12"/>
      <c r="HSZ1698" s="12"/>
      <c r="HTA1698" s="12"/>
      <c r="HTB1698" s="12"/>
      <c r="HTC1698" s="12"/>
      <c r="HTD1698" s="12"/>
      <c r="HTE1698" s="12"/>
      <c r="HTF1698" s="12"/>
      <c r="HTG1698" s="12"/>
      <c r="HTH1698" s="12"/>
      <c r="HTI1698" s="12"/>
      <c r="HTJ1698" s="12"/>
      <c r="HTK1698" s="12"/>
      <c r="HTL1698" s="12"/>
      <c r="HTM1698" s="12"/>
      <c r="HTN1698" s="12"/>
      <c r="HTO1698" s="12"/>
      <c r="HTP1698" s="12"/>
      <c r="HTQ1698" s="12"/>
      <c r="HTR1698" s="12"/>
      <c r="HTS1698" s="12"/>
      <c r="HTT1698" s="12"/>
      <c r="HTU1698" s="12"/>
      <c r="HTV1698" s="12"/>
      <c r="HTW1698" s="12"/>
      <c r="HTX1698" s="12"/>
      <c r="HTY1698" s="12"/>
      <c r="HTZ1698" s="12"/>
      <c r="HUA1698" s="12"/>
      <c r="HUB1698" s="12"/>
      <c r="HUC1698" s="12"/>
      <c r="HUD1698" s="12"/>
      <c r="HUE1698" s="12"/>
      <c r="HUF1698" s="12"/>
      <c r="HUG1698" s="12"/>
      <c r="HUH1698" s="12"/>
      <c r="HUI1698" s="12"/>
      <c r="HUJ1698" s="12"/>
      <c r="HUK1698" s="12"/>
      <c r="HUL1698" s="12"/>
      <c r="HUM1698" s="12"/>
      <c r="HUN1698" s="12"/>
      <c r="HUO1698" s="12"/>
      <c r="HUP1698" s="12"/>
      <c r="HUQ1698" s="12"/>
      <c r="HUR1698" s="12"/>
      <c r="HUS1698" s="12"/>
      <c r="HUT1698" s="12"/>
      <c r="HUU1698" s="12"/>
      <c r="HUV1698" s="12"/>
      <c r="HUW1698" s="12"/>
      <c r="HUX1698" s="12"/>
      <c r="HUY1698" s="12"/>
      <c r="HUZ1698" s="12"/>
      <c r="HVA1698" s="12"/>
      <c r="HVB1698" s="12"/>
      <c r="HVC1698" s="12"/>
      <c r="HVD1698" s="12"/>
      <c r="HVE1698" s="12"/>
      <c r="HVF1698" s="12"/>
      <c r="HVG1698" s="12"/>
      <c r="HVH1698" s="12"/>
      <c r="HVI1698" s="12"/>
      <c r="HVJ1698" s="12"/>
      <c r="HVK1698" s="12"/>
      <c r="HVL1698" s="12"/>
      <c r="HVM1698" s="12"/>
      <c r="HVN1698" s="12"/>
      <c r="HVO1698" s="12"/>
      <c r="HVP1698" s="12"/>
      <c r="HVQ1698" s="12"/>
      <c r="HVR1698" s="12"/>
      <c r="HVS1698" s="12"/>
      <c r="HVT1698" s="12"/>
      <c r="HVU1698" s="12"/>
      <c r="HVV1698" s="12"/>
      <c r="HVW1698" s="12"/>
      <c r="HVX1698" s="12"/>
      <c r="HVY1698" s="12"/>
      <c r="HVZ1698" s="12"/>
      <c r="HWA1698" s="12"/>
      <c r="HWB1698" s="12"/>
      <c r="HWC1698" s="12"/>
      <c r="HWD1698" s="12"/>
      <c r="HWE1698" s="12"/>
      <c r="HWF1698" s="12"/>
      <c r="HWG1698" s="12"/>
      <c r="HWH1698" s="12"/>
      <c r="HWI1698" s="12"/>
      <c r="HWJ1698" s="12"/>
      <c r="HWK1698" s="12"/>
      <c r="HWL1698" s="12"/>
      <c r="HWM1698" s="12"/>
      <c r="HWN1698" s="12"/>
      <c r="HWO1698" s="12"/>
      <c r="HWP1698" s="12"/>
      <c r="HWQ1698" s="12"/>
      <c r="HWR1698" s="12"/>
      <c r="HWS1698" s="12"/>
      <c r="HWT1698" s="12"/>
      <c r="HWU1698" s="12"/>
      <c r="HWV1698" s="12"/>
      <c r="HWW1698" s="12"/>
      <c r="HWX1698" s="12"/>
      <c r="HWY1698" s="12"/>
      <c r="HWZ1698" s="12"/>
      <c r="HXA1698" s="12"/>
      <c r="HXB1698" s="12"/>
      <c r="HXC1698" s="12"/>
      <c r="HXD1698" s="12"/>
      <c r="HXE1698" s="12"/>
      <c r="HXF1698" s="12"/>
      <c r="HXG1698" s="12"/>
      <c r="HXH1698" s="12"/>
      <c r="HXI1698" s="12"/>
      <c r="HXJ1698" s="12"/>
      <c r="HXK1698" s="12"/>
      <c r="HXL1698" s="12"/>
      <c r="HXM1698" s="12"/>
      <c r="HXN1698" s="12"/>
      <c r="HXO1698" s="12"/>
      <c r="HXP1698" s="12"/>
      <c r="HXQ1698" s="12"/>
      <c r="HXR1698" s="12"/>
      <c r="HXS1698" s="12"/>
      <c r="HXT1698" s="12"/>
      <c r="HXU1698" s="12"/>
      <c r="HXV1698" s="12"/>
      <c r="HXW1698" s="12"/>
      <c r="HXX1698" s="12"/>
      <c r="HXY1698" s="12"/>
      <c r="HXZ1698" s="12"/>
      <c r="HYA1698" s="12"/>
      <c r="HYB1698" s="12"/>
      <c r="HYC1698" s="12"/>
      <c r="HYD1698" s="12"/>
      <c r="HYE1698" s="12"/>
      <c r="HYF1698" s="12"/>
      <c r="HYG1698" s="12"/>
      <c r="HYH1698" s="12"/>
      <c r="HYI1698" s="12"/>
      <c r="HYJ1698" s="12"/>
      <c r="HYK1698" s="12"/>
      <c r="HYL1698" s="12"/>
      <c r="HYM1698" s="12"/>
      <c r="HYN1698" s="12"/>
      <c r="HYO1698" s="12"/>
      <c r="HYP1698" s="12"/>
      <c r="HYQ1698" s="12"/>
      <c r="HYR1698" s="12"/>
      <c r="HYS1698" s="12"/>
      <c r="HYT1698" s="12"/>
      <c r="HYU1698" s="12"/>
      <c r="HYV1698" s="12"/>
      <c r="HYW1698" s="12"/>
      <c r="HYX1698" s="12"/>
      <c r="HYY1698" s="12"/>
      <c r="HYZ1698" s="12"/>
      <c r="HZA1698" s="12"/>
      <c r="HZB1698" s="12"/>
      <c r="HZC1698" s="12"/>
      <c r="HZD1698" s="12"/>
      <c r="HZE1698" s="12"/>
      <c r="HZF1698" s="12"/>
      <c r="HZG1698" s="12"/>
      <c r="HZH1698" s="12"/>
      <c r="HZI1698" s="12"/>
      <c r="HZJ1698" s="12"/>
      <c r="HZK1698" s="12"/>
      <c r="HZL1698" s="12"/>
      <c r="HZM1698" s="12"/>
      <c r="HZN1698" s="12"/>
      <c r="HZO1698" s="12"/>
      <c r="HZP1698" s="12"/>
      <c r="HZQ1698" s="12"/>
      <c r="HZR1698" s="12"/>
      <c r="HZS1698" s="12"/>
      <c r="HZT1698" s="12"/>
      <c r="HZU1698" s="12"/>
      <c r="HZV1698" s="12"/>
      <c r="HZW1698" s="12"/>
      <c r="HZX1698" s="12"/>
      <c r="HZY1698" s="12"/>
      <c r="HZZ1698" s="12"/>
      <c r="IAA1698" s="12"/>
      <c r="IAB1698" s="12"/>
      <c r="IAC1698" s="12"/>
      <c r="IAD1698" s="12"/>
      <c r="IAE1698" s="12"/>
      <c r="IAF1698" s="12"/>
      <c r="IAG1698" s="12"/>
      <c r="IAH1698" s="12"/>
      <c r="IAI1698" s="12"/>
      <c r="IAJ1698" s="12"/>
      <c r="IAK1698" s="12"/>
      <c r="IAL1698" s="12"/>
      <c r="IAM1698" s="12"/>
      <c r="IAN1698" s="12"/>
      <c r="IAO1698" s="12"/>
      <c r="IAP1698" s="12"/>
      <c r="IAQ1698" s="12"/>
      <c r="IAR1698" s="12"/>
      <c r="IAS1698" s="12"/>
      <c r="IAT1698" s="12"/>
      <c r="IAU1698" s="12"/>
      <c r="IAV1698" s="12"/>
      <c r="IAW1698" s="12"/>
      <c r="IAX1698" s="12"/>
      <c r="IAY1698" s="12"/>
      <c r="IAZ1698" s="12"/>
      <c r="IBA1698" s="12"/>
      <c r="IBB1698" s="12"/>
      <c r="IBC1698" s="12"/>
      <c r="IBD1698" s="12"/>
      <c r="IBE1698" s="12"/>
      <c r="IBF1698" s="12"/>
      <c r="IBG1698" s="12"/>
      <c r="IBH1698" s="12"/>
      <c r="IBI1698" s="12"/>
      <c r="IBJ1698" s="12"/>
      <c r="IBK1698" s="12"/>
      <c r="IBL1698" s="12"/>
      <c r="IBM1698" s="12"/>
      <c r="IBN1698" s="12"/>
      <c r="IBO1698" s="12"/>
      <c r="IBP1698" s="12"/>
      <c r="IBQ1698" s="12"/>
      <c r="IBR1698" s="12"/>
      <c r="IBS1698" s="12"/>
      <c r="IBT1698" s="12"/>
      <c r="IBU1698" s="12"/>
      <c r="IBV1698" s="12"/>
      <c r="IBW1698" s="12"/>
      <c r="IBX1698" s="12"/>
      <c r="IBY1698" s="12"/>
      <c r="IBZ1698" s="12"/>
      <c r="ICA1698" s="12"/>
      <c r="ICB1698" s="12"/>
      <c r="ICC1698" s="12"/>
      <c r="ICD1698" s="12"/>
      <c r="ICE1698" s="12"/>
      <c r="ICF1698" s="12"/>
      <c r="ICG1698" s="12"/>
      <c r="ICH1698" s="12"/>
      <c r="ICI1698" s="12"/>
      <c r="ICJ1698" s="12"/>
      <c r="ICK1698" s="12"/>
      <c r="ICL1698" s="12"/>
      <c r="ICM1698" s="12"/>
      <c r="ICN1698" s="12"/>
      <c r="ICO1698" s="12"/>
      <c r="ICP1698" s="12"/>
      <c r="ICQ1698" s="12"/>
      <c r="ICR1698" s="12"/>
      <c r="ICS1698" s="12"/>
      <c r="ICT1698" s="12"/>
      <c r="ICU1698" s="12"/>
      <c r="ICV1698" s="12"/>
      <c r="ICW1698" s="12"/>
      <c r="ICX1698" s="12"/>
      <c r="ICY1698" s="12"/>
      <c r="ICZ1698" s="12"/>
      <c r="IDA1698" s="12"/>
      <c r="IDB1698" s="12"/>
      <c r="IDC1698" s="12"/>
      <c r="IDD1698" s="12"/>
      <c r="IDE1698" s="12"/>
      <c r="IDF1698" s="12"/>
      <c r="IDG1698" s="12"/>
      <c r="IDH1698" s="12"/>
      <c r="IDI1698" s="12"/>
      <c r="IDJ1698" s="12"/>
      <c r="IDK1698" s="12"/>
      <c r="IDL1698" s="12"/>
      <c r="IDM1698" s="12"/>
      <c r="IDN1698" s="12"/>
      <c r="IDO1698" s="12"/>
      <c r="IDP1698" s="12"/>
      <c r="IDQ1698" s="12"/>
      <c r="IDR1698" s="12"/>
      <c r="IDS1698" s="12"/>
      <c r="IDT1698" s="12"/>
      <c r="IDU1698" s="12"/>
      <c r="IDV1698" s="12"/>
      <c r="IDW1698" s="12"/>
      <c r="IDX1698" s="12"/>
      <c r="IDY1698" s="12"/>
      <c r="IDZ1698" s="12"/>
      <c r="IEA1698" s="12"/>
      <c r="IEB1698" s="12"/>
      <c r="IEC1698" s="12"/>
      <c r="IED1698" s="12"/>
      <c r="IEE1698" s="12"/>
      <c r="IEF1698" s="12"/>
      <c r="IEG1698" s="12"/>
      <c r="IEH1698" s="12"/>
      <c r="IEI1698" s="12"/>
      <c r="IEJ1698" s="12"/>
      <c r="IEK1698" s="12"/>
      <c r="IEL1698" s="12"/>
      <c r="IEM1698" s="12"/>
      <c r="IEN1698" s="12"/>
      <c r="IEO1698" s="12"/>
      <c r="IEP1698" s="12"/>
      <c r="IEQ1698" s="12"/>
      <c r="IER1698" s="12"/>
      <c r="IES1698" s="12"/>
      <c r="IET1698" s="12"/>
      <c r="IEU1698" s="12"/>
      <c r="IEV1698" s="12"/>
      <c r="IEW1698" s="12"/>
      <c r="IEX1698" s="12"/>
      <c r="IEY1698" s="12"/>
      <c r="IEZ1698" s="12"/>
      <c r="IFA1698" s="12"/>
      <c r="IFB1698" s="12"/>
      <c r="IFC1698" s="12"/>
      <c r="IFD1698" s="12"/>
      <c r="IFE1698" s="12"/>
      <c r="IFF1698" s="12"/>
      <c r="IFG1698" s="12"/>
      <c r="IFH1698" s="12"/>
      <c r="IFI1698" s="12"/>
      <c r="IFJ1698" s="12"/>
      <c r="IFK1698" s="12"/>
      <c r="IFL1698" s="12"/>
      <c r="IFM1698" s="12"/>
      <c r="IFN1698" s="12"/>
      <c r="IFO1698" s="12"/>
      <c r="IFP1698" s="12"/>
      <c r="IFQ1698" s="12"/>
      <c r="IFR1698" s="12"/>
      <c r="IFS1698" s="12"/>
      <c r="IFT1698" s="12"/>
      <c r="IFU1698" s="12"/>
      <c r="IFV1698" s="12"/>
      <c r="IFW1698" s="12"/>
      <c r="IFX1698" s="12"/>
      <c r="IFY1698" s="12"/>
      <c r="IFZ1698" s="12"/>
      <c r="IGA1698" s="12"/>
      <c r="IGB1698" s="12"/>
      <c r="IGC1698" s="12"/>
      <c r="IGD1698" s="12"/>
      <c r="IGE1698" s="12"/>
      <c r="IGF1698" s="12"/>
      <c r="IGG1698" s="12"/>
      <c r="IGH1698" s="12"/>
      <c r="IGI1698" s="12"/>
      <c r="IGJ1698" s="12"/>
      <c r="IGK1698" s="12"/>
      <c r="IGL1698" s="12"/>
      <c r="IGM1698" s="12"/>
      <c r="IGN1698" s="12"/>
      <c r="IGO1698" s="12"/>
      <c r="IGP1698" s="12"/>
      <c r="IGQ1698" s="12"/>
      <c r="IGR1698" s="12"/>
      <c r="IGS1698" s="12"/>
      <c r="IGT1698" s="12"/>
      <c r="IGU1698" s="12"/>
      <c r="IGV1698" s="12"/>
      <c r="IGW1698" s="12"/>
      <c r="IGX1698" s="12"/>
      <c r="IGY1698" s="12"/>
      <c r="IGZ1698" s="12"/>
      <c r="IHA1698" s="12"/>
      <c r="IHB1698" s="12"/>
      <c r="IHC1698" s="12"/>
      <c r="IHD1698" s="12"/>
      <c r="IHE1698" s="12"/>
      <c r="IHF1698" s="12"/>
      <c r="IHG1698" s="12"/>
      <c r="IHH1698" s="12"/>
      <c r="IHI1698" s="12"/>
      <c r="IHJ1698" s="12"/>
      <c r="IHK1698" s="12"/>
      <c r="IHL1698" s="12"/>
      <c r="IHM1698" s="12"/>
      <c r="IHN1698" s="12"/>
      <c r="IHO1698" s="12"/>
      <c r="IHP1698" s="12"/>
      <c r="IHQ1698" s="12"/>
      <c r="IHR1698" s="12"/>
      <c r="IHS1698" s="12"/>
      <c r="IHT1698" s="12"/>
      <c r="IHU1698" s="12"/>
      <c r="IHV1698" s="12"/>
      <c r="IHW1698" s="12"/>
      <c r="IHX1698" s="12"/>
      <c r="IHY1698" s="12"/>
      <c r="IHZ1698" s="12"/>
      <c r="IIA1698" s="12"/>
      <c r="IIB1698" s="12"/>
      <c r="IIC1698" s="12"/>
      <c r="IID1698" s="12"/>
      <c r="IIE1698" s="12"/>
      <c r="IIF1698" s="12"/>
      <c r="IIG1698" s="12"/>
      <c r="IIH1698" s="12"/>
      <c r="III1698" s="12"/>
      <c r="IIJ1698" s="12"/>
      <c r="IIK1698" s="12"/>
      <c r="IIL1698" s="12"/>
      <c r="IIM1698" s="12"/>
      <c r="IIN1698" s="12"/>
      <c r="IIO1698" s="12"/>
      <c r="IIP1698" s="12"/>
      <c r="IIQ1698" s="12"/>
      <c r="IIR1698" s="12"/>
      <c r="IIS1698" s="12"/>
      <c r="IIT1698" s="12"/>
      <c r="IIU1698" s="12"/>
      <c r="IIV1698" s="12"/>
      <c r="IIW1698" s="12"/>
      <c r="IIX1698" s="12"/>
      <c r="IIY1698" s="12"/>
      <c r="IIZ1698" s="12"/>
      <c r="IJA1698" s="12"/>
      <c r="IJB1698" s="12"/>
      <c r="IJC1698" s="12"/>
      <c r="IJD1698" s="12"/>
      <c r="IJE1698" s="12"/>
      <c r="IJF1698" s="12"/>
      <c r="IJG1698" s="12"/>
      <c r="IJH1698" s="12"/>
      <c r="IJI1698" s="12"/>
      <c r="IJJ1698" s="12"/>
      <c r="IJK1698" s="12"/>
      <c r="IJL1698" s="12"/>
      <c r="IJM1698" s="12"/>
      <c r="IJN1698" s="12"/>
      <c r="IJO1698" s="12"/>
      <c r="IJP1698" s="12"/>
      <c r="IJQ1698" s="12"/>
      <c r="IJR1698" s="12"/>
      <c r="IJS1698" s="12"/>
      <c r="IJT1698" s="12"/>
      <c r="IJU1698" s="12"/>
      <c r="IJV1698" s="12"/>
      <c r="IJW1698" s="12"/>
      <c r="IJX1698" s="12"/>
      <c r="IJY1698" s="12"/>
      <c r="IJZ1698" s="12"/>
      <c r="IKA1698" s="12"/>
      <c r="IKB1698" s="12"/>
      <c r="IKC1698" s="12"/>
      <c r="IKD1698" s="12"/>
      <c r="IKE1698" s="12"/>
      <c r="IKF1698" s="12"/>
      <c r="IKG1698" s="12"/>
      <c r="IKH1698" s="12"/>
      <c r="IKI1698" s="12"/>
      <c r="IKJ1698" s="12"/>
      <c r="IKK1698" s="12"/>
      <c r="IKL1698" s="12"/>
      <c r="IKM1698" s="12"/>
      <c r="IKN1698" s="12"/>
      <c r="IKO1698" s="12"/>
      <c r="IKP1698" s="12"/>
      <c r="IKQ1698" s="12"/>
      <c r="IKR1698" s="12"/>
      <c r="IKS1698" s="12"/>
      <c r="IKT1698" s="12"/>
      <c r="IKU1698" s="12"/>
      <c r="IKV1698" s="12"/>
      <c r="IKW1698" s="12"/>
      <c r="IKX1698" s="12"/>
      <c r="IKY1698" s="12"/>
      <c r="IKZ1698" s="12"/>
      <c r="ILA1698" s="12"/>
      <c r="ILB1698" s="12"/>
      <c r="ILC1698" s="12"/>
      <c r="ILD1698" s="12"/>
      <c r="ILE1698" s="12"/>
      <c r="ILF1698" s="12"/>
      <c r="ILG1698" s="12"/>
      <c r="ILH1698" s="12"/>
      <c r="ILI1698" s="12"/>
      <c r="ILJ1698" s="12"/>
      <c r="ILK1698" s="12"/>
      <c r="ILL1698" s="12"/>
      <c r="ILM1698" s="12"/>
      <c r="ILN1698" s="12"/>
      <c r="ILO1698" s="12"/>
      <c r="ILP1698" s="12"/>
      <c r="ILQ1698" s="12"/>
      <c r="ILR1698" s="12"/>
      <c r="ILS1698" s="12"/>
      <c r="ILT1698" s="12"/>
      <c r="ILU1698" s="12"/>
      <c r="ILV1698" s="12"/>
      <c r="ILW1698" s="12"/>
      <c r="ILX1698" s="12"/>
      <c r="ILY1698" s="12"/>
      <c r="ILZ1698" s="12"/>
      <c r="IMA1698" s="12"/>
      <c r="IMB1698" s="12"/>
      <c r="IMC1698" s="12"/>
      <c r="IMD1698" s="12"/>
      <c r="IME1698" s="12"/>
      <c r="IMF1698" s="12"/>
      <c r="IMG1698" s="12"/>
      <c r="IMH1698" s="12"/>
      <c r="IMI1698" s="12"/>
      <c r="IMJ1698" s="12"/>
      <c r="IMK1698" s="12"/>
      <c r="IML1698" s="12"/>
      <c r="IMM1698" s="12"/>
      <c r="IMN1698" s="12"/>
      <c r="IMO1698" s="12"/>
      <c r="IMP1698" s="12"/>
      <c r="IMQ1698" s="12"/>
      <c r="IMR1698" s="12"/>
      <c r="IMS1698" s="12"/>
      <c r="IMT1698" s="12"/>
      <c r="IMU1698" s="12"/>
      <c r="IMV1698" s="12"/>
      <c r="IMW1698" s="12"/>
      <c r="IMX1698" s="12"/>
      <c r="IMY1698" s="12"/>
      <c r="IMZ1698" s="12"/>
      <c r="INA1698" s="12"/>
      <c r="INB1698" s="12"/>
      <c r="INC1698" s="12"/>
      <c r="IND1698" s="12"/>
      <c r="INE1698" s="12"/>
      <c r="INF1698" s="12"/>
      <c r="ING1698" s="12"/>
      <c r="INH1698" s="12"/>
      <c r="INI1698" s="12"/>
      <c r="INJ1698" s="12"/>
      <c r="INK1698" s="12"/>
      <c r="INL1698" s="12"/>
      <c r="INM1698" s="12"/>
      <c r="INN1698" s="12"/>
      <c r="INO1698" s="12"/>
      <c r="INP1698" s="12"/>
      <c r="INQ1698" s="12"/>
      <c r="INR1698" s="12"/>
      <c r="INS1698" s="12"/>
      <c r="INT1698" s="12"/>
      <c r="INU1698" s="12"/>
      <c r="INV1698" s="12"/>
      <c r="INW1698" s="12"/>
      <c r="INX1698" s="12"/>
      <c r="INY1698" s="12"/>
      <c r="INZ1698" s="12"/>
      <c r="IOA1698" s="12"/>
      <c r="IOB1698" s="12"/>
      <c r="IOC1698" s="12"/>
      <c r="IOD1698" s="12"/>
      <c r="IOE1698" s="12"/>
      <c r="IOF1698" s="12"/>
      <c r="IOG1698" s="12"/>
      <c r="IOH1698" s="12"/>
      <c r="IOI1698" s="12"/>
      <c r="IOJ1698" s="12"/>
      <c r="IOK1698" s="12"/>
      <c r="IOL1698" s="12"/>
      <c r="IOM1698" s="12"/>
      <c r="ION1698" s="12"/>
      <c r="IOO1698" s="12"/>
      <c r="IOP1698" s="12"/>
      <c r="IOQ1698" s="12"/>
      <c r="IOR1698" s="12"/>
      <c r="IOS1698" s="12"/>
      <c r="IOT1698" s="12"/>
      <c r="IOU1698" s="12"/>
      <c r="IOV1698" s="12"/>
      <c r="IOW1698" s="12"/>
      <c r="IOX1698" s="12"/>
      <c r="IOY1698" s="12"/>
      <c r="IOZ1698" s="12"/>
      <c r="IPA1698" s="12"/>
      <c r="IPB1698" s="12"/>
      <c r="IPC1698" s="12"/>
      <c r="IPD1698" s="12"/>
      <c r="IPE1698" s="12"/>
      <c r="IPF1698" s="12"/>
      <c r="IPG1698" s="12"/>
      <c r="IPH1698" s="12"/>
      <c r="IPI1698" s="12"/>
      <c r="IPJ1698" s="12"/>
      <c r="IPK1698" s="12"/>
      <c r="IPL1698" s="12"/>
      <c r="IPM1698" s="12"/>
      <c r="IPN1698" s="12"/>
      <c r="IPO1698" s="12"/>
      <c r="IPP1698" s="12"/>
      <c r="IPQ1698" s="12"/>
      <c r="IPR1698" s="12"/>
      <c r="IPS1698" s="12"/>
      <c r="IPT1698" s="12"/>
      <c r="IPU1698" s="12"/>
      <c r="IPV1698" s="12"/>
      <c r="IPW1698" s="12"/>
      <c r="IPX1698" s="12"/>
      <c r="IPY1698" s="12"/>
      <c r="IPZ1698" s="12"/>
      <c r="IQA1698" s="12"/>
      <c r="IQB1698" s="12"/>
      <c r="IQC1698" s="12"/>
      <c r="IQD1698" s="12"/>
      <c r="IQE1698" s="12"/>
      <c r="IQF1698" s="12"/>
      <c r="IQG1698" s="12"/>
      <c r="IQH1698" s="12"/>
      <c r="IQI1698" s="12"/>
      <c r="IQJ1698" s="12"/>
      <c r="IQK1698" s="12"/>
      <c r="IQL1698" s="12"/>
      <c r="IQM1698" s="12"/>
      <c r="IQN1698" s="12"/>
      <c r="IQO1698" s="12"/>
      <c r="IQP1698" s="12"/>
      <c r="IQQ1698" s="12"/>
      <c r="IQR1698" s="12"/>
      <c r="IQS1698" s="12"/>
      <c r="IQT1698" s="12"/>
      <c r="IQU1698" s="12"/>
      <c r="IQV1698" s="12"/>
      <c r="IQW1698" s="12"/>
      <c r="IQX1698" s="12"/>
      <c r="IQY1698" s="12"/>
      <c r="IQZ1698" s="12"/>
      <c r="IRA1698" s="12"/>
      <c r="IRB1698" s="12"/>
      <c r="IRC1698" s="12"/>
      <c r="IRD1698" s="12"/>
      <c r="IRE1698" s="12"/>
      <c r="IRF1698" s="12"/>
      <c r="IRG1698" s="12"/>
      <c r="IRH1698" s="12"/>
      <c r="IRI1698" s="12"/>
      <c r="IRJ1698" s="12"/>
      <c r="IRK1698" s="12"/>
      <c r="IRL1698" s="12"/>
      <c r="IRM1698" s="12"/>
      <c r="IRN1698" s="12"/>
      <c r="IRO1698" s="12"/>
      <c r="IRP1698" s="12"/>
      <c r="IRQ1698" s="12"/>
      <c r="IRR1698" s="12"/>
      <c r="IRS1698" s="12"/>
      <c r="IRT1698" s="12"/>
      <c r="IRU1698" s="12"/>
      <c r="IRV1698" s="12"/>
      <c r="IRW1698" s="12"/>
      <c r="IRX1698" s="12"/>
      <c r="IRY1698" s="12"/>
      <c r="IRZ1698" s="12"/>
      <c r="ISA1698" s="12"/>
      <c r="ISB1698" s="12"/>
      <c r="ISC1698" s="12"/>
      <c r="ISD1698" s="12"/>
      <c r="ISE1698" s="12"/>
      <c r="ISF1698" s="12"/>
      <c r="ISG1698" s="12"/>
      <c r="ISH1698" s="12"/>
      <c r="ISI1698" s="12"/>
      <c r="ISJ1698" s="12"/>
      <c r="ISK1698" s="12"/>
      <c r="ISL1698" s="12"/>
      <c r="ISM1698" s="12"/>
      <c r="ISN1698" s="12"/>
      <c r="ISO1698" s="12"/>
      <c r="ISP1698" s="12"/>
      <c r="ISQ1698" s="12"/>
      <c r="ISR1698" s="12"/>
      <c r="ISS1698" s="12"/>
      <c r="IST1698" s="12"/>
      <c r="ISU1698" s="12"/>
      <c r="ISV1698" s="12"/>
      <c r="ISW1698" s="12"/>
      <c r="ISX1698" s="12"/>
      <c r="ISY1698" s="12"/>
      <c r="ISZ1698" s="12"/>
      <c r="ITA1698" s="12"/>
      <c r="ITB1698" s="12"/>
      <c r="ITC1698" s="12"/>
      <c r="ITD1698" s="12"/>
      <c r="ITE1698" s="12"/>
      <c r="ITF1698" s="12"/>
      <c r="ITG1698" s="12"/>
      <c r="ITH1698" s="12"/>
      <c r="ITI1698" s="12"/>
      <c r="ITJ1698" s="12"/>
      <c r="ITK1698" s="12"/>
      <c r="ITL1698" s="12"/>
      <c r="ITM1698" s="12"/>
      <c r="ITN1698" s="12"/>
      <c r="ITO1698" s="12"/>
      <c r="ITP1698" s="12"/>
      <c r="ITQ1698" s="12"/>
      <c r="ITR1698" s="12"/>
      <c r="ITS1698" s="12"/>
      <c r="ITT1698" s="12"/>
      <c r="ITU1698" s="12"/>
      <c r="ITV1698" s="12"/>
      <c r="ITW1698" s="12"/>
      <c r="ITX1698" s="12"/>
      <c r="ITY1698" s="12"/>
      <c r="ITZ1698" s="12"/>
      <c r="IUA1698" s="12"/>
      <c r="IUB1698" s="12"/>
      <c r="IUC1698" s="12"/>
      <c r="IUD1698" s="12"/>
      <c r="IUE1698" s="12"/>
      <c r="IUF1698" s="12"/>
      <c r="IUG1698" s="12"/>
      <c r="IUH1698" s="12"/>
      <c r="IUI1698" s="12"/>
      <c r="IUJ1698" s="12"/>
      <c r="IUK1698" s="12"/>
      <c r="IUL1698" s="12"/>
      <c r="IUM1698" s="12"/>
      <c r="IUN1698" s="12"/>
      <c r="IUO1698" s="12"/>
      <c r="IUP1698" s="12"/>
      <c r="IUQ1698" s="12"/>
      <c r="IUR1698" s="12"/>
      <c r="IUS1698" s="12"/>
      <c r="IUT1698" s="12"/>
      <c r="IUU1698" s="12"/>
      <c r="IUV1698" s="12"/>
      <c r="IUW1698" s="12"/>
      <c r="IUX1698" s="12"/>
      <c r="IUY1698" s="12"/>
      <c r="IUZ1698" s="12"/>
      <c r="IVA1698" s="12"/>
      <c r="IVB1698" s="12"/>
      <c r="IVC1698" s="12"/>
      <c r="IVD1698" s="12"/>
      <c r="IVE1698" s="12"/>
      <c r="IVF1698" s="12"/>
      <c r="IVG1698" s="12"/>
      <c r="IVH1698" s="12"/>
      <c r="IVI1698" s="12"/>
      <c r="IVJ1698" s="12"/>
      <c r="IVK1698" s="12"/>
      <c r="IVL1698" s="12"/>
      <c r="IVM1698" s="12"/>
      <c r="IVN1698" s="12"/>
      <c r="IVO1698" s="12"/>
      <c r="IVP1698" s="12"/>
      <c r="IVQ1698" s="12"/>
      <c r="IVR1698" s="12"/>
      <c r="IVS1698" s="12"/>
      <c r="IVT1698" s="12"/>
      <c r="IVU1698" s="12"/>
      <c r="IVV1698" s="12"/>
      <c r="IVW1698" s="12"/>
      <c r="IVX1698" s="12"/>
      <c r="IVY1698" s="12"/>
      <c r="IVZ1698" s="12"/>
      <c r="IWA1698" s="12"/>
      <c r="IWB1698" s="12"/>
      <c r="IWC1698" s="12"/>
      <c r="IWD1698" s="12"/>
      <c r="IWE1698" s="12"/>
      <c r="IWF1698" s="12"/>
      <c r="IWG1698" s="12"/>
      <c r="IWH1698" s="12"/>
      <c r="IWI1698" s="12"/>
      <c r="IWJ1698" s="12"/>
      <c r="IWK1698" s="12"/>
      <c r="IWL1698" s="12"/>
      <c r="IWM1698" s="12"/>
      <c r="IWN1698" s="12"/>
      <c r="IWO1698" s="12"/>
      <c r="IWP1698" s="12"/>
      <c r="IWQ1698" s="12"/>
      <c r="IWR1698" s="12"/>
      <c r="IWS1698" s="12"/>
      <c r="IWT1698" s="12"/>
      <c r="IWU1698" s="12"/>
      <c r="IWV1698" s="12"/>
      <c r="IWW1698" s="12"/>
      <c r="IWX1698" s="12"/>
      <c r="IWY1698" s="12"/>
      <c r="IWZ1698" s="12"/>
      <c r="IXA1698" s="12"/>
      <c r="IXB1698" s="12"/>
      <c r="IXC1698" s="12"/>
      <c r="IXD1698" s="12"/>
      <c r="IXE1698" s="12"/>
      <c r="IXF1698" s="12"/>
      <c r="IXG1698" s="12"/>
      <c r="IXH1698" s="12"/>
      <c r="IXI1698" s="12"/>
      <c r="IXJ1698" s="12"/>
      <c r="IXK1698" s="12"/>
      <c r="IXL1698" s="12"/>
      <c r="IXM1698" s="12"/>
      <c r="IXN1698" s="12"/>
      <c r="IXO1698" s="12"/>
      <c r="IXP1698" s="12"/>
      <c r="IXQ1698" s="12"/>
      <c r="IXR1698" s="12"/>
      <c r="IXS1698" s="12"/>
      <c r="IXT1698" s="12"/>
      <c r="IXU1698" s="12"/>
      <c r="IXV1698" s="12"/>
      <c r="IXW1698" s="12"/>
      <c r="IXX1698" s="12"/>
      <c r="IXY1698" s="12"/>
      <c r="IXZ1698" s="12"/>
      <c r="IYA1698" s="12"/>
      <c r="IYB1698" s="12"/>
      <c r="IYC1698" s="12"/>
      <c r="IYD1698" s="12"/>
      <c r="IYE1698" s="12"/>
      <c r="IYF1698" s="12"/>
      <c r="IYG1698" s="12"/>
      <c r="IYH1698" s="12"/>
      <c r="IYI1698" s="12"/>
      <c r="IYJ1698" s="12"/>
      <c r="IYK1698" s="12"/>
      <c r="IYL1698" s="12"/>
      <c r="IYM1698" s="12"/>
      <c r="IYN1698" s="12"/>
      <c r="IYO1698" s="12"/>
      <c r="IYP1698" s="12"/>
      <c r="IYQ1698" s="12"/>
      <c r="IYR1698" s="12"/>
      <c r="IYS1698" s="12"/>
      <c r="IYT1698" s="12"/>
      <c r="IYU1698" s="12"/>
      <c r="IYV1698" s="12"/>
      <c r="IYW1698" s="12"/>
      <c r="IYX1698" s="12"/>
      <c r="IYY1698" s="12"/>
      <c r="IYZ1698" s="12"/>
      <c r="IZA1698" s="12"/>
      <c r="IZB1698" s="12"/>
      <c r="IZC1698" s="12"/>
      <c r="IZD1698" s="12"/>
      <c r="IZE1698" s="12"/>
      <c r="IZF1698" s="12"/>
      <c r="IZG1698" s="12"/>
      <c r="IZH1698" s="12"/>
      <c r="IZI1698" s="12"/>
      <c r="IZJ1698" s="12"/>
      <c r="IZK1698" s="12"/>
      <c r="IZL1698" s="12"/>
      <c r="IZM1698" s="12"/>
      <c r="IZN1698" s="12"/>
      <c r="IZO1698" s="12"/>
      <c r="IZP1698" s="12"/>
      <c r="IZQ1698" s="12"/>
      <c r="IZR1698" s="12"/>
      <c r="IZS1698" s="12"/>
      <c r="IZT1698" s="12"/>
      <c r="IZU1698" s="12"/>
      <c r="IZV1698" s="12"/>
      <c r="IZW1698" s="12"/>
      <c r="IZX1698" s="12"/>
      <c r="IZY1698" s="12"/>
      <c r="IZZ1698" s="12"/>
      <c r="JAA1698" s="12"/>
      <c r="JAB1698" s="12"/>
      <c r="JAC1698" s="12"/>
      <c r="JAD1698" s="12"/>
      <c r="JAE1698" s="12"/>
      <c r="JAF1698" s="12"/>
      <c r="JAG1698" s="12"/>
      <c r="JAH1698" s="12"/>
      <c r="JAI1698" s="12"/>
      <c r="JAJ1698" s="12"/>
      <c r="JAK1698" s="12"/>
      <c r="JAL1698" s="12"/>
      <c r="JAM1698" s="12"/>
      <c r="JAN1698" s="12"/>
      <c r="JAO1698" s="12"/>
      <c r="JAP1698" s="12"/>
      <c r="JAQ1698" s="12"/>
      <c r="JAR1698" s="12"/>
      <c r="JAS1698" s="12"/>
      <c r="JAT1698" s="12"/>
      <c r="JAU1698" s="12"/>
      <c r="JAV1698" s="12"/>
      <c r="JAW1698" s="12"/>
      <c r="JAX1698" s="12"/>
      <c r="JAY1698" s="12"/>
      <c r="JAZ1698" s="12"/>
      <c r="JBA1698" s="12"/>
      <c r="JBB1698" s="12"/>
      <c r="JBC1698" s="12"/>
      <c r="JBD1698" s="12"/>
      <c r="JBE1698" s="12"/>
      <c r="JBF1698" s="12"/>
      <c r="JBG1698" s="12"/>
      <c r="JBH1698" s="12"/>
      <c r="JBI1698" s="12"/>
      <c r="JBJ1698" s="12"/>
      <c r="JBK1698" s="12"/>
      <c r="JBL1698" s="12"/>
      <c r="JBM1698" s="12"/>
      <c r="JBN1698" s="12"/>
      <c r="JBO1698" s="12"/>
      <c r="JBP1698" s="12"/>
      <c r="JBQ1698" s="12"/>
      <c r="JBR1698" s="12"/>
      <c r="JBS1698" s="12"/>
      <c r="JBT1698" s="12"/>
      <c r="JBU1698" s="12"/>
      <c r="JBV1698" s="12"/>
      <c r="JBW1698" s="12"/>
      <c r="JBX1698" s="12"/>
      <c r="JBY1698" s="12"/>
      <c r="JBZ1698" s="12"/>
      <c r="JCA1698" s="12"/>
      <c r="JCB1698" s="12"/>
      <c r="JCC1698" s="12"/>
      <c r="JCD1698" s="12"/>
      <c r="JCE1698" s="12"/>
      <c r="JCF1698" s="12"/>
      <c r="JCG1698" s="12"/>
      <c r="JCH1698" s="12"/>
      <c r="JCI1698" s="12"/>
      <c r="JCJ1698" s="12"/>
      <c r="JCK1698" s="12"/>
      <c r="JCL1698" s="12"/>
      <c r="JCM1698" s="12"/>
      <c r="JCN1698" s="12"/>
      <c r="JCO1698" s="12"/>
      <c r="JCP1698" s="12"/>
      <c r="JCQ1698" s="12"/>
      <c r="JCR1698" s="12"/>
      <c r="JCS1698" s="12"/>
      <c r="JCT1698" s="12"/>
      <c r="JCU1698" s="12"/>
      <c r="JCV1698" s="12"/>
      <c r="JCW1698" s="12"/>
      <c r="JCX1698" s="12"/>
      <c r="JCY1698" s="12"/>
      <c r="JCZ1698" s="12"/>
      <c r="JDA1698" s="12"/>
      <c r="JDB1698" s="12"/>
      <c r="JDC1698" s="12"/>
      <c r="JDD1698" s="12"/>
      <c r="JDE1698" s="12"/>
      <c r="JDF1698" s="12"/>
      <c r="JDG1698" s="12"/>
      <c r="JDH1698" s="12"/>
      <c r="JDI1698" s="12"/>
      <c r="JDJ1698" s="12"/>
      <c r="JDK1698" s="12"/>
      <c r="JDL1698" s="12"/>
      <c r="JDM1698" s="12"/>
      <c r="JDN1698" s="12"/>
      <c r="JDO1698" s="12"/>
      <c r="JDP1698" s="12"/>
      <c r="JDQ1698" s="12"/>
      <c r="JDR1698" s="12"/>
      <c r="JDS1698" s="12"/>
      <c r="JDT1698" s="12"/>
      <c r="JDU1698" s="12"/>
      <c r="JDV1698" s="12"/>
      <c r="JDW1698" s="12"/>
      <c r="JDX1698" s="12"/>
      <c r="JDY1698" s="12"/>
      <c r="JDZ1698" s="12"/>
      <c r="JEA1698" s="12"/>
      <c r="JEB1698" s="12"/>
      <c r="JEC1698" s="12"/>
      <c r="JED1698" s="12"/>
      <c r="JEE1698" s="12"/>
      <c r="JEF1698" s="12"/>
      <c r="JEG1698" s="12"/>
      <c r="JEH1698" s="12"/>
      <c r="JEI1698" s="12"/>
      <c r="JEJ1698" s="12"/>
      <c r="JEK1698" s="12"/>
      <c r="JEL1698" s="12"/>
      <c r="JEM1698" s="12"/>
      <c r="JEN1698" s="12"/>
      <c r="JEO1698" s="12"/>
      <c r="JEP1698" s="12"/>
      <c r="JEQ1698" s="12"/>
      <c r="JER1698" s="12"/>
      <c r="JES1698" s="12"/>
      <c r="JET1698" s="12"/>
      <c r="JEU1698" s="12"/>
      <c r="JEV1698" s="12"/>
      <c r="JEW1698" s="12"/>
      <c r="JEX1698" s="12"/>
      <c r="JEY1698" s="12"/>
      <c r="JEZ1698" s="12"/>
      <c r="JFA1698" s="12"/>
      <c r="JFB1698" s="12"/>
      <c r="JFC1698" s="12"/>
      <c r="JFD1698" s="12"/>
      <c r="JFE1698" s="12"/>
      <c r="JFF1698" s="12"/>
      <c r="JFG1698" s="12"/>
      <c r="JFH1698" s="12"/>
      <c r="JFI1698" s="12"/>
      <c r="JFJ1698" s="12"/>
      <c r="JFK1698" s="12"/>
      <c r="JFL1698" s="12"/>
      <c r="JFM1698" s="12"/>
      <c r="JFN1698" s="12"/>
      <c r="JFO1698" s="12"/>
      <c r="JFP1698" s="12"/>
      <c r="JFQ1698" s="12"/>
      <c r="JFR1698" s="12"/>
      <c r="JFS1698" s="12"/>
      <c r="JFT1698" s="12"/>
      <c r="JFU1698" s="12"/>
      <c r="JFV1698" s="12"/>
      <c r="JFW1698" s="12"/>
      <c r="JFX1698" s="12"/>
      <c r="JFY1698" s="12"/>
      <c r="JFZ1698" s="12"/>
      <c r="JGA1698" s="12"/>
      <c r="JGB1698" s="12"/>
      <c r="JGC1698" s="12"/>
      <c r="JGD1698" s="12"/>
      <c r="JGE1698" s="12"/>
      <c r="JGF1698" s="12"/>
      <c r="JGG1698" s="12"/>
      <c r="JGH1698" s="12"/>
      <c r="JGI1698" s="12"/>
      <c r="JGJ1698" s="12"/>
      <c r="JGK1698" s="12"/>
      <c r="JGL1698" s="12"/>
      <c r="JGM1698" s="12"/>
      <c r="JGN1698" s="12"/>
      <c r="JGO1698" s="12"/>
      <c r="JGP1698" s="12"/>
      <c r="JGQ1698" s="12"/>
      <c r="JGR1698" s="12"/>
      <c r="JGS1698" s="12"/>
      <c r="JGT1698" s="12"/>
      <c r="JGU1698" s="12"/>
      <c r="JGV1698" s="12"/>
      <c r="JGW1698" s="12"/>
      <c r="JGX1698" s="12"/>
      <c r="JGY1698" s="12"/>
      <c r="JGZ1698" s="12"/>
      <c r="JHA1698" s="12"/>
      <c r="JHB1698" s="12"/>
      <c r="JHC1698" s="12"/>
      <c r="JHD1698" s="12"/>
      <c r="JHE1698" s="12"/>
      <c r="JHF1698" s="12"/>
      <c r="JHG1698" s="12"/>
      <c r="JHH1698" s="12"/>
      <c r="JHI1698" s="12"/>
      <c r="JHJ1698" s="12"/>
      <c r="JHK1698" s="12"/>
      <c r="JHL1698" s="12"/>
      <c r="JHM1698" s="12"/>
      <c r="JHN1698" s="12"/>
      <c r="JHO1698" s="12"/>
      <c r="JHP1698" s="12"/>
      <c r="JHQ1698" s="12"/>
      <c r="JHR1698" s="12"/>
      <c r="JHS1698" s="12"/>
      <c r="JHT1698" s="12"/>
      <c r="JHU1698" s="12"/>
      <c r="JHV1698" s="12"/>
      <c r="JHW1698" s="12"/>
      <c r="JHX1698" s="12"/>
      <c r="JHY1698" s="12"/>
      <c r="JHZ1698" s="12"/>
      <c r="JIA1698" s="12"/>
      <c r="JIB1698" s="12"/>
      <c r="JIC1698" s="12"/>
      <c r="JID1698" s="12"/>
      <c r="JIE1698" s="12"/>
      <c r="JIF1698" s="12"/>
      <c r="JIG1698" s="12"/>
      <c r="JIH1698" s="12"/>
      <c r="JII1698" s="12"/>
      <c r="JIJ1698" s="12"/>
      <c r="JIK1698" s="12"/>
      <c r="JIL1698" s="12"/>
      <c r="JIM1698" s="12"/>
      <c r="JIN1698" s="12"/>
      <c r="JIO1698" s="12"/>
      <c r="JIP1698" s="12"/>
      <c r="JIQ1698" s="12"/>
      <c r="JIR1698" s="12"/>
      <c r="JIS1698" s="12"/>
      <c r="JIT1698" s="12"/>
      <c r="JIU1698" s="12"/>
      <c r="JIV1698" s="12"/>
      <c r="JIW1698" s="12"/>
      <c r="JIX1698" s="12"/>
      <c r="JIY1698" s="12"/>
      <c r="JIZ1698" s="12"/>
      <c r="JJA1698" s="12"/>
      <c r="JJB1698" s="12"/>
      <c r="JJC1698" s="12"/>
      <c r="JJD1698" s="12"/>
      <c r="JJE1698" s="12"/>
      <c r="JJF1698" s="12"/>
      <c r="JJG1698" s="12"/>
      <c r="JJH1698" s="12"/>
      <c r="JJI1698" s="12"/>
      <c r="JJJ1698" s="12"/>
      <c r="JJK1698" s="12"/>
      <c r="JJL1698" s="12"/>
      <c r="JJM1698" s="12"/>
      <c r="JJN1698" s="12"/>
      <c r="JJO1698" s="12"/>
      <c r="JJP1698" s="12"/>
      <c r="JJQ1698" s="12"/>
      <c r="JJR1698" s="12"/>
      <c r="JJS1698" s="12"/>
      <c r="JJT1698" s="12"/>
      <c r="JJU1698" s="12"/>
      <c r="JJV1698" s="12"/>
      <c r="JJW1698" s="12"/>
      <c r="JJX1698" s="12"/>
      <c r="JJY1698" s="12"/>
      <c r="JJZ1698" s="12"/>
      <c r="JKA1698" s="12"/>
      <c r="JKB1698" s="12"/>
      <c r="JKC1698" s="12"/>
      <c r="JKD1698" s="12"/>
      <c r="JKE1698" s="12"/>
      <c r="JKF1698" s="12"/>
      <c r="JKG1698" s="12"/>
      <c r="JKH1698" s="12"/>
      <c r="JKI1698" s="12"/>
      <c r="JKJ1698" s="12"/>
      <c r="JKK1698" s="12"/>
      <c r="JKL1698" s="12"/>
      <c r="JKM1698" s="12"/>
      <c r="JKN1698" s="12"/>
      <c r="JKO1698" s="12"/>
      <c r="JKP1698" s="12"/>
      <c r="JKQ1698" s="12"/>
      <c r="JKR1698" s="12"/>
      <c r="JKS1698" s="12"/>
      <c r="JKT1698" s="12"/>
      <c r="JKU1698" s="12"/>
      <c r="JKV1698" s="12"/>
      <c r="JKW1698" s="12"/>
      <c r="JKX1698" s="12"/>
      <c r="JKY1698" s="12"/>
      <c r="JKZ1698" s="12"/>
      <c r="JLA1698" s="12"/>
      <c r="JLB1698" s="12"/>
      <c r="JLC1698" s="12"/>
      <c r="JLD1698" s="12"/>
      <c r="JLE1698" s="12"/>
      <c r="JLF1698" s="12"/>
      <c r="JLG1698" s="12"/>
      <c r="JLH1698" s="12"/>
      <c r="JLI1698" s="12"/>
      <c r="JLJ1698" s="12"/>
      <c r="JLK1698" s="12"/>
      <c r="JLL1698" s="12"/>
      <c r="JLM1698" s="12"/>
      <c r="JLN1698" s="12"/>
      <c r="JLO1698" s="12"/>
      <c r="JLP1698" s="12"/>
      <c r="JLQ1698" s="12"/>
      <c r="JLR1698" s="12"/>
      <c r="JLS1698" s="12"/>
      <c r="JLT1698" s="12"/>
      <c r="JLU1698" s="12"/>
      <c r="JLV1698" s="12"/>
      <c r="JLW1698" s="12"/>
      <c r="JLX1698" s="12"/>
      <c r="JLY1698" s="12"/>
      <c r="JLZ1698" s="12"/>
      <c r="JMA1698" s="12"/>
      <c r="JMB1698" s="12"/>
      <c r="JMC1698" s="12"/>
      <c r="JMD1698" s="12"/>
      <c r="JME1698" s="12"/>
      <c r="JMF1698" s="12"/>
      <c r="JMG1698" s="12"/>
      <c r="JMH1698" s="12"/>
      <c r="JMI1698" s="12"/>
      <c r="JMJ1698" s="12"/>
      <c r="JMK1698" s="12"/>
      <c r="JML1698" s="12"/>
      <c r="JMM1698" s="12"/>
      <c r="JMN1698" s="12"/>
      <c r="JMO1698" s="12"/>
      <c r="JMP1698" s="12"/>
      <c r="JMQ1698" s="12"/>
      <c r="JMR1698" s="12"/>
      <c r="JMS1698" s="12"/>
      <c r="JMT1698" s="12"/>
      <c r="JMU1698" s="12"/>
      <c r="JMV1698" s="12"/>
      <c r="JMW1698" s="12"/>
      <c r="JMX1698" s="12"/>
      <c r="JMY1698" s="12"/>
      <c r="JMZ1698" s="12"/>
      <c r="JNA1698" s="12"/>
      <c r="JNB1698" s="12"/>
      <c r="JNC1698" s="12"/>
      <c r="JND1698" s="12"/>
      <c r="JNE1698" s="12"/>
      <c r="JNF1698" s="12"/>
      <c r="JNG1698" s="12"/>
      <c r="JNH1698" s="12"/>
      <c r="JNI1698" s="12"/>
      <c r="JNJ1698" s="12"/>
      <c r="JNK1698" s="12"/>
      <c r="JNL1698" s="12"/>
      <c r="JNM1698" s="12"/>
      <c r="JNN1698" s="12"/>
      <c r="JNO1698" s="12"/>
      <c r="JNP1698" s="12"/>
      <c r="JNQ1698" s="12"/>
      <c r="JNR1698" s="12"/>
      <c r="JNS1698" s="12"/>
      <c r="JNT1698" s="12"/>
      <c r="JNU1698" s="12"/>
      <c r="JNV1698" s="12"/>
      <c r="JNW1698" s="12"/>
      <c r="JNX1698" s="12"/>
      <c r="JNY1698" s="12"/>
      <c r="JNZ1698" s="12"/>
      <c r="JOA1698" s="12"/>
      <c r="JOB1698" s="12"/>
      <c r="JOC1698" s="12"/>
      <c r="JOD1698" s="12"/>
      <c r="JOE1698" s="12"/>
      <c r="JOF1698" s="12"/>
      <c r="JOG1698" s="12"/>
      <c r="JOH1698" s="12"/>
      <c r="JOI1698" s="12"/>
      <c r="JOJ1698" s="12"/>
      <c r="JOK1698" s="12"/>
      <c r="JOL1698" s="12"/>
      <c r="JOM1698" s="12"/>
      <c r="JON1698" s="12"/>
      <c r="JOO1698" s="12"/>
      <c r="JOP1698" s="12"/>
      <c r="JOQ1698" s="12"/>
      <c r="JOR1698" s="12"/>
      <c r="JOS1698" s="12"/>
      <c r="JOT1698" s="12"/>
      <c r="JOU1698" s="12"/>
      <c r="JOV1698" s="12"/>
      <c r="JOW1698" s="12"/>
      <c r="JOX1698" s="12"/>
      <c r="JOY1698" s="12"/>
      <c r="JOZ1698" s="12"/>
      <c r="JPA1698" s="12"/>
      <c r="JPB1698" s="12"/>
      <c r="JPC1698" s="12"/>
      <c r="JPD1698" s="12"/>
      <c r="JPE1698" s="12"/>
      <c r="JPF1698" s="12"/>
      <c r="JPG1698" s="12"/>
      <c r="JPH1698" s="12"/>
      <c r="JPI1698" s="12"/>
      <c r="JPJ1698" s="12"/>
      <c r="JPK1698" s="12"/>
      <c r="JPL1698" s="12"/>
      <c r="JPM1698" s="12"/>
      <c r="JPN1698" s="12"/>
      <c r="JPO1698" s="12"/>
      <c r="JPP1698" s="12"/>
      <c r="JPQ1698" s="12"/>
      <c r="JPR1698" s="12"/>
      <c r="JPS1698" s="12"/>
      <c r="JPT1698" s="12"/>
      <c r="JPU1698" s="12"/>
      <c r="JPV1698" s="12"/>
      <c r="JPW1698" s="12"/>
      <c r="JPX1698" s="12"/>
      <c r="JPY1698" s="12"/>
      <c r="JPZ1698" s="12"/>
      <c r="JQA1698" s="12"/>
      <c r="JQB1698" s="12"/>
      <c r="JQC1698" s="12"/>
      <c r="JQD1698" s="12"/>
      <c r="JQE1698" s="12"/>
      <c r="JQF1698" s="12"/>
      <c r="JQG1698" s="12"/>
      <c r="JQH1698" s="12"/>
      <c r="JQI1698" s="12"/>
      <c r="JQJ1698" s="12"/>
      <c r="JQK1698" s="12"/>
      <c r="JQL1698" s="12"/>
      <c r="JQM1698" s="12"/>
      <c r="JQN1698" s="12"/>
      <c r="JQO1698" s="12"/>
      <c r="JQP1698" s="12"/>
      <c r="JQQ1698" s="12"/>
      <c r="JQR1698" s="12"/>
      <c r="JQS1698" s="12"/>
      <c r="JQT1698" s="12"/>
      <c r="JQU1698" s="12"/>
      <c r="JQV1698" s="12"/>
      <c r="JQW1698" s="12"/>
      <c r="JQX1698" s="12"/>
      <c r="JQY1698" s="12"/>
      <c r="JQZ1698" s="12"/>
      <c r="JRA1698" s="12"/>
      <c r="JRB1698" s="12"/>
      <c r="JRC1698" s="12"/>
      <c r="JRD1698" s="12"/>
      <c r="JRE1698" s="12"/>
      <c r="JRF1698" s="12"/>
      <c r="JRG1698" s="12"/>
      <c r="JRH1698" s="12"/>
      <c r="JRI1698" s="12"/>
      <c r="JRJ1698" s="12"/>
      <c r="JRK1698" s="12"/>
      <c r="JRL1698" s="12"/>
      <c r="JRM1698" s="12"/>
      <c r="JRN1698" s="12"/>
      <c r="JRO1698" s="12"/>
      <c r="JRP1698" s="12"/>
      <c r="JRQ1698" s="12"/>
      <c r="JRR1698" s="12"/>
      <c r="JRS1698" s="12"/>
      <c r="JRT1698" s="12"/>
      <c r="JRU1698" s="12"/>
      <c r="JRV1698" s="12"/>
      <c r="JRW1698" s="12"/>
      <c r="JRX1698" s="12"/>
      <c r="JRY1698" s="12"/>
      <c r="JRZ1698" s="12"/>
      <c r="JSA1698" s="12"/>
      <c r="JSB1698" s="12"/>
      <c r="JSC1698" s="12"/>
      <c r="JSD1698" s="12"/>
      <c r="JSE1698" s="12"/>
      <c r="JSF1698" s="12"/>
      <c r="JSG1698" s="12"/>
      <c r="JSH1698" s="12"/>
      <c r="JSI1698" s="12"/>
      <c r="JSJ1698" s="12"/>
      <c r="JSK1698" s="12"/>
      <c r="JSL1698" s="12"/>
      <c r="JSM1698" s="12"/>
      <c r="JSN1698" s="12"/>
      <c r="JSO1698" s="12"/>
      <c r="JSP1698" s="12"/>
      <c r="JSQ1698" s="12"/>
      <c r="JSR1698" s="12"/>
      <c r="JSS1698" s="12"/>
      <c r="JST1698" s="12"/>
      <c r="JSU1698" s="12"/>
      <c r="JSV1698" s="12"/>
      <c r="JSW1698" s="12"/>
      <c r="JSX1698" s="12"/>
      <c r="JSY1698" s="12"/>
      <c r="JSZ1698" s="12"/>
      <c r="JTA1698" s="12"/>
      <c r="JTB1698" s="12"/>
      <c r="JTC1698" s="12"/>
      <c r="JTD1698" s="12"/>
      <c r="JTE1698" s="12"/>
      <c r="JTF1698" s="12"/>
      <c r="JTG1698" s="12"/>
      <c r="JTH1698" s="12"/>
      <c r="JTI1698" s="12"/>
      <c r="JTJ1698" s="12"/>
      <c r="JTK1698" s="12"/>
      <c r="JTL1698" s="12"/>
      <c r="JTM1698" s="12"/>
      <c r="JTN1698" s="12"/>
      <c r="JTO1698" s="12"/>
      <c r="JTP1698" s="12"/>
      <c r="JTQ1698" s="12"/>
      <c r="JTR1698" s="12"/>
      <c r="JTS1698" s="12"/>
      <c r="JTT1698" s="12"/>
      <c r="JTU1698" s="12"/>
      <c r="JTV1698" s="12"/>
      <c r="JTW1698" s="12"/>
      <c r="JTX1698" s="12"/>
      <c r="JTY1698" s="12"/>
      <c r="JTZ1698" s="12"/>
      <c r="JUA1698" s="12"/>
      <c r="JUB1698" s="12"/>
      <c r="JUC1698" s="12"/>
      <c r="JUD1698" s="12"/>
      <c r="JUE1698" s="12"/>
      <c r="JUF1698" s="12"/>
      <c r="JUG1698" s="12"/>
      <c r="JUH1698" s="12"/>
      <c r="JUI1698" s="12"/>
      <c r="JUJ1698" s="12"/>
      <c r="JUK1698" s="12"/>
      <c r="JUL1698" s="12"/>
      <c r="JUM1698" s="12"/>
      <c r="JUN1698" s="12"/>
      <c r="JUO1698" s="12"/>
      <c r="JUP1698" s="12"/>
      <c r="JUQ1698" s="12"/>
      <c r="JUR1698" s="12"/>
      <c r="JUS1698" s="12"/>
      <c r="JUT1698" s="12"/>
      <c r="JUU1698" s="12"/>
      <c r="JUV1698" s="12"/>
      <c r="JUW1698" s="12"/>
      <c r="JUX1698" s="12"/>
      <c r="JUY1698" s="12"/>
      <c r="JUZ1698" s="12"/>
      <c r="JVA1698" s="12"/>
      <c r="JVB1698" s="12"/>
      <c r="JVC1698" s="12"/>
      <c r="JVD1698" s="12"/>
      <c r="JVE1698" s="12"/>
      <c r="JVF1698" s="12"/>
      <c r="JVG1698" s="12"/>
      <c r="JVH1698" s="12"/>
      <c r="JVI1698" s="12"/>
      <c r="JVJ1698" s="12"/>
      <c r="JVK1698" s="12"/>
      <c r="JVL1698" s="12"/>
      <c r="JVM1698" s="12"/>
      <c r="JVN1698" s="12"/>
      <c r="JVO1698" s="12"/>
      <c r="JVP1698" s="12"/>
      <c r="JVQ1698" s="12"/>
      <c r="JVR1698" s="12"/>
      <c r="JVS1698" s="12"/>
      <c r="JVT1698" s="12"/>
      <c r="JVU1698" s="12"/>
      <c r="JVV1698" s="12"/>
      <c r="JVW1698" s="12"/>
      <c r="JVX1698" s="12"/>
      <c r="JVY1698" s="12"/>
      <c r="JVZ1698" s="12"/>
      <c r="JWA1698" s="12"/>
      <c r="JWB1698" s="12"/>
      <c r="JWC1698" s="12"/>
      <c r="JWD1698" s="12"/>
      <c r="JWE1698" s="12"/>
      <c r="JWF1698" s="12"/>
      <c r="JWG1698" s="12"/>
      <c r="JWH1698" s="12"/>
      <c r="JWI1698" s="12"/>
      <c r="JWJ1698" s="12"/>
      <c r="JWK1698" s="12"/>
      <c r="JWL1698" s="12"/>
      <c r="JWM1698" s="12"/>
      <c r="JWN1698" s="12"/>
      <c r="JWO1698" s="12"/>
      <c r="JWP1698" s="12"/>
      <c r="JWQ1698" s="12"/>
      <c r="JWR1698" s="12"/>
      <c r="JWS1698" s="12"/>
      <c r="JWT1698" s="12"/>
      <c r="JWU1698" s="12"/>
      <c r="JWV1698" s="12"/>
      <c r="JWW1698" s="12"/>
      <c r="JWX1698" s="12"/>
      <c r="JWY1698" s="12"/>
      <c r="JWZ1698" s="12"/>
      <c r="JXA1698" s="12"/>
      <c r="JXB1698" s="12"/>
      <c r="JXC1698" s="12"/>
      <c r="JXD1698" s="12"/>
      <c r="JXE1698" s="12"/>
      <c r="JXF1698" s="12"/>
      <c r="JXG1698" s="12"/>
      <c r="JXH1698" s="12"/>
      <c r="JXI1698" s="12"/>
      <c r="JXJ1698" s="12"/>
      <c r="JXK1698" s="12"/>
      <c r="JXL1698" s="12"/>
      <c r="JXM1698" s="12"/>
      <c r="JXN1698" s="12"/>
      <c r="JXO1698" s="12"/>
      <c r="JXP1698" s="12"/>
      <c r="JXQ1698" s="12"/>
      <c r="JXR1698" s="12"/>
      <c r="JXS1698" s="12"/>
      <c r="JXT1698" s="12"/>
      <c r="JXU1698" s="12"/>
      <c r="JXV1698" s="12"/>
      <c r="JXW1698" s="12"/>
      <c r="JXX1698" s="12"/>
      <c r="JXY1698" s="12"/>
      <c r="JXZ1698" s="12"/>
      <c r="JYA1698" s="12"/>
      <c r="JYB1698" s="12"/>
      <c r="JYC1698" s="12"/>
      <c r="JYD1698" s="12"/>
      <c r="JYE1698" s="12"/>
      <c r="JYF1698" s="12"/>
      <c r="JYG1698" s="12"/>
      <c r="JYH1698" s="12"/>
      <c r="JYI1698" s="12"/>
      <c r="JYJ1698" s="12"/>
      <c r="JYK1698" s="12"/>
      <c r="JYL1698" s="12"/>
      <c r="JYM1698" s="12"/>
      <c r="JYN1698" s="12"/>
      <c r="JYO1698" s="12"/>
      <c r="JYP1698" s="12"/>
      <c r="JYQ1698" s="12"/>
      <c r="JYR1698" s="12"/>
      <c r="JYS1698" s="12"/>
      <c r="JYT1698" s="12"/>
      <c r="JYU1698" s="12"/>
      <c r="JYV1698" s="12"/>
      <c r="JYW1698" s="12"/>
      <c r="JYX1698" s="12"/>
      <c r="JYY1698" s="12"/>
      <c r="JYZ1698" s="12"/>
      <c r="JZA1698" s="12"/>
      <c r="JZB1698" s="12"/>
      <c r="JZC1698" s="12"/>
      <c r="JZD1698" s="12"/>
      <c r="JZE1698" s="12"/>
      <c r="JZF1698" s="12"/>
      <c r="JZG1698" s="12"/>
      <c r="JZH1698" s="12"/>
      <c r="JZI1698" s="12"/>
      <c r="JZJ1698" s="12"/>
      <c r="JZK1698" s="12"/>
      <c r="JZL1698" s="12"/>
      <c r="JZM1698" s="12"/>
      <c r="JZN1698" s="12"/>
      <c r="JZO1698" s="12"/>
      <c r="JZP1698" s="12"/>
      <c r="JZQ1698" s="12"/>
      <c r="JZR1698" s="12"/>
      <c r="JZS1698" s="12"/>
      <c r="JZT1698" s="12"/>
      <c r="JZU1698" s="12"/>
      <c r="JZV1698" s="12"/>
      <c r="JZW1698" s="12"/>
      <c r="JZX1698" s="12"/>
      <c r="JZY1698" s="12"/>
      <c r="JZZ1698" s="12"/>
      <c r="KAA1698" s="12"/>
      <c r="KAB1698" s="12"/>
      <c r="KAC1698" s="12"/>
      <c r="KAD1698" s="12"/>
      <c r="KAE1698" s="12"/>
      <c r="KAF1698" s="12"/>
      <c r="KAG1698" s="12"/>
      <c r="KAH1698" s="12"/>
      <c r="KAI1698" s="12"/>
      <c r="KAJ1698" s="12"/>
      <c r="KAK1698" s="12"/>
      <c r="KAL1698" s="12"/>
      <c r="KAM1698" s="12"/>
      <c r="KAN1698" s="12"/>
      <c r="KAO1698" s="12"/>
      <c r="KAP1698" s="12"/>
      <c r="KAQ1698" s="12"/>
      <c r="KAR1698" s="12"/>
      <c r="KAS1698" s="12"/>
      <c r="KAT1698" s="12"/>
      <c r="KAU1698" s="12"/>
      <c r="KAV1698" s="12"/>
      <c r="KAW1698" s="12"/>
      <c r="KAX1698" s="12"/>
      <c r="KAY1698" s="12"/>
      <c r="KAZ1698" s="12"/>
      <c r="KBA1698" s="12"/>
      <c r="KBB1698" s="12"/>
      <c r="KBC1698" s="12"/>
      <c r="KBD1698" s="12"/>
      <c r="KBE1698" s="12"/>
      <c r="KBF1698" s="12"/>
      <c r="KBG1698" s="12"/>
      <c r="KBH1698" s="12"/>
      <c r="KBI1698" s="12"/>
      <c r="KBJ1698" s="12"/>
      <c r="KBK1698" s="12"/>
      <c r="KBL1698" s="12"/>
      <c r="KBM1698" s="12"/>
      <c r="KBN1698" s="12"/>
      <c r="KBO1698" s="12"/>
      <c r="KBP1698" s="12"/>
      <c r="KBQ1698" s="12"/>
      <c r="KBR1698" s="12"/>
      <c r="KBS1698" s="12"/>
      <c r="KBT1698" s="12"/>
      <c r="KBU1698" s="12"/>
      <c r="KBV1698" s="12"/>
      <c r="KBW1698" s="12"/>
      <c r="KBX1698" s="12"/>
      <c r="KBY1698" s="12"/>
      <c r="KBZ1698" s="12"/>
      <c r="KCA1698" s="12"/>
      <c r="KCB1698" s="12"/>
      <c r="KCC1698" s="12"/>
      <c r="KCD1698" s="12"/>
      <c r="KCE1698" s="12"/>
      <c r="KCF1698" s="12"/>
      <c r="KCG1698" s="12"/>
      <c r="KCH1698" s="12"/>
      <c r="KCI1698" s="12"/>
      <c r="KCJ1698" s="12"/>
      <c r="KCK1698" s="12"/>
      <c r="KCL1698" s="12"/>
      <c r="KCM1698" s="12"/>
      <c r="KCN1698" s="12"/>
      <c r="KCO1698" s="12"/>
      <c r="KCP1698" s="12"/>
      <c r="KCQ1698" s="12"/>
      <c r="KCR1698" s="12"/>
      <c r="KCS1698" s="12"/>
      <c r="KCT1698" s="12"/>
      <c r="KCU1698" s="12"/>
      <c r="KCV1698" s="12"/>
      <c r="KCW1698" s="12"/>
      <c r="KCX1698" s="12"/>
      <c r="KCY1698" s="12"/>
      <c r="KCZ1698" s="12"/>
      <c r="KDA1698" s="12"/>
      <c r="KDB1698" s="12"/>
      <c r="KDC1698" s="12"/>
      <c r="KDD1698" s="12"/>
      <c r="KDE1698" s="12"/>
      <c r="KDF1698" s="12"/>
      <c r="KDG1698" s="12"/>
      <c r="KDH1698" s="12"/>
      <c r="KDI1698" s="12"/>
      <c r="KDJ1698" s="12"/>
      <c r="KDK1698" s="12"/>
      <c r="KDL1698" s="12"/>
      <c r="KDM1698" s="12"/>
      <c r="KDN1698" s="12"/>
      <c r="KDO1698" s="12"/>
      <c r="KDP1698" s="12"/>
      <c r="KDQ1698" s="12"/>
      <c r="KDR1698" s="12"/>
      <c r="KDS1698" s="12"/>
      <c r="KDT1698" s="12"/>
      <c r="KDU1698" s="12"/>
      <c r="KDV1698" s="12"/>
      <c r="KDW1698" s="12"/>
      <c r="KDX1698" s="12"/>
      <c r="KDY1698" s="12"/>
      <c r="KDZ1698" s="12"/>
      <c r="KEA1698" s="12"/>
      <c r="KEB1698" s="12"/>
      <c r="KEC1698" s="12"/>
      <c r="KED1698" s="12"/>
      <c r="KEE1698" s="12"/>
      <c r="KEF1698" s="12"/>
      <c r="KEG1698" s="12"/>
      <c r="KEH1698" s="12"/>
      <c r="KEI1698" s="12"/>
      <c r="KEJ1698" s="12"/>
      <c r="KEK1698" s="12"/>
      <c r="KEL1698" s="12"/>
      <c r="KEM1698" s="12"/>
      <c r="KEN1698" s="12"/>
      <c r="KEO1698" s="12"/>
      <c r="KEP1698" s="12"/>
      <c r="KEQ1698" s="12"/>
      <c r="KER1698" s="12"/>
      <c r="KES1698" s="12"/>
      <c r="KET1698" s="12"/>
      <c r="KEU1698" s="12"/>
      <c r="KEV1698" s="12"/>
      <c r="KEW1698" s="12"/>
      <c r="KEX1698" s="12"/>
      <c r="KEY1698" s="12"/>
      <c r="KEZ1698" s="12"/>
      <c r="KFA1698" s="12"/>
      <c r="KFB1698" s="12"/>
      <c r="KFC1698" s="12"/>
      <c r="KFD1698" s="12"/>
      <c r="KFE1698" s="12"/>
      <c r="KFF1698" s="12"/>
      <c r="KFG1698" s="12"/>
      <c r="KFH1698" s="12"/>
      <c r="KFI1698" s="12"/>
      <c r="KFJ1698" s="12"/>
      <c r="KFK1698" s="12"/>
      <c r="KFL1698" s="12"/>
      <c r="KFM1698" s="12"/>
      <c r="KFN1698" s="12"/>
      <c r="KFO1698" s="12"/>
      <c r="KFP1698" s="12"/>
      <c r="KFQ1698" s="12"/>
      <c r="KFR1698" s="12"/>
      <c r="KFS1698" s="12"/>
      <c r="KFT1698" s="12"/>
      <c r="KFU1698" s="12"/>
      <c r="KFV1698" s="12"/>
      <c r="KFW1698" s="12"/>
      <c r="KFX1698" s="12"/>
      <c r="KFY1698" s="12"/>
      <c r="KFZ1698" s="12"/>
      <c r="KGA1698" s="12"/>
      <c r="KGB1698" s="12"/>
      <c r="KGC1698" s="12"/>
      <c r="KGD1698" s="12"/>
      <c r="KGE1698" s="12"/>
      <c r="KGF1698" s="12"/>
      <c r="KGG1698" s="12"/>
      <c r="KGH1698" s="12"/>
      <c r="KGI1698" s="12"/>
      <c r="KGJ1698" s="12"/>
      <c r="KGK1698" s="12"/>
      <c r="KGL1698" s="12"/>
      <c r="KGM1698" s="12"/>
      <c r="KGN1698" s="12"/>
      <c r="KGO1698" s="12"/>
      <c r="KGP1698" s="12"/>
      <c r="KGQ1698" s="12"/>
      <c r="KGR1698" s="12"/>
      <c r="KGS1698" s="12"/>
      <c r="KGT1698" s="12"/>
      <c r="KGU1698" s="12"/>
      <c r="KGV1698" s="12"/>
      <c r="KGW1698" s="12"/>
      <c r="KGX1698" s="12"/>
      <c r="KGY1698" s="12"/>
      <c r="KGZ1698" s="12"/>
      <c r="KHA1698" s="12"/>
      <c r="KHB1698" s="12"/>
      <c r="KHC1698" s="12"/>
      <c r="KHD1698" s="12"/>
      <c r="KHE1698" s="12"/>
      <c r="KHF1698" s="12"/>
      <c r="KHG1698" s="12"/>
      <c r="KHH1698" s="12"/>
      <c r="KHI1698" s="12"/>
      <c r="KHJ1698" s="12"/>
      <c r="KHK1698" s="12"/>
      <c r="KHL1698" s="12"/>
      <c r="KHM1698" s="12"/>
      <c r="KHN1698" s="12"/>
      <c r="KHO1698" s="12"/>
      <c r="KHP1698" s="12"/>
      <c r="KHQ1698" s="12"/>
      <c r="KHR1698" s="12"/>
      <c r="KHS1698" s="12"/>
      <c r="KHT1698" s="12"/>
      <c r="KHU1698" s="12"/>
      <c r="KHV1698" s="12"/>
      <c r="KHW1698" s="12"/>
      <c r="KHX1698" s="12"/>
      <c r="KHY1698" s="12"/>
      <c r="KHZ1698" s="12"/>
      <c r="KIA1698" s="12"/>
      <c r="KIB1698" s="12"/>
      <c r="KIC1698" s="12"/>
      <c r="KID1698" s="12"/>
      <c r="KIE1698" s="12"/>
      <c r="KIF1698" s="12"/>
      <c r="KIG1698" s="12"/>
      <c r="KIH1698" s="12"/>
      <c r="KII1698" s="12"/>
      <c r="KIJ1698" s="12"/>
      <c r="KIK1698" s="12"/>
      <c r="KIL1698" s="12"/>
      <c r="KIM1698" s="12"/>
      <c r="KIN1698" s="12"/>
      <c r="KIO1698" s="12"/>
      <c r="KIP1698" s="12"/>
      <c r="KIQ1698" s="12"/>
      <c r="KIR1698" s="12"/>
      <c r="KIS1698" s="12"/>
      <c r="KIT1698" s="12"/>
      <c r="KIU1698" s="12"/>
      <c r="KIV1698" s="12"/>
      <c r="KIW1698" s="12"/>
      <c r="KIX1698" s="12"/>
      <c r="KIY1698" s="12"/>
      <c r="KIZ1698" s="12"/>
      <c r="KJA1698" s="12"/>
      <c r="KJB1698" s="12"/>
      <c r="KJC1698" s="12"/>
      <c r="KJD1698" s="12"/>
      <c r="KJE1698" s="12"/>
      <c r="KJF1698" s="12"/>
      <c r="KJG1698" s="12"/>
      <c r="KJH1698" s="12"/>
      <c r="KJI1698" s="12"/>
      <c r="KJJ1698" s="12"/>
      <c r="KJK1698" s="12"/>
      <c r="KJL1698" s="12"/>
      <c r="KJM1698" s="12"/>
      <c r="KJN1698" s="12"/>
      <c r="KJO1698" s="12"/>
      <c r="KJP1698" s="12"/>
      <c r="KJQ1698" s="12"/>
      <c r="KJR1698" s="12"/>
      <c r="KJS1698" s="12"/>
      <c r="KJT1698" s="12"/>
      <c r="KJU1698" s="12"/>
      <c r="KJV1698" s="12"/>
      <c r="KJW1698" s="12"/>
      <c r="KJX1698" s="12"/>
      <c r="KJY1698" s="12"/>
      <c r="KJZ1698" s="12"/>
      <c r="KKA1698" s="12"/>
      <c r="KKB1698" s="12"/>
      <c r="KKC1698" s="12"/>
      <c r="KKD1698" s="12"/>
      <c r="KKE1698" s="12"/>
      <c r="KKF1698" s="12"/>
      <c r="KKG1698" s="12"/>
      <c r="KKH1698" s="12"/>
      <c r="KKI1698" s="12"/>
      <c r="KKJ1698" s="12"/>
      <c r="KKK1698" s="12"/>
      <c r="KKL1698" s="12"/>
      <c r="KKM1698" s="12"/>
      <c r="KKN1698" s="12"/>
      <c r="KKO1698" s="12"/>
      <c r="KKP1698" s="12"/>
      <c r="KKQ1698" s="12"/>
      <c r="KKR1698" s="12"/>
      <c r="KKS1698" s="12"/>
      <c r="KKT1698" s="12"/>
      <c r="KKU1698" s="12"/>
      <c r="KKV1698" s="12"/>
      <c r="KKW1698" s="12"/>
      <c r="KKX1698" s="12"/>
      <c r="KKY1698" s="12"/>
      <c r="KKZ1698" s="12"/>
      <c r="KLA1698" s="12"/>
      <c r="KLB1698" s="12"/>
      <c r="KLC1698" s="12"/>
      <c r="KLD1698" s="12"/>
      <c r="KLE1698" s="12"/>
      <c r="KLF1698" s="12"/>
      <c r="KLG1698" s="12"/>
      <c r="KLH1698" s="12"/>
      <c r="KLI1698" s="12"/>
      <c r="KLJ1698" s="12"/>
      <c r="KLK1698" s="12"/>
      <c r="KLL1698" s="12"/>
      <c r="KLM1698" s="12"/>
      <c r="KLN1698" s="12"/>
      <c r="KLO1698" s="12"/>
      <c r="KLP1698" s="12"/>
      <c r="KLQ1698" s="12"/>
      <c r="KLR1698" s="12"/>
      <c r="KLS1698" s="12"/>
      <c r="KLT1698" s="12"/>
      <c r="KLU1698" s="12"/>
      <c r="KLV1698" s="12"/>
      <c r="KLW1698" s="12"/>
      <c r="KLX1698" s="12"/>
      <c r="KLY1698" s="12"/>
      <c r="KLZ1698" s="12"/>
      <c r="KMA1698" s="12"/>
      <c r="KMB1698" s="12"/>
      <c r="KMC1698" s="12"/>
      <c r="KMD1698" s="12"/>
      <c r="KME1698" s="12"/>
      <c r="KMF1698" s="12"/>
      <c r="KMG1698" s="12"/>
      <c r="KMH1698" s="12"/>
      <c r="KMI1698" s="12"/>
      <c r="KMJ1698" s="12"/>
      <c r="KMK1698" s="12"/>
      <c r="KML1698" s="12"/>
      <c r="KMM1698" s="12"/>
      <c r="KMN1698" s="12"/>
      <c r="KMO1698" s="12"/>
      <c r="KMP1698" s="12"/>
      <c r="KMQ1698" s="12"/>
      <c r="KMR1698" s="12"/>
      <c r="KMS1698" s="12"/>
      <c r="KMT1698" s="12"/>
      <c r="KMU1698" s="12"/>
      <c r="KMV1698" s="12"/>
      <c r="KMW1698" s="12"/>
      <c r="KMX1698" s="12"/>
      <c r="KMY1698" s="12"/>
      <c r="KMZ1698" s="12"/>
      <c r="KNA1698" s="12"/>
      <c r="KNB1698" s="12"/>
      <c r="KNC1698" s="12"/>
      <c r="KND1698" s="12"/>
      <c r="KNE1698" s="12"/>
      <c r="KNF1698" s="12"/>
      <c r="KNG1698" s="12"/>
      <c r="KNH1698" s="12"/>
      <c r="KNI1698" s="12"/>
      <c r="KNJ1698" s="12"/>
      <c r="KNK1698" s="12"/>
      <c r="KNL1698" s="12"/>
      <c r="KNM1698" s="12"/>
      <c r="KNN1698" s="12"/>
      <c r="KNO1698" s="12"/>
      <c r="KNP1698" s="12"/>
      <c r="KNQ1698" s="12"/>
      <c r="KNR1698" s="12"/>
      <c r="KNS1698" s="12"/>
      <c r="KNT1698" s="12"/>
      <c r="KNU1698" s="12"/>
      <c r="KNV1698" s="12"/>
      <c r="KNW1698" s="12"/>
      <c r="KNX1698" s="12"/>
      <c r="KNY1698" s="12"/>
      <c r="KNZ1698" s="12"/>
      <c r="KOA1698" s="12"/>
      <c r="KOB1698" s="12"/>
      <c r="KOC1698" s="12"/>
      <c r="KOD1698" s="12"/>
      <c r="KOE1698" s="12"/>
      <c r="KOF1698" s="12"/>
      <c r="KOG1698" s="12"/>
      <c r="KOH1698" s="12"/>
      <c r="KOI1698" s="12"/>
      <c r="KOJ1698" s="12"/>
      <c r="KOK1698" s="12"/>
      <c r="KOL1698" s="12"/>
      <c r="KOM1698" s="12"/>
      <c r="KON1698" s="12"/>
      <c r="KOO1698" s="12"/>
      <c r="KOP1698" s="12"/>
      <c r="KOQ1698" s="12"/>
      <c r="KOR1698" s="12"/>
      <c r="KOS1698" s="12"/>
      <c r="KOT1698" s="12"/>
      <c r="KOU1698" s="12"/>
      <c r="KOV1698" s="12"/>
      <c r="KOW1698" s="12"/>
      <c r="KOX1698" s="12"/>
      <c r="KOY1698" s="12"/>
      <c r="KOZ1698" s="12"/>
      <c r="KPA1698" s="12"/>
      <c r="KPB1698" s="12"/>
      <c r="KPC1698" s="12"/>
      <c r="KPD1698" s="12"/>
      <c r="KPE1698" s="12"/>
      <c r="KPF1698" s="12"/>
      <c r="KPG1698" s="12"/>
      <c r="KPH1698" s="12"/>
      <c r="KPI1698" s="12"/>
      <c r="KPJ1698" s="12"/>
      <c r="KPK1698" s="12"/>
      <c r="KPL1698" s="12"/>
      <c r="KPM1698" s="12"/>
      <c r="KPN1698" s="12"/>
      <c r="KPO1698" s="12"/>
      <c r="KPP1698" s="12"/>
      <c r="KPQ1698" s="12"/>
      <c r="KPR1698" s="12"/>
      <c r="KPS1698" s="12"/>
      <c r="KPT1698" s="12"/>
      <c r="KPU1698" s="12"/>
      <c r="KPV1698" s="12"/>
      <c r="KPW1698" s="12"/>
      <c r="KPX1698" s="12"/>
      <c r="KPY1698" s="12"/>
      <c r="KPZ1698" s="12"/>
      <c r="KQA1698" s="12"/>
      <c r="KQB1698" s="12"/>
      <c r="KQC1698" s="12"/>
      <c r="KQD1698" s="12"/>
      <c r="KQE1698" s="12"/>
      <c r="KQF1698" s="12"/>
      <c r="KQG1698" s="12"/>
      <c r="KQH1698" s="12"/>
      <c r="KQI1698" s="12"/>
      <c r="KQJ1698" s="12"/>
      <c r="KQK1698" s="12"/>
      <c r="KQL1698" s="12"/>
      <c r="KQM1698" s="12"/>
      <c r="KQN1698" s="12"/>
      <c r="KQO1698" s="12"/>
      <c r="KQP1698" s="12"/>
      <c r="KQQ1698" s="12"/>
      <c r="KQR1698" s="12"/>
      <c r="KQS1698" s="12"/>
      <c r="KQT1698" s="12"/>
      <c r="KQU1698" s="12"/>
      <c r="KQV1698" s="12"/>
      <c r="KQW1698" s="12"/>
      <c r="KQX1698" s="12"/>
      <c r="KQY1698" s="12"/>
      <c r="KQZ1698" s="12"/>
      <c r="KRA1698" s="12"/>
      <c r="KRB1698" s="12"/>
      <c r="KRC1698" s="12"/>
      <c r="KRD1698" s="12"/>
      <c r="KRE1698" s="12"/>
      <c r="KRF1698" s="12"/>
      <c r="KRG1698" s="12"/>
      <c r="KRH1698" s="12"/>
      <c r="KRI1698" s="12"/>
      <c r="KRJ1698" s="12"/>
      <c r="KRK1698" s="12"/>
      <c r="KRL1698" s="12"/>
      <c r="KRM1698" s="12"/>
      <c r="KRN1698" s="12"/>
      <c r="KRO1698" s="12"/>
      <c r="KRP1698" s="12"/>
      <c r="KRQ1698" s="12"/>
      <c r="KRR1698" s="12"/>
      <c r="KRS1698" s="12"/>
      <c r="KRT1698" s="12"/>
      <c r="KRU1698" s="12"/>
      <c r="KRV1698" s="12"/>
      <c r="KRW1698" s="12"/>
      <c r="KRX1698" s="12"/>
      <c r="KRY1698" s="12"/>
      <c r="KRZ1698" s="12"/>
      <c r="KSA1698" s="12"/>
      <c r="KSB1698" s="12"/>
      <c r="KSC1698" s="12"/>
      <c r="KSD1698" s="12"/>
      <c r="KSE1698" s="12"/>
      <c r="KSF1698" s="12"/>
      <c r="KSG1698" s="12"/>
      <c r="KSH1698" s="12"/>
      <c r="KSI1698" s="12"/>
      <c r="KSJ1698" s="12"/>
      <c r="KSK1698" s="12"/>
      <c r="KSL1698" s="12"/>
      <c r="KSM1698" s="12"/>
      <c r="KSN1698" s="12"/>
      <c r="KSO1698" s="12"/>
      <c r="KSP1698" s="12"/>
      <c r="KSQ1698" s="12"/>
      <c r="KSR1698" s="12"/>
      <c r="KSS1698" s="12"/>
      <c r="KST1698" s="12"/>
      <c r="KSU1698" s="12"/>
      <c r="KSV1698" s="12"/>
      <c r="KSW1698" s="12"/>
      <c r="KSX1698" s="12"/>
      <c r="KSY1698" s="12"/>
      <c r="KSZ1698" s="12"/>
      <c r="KTA1698" s="12"/>
      <c r="KTB1698" s="12"/>
      <c r="KTC1698" s="12"/>
      <c r="KTD1698" s="12"/>
      <c r="KTE1698" s="12"/>
      <c r="KTF1698" s="12"/>
      <c r="KTG1698" s="12"/>
      <c r="KTH1698" s="12"/>
      <c r="KTI1698" s="12"/>
      <c r="KTJ1698" s="12"/>
      <c r="KTK1698" s="12"/>
      <c r="KTL1698" s="12"/>
      <c r="KTM1698" s="12"/>
      <c r="KTN1698" s="12"/>
      <c r="KTO1698" s="12"/>
      <c r="KTP1698" s="12"/>
      <c r="KTQ1698" s="12"/>
      <c r="KTR1698" s="12"/>
      <c r="KTS1698" s="12"/>
      <c r="KTT1698" s="12"/>
      <c r="KTU1698" s="12"/>
      <c r="KTV1698" s="12"/>
      <c r="KTW1698" s="12"/>
      <c r="KTX1698" s="12"/>
      <c r="KTY1698" s="12"/>
      <c r="KTZ1698" s="12"/>
      <c r="KUA1698" s="12"/>
      <c r="KUB1698" s="12"/>
      <c r="KUC1698" s="12"/>
      <c r="KUD1698" s="12"/>
      <c r="KUE1698" s="12"/>
      <c r="KUF1698" s="12"/>
      <c r="KUG1698" s="12"/>
      <c r="KUH1698" s="12"/>
      <c r="KUI1698" s="12"/>
      <c r="KUJ1698" s="12"/>
      <c r="KUK1698" s="12"/>
      <c r="KUL1698" s="12"/>
      <c r="KUM1698" s="12"/>
      <c r="KUN1698" s="12"/>
      <c r="KUO1698" s="12"/>
      <c r="KUP1698" s="12"/>
      <c r="KUQ1698" s="12"/>
      <c r="KUR1698" s="12"/>
      <c r="KUS1698" s="12"/>
      <c r="KUT1698" s="12"/>
      <c r="KUU1698" s="12"/>
      <c r="KUV1698" s="12"/>
      <c r="KUW1698" s="12"/>
      <c r="KUX1698" s="12"/>
      <c r="KUY1698" s="12"/>
      <c r="KUZ1698" s="12"/>
      <c r="KVA1698" s="12"/>
      <c r="KVB1698" s="12"/>
      <c r="KVC1698" s="12"/>
      <c r="KVD1698" s="12"/>
      <c r="KVE1698" s="12"/>
      <c r="KVF1698" s="12"/>
      <c r="KVG1698" s="12"/>
      <c r="KVH1698" s="12"/>
      <c r="KVI1698" s="12"/>
      <c r="KVJ1698" s="12"/>
      <c r="KVK1698" s="12"/>
      <c r="KVL1698" s="12"/>
      <c r="KVM1698" s="12"/>
      <c r="KVN1698" s="12"/>
      <c r="KVO1698" s="12"/>
      <c r="KVP1698" s="12"/>
      <c r="KVQ1698" s="12"/>
      <c r="KVR1698" s="12"/>
      <c r="KVS1698" s="12"/>
      <c r="KVT1698" s="12"/>
      <c r="KVU1698" s="12"/>
      <c r="KVV1698" s="12"/>
      <c r="KVW1698" s="12"/>
      <c r="KVX1698" s="12"/>
      <c r="KVY1698" s="12"/>
      <c r="KVZ1698" s="12"/>
      <c r="KWA1698" s="12"/>
      <c r="KWB1698" s="12"/>
      <c r="KWC1698" s="12"/>
      <c r="KWD1698" s="12"/>
      <c r="KWE1698" s="12"/>
      <c r="KWF1698" s="12"/>
      <c r="KWG1698" s="12"/>
      <c r="KWH1698" s="12"/>
      <c r="KWI1698" s="12"/>
      <c r="KWJ1698" s="12"/>
      <c r="KWK1698" s="12"/>
      <c r="KWL1698" s="12"/>
      <c r="KWM1698" s="12"/>
      <c r="KWN1698" s="12"/>
      <c r="KWO1698" s="12"/>
      <c r="KWP1698" s="12"/>
      <c r="KWQ1698" s="12"/>
      <c r="KWR1698" s="12"/>
      <c r="KWS1698" s="12"/>
      <c r="KWT1698" s="12"/>
      <c r="KWU1698" s="12"/>
      <c r="KWV1698" s="12"/>
      <c r="KWW1698" s="12"/>
      <c r="KWX1698" s="12"/>
      <c r="KWY1698" s="12"/>
      <c r="KWZ1698" s="12"/>
      <c r="KXA1698" s="12"/>
      <c r="KXB1698" s="12"/>
      <c r="KXC1698" s="12"/>
      <c r="KXD1698" s="12"/>
      <c r="KXE1698" s="12"/>
      <c r="KXF1698" s="12"/>
      <c r="KXG1698" s="12"/>
      <c r="KXH1698" s="12"/>
      <c r="KXI1698" s="12"/>
      <c r="KXJ1698" s="12"/>
      <c r="KXK1698" s="12"/>
      <c r="KXL1698" s="12"/>
      <c r="KXM1698" s="12"/>
      <c r="KXN1698" s="12"/>
      <c r="KXO1698" s="12"/>
      <c r="KXP1698" s="12"/>
      <c r="KXQ1698" s="12"/>
      <c r="KXR1698" s="12"/>
      <c r="KXS1698" s="12"/>
      <c r="KXT1698" s="12"/>
      <c r="KXU1698" s="12"/>
      <c r="KXV1698" s="12"/>
      <c r="KXW1698" s="12"/>
      <c r="KXX1698" s="12"/>
      <c r="KXY1698" s="12"/>
      <c r="KXZ1698" s="12"/>
      <c r="KYA1698" s="12"/>
      <c r="KYB1698" s="12"/>
      <c r="KYC1698" s="12"/>
      <c r="KYD1698" s="12"/>
      <c r="KYE1698" s="12"/>
      <c r="KYF1698" s="12"/>
      <c r="KYG1698" s="12"/>
      <c r="KYH1698" s="12"/>
      <c r="KYI1698" s="12"/>
      <c r="KYJ1698" s="12"/>
      <c r="KYK1698" s="12"/>
      <c r="KYL1698" s="12"/>
      <c r="KYM1698" s="12"/>
      <c r="KYN1698" s="12"/>
      <c r="KYO1698" s="12"/>
      <c r="KYP1698" s="12"/>
      <c r="KYQ1698" s="12"/>
      <c r="KYR1698" s="12"/>
      <c r="KYS1698" s="12"/>
      <c r="KYT1698" s="12"/>
      <c r="KYU1698" s="12"/>
      <c r="KYV1698" s="12"/>
      <c r="KYW1698" s="12"/>
      <c r="KYX1698" s="12"/>
      <c r="KYY1698" s="12"/>
      <c r="KYZ1698" s="12"/>
      <c r="KZA1698" s="12"/>
      <c r="KZB1698" s="12"/>
      <c r="KZC1698" s="12"/>
      <c r="KZD1698" s="12"/>
      <c r="KZE1698" s="12"/>
      <c r="KZF1698" s="12"/>
      <c r="KZG1698" s="12"/>
      <c r="KZH1698" s="12"/>
      <c r="KZI1698" s="12"/>
      <c r="KZJ1698" s="12"/>
      <c r="KZK1698" s="12"/>
      <c r="KZL1698" s="12"/>
      <c r="KZM1698" s="12"/>
      <c r="KZN1698" s="12"/>
      <c r="KZO1698" s="12"/>
      <c r="KZP1698" s="12"/>
      <c r="KZQ1698" s="12"/>
      <c r="KZR1698" s="12"/>
      <c r="KZS1698" s="12"/>
      <c r="KZT1698" s="12"/>
      <c r="KZU1698" s="12"/>
      <c r="KZV1698" s="12"/>
      <c r="KZW1698" s="12"/>
      <c r="KZX1698" s="12"/>
      <c r="KZY1698" s="12"/>
      <c r="KZZ1698" s="12"/>
      <c r="LAA1698" s="12"/>
      <c r="LAB1698" s="12"/>
      <c r="LAC1698" s="12"/>
      <c r="LAD1698" s="12"/>
      <c r="LAE1698" s="12"/>
      <c r="LAF1698" s="12"/>
      <c r="LAG1698" s="12"/>
      <c r="LAH1698" s="12"/>
      <c r="LAI1698" s="12"/>
      <c r="LAJ1698" s="12"/>
      <c r="LAK1698" s="12"/>
      <c r="LAL1698" s="12"/>
      <c r="LAM1698" s="12"/>
      <c r="LAN1698" s="12"/>
      <c r="LAO1698" s="12"/>
      <c r="LAP1698" s="12"/>
      <c r="LAQ1698" s="12"/>
      <c r="LAR1698" s="12"/>
      <c r="LAS1698" s="12"/>
      <c r="LAT1698" s="12"/>
      <c r="LAU1698" s="12"/>
      <c r="LAV1698" s="12"/>
      <c r="LAW1698" s="12"/>
      <c r="LAX1698" s="12"/>
      <c r="LAY1698" s="12"/>
      <c r="LAZ1698" s="12"/>
      <c r="LBA1698" s="12"/>
      <c r="LBB1698" s="12"/>
      <c r="LBC1698" s="12"/>
      <c r="LBD1698" s="12"/>
      <c r="LBE1698" s="12"/>
      <c r="LBF1698" s="12"/>
      <c r="LBG1698" s="12"/>
      <c r="LBH1698" s="12"/>
      <c r="LBI1698" s="12"/>
      <c r="LBJ1698" s="12"/>
      <c r="LBK1698" s="12"/>
      <c r="LBL1698" s="12"/>
      <c r="LBM1698" s="12"/>
      <c r="LBN1698" s="12"/>
      <c r="LBO1698" s="12"/>
      <c r="LBP1698" s="12"/>
      <c r="LBQ1698" s="12"/>
      <c r="LBR1698" s="12"/>
      <c r="LBS1698" s="12"/>
      <c r="LBT1698" s="12"/>
      <c r="LBU1698" s="12"/>
      <c r="LBV1698" s="12"/>
      <c r="LBW1698" s="12"/>
      <c r="LBX1698" s="12"/>
      <c r="LBY1698" s="12"/>
      <c r="LBZ1698" s="12"/>
      <c r="LCA1698" s="12"/>
      <c r="LCB1698" s="12"/>
      <c r="LCC1698" s="12"/>
      <c r="LCD1698" s="12"/>
      <c r="LCE1698" s="12"/>
      <c r="LCF1698" s="12"/>
      <c r="LCG1698" s="12"/>
      <c r="LCH1698" s="12"/>
      <c r="LCI1698" s="12"/>
      <c r="LCJ1698" s="12"/>
      <c r="LCK1698" s="12"/>
      <c r="LCL1698" s="12"/>
      <c r="LCM1698" s="12"/>
      <c r="LCN1698" s="12"/>
      <c r="LCO1698" s="12"/>
      <c r="LCP1698" s="12"/>
      <c r="LCQ1698" s="12"/>
      <c r="LCR1698" s="12"/>
      <c r="LCS1698" s="12"/>
      <c r="LCT1698" s="12"/>
      <c r="LCU1698" s="12"/>
      <c r="LCV1698" s="12"/>
      <c r="LCW1698" s="12"/>
      <c r="LCX1698" s="12"/>
      <c r="LCY1698" s="12"/>
      <c r="LCZ1698" s="12"/>
      <c r="LDA1698" s="12"/>
      <c r="LDB1698" s="12"/>
      <c r="LDC1698" s="12"/>
      <c r="LDD1698" s="12"/>
      <c r="LDE1698" s="12"/>
      <c r="LDF1698" s="12"/>
      <c r="LDG1698" s="12"/>
      <c r="LDH1698" s="12"/>
      <c r="LDI1698" s="12"/>
      <c r="LDJ1698" s="12"/>
      <c r="LDK1698" s="12"/>
      <c r="LDL1698" s="12"/>
      <c r="LDM1698" s="12"/>
      <c r="LDN1698" s="12"/>
      <c r="LDO1698" s="12"/>
      <c r="LDP1698" s="12"/>
      <c r="LDQ1698" s="12"/>
      <c r="LDR1698" s="12"/>
      <c r="LDS1698" s="12"/>
      <c r="LDT1698" s="12"/>
      <c r="LDU1698" s="12"/>
      <c r="LDV1698" s="12"/>
      <c r="LDW1698" s="12"/>
      <c r="LDX1698" s="12"/>
      <c r="LDY1698" s="12"/>
      <c r="LDZ1698" s="12"/>
      <c r="LEA1698" s="12"/>
      <c r="LEB1698" s="12"/>
      <c r="LEC1698" s="12"/>
      <c r="LED1698" s="12"/>
      <c r="LEE1698" s="12"/>
      <c r="LEF1698" s="12"/>
      <c r="LEG1698" s="12"/>
      <c r="LEH1698" s="12"/>
      <c r="LEI1698" s="12"/>
      <c r="LEJ1698" s="12"/>
      <c r="LEK1698" s="12"/>
      <c r="LEL1698" s="12"/>
      <c r="LEM1698" s="12"/>
      <c r="LEN1698" s="12"/>
      <c r="LEO1698" s="12"/>
      <c r="LEP1698" s="12"/>
      <c r="LEQ1698" s="12"/>
      <c r="LER1698" s="12"/>
      <c r="LES1698" s="12"/>
      <c r="LET1698" s="12"/>
      <c r="LEU1698" s="12"/>
      <c r="LEV1698" s="12"/>
      <c r="LEW1698" s="12"/>
      <c r="LEX1698" s="12"/>
      <c r="LEY1698" s="12"/>
      <c r="LEZ1698" s="12"/>
      <c r="LFA1698" s="12"/>
      <c r="LFB1698" s="12"/>
      <c r="LFC1698" s="12"/>
      <c r="LFD1698" s="12"/>
      <c r="LFE1698" s="12"/>
      <c r="LFF1698" s="12"/>
      <c r="LFG1698" s="12"/>
      <c r="LFH1698" s="12"/>
      <c r="LFI1698" s="12"/>
      <c r="LFJ1698" s="12"/>
      <c r="LFK1698" s="12"/>
      <c r="LFL1698" s="12"/>
      <c r="LFM1698" s="12"/>
      <c r="LFN1698" s="12"/>
      <c r="LFO1698" s="12"/>
      <c r="LFP1698" s="12"/>
      <c r="LFQ1698" s="12"/>
      <c r="LFR1698" s="12"/>
      <c r="LFS1698" s="12"/>
      <c r="LFT1698" s="12"/>
      <c r="LFU1698" s="12"/>
      <c r="LFV1698" s="12"/>
      <c r="LFW1698" s="12"/>
      <c r="LFX1698" s="12"/>
      <c r="LFY1698" s="12"/>
      <c r="LFZ1698" s="12"/>
      <c r="LGA1698" s="12"/>
      <c r="LGB1698" s="12"/>
      <c r="LGC1698" s="12"/>
      <c r="LGD1698" s="12"/>
      <c r="LGE1698" s="12"/>
      <c r="LGF1698" s="12"/>
      <c r="LGG1698" s="12"/>
      <c r="LGH1698" s="12"/>
      <c r="LGI1698" s="12"/>
      <c r="LGJ1698" s="12"/>
      <c r="LGK1698" s="12"/>
      <c r="LGL1698" s="12"/>
      <c r="LGM1698" s="12"/>
      <c r="LGN1698" s="12"/>
      <c r="LGO1698" s="12"/>
      <c r="LGP1698" s="12"/>
      <c r="LGQ1698" s="12"/>
      <c r="LGR1698" s="12"/>
      <c r="LGS1698" s="12"/>
      <c r="LGT1698" s="12"/>
      <c r="LGU1698" s="12"/>
      <c r="LGV1698" s="12"/>
      <c r="LGW1698" s="12"/>
      <c r="LGX1698" s="12"/>
      <c r="LGY1698" s="12"/>
      <c r="LGZ1698" s="12"/>
      <c r="LHA1698" s="12"/>
      <c r="LHB1698" s="12"/>
      <c r="LHC1698" s="12"/>
      <c r="LHD1698" s="12"/>
      <c r="LHE1698" s="12"/>
      <c r="LHF1698" s="12"/>
      <c r="LHG1698" s="12"/>
      <c r="LHH1698" s="12"/>
      <c r="LHI1698" s="12"/>
      <c r="LHJ1698" s="12"/>
      <c r="LHK1698" s="12"/>
      <c r="LHL1698" s="12"/>
      <c r="LHM1698" s="12"/>
      <c r="LHN1698" s="12"/>
      <c r="LHO1698" s="12"/>
      <c r="LHP1698" s="12"/>
      <c r="LHQ1698" s="12"/>
      <c r="LHR1698" s="12"/>
      <c r="LHS1698" s="12"/>
      <c r="LHT1698" s="12"/>
      <c r="LHU1698" s="12"/>
      <c r="LHV1698" s="12"/>
      <c r="LHW1698" s="12"/>
      <c r="LHX1698" s="12"/>
      <c r="LHY1698" s="12"/>
      <c r="LHZ1698" s="12"/>
      <c r="LIA1698" s="12"/>
      <c r="LIB1698" s="12"/>
      <c r="LIC1698" s="12"/>
      <c r="LID1698" s="12"/>
      <c r="LIE1698" s="12"/>
      <c r="LIF1698" s="12"/>
      <c r="LIG1698" s="12"/>
      <c r="LIH1698" s="12"/>
      <c r="LII1698" s="12"/>
      <c r="LIJ1698" s="12"/>
      <c r="LIK1698" s="12"/>
      <c r="LIL1698" s="12"/>
      <c r="LIM1698" s="12"/>
      <c r="LIN1698" s="12"/>
      <c r="LIO1698" s="12"/>
      <c r="LIP1698" s="12"/>
      <c r="LIQ1698" s="12"/>
      <c r="LIR1698" s="12"/>
      <c r="LIS1698" s="12"/>
      <c r="LIT1698" s="12"/>
      <c r="LIU1698" s="12"/>
      <c r="LIV1698" s="12"/>
      <c r="LIW1698" s="12"/>
      <c r="LIX1698" s="12"/>
      <c r="LIY1698" s="12"/>
      <c r="LIZ1698" s="12"/>
      <c r="LJA1698" s="12"/>
      <c r="LJB1698" s="12"/>
      <c r="LJC1698" s="12"/>
      <c r="LJD1698" s="12"/>
      <c r="LJE1698" s="12"/>
      <c r="LJF1698" s="12"/>
      <c r="LJG1698" s="12"/>
      <c r="LJH1698" s="12"/>
      <c r="LJI1698" s="12"/>
      <c r="LJJ1698" s="12"/>
      <c r="LJK1698" s="12"/>
      <c r="LJL1698" s="12"/>
      <c r="LJM1698" s="12"/>
      <c r="LJN1698" s="12"/>
      <c r="LJO1698" s="12"/>
      <c r="LJP1698" s="12"/>
      <c r="LJQ1698" s="12"/>
      <c r="LJR1698" s="12"/>
      <c r="LJS1698" s="12"/>
      <c r="LJT1698" s="12"/>
      <c r="LJU1698" s="12"/>
      <c r="LJV1698" s="12"/>
      <c r="LJW1698" s="12"/>
      <c r="LJX1698" s="12"/>
      <c r="LJY1698" s="12"/>
      <c r="LJZ1698" s="12"/>
      <c r="LKA1698" s="12"/>
      <c r="LKB1698" s="12"/>
      <c r="LKC1698" s="12"/>
      <c r="LKD1698" s="12"/>
      <c r="LKE1698" s="12"/>
      <c r="LKF1698" s="12"/>
      <c r="LKG1698" s="12"/>
      <c r="LKH1698" s="12"/>
      <c r="LKI1698" s="12"/>
      <c r="LKJ1698" s="12"/>
      <c r="LKK1698" s="12"/>
      <c r="LKL1698" s="12"/>
      <c r="LKM1698" s="12"/>
      <c r="LKN1698" s="12"/>
      <c r="LKO1698" s="12"/>
      <c r="LKP1698" s="12"/>
      <c r="LKQ1698" s="12"/>
      <c r="LKR1698" s="12"/>
      <c r="LKS1698" s="12"/>
      <c r="LKT1698" s="12"/>
      <c r="LKU1698" s="12"/>
      <c r="LKV1698" s="12"/>
      <c r="LKW1698" s="12"/>
      <c r="LKX1698" s="12"/>
      <c r="LKY1698" s="12"/>
      <c r="LKZ1698" s="12"/>
      <c r="LLA1698" s="12"/>
      <c r="LLB1698" s="12"/>
      <c r="LLC1698" s="12"/>
      <c r="LLD1698" s="12"/>
      <c r="LLE1698" s="12"/>
      <c r="LLF1698" s="12"/>
      <c r="LLG1698" s="12"/>
      <c r="LLH1698" s="12"/>
      <c r="LLI1698" s="12"/>
      <c r="LLJ1698" s="12"/>
      <c r="LLK1698" s="12"/>
      <c r="LLL1698" s="12"/>
      <c r="LLM1698" s="12"/>
      <c r="LLN1698" s="12"/>
      <c r="LLO1698" s="12"/>
      <c r="LLP1698" s="12"/>
      <c r="LLQ1698" s="12"/>
      <c r="LLR1698" s="12"/>
      <c r="LLS1698" s="12"/>
      <c r="LLT1698" s="12"/>
      <c r="LLU1698" s="12"/>
      <c r="LLV1698" s="12"/>
      <c r="LLW1698" s="12"/>
      <c r="LLX1698" s="12"/>
      <c r="LLY1698" s="12"/>
      <c r="LLZ1698" s="12"/>
      <c r="LMA1698" s="12"/>
      <c r="LMB1698" s="12"/>
      <c r="LMC1698" s="12"/>
      <c r="LMD1698" s="12"/>
      <c r="LME1698" s="12"/>
      <c r="LMF1698" s="12"/>
      <c r="LMG1698" s="12"/>
      <c r="LMH1698" s="12"/>
      <c r="LMI1698" s="12"/>
      <c r="LMJ1698" s="12"/>
      <c r="LMK1698" s="12"/>
      <c r="LML1698" s="12"/>
      <c r="LMM1698" s="12"/>
      <c r="LMN1698" s="12"/>
      <c r="LMO1698" s="12"/>
      <c r="LMP1698" s="12"/>
      <c r="LMQ1698" s="12"/>
      <c r="LMR1698" s="12"/>
      <c r="LMS1698" s="12"/>
      <c r="LMT1698" s="12"/>
      <c r="LMU1698" s="12"/>
      <c r="LMV1698" s="12"/>
      <c r="LMW1698" s="12"/>
      <c r="LMX1698" s="12"/>
      <c r="LMY1698" s="12"/>
      <c r="LMZ1698" s="12"/>
      <c r="LNA1698" s="12"/>
      <c r="LNB1698" s="12"/>
      <c r="LNC1698" s="12"/>
      <c r="LND1698" s="12"/>
      <c r="LNE1698" s="12"/>
      <c r="LNF1698" s="12"/>
      <c r="LNG1698" s="12"/>
      <c r="LNH1698" s="12"/>
      <c r="LNI1698" s="12"/>
      <c r="LNJ1698" s="12"/>
      <c r="LNK1698" s="12"/>
      <c r="LNL1698" s="12"/>
      <c r="LNM1698" s="12"/>
      <c r="LNN1698" s="12"/>
      <c r="LNO1698" s="12"/>
      <c r="LNP1698" s="12"/>
      <c r="LNQ1698" s="12"/>
      <c r="LNR1698" s="12"/>
      <c r="LNS1698" s="12"/>
      <c r="LNT1698" s="12"/>
      <c r="LNU1698" s="12"/>
      <c r="LNV1698" s="12"/>
      <c r="LNW1698" s="12"/>
      <c r="LNX1698" s="12"/>
      <c r="LNY1698" s="12"/>
      <c r="LNZ1698" s="12"/>
      <c r="LOA1698" s="12"/>
      <c r="LOB1698" s="12"/>
      <c r="LOC1698" s="12"/>
      <c r="LOD1698" s="12"/>
      <c r="LOE1698" s="12"/>
      <c r="LOF1698" s="12"/>
      <c r="LOG1698" s="12"/>
      <c r="LOH1698" s="12"/>
      <c r="LOI1698" s="12"/>
      <c r="LOJ1698" s="12"/>
      <c r="LOK1698" s="12"/>
      <c r="LOL1698" s="12"/>
      <c r="LOM1698" s="12"/>
      <c r="LON1698" s="12"/>
      <c r="LOO1698" s="12"/>
      <c r="LOP1698" s="12"/>
      <c r="LOQ1698" s="12"/>
      <c r="LOR1698" s="12"/>
      <c r="LOS1698" s="12"/>
      <c r="LOT1698" s="12"/>
      <c r="LOU1698" s="12"/>
      <c r="LOV1698" s="12"/>
      <c r="LOW1698" s="12"/>
      <c r="LOX1698" s="12"/>
      <c r="LOY1698" s="12"/>
      <c r="LOZ1698" s="12"/>
      <c r="LPA1698" s="12"/>
      <c r="LPB1698" s="12"/>
      <c r="LPC1698" s="12"/>
      <c r="LPD1698" s="12"/>
      <c r="LPE1698" s="12"/>
      <c r="LPF1698" s="12"/>
      <c r="LPG1698" s="12"/>
      <c r="LPH1698" s="12"/>
      <c r="LPI1698" s="12"/>
      <c r="LPJ1698" s="12"/>
      <c r="LPK1698" s="12"/>
      <c r="LPL1698" s="12"/>
      <c r="LPM1698" s="12"/>
      <c r="LPN1698" s="12"/>
      <c r="LPO1698" s="12"/>
      <c r="LPP1698" s="12"/>
      <c r="LPQ1698" s="12"/>
      <c r="LPR1698" s="12"/>
      <c r="LPS1698" s="12"/>
      <c r="LPT1698" s="12"/>
      <c r="LPU1698" s="12"/>
      <c r="LPV1698" s="12"/>
      <c r="LPW1698" s="12"/>
      <c r="LPX1698" s="12"/>
      <c r="LPY1698" s="12"/>
      <c r="LPZ1698" s="12"/>
      <c r="LQA1698" s="12"/>
      <c r="LQB1698" s="12"/>
      <c r="LQC1698" s="12"/>
      <c r="LQD1698" s="12"/>
      <c r="LQE1698" s="12"/>
      <c r="LQF1698" s="12"/>
      <c r="LQG1698" s="12"/>
      <c r="LQH1698" s="12"/>
      <c r="LQI1698" s="12"/>
      <c r="LQJ1698" s="12"/>
      <c r="LQK1698" s="12"/>
      <c r="LQL1698" s="12"/>
      <c r="LQM1698" s="12"/>
      <c r="LQN1698" s="12"/>
      <c r="LQO1698" s="12"/>
      <c r="LQP1698" s="12"/>
      <c r="LQQ1698" s="12"/>
      <c r="LQR1698" s="12"/>
      <c r="LQS1698" s="12"/>
      <c r="LQT1698" s="12"/>
      <c r="LQU1698" s="12"/>
      <c r="LQV1698" s="12"/>
      <c r="LQW1698" s="12"/>
      <c r="LQX1698" s="12"/>
      <c r="LQY1698" s="12"/>
      <c r="LQZ1698" s="12"/>
      <c r="LRA1698" s="12"/>
      <c r="LRB1698" s="12"/>
      <c r="LRC1698" s="12"/>
      <c r="LRD1698" s="12"/>
      <c r="LRE1698" s="12"/>
      <c r="LRF1698" s="12"/>
      <c r="LRG1698" s="12"/>
      <c r="LRH1698" s="12"/>
      <c r="LRI1698" s="12"/>
      <c r="LRJ1698" s="12"/>
      <c r="LRK1698" s="12"/>
      <c r="LRL1698" s="12"/>
      <c r="LRM1698" s="12"/>
      <c r="LRN1698" s="12"/>
      <c r="LRO1698" s="12"/>
      <c r="LRP1698" s="12"/>
      <c r="LRQ1698" s="12"/>
      <c r="LRR1698" s="12"/>
      <c r="LRS1698" s="12"/>
      <c r="LRT1698" s="12"/>
      <c r="LRU1698" s="12"/>
      <c r="LRV1698" s="12"/>
      <c r="LRW1698" s="12"/>
      <c r="LRX1698" s="12"/>
      <c r="LRY1698" s="12"/>
      <c r="LRZ1698" s="12"/>
      <c r="LSA1698" s="12"/>
      <c r="LSB1698" s="12"/>
      <c r="LSC1698" s="12"/>
      <c r="LSD1698" s="12"/>
      <c r="LSE1698" s="12"/>
      <c r="LSF1698" s="12"/>
      <c r="LSG1698" s="12"/>
      <c r="LSH1698" s="12"/>
      <c r="LSI1698" s="12"/>
      <c r="LSJ1698" s="12"/>
      <c r="LSK1698" s="12"/>
      <c r="LSL1698" s="12"/>
      <c r="LSM1698" s="12"/>
      <c r="LSN1698" s="12"/>
      <c r="LSO1698" s="12"/>
      <c r="LSP1698" s="12"/>
      <c r="LSQ1698" s="12"/>
      <c r="LSR1698" s="12"/>
      <c r="LSS1698" s="12"/>
      <c r="LST1698" s="12"/>
      <c r="LSU1698" s="12"/>
      <c r="LSV1698" s="12"/>
      <c r="LSW1698" s="12"/>
      <c r="LSX1698" s="12"/>
      <c r="LSY1698" s="12"/>
      <c r="LSZ1698" s="12"/>
      <c r="LTA1698" s="12"/>
      <c r="LTB1698" s="12"/>
      <c r="LTC1698" s="12"/>
      <c r="LTD1698" s="12"/>
      <c r="LTE1698" s="12"/>
      <c r="LTF1698" s="12"/>
      <c r="LTG1698" s="12"/>
      <c r="LTH1698" s="12"/>
      <c r="LTI1698" s="12"/>
      <c r="LTJ1698" s="12"/>
      <c r="LTK1698" s="12"/>
      <c r="LTL1698" s="12"/>
      <c r="LTM1698" s="12"/>
      <c r="LTN1698" s="12"/>
      <c r="LTO1698" s="12"/>
      <c r="LTP1698" s="12"/>
      <c r="LTQ1698" s="12"/>
      <c r="LTR1698" s="12"/>
      <c r="LTS1698" s="12"/>
      <c r="LTT1698" s="12"/>
      <c r="LTU1698" s="12"/>
      <c r="LTV1698" s="12"/>
      <c r="LTW1698" s="12"/>
      <c r="LTX1698" s="12"/>
      <c r="LTY1698" s="12"/>
      <c r="LTZ1698" s="12"/>
      <c r="LUA1698" s="12"/>
      <c r="LUB1698" s="12"/>
      <c r="LUC1698" s="12"/>
      <c r="LUD1698" s="12"/>
      <c r="LUE1698" s="12"/>
      <c r="LUF1698" s="12"/>
      <c r="LUG1698" s="12"/>
      <c r="LUH1698" s="12"/>
      <c r="LUI1698" s="12"/>
      <c r="LUJ1698" s="12"/>
      <c r="LUK1698" s="12"/>
      <c r="LUL1698" s="12"/>
      <c r="LUM1698" s="12"/>
      <c r="LUN1698" s="12"/>
      <c r="LUO1698" s="12"/>
      <c r="LUP1698" s="12"/>
      <c r="LUQ1698" s="12"/>
      <c r="LUR1698" s="12"/>
      <c r="LUS1698" s="12"/>
      <c r="LUT1698" s="12"/>
      <c r="LUU1698" s="12"/>
      <c r="LUV1698" s="12"/>
      <c r="LUW1698" s="12"/>
      <c r="LUX1698" s="12"/>
      <c r="LUY1698" s="12"/>
      <c r="LUZ1698" s="12"/>
      <c r="LVA1698" s="12"/>
      <c r="LVB1698" s="12"/>
      <c r="LVC1698" s="12"/>
      <c r="LVD1698" s="12"/>
      <c r="LVE1698" s="12"/>
      <c r="LVF1698" s="12"/>
      <c r="LVG1698" s="12"/>
      <c r="LVH1698" s="12"/>
      <c r="LVI1698" s="12"/>
      <c r="LVJ1698" s="12"/>
      <c r="LVK1698" s="12"/>
      <c r="LVL1698" s="12"/>
      <c r="LVM1698" s="12"/>
      <c r="LVN1698" s="12"/>
      <c r="LVO1698" s="12"/>
      <c r="LVP1698" s="12"/>
      <c r="LVQ1698" s="12"/>
      <c r="LVR1698" s="12"/>
      <c r="LVS1698" s="12"/>
      <c r="LVT1698" s="12"/>
      <c r="LVU1698" s="12"/>
      <c r="LVV1698" s="12"/>
      <c r="LVW1698" s="12"/>
      <c r="LVX1698" s="12"/>
      <c r="LVY1698" s="12"/>
      <c r="LVZ1698" s="12"/>
      <c r="LWA1698" s="12"/>
      <c r="LWB1698" s="12"/>
      <c r="LWC1698" s="12"/>
      <c r="LWD1698" s="12"/>
      <c r="LWE1698" s="12"/>
      <c r="LWF1698" s="12"/>
      <c r="LWG1698" s="12"/>
      <c r="LWH1698" s="12"/>
      <c r="LWI1698" s="12"/>
      <c r="LWJ1698" s="12"/>
      <c r="LWK1698" s="12"/>
      <c r="LWL1698" s="12"/>
      <c r="LWM1698" s="12"/>
      <c r="LWN1698" s="12"/>
      <c r="LWO1698" s="12"/>
      <c r="LWP1698" s="12"/>
      <c r="LWQ1698" s="12"/>
      <c r="LWR1698" s="12"/>
      <c r="LWS1698" s="12"/>
      <c r="LWT1698" s="12"/>
      <c r="LWU1698" s="12"/>
      <c r="LWV1698" s="12"/>
      <c r="LWW1698" s="12"/>
      <c r="LWX1698" s="12"/>
      <c r="LWY1698" s="12"/>
      <c r="LWZ1698" s="12"/>
      <c r="LXA1698" s="12"/>
      <c r="LXB1698" s="12"/>
      <c r="LXC1698" s="12"/>
      <c r="LXD1698" s="12"/>
      <c r="LXE1698" s="12"/>
      <c r="LXF1698" s="12"/>
      <c r="LXG1698" s="12"/>
      <c r="LXH1698" s="12"/>
      <c r="LXI1698" s="12"/>
      <c r="LXJ1698" s="12"/>
      <c r="LXK1698" s="12"/>
      <c r="LXL1698" s="12"/>
      <c r="LXM1698" s="12"/>
      <c r="LXN1698" s="12"/>
      <c r="LXO1698" s="12"/>
      <c r="LXP1698" s="12"/>
      <c r="LXQ1698" s="12"/>
      <c r="LXR1698" s="12"/>
      <c r="LXS1698" s="12"/>
      <c r="LXT1698" s="12"/>
      <c r="LXU1698" s="12"/>
      <c r="LXV1698" s="12"/>
      <c r="LXW1698" s="12"/>
      <c r="LXX1698" s="12"/>
      <c r="LXY1698" s="12"/>
      <c r="LXZ1698" s="12"/>
      <c r="LYA1698" s="12"/>
      <c r="LYB1698" s="12"/>
      <c r="LYC1698" s="12"/>
      <c r="LYD1698" s="12"/>
      <c r="LYE1698" s="12"/>
      <c r="LYF1698" s="12"/>
      <c r="LYG1698" s="12"/>
      <c r="LYH1698" s="12"/>
      <c r="LYI1698" s="12"/>
      <c r="LYJ1698" s="12"/>
      <c r="LYK1698" s="12"/>
      <c r="LYL1698" s="12"/>
      <c r="LYM1698" s="12"/>
      <c r="LYN1698" s="12"/>
      <c r="LYO1698" s="12"/>
      <c r="LYP1698" s="12"/>
      <c r="LYQ1698" s="12"/>
      <c r="LYR1698" s="12"/>
      <c r="LYS1698" s="12"/>
      <c r="LYT1698" s="12"/>
      <c r="LYU1698" s="12"/>
      <c r="LYV1698" s="12"/>
      <c r="LYW1698" s="12"/>
      <c r="LYX1698" s="12"/>
      <c r="LYY1698" s="12"/>
      <c r="LYZ1698" s="12"/>
      <c r="LZA1698" s="12"/>
      <c r="LZB1698" s="12"/>
      <c r="LZC1698" s="12"/>
      <c r="LZD1698" s="12"/>
      <c r="LZE1698" s="12"/>
      <c r="LZF1698" s="12"/>
      <c r="LZG1698" s="12"/>
      <c r="LZH1698" s="12"/>
      <c r="LZI1698" s="12"/>
      <c r="LZJ1698" s="12"/>
      <c r="LZK1698" s="12"/>
      <c r="LZL1698" s="12"/>
      <c r="LZM1698" s="12"/>
      <c r="LZN1698" s="12"/>
      <c r="LZO1698" s="12"/>
      <c r="LZP1698" s="12"/>
      <c r="LZQ1698" s="12"/>
      <c r="LZR1698" s="12"/>
      <c r="LZS1698" s="12"/>
      <c r="LZT1698" s="12"/>
      <c r="LZU1698" s="12"/>
      <c r="LZV1698" s="12"/>
      <c r="LZW1698" s="12"/>
      <c r="LZX1698" s="12"/>
      <c r="LZY1698" s="12"/>
      <c r="LZZ1698" s="12"/>
      <c r="MAA1698" s="12"/>
      <c r="MAB1698" s="12"/>
      <c r="MAC1698" s="12"/>
      <c r="MAD1698" s="12"/>
      <c r="MAE1698" s="12"/>
      <c r="MAF1698" s="12"/>
      <c r="MAG1698" s="12"/>
      <c r="MAH1698" s="12"/>
      <c r="MAI1698" s="12"/>
      <c r="MAJ1698" s="12"/>
      <c r="MAK1698" s="12"/>
      <c r="MAL1698" s="12"/>
      <c r="MAM1698" s="12"/>
      <c r="MAN1698" s="12"/>
      <c r="MAO1698" s="12"/>
      <c r="MAP1698" s="12"/>
      <c r="MAQ1698" s="12"/>
      <c r="MAR1698" s="12"/>
      <c r="MAS1698" s="12"/>
      <c r="MAT1698" s="12"/>
      <c r="MAU1698" s="12"/>
      <c r="MAV1698" s="12"/>
      <c r="MAW1698" s="12"/>
      <c r="MAX1698" s="12"/>
      <c r="MAY1698" s="12"/>
      <c r="MAZ1698" s="12"/>
      <c r="MBA1698" s="12"/>
      <c r="MBB1698" s="12"/>
      <c r="MBC1698" s="12"/>
      <c r="MBD1698" s="12"/>
      <c r="MBE1698" s="12"/>
      <c r="MBF1698" s="12"/>
      <c r="MBG1698" s="12"/>
      <c r="MBH1698" s="12"/>
      <c r="MBI1698" s="12"/>
      <c r="MBJ1698" s="12"/>
      <c r="MBK1698" s="12"/>
      <c r="MBL1698" s="12"/>
      <c r="MBM1698" s="12"/>
      <c r="MBN1698" s="12"/>
      <c r="MBO1698" s="12"/>
      <c r="MBP1698" s="12"/>
      <c r="MBQ1698" s="12"/>
      <c r="MBR1698" s="12"/>
      <c r="MBS1698" s="12"/>
      <c r="MBT1698" s="12"/>
      <c r="MBU1698" s="12"/>
      <c r="MBV1698" s="12"/>
      <c r="MBW1698" s="12"/>
      <c r="MBX1698" s="12"/>
      <c r="MBY1698" s="12"/>
      <c r="MBZ1698" s="12"/>
      <c r="MCA1698" s="12"/>
      <c r="MCB1698" s="12"/>
      <c r="MCC1698" s="12"/>
      <c r="MCD1698" s="12"/>
      <c r="MCE1698" s="12"/>
      <c r="MCF1698" s="12"/>
      <c r="MCG1698" s="12"/>
      <c r="MCH1698" s="12"/>
      <c r="MCI1698" s="12"/>
      <c r="MCJ1698" s="12"/>
      <c r="MCK1698" s="12"/>
      <c r="MCL1698" s="12"/>
      <c r="MCM1698" s="12"/>
      <c r="MCN1698" s="12"/>
      <c r="MCO1698" s="12"/>
      <c r="MCP1698" s="12"/>
      <c r="MCQ1698" s="12"/>
      <c r="MCR1698" s="12"/>
      <c r="MCS1698" s="12"/>
      <c r="MCT1698" s="12"/>
      <c r="MCU1698" s="12"/>
      <c r="MCV1698" s="12"/>
      <c r="MCW1698" s="12"/>
      <c r="MCX1698" s="12"/>
      <c r="MCY1698" s="12"/>
      <c r="MCZ1698" s="12"/>
      <c r="MDA1698" s="12"/>
      <c r="MDB1698" s="12"/>
      <c r="MDC1698" s="12"/>
      <c r="MDD1698" s="12"/>
      <c r="MDE1698" s="12"/>
      <c r="MDF1698" s="12"/>
      <c r="MDG1698" s="12"/>
      <c r="MDH1698" s="12"/>
      <c r="MDI1698" s="12"/>
      <c r="MDJ1698" s="12"/>
      <c r="MDK1698" s="12"/>
      <c r="MDL1698" s="12"/>
      <c r="MDM1698" s="12"/>
      <c r="MDN1698" s="12"/>
      <c r="MDO1698" s="12"/>
      <c r="MDP1698" s="12"/>
      <c r="MDQ1698" s="12"/>
      <c r="MDR1698" s="12"/>
      <c r="MDS1698" s="12"/>
      <c r="MDT1698" s="12"/>
      <c r="MDU1698" s="12"/>
      <c r="MDV1698" s="12"/>
      <c r="MDW1698" s="12"/>
      <c r="MDX1698" s="12"/>
      <c r="MDY1698" s="12"/>
      <c r="MDZ1698" s="12"/>
      <c r="MEA1698" s="12"/>
      <c r="MEB1698" s="12"/>
      <c r="MEC1698" s="12"/>
      <c r="MED1698" s="12"/>
      <c r="MEE1698" s="12"/>
      <c r="MEF1698" s="12"/>
      <c r="MEG1698" s="12"/>
      <c r="MEH1698" s="12"/>
      <c r="MEI1698" s="12"/>
      <c r="MEJ1698" s="12"/>
      <c r="MEK1698" s="12"/>
      <c r="MEL1698" s="12"/>
      <c r="MEM1698" s="12"/>
      <c r="MEN1698" s="12"/>
      <c r="MEO1698" s="12"/>
      <c r="MEP1698" s="12"/>
      <c r="MEQ1698" s="12"/>
      <c r="MER1698" s="12"/>
      <c r="MES1698" s="12"/>
      <c r="MET1698" s="12"/>
      <c r="MEU1698" s="12"/>
      <c r="MEV1698" s="12"/>
      <c r="MEW1698" s="12"/>
      <c r="MEX1698" s="12"/>
      <c r="MEY1698" s="12"/>
      <c r="MEZ1698" s="12"/>
      <c r="MFA1698" s="12"/>
      <c r="MFB1698" s="12"/>
      <c r="MFC1698" s="12"/>
      <c r="MFD1698" s="12"/>
      <c r="MFE1698" s="12"/>
      <c r="MFF1698" s="12"/>
      <c r="MFG1698" s="12"/>
      <c r="MFH1698" s="12"/>
      <c r="MFI1698" s="12"/>
      <c r="MFJ1698" s="12"/>
      <c r="MFK1698" s="12"/>
      <c r="MFL1698" s="12"/>
      <c r="MFM1698" s="12"/>
      <c r="MFN1698" s="12"/>
      <c r="MFO1698" s="12"/>
      <c r="MFP1698" s="12"/>
      <c r="MFQ1698" s="12"/>
      <c r="MFR1698" s="12"/>
      <c r="MFS1698" s="12"/>
      <c r="MFT1698" s="12"/>
      <c r="MFU1698" s="12"/>
      <c r="MFV1698" s="12"/>
      <c r="MFW1698" s="12"/>
      <c r="MFX1698" s="12"/>
      <c r="MFY1698" s="12"/>
      <c r="MFZ1698" s="12"/>
      <c r="MGA1698" s="12"/>
      <c r="MGB1698" s="12"/>
      <c r="MGC1698" s="12"/>
      <c r="MGD1698" s="12"/>
      <c r="MGE1698" s="12"/>
      <c r="MGF1698" s="12"/>
      <c r="MGG1698" s="12"/>
      <c r="MGH1698" s="12"/>
      <c r="MGI1698" s="12"/>
      <c r="MGJ1698" s="12"/>
      <c r="MGK1698" s="12"/>
      <c r="MGL1698" s="12"/>
      <c r="MGM1698" s="12"/>
      <c r="MGN1698" s="12"/>
      <c r="MGO1698" s="12"/>
      <c r="MGP1698" s="12"/>
      <c r="MGQ1698" s="12"/>
      <c r="MGR1698" s="12"/>
      <c r="MGS1698" s="12"/>
      <c r="MGT1698" s="12"/>
      <c r="MGU1698" s="12"/>
      <c r="MGV1698" s="12"/>
      <c r="MGW1698" s="12"/>
      <c r="MGX1698" s="12"/>
      <c r="MGY1698" s="12"/>
      <c r="MGZ1698" s="12"/>
      <c r="MHA1698" s="12"/>
      <c r="MHB1698" s="12"/>
      <c r="MHC1698" s="12"/>
      <c r="MHD1698" s="12"/>
      <c r="MHE1698" s="12"/>
      <c r="MHF1698" s="12"/>
      <c r="MHG1698" s="12"/>
      <c r="MHH1698" s="12"/>
      <c r="MHI1698" s="12"/>
      <c r="MHJ1698" s="12"/>
      <c r="MHK1698" s="12"/>
      <c r="MHL1698" s="12"/>
      <c r="MHM1698" s="12"/>
      <c r="MHN1698" s="12"/>
      <c r="MHO1698" s="12"/>
      <c r="MHP1698" s="12"/>
      <c r="MHQ1698" s="12"/>
      <c r="MHR1698" s="12"/>
      <c r="MHS1698" s="12"/>
      <c r="MHT1698" s="12"/>
      <c r="MHU1698" s="12"/>
      <c r="MHV1698" s="12"/>
      <c r="MHW1698" s="12"/>
      <c r="MHX1698" s="12"/>
      <c r="MHY1698" s="12"/>
      <c r="MHZ1698" s="12"/>
      <c r="MIA1698" s="12"/>
      <c r="MIB1698" s="12"/>
      <c r="MIC1698" s="12"/>
      <c r="MID1698" s="12"/>
      <c r="MIE1698" s="12"/>
      <c r="MIF1698" s="12"/>
      <c r="MIG1698" s="12"/>
      <c r="MIH1698" s="12"/>
      <c r="MII1698" s="12"/>
      <c r="MIJ1698" s="12"/>
      <c r="MIK1698" s="12"/>
      <c r="MIL1698" s="12"/>
      <c r="MIM1698" s="12"/>
      <c r="MIN1698" s="12"/>
      <c r="MIO1698" s="12"/>
      <c r="MIP1698" s="12"/>
      <c r="MIQ1698" s="12"/>
      <c r="MIR1698" s="12"/>
      <c r="MIS1698" s="12"/>
      <c r="MIT1698" s="12"/>
      <c r="MIU1698" s="12"/>
      <c r="MIV1698" s="12"/>
      <c r="MIW1698" s="12"/>
      <c r="MIX1698" s="12"/>
      <c r="MIY1698" s="12"/>
      <c r="MIZ1698" s="12"/>
      <c r="MJA1698" s="12"/>
      <c r="MJB1698" s="12"/>
      <c r="MJC1698" s="12"/>
      <c r="MJD1698" s="12"/>
      <c r="MJE1698" s="12"/>
      <c r="MJF1698" s="12"/>
      <c r="MJG1698" s="12"/>
      <c r="MJH1698" s="12"/>
      <c r="MJI1698" s="12"/>
      <c r="MJJ1698" s="12"/>
      <c r="MJK1698" s="12"/>
      <c r="MJL1698" s="12"/>
      <c r="MJM1698" s="12"/>
      <c r="MJN1698" s="12"/>
      <c r="MJO1698" s="12"/>
      <c r="MJP1698" s="12"/>
      <c r="MJQ1698" s="12"/>
      <c r="MJR1698" s="12"/>
      <c r="MJS1698" s="12"/>
      <c r="MJT1698" s="12"/>
      <c r="MJU1698" s="12"/>
      <c r="MJV1698" s="12"/>
      <c r="MJW1698" s="12"/>
      <c r="MJX1698" s="12"/>
      <c r="MJY1698" s="12"/>
      <c r="MJZ1698" s="12"/>
      <c r="MKA1698" s="12"/>
      <c r="MKB1698" s="12"/>
      <c r="MKC1698" s="12"/>
      <c r="MKD1698" s="12"/>
      <c r="MKE1698" s="12"/>
      <c r="MKF1698" s="12"/>
      <c r="MKG1698" s="12"/>
      <c r="MKH1698" s="12"/>
      <c r="MKI1698" s="12"/>
      <c r="MKJ1698" s="12"/>
      <c r="MKK1698" s="12"/>
      <c r="MKL1698" s="12"/>
      <c r="MKM1698" s="12"/>
      <c r="MKN1698" s="12"/>
      <c r="MKO1698" s="12"/>
      <c r="MKP1698" s="12"/>
      <c r="MKQ1698" s="12"/>
      <c r="MKR1698" s="12"/>
      <c r="MKS1698" s="12"/>
      <c r="MKT1698" s="12"/>
      <c r="MKU1698" s="12"/>
      <c r="MKV1698" s="12"/>
      <c r="MKW1698" s="12"/>
      <c r="MKX1698" s="12"/>
      <c r="MKY1698" s="12"/>
      <c r="MKZ1698" s="12"/>
      <c r="MLA1698" s="12"/>
      <c r="MLB1698" s="12"/>
      <c r="MLC1698" s="12"/>
      <c r="MLD1698" s="12"/>
      <c r="MLE1698" s="12"/>
      <c r="MLF1698" s="12"/>
      <c r="MLG1698" s="12"/>
      <c r="MLH1698" s="12"/>
      <c r="MLI1698" s="12"/>
      <c r="MLJ1698" s="12"/>
      <c r="MLK1698" s="12"/>
      <c r="MLL1698" s="12"/>
      <c r="MLM1698" s="12"/>
      <c r="MLN1698" s="12"/>
      <c r="MLO1698" s="12"/>
      <c r="MLP1698" s="12"/>
      <c r="MLQ1698" s="12"/>
      <c r="MLR1698" s="12"/>
      <c r="MLS1698" s="12"/>
      <c r="MLT1698" s="12"/>
      <c r="MLU1698" s="12"/>
      <c r="MLV1698" s="12"/>
      <c r="MLW1698" s="12"/>
      <c r="MLX1698" s="12"/>
      <c r="MLY1698" s="12"/>
      <c r="MLZ1698" s="12"/>
      <c r="MMA1698" s="12"/>
      <c r="MMB1698" s="12"/>
      <c r="MMC1698" s="12"/>
      <c r="MMD1698" s="12"/>
      <c r="MME1698" s="12"/>
      <c r="MMF1698" s="12"/>
      <c r="MMG1698" s="12"/>
      <c r="MMH1698" s="12"/>
      <c r="MMI1698" s="12"/>
      <c r="MMJ1698" s="12"/>
      <c r="MMK1698" s="12"/>
      <c r="MML1698" s="12"/>
      <c r="MMM1698" s="12"/>
      <c r="MMN1698" s="12"/>
      <c r="MMO1698" s="12"/>
      <c r="MMP1698" s="12"/>
      <c r="MMQ1698" s="12"/>
      <c r="MMR1698" s="12"/>
      <c r="MMS1698" s="12"/>
      <c r="MMT1698" s="12"/>
      <c r="MMU1698" s="12"/>
      <c r="MMV1698" s="12"/>
      <c r="MMW1698" s="12"/>
      <c r="MMX1698" s="12"/>
      <c r="MMY1698" s="12"/>
      <c r="MMZ1698" s="12"/>
      <c r="MNA1698" s="12"/>
      <c r="MNB1698" s="12"/>
      <c r="MNC1698" s="12"/>
      <c r="MND1698" s="12"/>
      <c r="MNE1698" s="12"/>
      <c r="MNF1698" s="12"/>
      <c r="MNG1698" s="12"/>
      <c r="MNH1698" s="12"/>
      <c r="MNI1698" s="12"/>
      <c r="MNJ1698" s="12"/>
      <c r="MNK1698" s="12"/>
      <c r="MNL1698" s="12"/>
      <c r="MNM1698" s="12"/>
      <c r="MNN1698" s="12"/>
      <c r="MNO1698" s="12"/>
      <c r="MNP1698" s="12"/>
      <c r="MNQ1698" s="12"/>
      <c r="MNR1698" s="12"/>
      <c r="MNS1698" s="12"/>
      <c r="MNT1698" s="12"/>
      <c r="MNU1698" s="12"/>
      <c r="MNV1698" s="12"/>
      <c r="MNW1698" s="12"/>
      <c r="MNX1698" s="12"/>
      <c r="MNY1698" s="12"/>
      <c r="MNZ1698" s="12"/>
      <c r="MOA1698" s="12"/>
      <c r="MOB1698" s="12"/>
      <c r="MOC1698" s="12"/>
      <c r="MOD1698" s="12"/>
      <c r="MOE1698" s="12"/>
      <c r="MOF1698" s="12"/>
      <c r="MOG1698" s="12"/>
      <c r="MOH1698" s="12"/>
      <c r="MOI1698" s="12"/>
      <c r="MOJ1698" s="12"/>
      <c r="MOK1698" s="12"/>
      <c r="MOL1698" s="12"/>
      <c r="MOM1698" s="12"/>
      <c r="MON1698" s="12"/>
      <c r="MOO1698" s="12"/>
      <c r="MOP1698" s="12"/>
      <c r="MOQ1698" s="12"/>
      <c r="MOR1698" s="12"/>
      <c r="MOS1698" s="12"/>
      <c r="MOT1698" s="12"/>
      <c r="MOU1698" s="12"/>
      <c r="MOV1698" s="12"/>
      <c r="MOW1698" s="12"/>
      <c r="MOX1698" s="12"/>
      <c r="MOY1698" s="12"/>
      <c r="MOZ1698" s="12"/>
      <c r="MPA1698" s="12"/>
      <c r="MPB1698" s="12"/>
      <c r="MPC1698" s="12"/>
      <c r="MPD1698" s="12"/>
      <c r="MPE1698" s="12"/>
      <c r="MPF1698" s="12"/>
      <c r="MPG1698" s="12"/>
      <c r="MPH1698" s="12"/>
      <c r="MPI1698" s="12"/>
      <c r="MPJ1698" s="12"/>
      <c r="MPK1698" s="12"/>
      <c r="MPL1698" s="12"/>
      <c r="MPM1698" s="12"/>
      <c r="MPN1698" s="12"/>
      <c r="MPO1698" s="12"/>
      <c r="MPP1698" s="12"/>
      <c r="MPQ1698" s="12"/>
      <c r="MPR1698" s="12"/>
      <c r="MPS1698" s="12"/>
      <c r="MPT1698" s="12"/>
      <c r="MPU1698" s="12"/>
      <c r="MPV1698" s="12"/>
      <c r="MPW1698" s="12"/>
      <c r="MPX1698" s="12"/>
      <c r="MPY1698" s="12"/>
      <c r="MPZ1698" s="12"/>
      <c r="MQA1698" s="12"/>
      <c r="MQB1698" s="12"/>
      <c r="MQC1698" s="12"/>
      <c r="MQD1698" s="12"/>
      <c r="MQE1698" s="12"/>
      <c r="MQF1698" s="12"/>
      <c r="MQG1698" s="12"/>
      <c r="MQH1698" s="12"/>
      <c r="MQI1698" s="12"/>
      <c r="MQJ1698" s="12"/>
      <c r="MQK1698" s="12"/>
      <c r="MQL1698" s="12"/>
      <c r="MQM1698" s="12"/>
      <c r="MQN1698" s="12"/>
      <c r="MQO1698" s="12"/>
      <c r="MQP1698" s="12"/>
      <c r="MQQ1698" s="12"/>
      <c r="MQR1698" s="12"/>
      <c r="MQS1698" s="12"/>
      <c r="MQT1698" s="12"/>
      <c r="MQU1698" s="12"/>
      <c r="MQV1698" s="12"/>
      <c r="MQW1698" s="12"/>
      <c r="MQX1698" s="12"/>
      <c r="MQY1698" s="12"/>
      <c r="MQZ1698" s="12"/>
      <c r="MRA1698" s="12"/>
      <c r="MRB1698" s="12"/>
      <c r="MRC1698" s="12"/>
      <c r="MRD1698" s="12"/>
      <c r="MRE1698" s="12"/>
      <c r="MRF1698" s="12"/>
      <c r="MRG1698" s="12"/>
      <c r="MRH1698" s="12"/>
      <c r="MRI1698" s="12"/>
      <c r="MRJ1698" s="12"/>
      <c r="MRK1698" s="12"/>
      <c r="MRL1698" s="12"/>
      <c r="MRM1698" s="12"/>
      <c r="MRN1698" s="12"/>
      <c r="MRO1698" s="12"/>
      <c r="MRP1698" s="12"/>
      <c r="MRQ1698" s="12"/>
      <c r="MRR1698" s="12"/>
      <c r="MRS1698" s="12"/>
      <c r="MRT1698" s="12"/>
      <c r="MRU1698" s="12"/>
      <c r="MRV1698" s="12"/>
      <c r="MRW1698" s="12"/>
      <c r="MRX1698" s="12"/>
      <c r="MRY1698" s="12"/>
      <c r="MRZ1698" s="12"/>
      <c r="MSA1698" s="12"/>
      <c r="MSB1698" s="12"/>
      <c r="MSC1698" s="12"/>
      <c r="MSD1698" s="12"/>
      <c r="MSE1698" s="12"/>
      <c r="MSF1698" s="12"/>
      <c r="MSG1698" s="12"/>
      <c r="MSH1698" s="12"/>
      <c r="MSI1698" s="12"/>
      <c r="MSJ1698" s="12"/>
      <c r="MSK1698" s="12"/>
      <c r="MSL1698" s="12"/>
      <c r="MSM1698" s="12"/>
      <c r="MSN1698" s="12"/>
      <c r="MSO1698" s="12"/>
      <c r="MSP1698" s="12"/>
      <c r="MSQ1698" s="12"/>
      <c r="MSR1698" s="12"/>
      <c r="MSS1698" s="12"/>
      <c r="MST1698" s="12"/>
      <c r="MSU1698" s="12"/>
      <c r="MSV1698" s="12"/>
      <c r="MSW1698" s="12"/>
      <c r="MSX1698" s="12"/>
      <c r="MSY1698" s="12"/>
      <c r="MSZ1698" s="12"/>
      <c r="MTA1698" s="12"/>
      <c r="MTB1698" s="12"/>
      <c r="MTC1698" s="12"/>
      <c r="MTD1698" s="12"/>
      <c r="MTE1698" s="12"/>
      <c r="MTF1698" s="12"/>
      <c r="MTG1698" s="12"/>
      <c r="MTH1698" s="12"/>
      <c r="MTI1698" s="12"/>
      <c r="MTJ1698" s="12"/>
      <c r="MTK1698" s="12"/>
      <c r="MTL1698" s="12"/>
      <c r="MTM1698" s="12"/>
      <c r="MTN1698" s="12"/>
      <c r="MTO1698" s="12"/>
      <c r="MTP1698" s="12"/>
      <c r="MTQ1698" s="12"/>
      <c r="MTR1698" s="12"/>
      <c r="MTS1698" s="12"/>
      <c r="MTT1698" s="12"/>
      <c r="MTU1698" s="12"/>
      <c r="MTV1698" s="12"/>
      <c r="MTW1698" s="12"/>
      <c r="MTX1698" s="12"/>
      <c r="MTY1698" s="12"/>
      <c r="MTZ1698" s="12"/>
      <c r="MUA1698" s="12"/>
      <c r="MUB1698" s="12"/>
      <c r="MUC1698" s="12"/>
      <c r="MUD1698" s="12"/>
      <c r="MUE1698" s="12"/>
      <c r="MUF1698" s="12"/>
      <c r="MUG1698" s="12"/>
      <c r="MUH1698" s="12"/>
      <c r="MUI1698" s="12"/>
      <c r="MUJ1698" s="12"/>
      <c r="MUK1698" s="12"/>
      <c r="MUL1698" s="12"/>
      <c r="MUM1698" s="12"/>
      <c r="MUN1698" s="12"/>
      <c r="MUO1698" s="12"/>
      <c r="MUP1698" s="12"/>
      <c r="MUQ1698" s="12"/>
      <c r="MUR1698" s="12"/>
      <c r="MUS1698" s="12"/>
      <c r="MUT1698" s="12"/>
      <c r="MUU1698" s="12"/>
      <c r="MUV1698" s="12"/>
      <c r="MUW1698" s="12"/>
      <c r="MUX1698" s="12"/>
      <c r="MUY1698" s="12"/>
      <c r="MUZ1698" s="12"/>
      <c r="MVA1698" s="12"/>
      <c r="MVB1698" s="12"/>
      <c r="MVC1698" s="12"/>
      <c r="MVD1698" s="12"/>
      <c r="MVE1698" s="12"/>
      <c r="MVF1698" s="12"/>
      <c r="MVG1698" s="12"/>
      <c r="MVH1698" s="12"/>
      <c r="MVI1698" s="12"/>
      <c r="MVJ1698" s="12"/>
      <c r="MVK1698" s="12"/>
      <c r="MVL1698" s="12"/>
      <c r="MVM1698" s="12"/>
      <c r="MVN1698" s="12"/>
      <c r="MVO1698" s="12"/>
      <c r="MVP1698" s="12"/>
      <c r="MVQ1698" s="12"/>
      <c r="MVR1698" s="12"/>
      <c r="MVS1698" s="12"/>
      <c r="MVT1698" s="12"/>
      <c r="MVU1698" s="12"/>
      <c r="MVV1698" s="12"/>
      <c r="MVW1698" s="12"/>
      <c r="MVX1698" s="12"/>
      <c r="MVY1698" s="12"/>
      <c r="MVZ1698" s="12"/>
      <c r="MWA1698" s="12"/>
      <c r="MWB1698" s="12"/>
      <c r="MWC1698" s="12"/>
      <c r="MWD1698" s="12"/>
      <c r="MWE1698" s="12"/>
      <c r="MWF1698" s="12"/>
      <c r="MWG1698" s="12"/>
      <c r="MWH1698" s="12"/>
      <c r="MWI1698" s="12"/>
      <c r="MWJ1698" s="12"/>
      <c r="MWK1698" s="12"/>
      <c r="MWL1698" s="12"/>
      <c r="MWM1698" s="12"/>
      <c r="MWN1698" s="12"/>
      <c r="MWO1698" s="12"/>
      <c r="MWP1698" s="12"/>
      <c r="MWQ1698" s="12"/>
      <c r="MWR1698" s="12"/>
      <c r="MWS1698" s="12"/>
      <c r="MWT1698" s="12"/>
      <c r="MWU1698" s="12"/>
      <c r="MWV1698" s="12"/>
      <c r="MWW1698" s="12"/>
      <c r="MWX1698" s="12"/>
      <c r="MWY1698" s="12"/>
      <c r="MWZ1698" s="12"/>
      <c r="MXA1698" s="12"/>
      <c r="MXB1698" s="12"/>
      <c r="MXC1698" s="12"/>
      <c r="MXD1698" s="12"/>
      <c r="MXE1698" s="12"/>
      <c r="MXF1698" s="12"/>
      <c r="MXG1698" s="12"/>
      <c r="MXH1698" s="12"/>
      <c r="MXI1698" s="12"/>
      <c r="MXJ1698" s="12"/>
      <c r="MXK1698" s="12"/>
      <c r="MXL1698" s="12"/>
      <c r="MXM1698" s="12"/>
      <c r="MXN1698" s="12"/>
      <c r="MXO1698" s="12"/>
      <c r="MXP1698" s="12"/>
      <c r="MXQ1698" s="12"/>
      <c r="MXR1698" s="12"/>
      <c r="MXS1698" s="12"/>
      <c r="MXT1698" s="12"/>
      <c r="MXU1698" s="12"/>
      <c r="MXV1698" s="12"/>
      <c r="MXW1698" s="12"/>
      <c r="MXX1698" s="12"/>
      <c r="MXY1698" s="12"/>
      <c r="MXZ1698" s="12"/>
      <c r="MYA1698" s="12"/>
      <c r="MYB1698" s="12"/>
      <c r="MYC1698" s="12"/>
      <c r="MYD1698" s="12"/>
      <c r="MYE1698" s="12"/>
      <c r="MYF1698" s="12"/>
      <c r="MYG1698" s="12"/>
      <c r="MYH1698" s="12"/>
      <c r="MYI1698" s="12"/>
      <c r="MYJ1698" s="12"/>
      <c r="MYK1698" s="12"/>
      <c r="MYL1698" s="12"/>
      <c r="MYM1698" s="12"/>
      <c r="MYN1698" s="12"/>
      <c r="MYO1698" s="12"/>
      <c r="MYP1698" s="12"/>
      <c r="MYQ1698" s="12"/>
      <c r="MYR1698" s="12"/>
      <c r="MYS1698" s="12"/>
      <c r="MYT1698" s="12"/>
      <c r="MYU1698" s="12"/>
      <c r="MYV1698" s="12"/>
      <c r="MYW1698" s="12"/>
      <c r="MYX1698" s="12"/>
      <c r="MYY1698" s="12"/>
      <c r="MYZ1698" s="12"/>
      <c r="MZA1698" s="12"/>
      <c r="MZB1698" s="12"/>
      <c r="MZC1698" s="12"/>
      <c r="MZD1698" s="12"/>
      <c r="MZE1698" s="12"/>
      <c r="MZF1698" s="12"/>
      <c r="MZG1698" s="12"/>
      <c r="MZH1698" s="12"/>
      <c r="MZI1698" s="12"/>
      <c r="MZJ1698" s="12"/>
      <c r="MZK1698" s="12"/>
      <c r="MZL1698" s="12"/>
      <c r="MZM1698" s="12"/>
      <c r="MZN1698" s="12"/>
      <c r="MZO1698" s="12"/>
      <c r="MZP1698" s="12"/>
      <c r="MZQ1698" s="12"/>
      <c r="MZR1698" s="12"/>
      <c r="MZS1698" s="12"/>
      <c r="MZT1698" s="12"/>
      <c r="MZU1698" s="12"/>
      <c r="MZV1698" s="12"/>
      <c r="MZW1698" s="12"/>
      <c r="MZX1698" s="12"/>
      <c r="MZY1698" s="12"/>
      <c r="MZZ1698" s="12"/>
      <c r="NAA1698" s="12"/>
      <c r="NAB1698" s="12"/>
      <c r="NAC1698" s="12"/>
      <c r="NAD1698" s="12"/>
      <c r="NAE1698" s="12"/>
      <c r="NAF1698" s="12"/>
      <c r="NAG1698" s="12"/>
      <c r="NAH1698" s="12"/>
      <c r="NAI1698" s="12"/>
      <c r="NAJ1698" s="12"/>
      <c r="NAK1698" s="12"/>
      <c r="NAL1698" s="12"/>
      <c r="NAM1698" s="12"/>
      <c r="NAN1698" s="12"/>
      <c r="NAO1698" s="12"/>
      <c r="NAP1698" s="12"/>
      <c r="NAQ1698" s="12"/>
      <c r="NAR1698" s="12"/>
      <c r="NAS1698" s="12"/>
      <c r="NAT1698" s="12"/>
      <c r="NAU1698" s="12"/>
      <c r="NAV1698" s="12"/>
      <c r="NAW1698" s="12"/>
      <c r="NAX1698" s="12"/>
      <c r="NAY1698" s="12"/>
      <c r="NAZ1698" s="12"/>
      <c r="NBA1698" s="12"/>
      <c r="NBB1698" s="12"/>
      <c r="NBC1698" s="12"/>
      <c r="NBD1698" s="12"/>
      <c r="NBE1698" s="12"/>
      <c r="NBF1698" s="12"/>
      <c r="NBG1698" s="12"/>
      <c r="NBH1698" s="12"/>
      <c r="NBI1698" s="12"/>
      <c r="NBJ1698" s="12"/>
      <c r="NBK1698" s="12"/>
      <c r="NBL1698" s="12"/>
      <c r="NBM1698" s="12"/>
      <c r="NBN1698" s="12"/>
      <c r="NBO1698" s="12"/>
      <c r="NBP1698" s="12"/>
      <c r="NBQ1698" s="12"/>
      <c r="NBR1698" s="12"/>
      <c r="NBS1698" s="12"/>
      <c r="NBT1698" s="12"/>
      <c r="NBU1698" s="12"/>
      <c r="NBV1698" s="12"/>
      <c r="NBW1698" s="12"/>
      <c r="NBX1698" s="12"/>
      <c r="NBY1698" s="12"/>
      <c r="NBZ1698" s="12"/>
      <c r="NCA1698" s="12"/>
      <c r="NCB1698" s="12"/>
      <c r="NCC1698" s="12"/>
      <c r="NCD1698" s="12"/>
      <c r="NCE1698" s="12"/>
      <c r="NCF1698" s="12"/>
      <c r="NCG1698" s="12"/>
      <c r="NCH1698" s="12"/>
      <c r="NCI1698" s="12"/>
      <c r="NCJ1698" s="12"/>
      <c r="NCK1698" s="12"/>
      <c r="NCL1698" s="12"/>
      <c r="NCM1698" s="12"/>
      <c r="NCN1698" s="12"/>
      <c r="NCO1698" s="12"/>
      <c r="NCP1698" s="12"/>
      <c r="NCQ1698" s="12"/>
      <c r="NCR1698" s="12"/>
      <c r="NCS1698" s="12"/>
      <c r="NCT1698" s="12"/>
      <c r="NCU1698" s="12"/>
      <c r="NCV1698" s="12"/>
      <c r="NCW1698" s="12"/>
      <c r="NCX1698" s="12"/>
      <c r="NCY1698" s="12"/>
      <c r="NCZ1698" s="12"/>
      <c r="NDA1698" s="12"/>
      <c r="NDB1698" s="12"/>
      <c r="NDC1698" s="12"/>
      <c r="NDD1698" s="12"/>
      <c r="NDE1698" s="12"/>
      <c r="NDF1698" s="12"/>
      <c r="NDG1698" s="12"/>
      <c r="NDH1698" s="12"/>
      <c r="NDI1698" s="12"/>
      <c r="NDJ1698" s="12"/>
      <c r="NDK1698" s="12"/>
      <c r="NDL1698" s="12"/>
      <c r="NDM1698" s="12"/>
      <c r="NDN1698" s="12"/>
      <c r="NDO1698" s="12"/>
      <c r="NDP1698" s="12"/>
      <c r="NDQ1698" s="12"/>
      <c r="NDR1698" s="12"/>
      <c r="NDS1698" s="12"/>
      <c r="NDT1698" s="12"/>
      <c r="NDU1698" s="12"/>
      <c r="NDV1698" s="12"/>
      <c r="NDW1698" s="12"/>
      <c r="NDX1698" s="12"/>
      <c r="NDY1698" s="12"/>
      <c r="NDZ1698" s="12"/>
      <c r="NEA1698" s="12"/>
      <c r="NEB1698" s="12"/>
      <c r="NEC1698" s="12"/>
      <c r="NED1698" s="12"/>
      <c r="NEE1698" s="12"/>
      <c r="NEF1698" s="12"/>
      <c r="NEG1698" s="12"/>
      <c r="NEH1698" s="12"/>
      <c r="NEI1698" s="12"/>
      <c r="NEJ1698" s="12"/>
      <c r="NEK1698" s="12"/>
      <c r="NEL1698" s="12"/>
      <c r="NEM1698" s="12"/>
      <c r="NEN1698" s="12"/>
      <c r="NEO1698" s="12"/>
      <c r="NEP1698" s="12"/>
      <c r="NEQ1698" s="12"/>
      <c r="NER1698" s="12"/>
      <c r="NES1698" s="12"/>
      <c r="NET1698" s="12"/>
      <c r="NEU1698" s="12"/>
      <c r="NEV1698" s="12"/>
      <c r="NEW1698" s="12"/>
      <c r="NEX1698" s="12"/>
      <c r="NEY1698" s="12"/>
      <c r="NEZ1698" s="12"/>
      <c r="NFA1698" s="12"/>
      <c r="NFB1698" s="12"/>
      <c r="NFC1698" s="12"/>
      <c r="NFD1698" s="12"/>
      <c r="NFE1698" s="12"/>
      <c r="NFF1698" s="12"/>
      <c r="NFG1698" s="12"/>
      <c r="NFH1698" s="12"/>
      <c r="NFI1698" s="12"/>
      <c r="NFJ1698" s="12"/>
      <c r="NFK1698" s="12"/>
      <c r="NFL1698" s="12"/>
      <c r="NFM1698" s="12"/>
      <c r="NFN1698" s="12"/>
      <c r="NFO1698" s="12"/>
      <c r="NFP1698" s="12"/>
      <c r="NFQ1698" s="12"/>
      <c r="NFR1698" s="12"/>
      <c r="NFS1698" s="12"/>
      <c r="NFT1698" s="12"/>
      <c r="NFU1698" s="12"/>
      <c r="NFV1698" s="12"/>
      <c r="NFW1698" s="12"/>
      <c r="NFX1698" s="12"/>
      <c r="NFY1698" s="12"/>
      <c r="NFZ1698" s="12"/>
      <c r="NGA1698" s="12"/>
      <c r="NGB1698" s="12"/>
      <c r="NGC1698" s="12"/>
      <c r="NGD1698" s="12"/>
      <c r="NGE1698" s="12"/>
      <c r="NGF1698" s="12"/>
      <c r="NGG1698" s="12"/>
      <c r="NGH1698" s="12"/>
      <c r="NGI1698" s="12"/>
      <c r="NGJ1698" s="12"/>
      <c r="NGK1698" s="12"/>
      <c r="NGL1698" s="12"/>
      <c r="NGM1698" s="12"/>
      <c r="NGN1698" s="12"/>
      <c r="NGO1698" s="12"/>
      <c r="NGP1698" s="12"/>
      <c r="NGQ1698" s="12"/>
      <c r="NGR1698" s="12"/>
      <c r="NGS1698" s="12"/>
      <c r="NGT1698" s="12"/>
      <c r="NGU1698" s="12"/>
      <c r="NGV1698" s="12"/>
      <c r="NGW1698" s="12"/>
      <c r="NGX1698" s="12"/>
      <c r="NGY1698" s="12"/>
      <c r="NGZ1698" s="12"/>
      <c r="NHA1698" s="12"/>
      <c r="NHB1698" s="12"/>
      <c r="NHC1698" s="12"/>
      <c r="NHD1698" s="12"/>
      <c r="NHE1698" s="12"/>
      <c r="NHF1698" s="12"/>
      <c r="NHG1698" s="12"/>
      <c r="NHH1698" s="12"/>
      <c r="NHI1698" s="12"/>
      <c r="NHJ1698" s="12"/>
      <c r="NHK1698" s="12"/>
      <c r="NHL1698" s="12"/>
      <c r="NHM1698" s="12"/>
      <c r="NHN1698" s="12"/>
      <c r="NHO1698" s="12"/>
      <c r="NHP1698" s="12"/>
      <c r="NHQ1698" s="12"/>
      <c r="NHR1698" s="12"/>
      <c r="NHS1698" s="12"/>
      <c r="NHT1698" s="12"/>
      <c r="NHU1698" s="12"/>
      <c r="NHV1698" s="12"/>
      <c r="NHW1698" s="12"/>
      <c r="NHX1698" s="12"/>
      <c r="NHY1698" s="12"/>
      <c r="NHZ1698" s="12"/>
      <c r="NIA1698" s="12"/>
      <c r="NIB1698" s="12"/>
      <c r="NIC1698" s="12"/>
      <c r="NID1698" s="12"/>
      <c r="NIE1698" s="12"/>
      <c r="NIF1698" s="12"/>
      <c r="NIG1698" s="12"/>
      <c r="NIH1698" s="12"/>
      <c r="NII1698" s="12"/>
      <c r="NIJ1698" s="12"/>
      <c r="NIK1698" s="12"/>
      <c r="NIL1698" s="12"/>
      <c r="NIM1698" s="12"/>
      <c r="NIN1698" s="12"/>
      <c r="NIO1698" s="12"/>
      <c r="NIP1698" s="12"/>
      <c r="NIQ1698" s="12"/>
      <c r="NIR1698" s="12"/>
      <c r="NIS1698" s="12"/>
      <c r="NIT1698" s="12"/>
      <c r="NIU1698" s="12"/>
      <c r="NIV1698" s="12"/>
      <c r="NIW1698" s="12"/>
      <c r="NIX1698" s="12"/>
      <c r="NIY1698" s="12"/>
      <c r="NIZ1698" s="12"/>
      <c r="NJA1698" s="12"/>
      <c r="NJB1698" s="12"/>
      <c r="NJC1698" s="12"/>
      <c r="NJD1698" s="12"/>
      <c r="NJE1698" s="12"/>
      <c r="NJF1698" s="12"/>
      <c r="NJG1698" s="12"/>
      <c r="NJH1698" s="12"/>
      <c r="NJI1698" s="12"/>
      <c r="NJJ1698" s="12"/>
      <c r="NJK1698" s="12"/>
      <c r="NJL1698" s="12"/>
      <c r="NJM1698" s="12"/>
      <c r="NJN1698" s="12"/>
      <c r="NJO1698" s="12"/>
      <c r="NJP1698" s="12"/>
      <c r="NJQ1698" s="12"/>
      <c r="NJR1698" s="12"/>
      <c r="NJS1698" s="12"/>
      <c r="NJT1698" s="12"/>
      <c r="NJU1698" s="12"/>
      <c r="NJV1698" s="12"/>
      <c r="NJW1698" s="12"/>
      <c r="NJX1698" s="12"/>
      <c r="NJY1698" s="12"/>
      <c r="NJZ1698" s="12"/>
      <c r="NKA1698" s="12"/>
      <c r="NKB1698" s="12"/>
      <c r="NKC1698" s="12"/>
      <c r="NKD1698" s="12"/>
      <c r="NKE1698" s="12"/>
      <c r="NKF1698" s="12"/>
      <c r="NKG1698" s="12"/>
      <c r="NKH1698" s="12"/>
      <c r="NKI1698" s="12"/>
      <c r="NKJ1698" s="12"/>
      <c r="NKK1698" s="12"/>
      <c r="NKL1698" s="12"/>
      <c r="NKM1698" s="12"/>
      <c r="NKN1698" s="12"/>
      <c r="NKO1698" s="12"/>
      <c r="NKP1698" s="12"/>
      <c r="NKQ1698" s="12"/>
      <c r="NKR1698" s="12"/>
      <c r="NKS1698" s="12"/>
      <c r="NKT1698" s="12"/>
      <c r="NKU1698" s="12"/>
      <c r="NKV1698" s="12"/>
      <c r="NKW1698" s="12"/>
      <c r="NKX1698" s="12"/>
      <c r="NKY1698" s="12"/>
      <c r="NKZ1698" s="12"/>
      <c r="NLA1698" s="12"/>
      <c r="NLB1698" s="12"/>
      <c r="NLC1698" s="12"/>
      <c r="NLD1698" s="12"/>
      <c r="NLE1698" s="12"/>
      <c r="NLF1698" s="12"/>
      <c r="NLG1698" s="12"/>
      <c r="NLH1698" s="12"/>
      <c r="NLI1698" s="12"/>
      <c r="NLJ1698" s="12"/>
      <c r="NLK1698" s="12"/>
      <c r="NLL1698" s="12"/>
      <c r="NLM1698" s="12"/>
      <c r="NLN1698" s="12"/>
      <c r="NLO1698" s="12"/>
      <c r="NLP1698" s="12"/>
      <c r="NLQ1698" s="12"/>
      <c r="NLR1698" s="12"/>
      <c r="NLS1698" s="12"/>
      <c r="NLT1698" s="12"/>
      <c r="NLU1698" s="12"/>
      <c r="NLV1698" s="12"/>
      <c r="NLW1698" s="12"/>
      <c r="NLX1698" s="12"/>
      <c r="NLY1698" s="12"/>
      <c r="NLZ1698" s="12"/>
      <c r="NMA1698" s="12"/>
      <c r="NMB1698" s="12"/>
      <c r="NMC1698" s="12"/>
      <c r="NMD1698" s="12"/>
      <c r="NME1698" s="12"/>
      <c r="NMF1698" s="12"/>
      <c r="NMG1698" s="12"/>
      <c r="NMH1698" s="12"/>
      <c r="NMI1698" s="12"/>
      <c r="NMJ1698" s="12"/>
      <c r="NMK1698" s="12"/>
      <c r="NML1698" s="12"/>
      <c r="NMM1698" s="12"/>
      <c r="NMN1698" s="12"/>
      <c r="NMO1698" s="12"/>
      <c r="NMP1698" s="12"/>
      <c r="NMQ1698" s="12"/>
      <c r="NMR1698" s="12"/>
      <c r="NMS1698" s="12"/>
      <c r="NMT1698" s="12"/>
      <c r="NMU1698" s="12"/>
      <c r="NMV1698" s="12"/>
      <c r="NMW1698" s="12"/>
      <c r="NMX1698" s="12"/>
      <c r="NMY1698" s="12"/>
      <c r="NMZ1698" s="12"/>
      <c r="NNA1698" s="12"/>
      <c r="NNB1698" s="12"/>
      <c r="NNC1698" s="12"/>
      <c r="NND1698" s="12"/>
      <c r="NNE1698" s="12"/>
      <c r="NNF1698" s="12"/>
      <c r="NNG1698" s="12"/>
      <c r="NNH1698" s="12"/>
      <c r="NNI1698" s="12"/>
      <c r="NNJ1698" s="12"/>
      <c r="NNK1698" s="12"/>
      <c r="NNL1698" s="12"/>
      <c r="NNM1698" s="12"/>
      <c r="NNN1698" s="12"/>
      <c r="NNO1698" s="12"/>
      <c r="NNP1698" s="12"/>
      <c r="NNQ1698" s="12"/>
      <c r="NNR1698" s="12"/>
      <c r="NNS1698" s="12"/>
      <c r="NNT1698" s="12"/>
      <c r="NNU1698" s="12"/>
      <c r="NNV1698" s="12"/>
      <c r="NNW1698" s="12"/>
      <c r="NNX1698" s="12"/>
      <c r="NNY1698" s="12"/>
      <c r="NNZ1698" s="12"/>
      <c r="NOA1698" s="12"/>
      <c r="NOB1698" s="12"/>
      <c r="NOC1698" s="12"/>
      <c r="NOD1698" s="12"/>
      <c r="NOE1698" s="12"/>
      <c r="NOF1698" s="12"/>
      <c r="NOG1698" s="12"/>
      <c r="NOH1698" s="12"/>
      <c r="NOI1698" s="12"/>
      <c r="NOJ1698" s="12"/>
      <c r="NOK1698" s="12"/>
      <c r="NOL1698" s="12"/>
      <c r="NOM1698" s="12"/>
      <c r="NON1698" s="12"/>
      <c r="NOO1698" s="12"/>
      <c r="NOP1698" s="12"/>
      <c r="NOQ1698" s="12"/>
      <c r="NOR1698" s="12"/>
      <c r="NOS1698" s="12"/>
      <c r="NOT1698" s="12"/>
      <c r="NOU1698" s="12"/>
      <c r="NOV1698" s="12"/>
      <c r="NOW1698" s="12"/>
      <c r="NOX1698" s="12"/>
      <c r="NOY1698" s="12"/>
      <c r="NOZ1698" s="12"/>
      <c r="NPA1698" s="12"/>
      <c r="NPB1698" s="12"/>
      <c r="NPC1698" s="12"/>
      <c r="NPD1698" s="12"/>
      <c r="NPE1698" s="12"/>
      <c r="NPF1698" s="12"/>
      <c r="NPG1698" s="12"/>
      <c r="NPH1698" s="12"/>
      <c r="NPI1698" s="12"/>
      <c r="NPJ1698" s="12"/>
      <c r="NPK1698" s="12"/>
      <c r="NPL1698" s="12"/>
      <c r="NPM1698" s="12"/>
      <c r="NPN1698" s="12"/>
      <c r="NPO1698" s="12"/>
      <c r="NPP1698" s="12"/>
      <c r="NPQ1698" s="12"/>
      <c r="NPR1698" s="12"/>
      <c r="NPS1698" s="12"/>
      <c r="NPT1698" s="12"/>
      <c r="NPU1698" s="12"/>
      <c r="NPV1698" s="12"/>
      <c r="NPW1698" s="12"/>
      <c r="NPX1698" s="12"/>
      <c r="NPY1698" s="12"/>
      <c r="NPZ1698" s="12"/>
      <c r="NQA1698" s="12"/>
      <c r="NQB1698" s="12"/>
      <c r="NQC1698" s="12"/>
      <c r="NQD1698" s="12"/>
      <c r="NQE1698" s="12"/>
      <c r="NQF1698" s="12"/>
      <c r="NQG1698" s="12"/>
      <c r="NQH1698" s="12"/>
      <c r="NQI1698" s="12"/>
      <c r="NQJ1698" s="12"/>
      <c r="NQK1698" s="12"/>
      <c r="NQL1698" s="12"/>
      <c r="NQM1698" s="12"/>
      <c r="NQN1698" s="12"/>
      <c r="NQO1698" s="12"/>
      <c r="NQP1698" s="12"/>
      <c r="NQQ1698" s="12"/>
      <c r="NQR1698" s="12"/>
      <c r="NQS1698" s="12"/>
      <c r="NQT1698" s="12"/>
      <c r="NQU1698" s="12"/>
      <c r="NQV1698" s="12"/>
      <c r="NQW1698" s="12"/>
      <c r="NQX1698" s="12"/>
      <c r="NQY1698" s="12"/>
      <c r="NQZ1698" s="12"/>
      <c r="NRA1698" s="12"/>
      <c r="NRB1698" s="12"/>
      <c r="NRC1698" s="12"/>
      <c r="NRD1698" s="12"/>
      <c r="NRE1698" s="12"/>
      <c r="NRF1698" s="12"/>
      <c r="NRG1698" s="12"/>
      <c r="NRH1698" s="12"/>
      <c r="NRI1698" s="12"/>
      <c r="NRJ1698" s="12"/>
      <c r="NRK1698" s="12"/>
      <c r="NRL1698" s="12"/>
      <c r="NRM1698" s="12"/>
      <c r="NRN1698" s="12"/>
      <c r="NRO1698" s="12"/>
      <c r="NRP1698" s="12"/>
      <c r="NRQ1698" s="12"/>
      <c r="NRR1698" s="12"/>
      <c r="NRS1698" s="12"/>
      <c r="NRT1698" s="12"/>
      <c r="NRU1698" s="12"/>
      <c r="NRV1698" s="12"/>
      <c r="NRW1698" s="12"/>
      <c r="NRX1698" s="12"/>
      <c r="NRY1698" s="12"/>
      <c r="NRZ1698" s="12"/>
      <c r="NSA1698" s="12"/>
      <c r="NSB1698" s="12"/>
      <c r="NSC1698" s="12"/>
      <c r="NSD1698" s="12"/>
      <c r="NSE1698" s="12"/>
      <c r="NSF1698" s="12"/>
      <c r="NSG1698" s="12"/>
      <c r="NSH1698" s="12"/>
      <c r="NSI1698" s="12"/>
      <c r="NSJ1698" s="12"/>
      <c r="NSK1698" s="12"/>
      <c r="NSL1698" s="12"/>
      <c r="NSM1698" s="12"/>
      <c r="NSN1698" s="12"/>
      <c r="NSO1698" s="12"/>
      <c r="NSP1698" s="12"/>
      <c r="NSQ1698" s="12"/>
      <c r="NSR1698" s="12"/>
      <c r="NSS1698" s="12"/>
      <c r="NST1698" s="12"/>
      <c r="NSU1698" s="12"/>
      <c r="NSV1698" s="12"/>
      <c r="NSW1698" s="12"/>
      <c r="NSX1698" s="12"/>
      <c r="NSY1698" s="12"/>
      <c r="NSZ1698" s="12"/>
      <c r="NTA1698" s="12"/>
      <c r="NTB1698" s="12"/>
      <c r="NTC1698" s="12"/>
      <c r="NTD1698" s="12"/>
      <c r="NTE1698" s="12"/>
      <c r="NTF1698" s="12"/>
      <c r="NTG1698" s="12"/>
      <c r="NTH1698" s="12"/>
      <c r="NTI1698" s="12"/>
      <c r="NTJ1698" s="12"/>
      <c r="NTK1698" s="12"/>
      <c r="NTL1698" s="12"/>
      <c r="NTM1698" s="12"/>
      <c r="NTN1698" s="12"/>
      <c r="NTO1698" s="12"/>
      <c r="NTP1698" s="12"/>
      <c r="NTQ1698" s="12"/>
      <c r="NTR1698" s="12"/>
      <c r="NTS1698" s="12"/>
      <c r="NTT1698" s="12"/>
      <c r="NTU1698" s="12"/>
      <c r="NTV1698" s="12"/>
      <c r="NTW1698" s="12"/>
      <c r="NTX1698" s="12"/>
      <c r="NTY1698" s="12"/>
      <c r="NTZ1698" s="12"/>
      <c r="NUA1698" s="12"/>
      <c r="NUB1698" s="12"/>
      <c r="NUC1698" s="12"/>
      <c r="NUD1698" s="12"/>
      <c r="NUE1698" s="12"/>
      <c r="NUF1698" s="12"/>
      <c r="NUG1698" s="12"/>
      <c r="NUH1698" s="12"/>
      <c r="NUI1698" s="12"/>
      <c r="NUJ1698" s="12"/>
      <c r="NUK1698" s="12"/>
      <c r="NUL1698" s="12"/>
      <c r="NUM1698" s="12"/>
      <c r="NUN1698" s="12"/>
      <c r="NUO1698" s="12"/>
      <c r="NUP1698" s="12"/>
      <c r="NUQ1698" s="12"/>
      <c r="NUR1698" s="12"/>
      <c r="NUS1698" s="12"/>
      <c r="NUT1698" s="12"/>
      <c r="NUU1698" s="12"/>
      <c r="NUV1698" s="12"/>
      <c r="NUW1698" s="12"/>
      <c r="NUX1698" s="12"/>
      <c r="NUY1698" s="12"/>
      <c r="NUZ1698" s="12"/>
      <c r="NVA1698" s="12"/>
      <c r="NVB1698" s="12"/>
      <c r="NVC1698" s="12"/>
      <c r="NVD1698" s="12"/>
      <c r="NVE1698" s="12"/>
      <c r="NVF1698" s="12"/>
      <c r="NVG1698" s="12"/>
      <c r="NVH1698" s="12"/>
      <c r="NVI1698" s="12"/>
      <c r="NVJ1698" s="12"/>
      <c r="NVK1698" s="12"/>
      <c r="NVL1698" s="12"/>
      <c r="NVM1698" s="12"/>
      <c r="NVN1698" s="12"/>
      <c r="NVO1698" s="12"/>
      <c r="NVP1698" s="12"/>
      <c r="NVQ1698" s="12"/>
      <c r="NVR1698" s="12"/>
      <c r="NVS1698" s="12"/>
      <c r="NVT1698" s="12"/>
      <c r="NVU1698" s="12"/>
      <c r="NVV1698" s="12"/>
      <c r="NVW1698" s="12"/>
      <c r="NVX1698" s="12"/>
      <c r="NVY1698" s="12"/>
      <c r="NVZ1698" s="12"/>
      <c r="NWA1698" s="12"/>
      <c r="NWB1698" s="12"/>
      <c r="NWC1698" s="12"/>
      <c r="NWD1698" s="12"/>
      <c r="NWE1698" s="12"/>
      <c r="NWF1698" s="12"/>
      <c r="NWG1698" s="12"/>
      <c r="NWH1698" s="12"/>
      <c r="NWI1698" s="12"/>
      <c r="NWJ1698" s="12"/>
      <c r="NWK1698" s="12"/>
      <c r="NWL1698" s="12"/>
      <c r="NWM1698" s="12"/>
      <c r="NWN1698" s="12"/>
      <c r="NWO1698" s="12"/>
      <c r="NWP1698" s="12"/>
      <c r="NWQ1698" s="12"/>
      <c r="NWR1698" s="12"/>
      <c r="NWS1698" s="12"/>
      <c r="NWT1698" s="12"/>
      <c r="NWU1698" s="12"/>
      <c r="NWV1698" s="12"/>
      <c r="NWW1698" s="12"/>
      <c r="NWX1698" s="12"/>
      <c r="NWY1698" s="12"/>
      <c r="NWZ1698" s="12"/>
      <c r="NXA1698" s="12"/>
      <c r="NXB1698" s="12"/>
      <c r="NXC1698" s="12"/>
      <c r="NXD1698" s="12"/>
      <c r="NXE1698" s="12"/>
      <c r="NXF1698" s="12"/>
      <c r="NXG1698" s="12"/>
      <c r="NXH1698" s="12"/>
      <c r="NXI1698" s="12"/>
      <c r="NXJ1698" s="12"/>
      <c r="NXK1698" s="12"/>
      <c r="NXL1698" s="12"/>
      <c r="NXM1698" s="12"/>
      <c r="NXN1698" s="12"/>
      <c r="NXO1698" s="12"/>
      <c r="NXP1698" s="12"/>
      <c r="NXQ1698" s="12"/>
      <c r="NXR1698" s="12"/>
      <c r="NXS1698" s="12"/>
      <c r="NXT1698" s="12"/>
      <c r="NXU1698" s="12"/>
      <c r="NXV1698" s="12"/>
      <c r="NXW1698" s="12"/>
      <c r="NXX1698" s="12"/>
      <c r="NXY1698" s="12"/>
      <c r="NXZ1698" s="12"/>
      <c r="NYA1698" s="12"/>
      <c r="NYB1698" s="12"/>
      <c r="NYC1698" s="12"/>
      <c r="NYD1698" s="12"/>
      <c r="NYE1698" s="12"/>
      <c r="NYF1698" s="12"/>
      <c r="NYG1698" s="12"/>
      <c r="NYH1698" s="12"/>
      <c r="NYI1698" s="12"/>
      <c r="NYJ1698" s="12"/>
      <c r="NYK1698" s="12"/>
      <c r="NYL1698" s="12"/>
      <c r="NYM1698" s="12"/>
      <c r="NYN1698" s="12"/>
      <c r="NYO1698" s="12"/>
      <c r="NYP1698" s="12"/>
      <c r="NYQ1698" s="12"/>
      <c r="NYR1698" s="12"/>
      <c r="NYS1698" s="12"/>
      <c r="NYT1698" s="12"/>
      <c r="NYU1698" s="12"/>
      <c r="NYV1698" s="12"/>
      <c r="NYW1698" s="12"/>
      <c r="NYX1698" s="12"/>
      <c r="NYY1698" s="12"/>
      <c r="NYZ1698" s="12"/>
      <c r="NZA1698" s="12"/>
      <c r="NZB1698" s="12"/>
      <c r="NZC1698" s="12"/>
      <c r="NZD1698" s="12"/>
      <c r="NZE1698" s="12"/>
      <c r="NZF1698" s="12"/>
      <c r="NZG1698" s="12"/>
      <c r="NZH1698" s="12"/>
      <c r="NZI1698" s="12"/>
      <c r="NZJ1698" s="12"/>
      <c r="NZK1698" s="12"/>
      <c r="NZL1698" s="12"/>
      <c r="NZM1698" s="12"/>
      <c r="NZN1698" s="12"/>
      <c r="NZO1698" s="12"/>
      <c r="NZP1698" s="12"/>
      <c r="NZQ1698" s="12"/>
      <c r="NZR1698" s="12"/>
      <c r="NZS1698" s="12"/>
      <c r="NZT1698" s="12"/>
      <c r="NZU1698" s="12"/>
      <c r="NZV1698" s="12"/>
      <c r="NZW1698" s="12"/>
      <c r="NZX1698" s="12"/>
      <c r="NZY1698" s="12"/>
      <c r="NZZ1698" s="12"/>
      <c r="OAA1698" s="12"/>
      <c r="OAB1698" s="12"/>
      <c r="OAC1698" s="12"/>
      <c r="OAD1698" s="12"/>
      <c r="OAE1698" s="12"/>
      <c r="OAF1698" s="12"/>
      <c r="OAG1698" s="12"/>
      <c r="OAH1698" s="12"/>
      <c r="OAI1698" s="12"/>
      <c r="OAJ1698" s="12"/>
      <c r="OAK1698" s="12"/>
      <c r="OAL1698" s="12"/>
      <c r="OAM1698" s="12"/>
      <c r="OAN1698" s="12"/>
      <c r="OAO1698" s="12"/>
      <c r="OAP1698" s="12"/>
      <c r="OAQ1698" s="12"/>
      <c r="OAR1698" s="12"/>
      <c r="OAS1698" s="12"/>
      <c r="OAT1698" s="12"/>
      <c r="OAU1698" s="12"/>
      <c r="OAV1698" s="12"/>
      <c r="OAW1698" s="12"/>
      <c r="OAX1698" s="12"/>
      <c r="OAY1698" s="12"/>
      <c r="OAZ1698" s="12"/>
      <c r="OBA1698" s="12"/>
      <c r="OBB1698" s="12"/>
      <c r="OBC1698" s="12"/>
      <c r="OBD1698" s="12"/>
      <c r="OBE1698" s="12"/>
      <c r="OBF1698" s="12"/>
      <c r="OBG1698" s="12"/>
      <c r="OBH1698" s="12"/>
      <c r="OBI1698" s="12"/>
      <c r="OBJ1698" s="12"/>
      <c r="OBK1698" s="12"/>
      <c r="OBL1698" s="12"/>
      <c r="OBM1698" s="12"/>
      <c r="OBN1698" s="12"/>
      <c r="OBO1698" s="12"/>
      <c r="OBP1698" s="12"/>
      <c r="OBQ1698" s="12"/>
      <c r="OBR1698" s="12"/>
      <c r="OBS1698" s="12"/>
      <c r="OBT1698" s="12"/>
      <c r="OBU1698" s="12"/>
      <c r="OBV1698" s="12"/>
      <c r="OBW1698" s="12"/>
      <c r="OBX1698" s="12"/>
      <c r="OBY1698" s="12"/>
      <c r="OBZ1698" s="12"/>
      <c r="OCA1698" s="12"/>
      <c r="OCB1698" s="12"/>
      <c r="OCC1698" s="12"/>
      <c r="OCD1698" s="12"/>
      <c r="OCE1698" s="12"/>
      <c r="OCF1698" s="12"/>
      <c r="OCG1698" s="12"/>
      <c r="OCH1698" s="12"/>
      <c r="OCI1698" s="12"/>
      <c r="OCJ1698" s="12"/>
      <c r="OCK1698" s="12"/>
      <c r="OCL1698" s="12"/>
      <c r="OCM1698" s="12"/>
      <c r="OCN1698" s="12"/>
      <c r="OCO1698" s="12"/>
      <c r="OCP1698" s="12"/>
      <c r="OCQ1698" s="12"/>
      <c r="OCR1698" s="12"/>
      <c r="OCS1698" s="12"/>
      <c r="OCT1698" s="12"/>
      <c r="OCU1698" s="12"/>
      <c r="OCV1698" s="12"/>
      <c r="OCW1698" s="12"/>
      <c r="OCX1698" s="12"/>
      <c r="OCY1698" s="12"/>
      <c r="OCZ1698" s="12"/>
      <c r="ODA1698" s="12"/>
      <c r="ODB1698" s="12"/>
      <c r="ODC1698" s="12"/>
      <c r="ODD1698" s="12"/>
      <c r="ODE1698" s="12"/>
      <c r="ODF1698" s="12"/>
      <c r="ODG1698" s="12"/>
      <c r="ODH1698" s="12"/>
      <c r="ODI1698" s="12"/>
      <c r="ODJ1698" s="12"/>
      <c r="ODK1698" s="12"/>
      <c r="ODL1698" s="12"/>
      <c r="ODM1698" s="12"/>
      <c r="ODN1698" s="12"/>
      <c r="ODO1698" s="12"/>
      <c r="ODP1698" s="12"/>
      <c r="ODQ1698" s="12"/>
      <c r="ODR1698" s="12"/>
      <c r="ODS1698" s="12"/>
      <c r="ODT1698" s="12"/>
      <c r="ODU1698" s="12"/>
      <c r="ODV1698" s="12"/>
      <c r="ODW1698" s="12"/>
      <c r="ODX1698" s="12"/>
      <c r="ODY1698" s="12"/>
      <c r="ODZ1698" s="12"/>
      <c r="OEA1698" s="12"/>
      <c r="OEB1698" s="12"/>
      <c r="OEC1698" s="12"/>
      <c r="OED1698" s="12"/>
      <c r="OEE1698" s="12"/>
      <c r="OEF1698" s="12"/>
      <c r="OEG1698" s="12"/>
      <c r="OEH1698" s="12"/>
      <c r="OEI1698" s="12"/>
      <c r="OEJ1698" s="12"/>
      <c r="OEK1698" s="12"/>
      <c r="OEL1698" s="12"/>
      <c r="OEM1698" s="12"/>
      <c r="OEN1698" s="12"/>
      <c r="OEO1698" s="12"/>
      <c r="OEP1698" s="12"/>
      <c r="OEQ1698" s="12"/>
      <c r="OER1698" s="12"/>
      <c r="OES1698" s="12"/>
      <c r="OET1698" s="12"/>
      <c r="OEU1698" s="12"/>
      <c r="OEV1698" s="12"/>
      <c r="OEW1698" s="12"/>
      <c r="OEX1698" s="12"/>
      <c r="OEY1698" s="12"/>
      <c r="OEZ1698" s="12"/>
      <c r="OFA1698" s="12"/>
      <c r="OFB1698" s="12"/>
      <c r="OFC1698" s="12"/>
      <c r="OFD1698" s="12"/>
      <c r="OFE1698" s="12"/>
      <c r="OFF1698" s="12"/>
      <c r="OFG1698" s="12"/>
      <c r="OFH1698" s="12"/>
      <c r="OFI1698" s="12"/>
      <c r="OFJ1698" s="12"/>
      <c r="OFK1698" s="12"/>
      <c r="OFL1698" s="12"/>
      <c r="OFM1698" s="12"/>
      <c r="OFN1698" s="12"/>
      <c r="OFO1698" s="12"/>
      <c r="OFP1698" s="12"/>
      <c r="OFQ1698" s="12"/>
      <c r="OFR1698" s="12"/>
      <c r="OFS1698" s="12"/>
      <c r="OFT1698" s="12"/>
      <c r="OFU1698" s="12"/>
      <c r="OFV1698" s="12"/>
      <c r="OFW1698" s="12"/>
      <c r="OFX1698" s="12"/>
      <c r="OFY1698" s="12"/>
      <c r="OFZ1698" s="12"/>
      <c r="OGA1698" s="12"/>
      <c r="OGB1698" s="12"/>
      <c r="OGC1698" s="12"/>
      <c r="OGD1698" s="12"/>
      <c r="OGE1698" s="12"/>
      <c r="OGF1698" s="12"/>
      <c r="OGG1698" s="12"/>
      <c r="OGH1698" s="12"/>
      <c r="OGI1698" s="12"/>
      <c r="OGJ1698" s="12"/>
      <c r="OGK1698" s="12"/>
      <c r="OGL1698" s="12"/>
      <c r="OGM1698" s="12"/>
      <c r="OGN1698" s="12"/>
      <c r="OGO1698" s="12"/>
      <c r="OGP1698" s="12"/>
      <c r="OGQ1698" s="12"/>
      <c r="OGR1698" s="12"/>
      <c r="OGS1698" s="12"/>
      <c r="OGT1698" s="12"/>
      <c r="OGU1698" s="12"/>
      <c r="OGV1698" s="12"/>
      <c r="OGW1698" s="12"/>
      <c r="OGX1698" s="12"/>
      <c r="OGY1698" s="12"/>
      <c r="OGZ1698" s="12"/>
      <c r="OHA1698" s="12"/>
      <c r="OHB1698" s="12"/>
      <c r="OHC1698" s="12"/>
      <c r="OHD1698" s="12"/>
      <c r="OHE1698" s="12"/>
      <c r="OHF1698" s="12"/>
      <c r="OHG1698" s="12"/>
      <c r="OHH1698" s="12"/>
      <c r="OHI1698" s="12"/>
      <c r="OHJ1698" s="12"/>
      <c r="OHK1698" s="12"/>
      <c r="OHL1698" s="12"/>
      <c r="OHM1698" s="12"/>
      <c r="OHN1698" s="12"/>
      <c r="OHO1698" s="12"/>
      <c r="OHP1698" s="12"/>
      <c r="OHQ1698" s="12"/>
      <c r="OHR1698" s="12"/>
      <c r="OHS1698" s="12"/>
      <c r="OHT1698" s="12"/>
      <c r="OHU1698" s="12"/>
      <c r="OHV1698" s="12"/>
      <c r="OHW1698" s="12"/>
      <c r="OHX1698" s="12"/>
      <c r="OHY1698" s="12"/>
      <c r="OHZ1698" s="12"/>
      <c r="OIA1698" s="12"/>
      <c r="OIB1698" s="12"/>
      <c r="OIC1698" s="12"/>
      <c r="OID1698" s="12"/>
      <c r="OIE1698" s="12"/>
      <c r="OIF1698" s="12"/>
      <c r="OIG1698" s="12"/>
      <c r="OIH1698" s="12"/>
      <c r="OII1698" s="12"/>
      <c r="OIJ1698" s="12"/>
      <c r="OIK1698" s="12"/>
      <c r="OIL1698" s="12"/>
      <c r="OIM1698" s="12"/>
      <c r="OIN1698" s="12"/>
      <c r="OIO1698" s="12"/>
      <c r="OIP1698" s="12"/>
      <c r="OIQ1698" s="12"/>
      <c r="OIR1698" s="12"/>
      <c r="OIS1698" s="12"/>
      <c r="OIT1698" s="12"/>
      <c r="OIU1698" s="12"/>
      <c r="OIV1698" s="12"/>
      <c r="OIW1698" s="12"/>
      <c r="OIX1698" s="12"/>
      <c r="OIY1698" s="12"/>
      <c r="OIZ1698" s="12"/>
      <c r="OJA1698" s="12"/>
      <c r="OJB1698" s="12"/>
      <c r="OJC1698" s="12"/>
      <c r="OJD1698" s="12"/>
      <c r="OJE1698" s="12"/>
      <c r="OJF1698" s="12"/>
      <c r="OJG1698" s="12"/>
      <c r="OJH1698" s="12"/>
      <c r="OJI1698" s="12"/>
      <c r="OJJ1698" s="12"/>
      <c r="OJK1698" s="12"/>
      <c r="OJL1698" s="12"/>
      <c r="OJM1698" s="12"/>
      <c r="OJN1698" s="12"/>
      <c r="OJO1698" s="12"/>
      <c r="OJP1698" s="12"/>
      <c r="OJQ1698" s="12"/>
      <c r="OJR1698" s="12"/>
      <c r="OJS1698" s="12"/>
      <c r="OJT1698" s="12"/>
      <c r="OJU1698" s="12"/>
      <c r="OJV1698" s="12"/>
      <c r="OJW1698" s="12"/>
      <c r="OJX1698" s="12"/>
      <c r="OJY1698" s="12"/>
      <c r="OJZ1698" s="12"/>
      <c r="OKA1698" s="12"/>
      <c r="OKB1698" s="12"/>
      <c r="OKC1698" s="12"/>
      <c r="OKD1698" s="12"/>
      <c r="OKE1698" s="12"/>
      <c r="OKF1698" s="12"/>
      <c r="OKG1698" s="12"/>
      <c r="OKH1698" s="12"/>
      <c r="OKI1698" s="12"/>
      <c r="OKJ1698" s="12"/>
      <c r="OKK1698" s="12"/>
      <c r="OKL1698" s="12"/>
      <c r="OKM1698" s="12"/>
      <c r="OKN1698" s="12"/>
      <c r="OKO1698" s="12"/>
      <c r="OKP1698" s="12"/>
      <c r="OKQ1698" s="12"/>
      <c r="OKR1698" s="12"/>
      <c r="OKS1698" s="12"/>
      <c r="OKT1698" s="12"/>
      <c r="OKU1698" s="12"/>
      <c r="OKV1698" s="12"/>
      <c r="OKW1698" s="12"/>
      <c r="OKX1698" s="12"/>
      <c r="OKY1698" s="12"/>
      <c r="OKZ1698" s="12"/>
      <c r="OLA1698" s="12"/>
      <c r="OLB1698" s="12"/>
      <c r="OLC1698" s="12"/>
      <c r="OLD1698" s="12"/>
      <c r="OLE1698" s="12"/>
      <c r="OLF1698" s="12"/>
      <c r="OLG1698" s="12"/>
      <c r="OLH1698" s="12"/>
      <c r="OLI1698" s="12"/>
      <c r="OLJ1698" s="12"/>
      <c r="OLK1698" s="12"/>
      <c r="OLL1698" s="12"/>
      <c r="OLM1698" s="12"/>
      <c r="OLN1698" s="12"/>
      <c r="OLO1698" s="12"/>
      <c r="OLP1698" s="12"/>
      <c r="OLQ1698" s="12"/>
      <c r="OLR1698" s="12"/>
      <c r="OLS1698" s="12"/>
      <c r="OLT1698" s="12"/>
      <c r="OLU1698" s="12"/>
      <c r="OLV1698" s="12"/>
      <c r="OLW1698" s="12"/>
      <c r="OLX1698" s="12"/>
      <c r="OLY1698" s="12"/>
      <c r="OLZ1698" s="12"/>
      <c r="OMA1698" s="12"/>
      <c r="OMB1698" s="12"/>
      <c r="OMC1698" s="12"/>
      <c r="OMD1698" s="12"/>
      <c r="OME1698" s="12"/>
      <c r="OMF1698" s="12"/>
      <c r="OMG1698" s="12"/>
      <c r="OMH1698" s="12"/>
      <c r="OMI1698" s="12"/>
      <c r="OMJ1698" s="12"/>
      <c r="OMK1698" s="12"/>
      <c r="OML1698" s="12"/>
      <c r="OMM1698" s="12"/>
      <c r="OMN1698" s="12"/>
      <c r="OMO1698" s="12"/>
      <c r="OMP1698" s="12"/>
      <c r="OMQ1698" s="12"/>
      <c r="OMR1698" s="12"/>
      <c r="OMS1698" s="12"/>
      <c r="OMT1698" s="12"/>
      <c r="OMU1698" s="12"/>
      <c r="OMV1698" s="12"/>
      <c r="OMW1698" s="12"/>
      <c r="OMX1698" s="12"/>
      <c r="OMY1698" s="12"/>
      <c r="OMZ1698" s="12"/>
      <c r="ONA1698" s="12"/>
      <c r="ONB1698" s="12"/>
      <c r="ONC1698" s="12"/>
      <c r="OND1698" s="12"/>
      <c r="ONE1698" s="12"/>
      <c r="ONF1698" s="12"/>
      <c r="ONG1698" s="12"/>
      <c r="ONH1698" s="12"/>
      <c r="ONI1698" s="12"/>
      <c r="ONJ1698" s="12"/>
      <c r="ONK1698" s="12"/>
      <c r="ONL1698" s="12"/>
      <c r="ONM1698" s="12"/>
      <c r="ONN1698" s="12"/>
      <c r="ONO1698" s="12"/>
      <c r="ONP1698" s="12"/>
      <c r="ONQ1698" s="12"/>
      <c r="ONR1698" s="12"/>
      <c r="ONS1698" s="12"/>
      <c r="ONT1698" s="12"/>
      <c r="ONU1698" s="12"/>
      <c r="ONV1698" s="12"/>
      <c r="ONW1698" s="12"/>
      <c r="ONX1698" s="12"/>
      <c r="ONY1698" s="12"/>
      <c r="ONZ1698" s="12"/>
      <c r="OOA1698" s="12"/>
      <c r="OOB1698" s="12"/>
      <c r="OOC1698" s="12"/>
      <c r="OOD1698" s="12"/>
      <c r="OOE1698" s="12"/>
      <c r="OOF1698" s="12"/>
      <c r="OOG1698" s="12"/>
      <c r="OOH1698" s="12"/>
      <c r="OOI1698" s="12"/>
      <c r="OOJ1698" s="12"/>
      <c r="OOK1698" s="12"/>
      <c r="OOL1698" s="12"/>
      <c r="OOM1698" s="12"/>
      <c r="OON1698" s="12"/>
      <c r="OOO1698" s="12"/>
      <c r="OOP1698" s="12"/>
      <c r="OOQ1698" s="12"/>
      <c r="OOR1698" s="12"/>
      <c r="OOS1698" s="12"/>
      <c r="OOT1698" s="12"/>
      <c r="OOU1698" s="12"/>
      <c r="OOV1698" s="12"/>
      <c r="OOW1698" s="12"/>
      <c r="OOX1698" s="12"/>
      <c r="OOY1698" s="12"/>
      <c r="OOZ1698" s="12"/>
      <c r="OPA1698" s="12"/>
      <c r="OPB1698" s="12"/>
      <c r="OPC1698" s="12"/>
      <c r="OPD1698" s="12"/>
      <c r="OPE1698" s="12"/>
      <c r="OPF1698" s="12"/>
      <c r="OPG1698" s="12"/>
      <c r="OPH1698" s="12"/>
      <c r="OPI1698" s="12"/>
      <c r="OPJ1698" s="12"/>
      <c r="OPK1698" s="12"/>
      <c r="OPL1698" s="12"/>
      <c r="OPM1698" s="12"/>
      <c r="OPN1698" s="12"/>
      <c r="OPO1698" s="12"/>
      <c r="OPP1698" s="12"/>
      <c r="OPQ1698" s="12"/>
      <c r="OPR1698" s="12"/>
      <c r="OPS1698" s="12"/>
      <c r="OPT1698" s="12"/>
      <c r="OPU1698" s="12"/>
      <c r="OPV1698" s="12"/>
      <c r="OPW1698" s="12"/>
      <c r="OPX1698" s="12"/>
      <c r="OPY1698" s="12"/>
      <c r="OPZ1698" s="12"/>
      <c r="OQA1698" s="12"/>
      <c r="OQB1698" s="12"/>
      <c r="OQC1698" s="12"/>
      <c r="OQD1698" s="12"/>
      <c r="OQE1698" s="12"/>
      <c r="OQF1698" s="12"/>
      <c r="OQG1698" s="12"/>
      <c r="OQH1698" s="12"/>
      <c r="OQI1698" s="12"/>
      <c r="OQJ1698" s="12"/>
      <c r="OQK1698" s="12"/>
      <c r="OQL1698" s="12"/>
      <c r="OQM1698" s="12"/>
      <c r="OQN1698" s="12"/>
      <c r="OQO1698" s="12"/>
      <c r="OQP1698" s="12"/>
      <c r="OQQ1698" s="12"/>
      <c r="OQR1698" s="12"/>
      <c r="OQS1698" s="12"/>
      <c r="OQT1698" s="12"/>
      <c r="OQU1698" s="12"/>
      <c r="OQV1698" s="12"/>
      <c r="OQW1698" s="12"/>
      <c r="OQX1698" s="12"/>
      <c r="OQY1698" s="12"/>
      <c r="OQZ1698" s="12"/>
      <c r="ORA1698" s="12"/>
      <c r="ORB1698" s="12"/>
      <c r="ORC1698" s="12"/>
      <c r="ORD1698" s="12"/>
      <c r="ORE1698" s="12"/>
      <c r="ORF1698" s="12"/>
      <c r="ORG1698" s="12"/>
      <c r="ORH1698" s="12"/>
      <c r="ORI1698" s="12"/>
      <c r="ORJ1698" s="12"/>
      <c r="ORK1698" s="12"/>
      <c r="ORL1698" s="12"/>
      <c r="ORM1698" s="12"/>
      <c r="ORN1698" s="12"/>
      <c r="ORO1698" s="12"/>
      <c r="ORP1698" s="12"/>
      <c r="ORQ1698" s="12"/>
      <c r="ORR1698" s="12"/>
      <c r="ORS1698" s="12"/>
      <c r="ORT1698" s="12"/>
      <c r="ORU1698" s="12"/>
      <c r="ORV1698" s="12"/>
      <c r="ORW1698" s="12"/>
      <c r="ORX1698" s="12"/>
      <c r="ORY1698" s="12"/>
      <c r="ORZ1698" s="12"/>
      <c r="OSA1698" s="12"/>
      <c r="OSB1698" s="12"/>
      <c r="OSC1698" s="12"/>
      <c r="OSD1698" s="12"/>
      <c r="OSE1698" s="12"/>
      <c r="OSF1698" s="12"/>
      <c r="OSG1698" s="12"/>
      <c r="OSH1698" s="12"/>
      <c r="OSI1698" s="12"/>
      <c r="OSJ1698" s="12"/>
      <c r="OSK1698" s="12"/>
      <c r="OSL1698" s="12"/>
      <c r="OSM1698" s="12"/>
      <c r="OSN1698" s="12"/>
      <c r="OSO1698" s="12"/>
      <c r="OSP1698" s="12"/>
      <c r="OSQ1698" s="12"/>
      <c r="OSR1698" s="12"/>
      <c r="OSS1698" s="12"/>
      <c r="OST1698" s="12"/>
      <c r="OSU1698" s="12"/>
      <c r="OSV1698" s="12"/>
      <c r="OSW1698" s="12"/>
      <c r="OSX1698" s="12"/>
      <c r="OSY1698" s="12"/>
      <c r="OSZ1698" s="12"/>
      <c r="OTA1698" s="12"/>
      <c r="OTB1698" s="12"/>
      <c r="OTC1698" s="12"/>
      <c r="OTD1698" s="12"/>
      <c r="OTE1698" s="12"/>
      <c r="OTF1698" s="12"/>
      <c r="OTG1698" s="12"/>
      <c r="OTH1698" s="12"/>
      <c r="OTI1698" s="12"/>
      <c r="OTJ1698" s="12"/>
      <c r="OTK1698" s="12"/>
      <c r="OTL1698" s="12"/>
      <c r="OTM1698" s="12"/>
      <c r="OTN1698" s="12"/>
      <c r="OTO1698" s="12"/>
      <c r="OTP1698" s="12"/>
      <c r="OTQ1698" s="12"/>
      <c r="OTR1698" s="12"/>
      <c r="OTS1698" s="12"/>
      <c r="OTT1698" s="12"/>
      <c r="OTU1698" s="12"/>
      <c r="OTV1698" s="12"/>
      <c r="OTW1698" s="12"/>
      <c r="OTX1698" s="12"/>
      <c r="OTY1698" s="12"/>
      <c r="OTZ1698" s="12"/>
      <c r="OUA1698" s="12"/>
      <c r="OUB1698" s="12"/>
      <c r="OUC1698" s="12"/>
      <c r="OUD1698" s="12"/>
      <c r="OUE1698" s="12"/>
      <c r="OUF1698" s="12"/>
      <c r="OUG1698" s="12"/>
      <c r="OUH1698" s="12"/>
      <c r="OUI1698" s="12"/>
      <c r="OUJ1698" s="12"/>
      <c r="OUK1698" s="12"/>
      <c r="OUL1698" s="12"/>
      <c r="OUM1698" s="12"/>
      <c r="OUN1698" s="12"/>
      <c r="OUO1698" s="12"/>
      <c r="OUP1698" s="12"/>
      <c r="OUQ1698" s="12"/>
      <c r="OUR1698" s="12"/>
      <c r="OUS1698" s="12"/>
      <c r="OUT1698" s="12"/>
      <c r="OUU1698" s="12"/>
      <c r="OUV1698" s="12"/>
      <c r="OUW1698" s="12"/>
      <c r="OUX1698" s="12"/>
      <c r="OUY1698" s="12"/>
      <c r="OUZ1698" s="12"/>
      <c r="OVA1698" s="12"/>
      <c r="OVB1698" s="12"/>
      <c r="OVC1698" s="12"/>
      <c r="OVD1698" s="12"/>
      <c r="OVE1698" s="12"/>
      <c r="OVF1698" s="12"/>
      <c r="OVG1698" s="12"/>
      <c r="OVH1698" s="12"/>
      <c r="OVI1698" s="12"/>
      <c r="OVJ1698" s="12"/>
      <c r="OVK1698" s="12"/>
      <c r="OVL1698" s="12"/>
      <c r="OVM1698" s="12"/>
      <c r="OVN1698" s="12"/>
      <c r="OVO1698" s="12"/>
      <c r="OVP1698" s="12"/>
      <c r="OVQ1698" s="12"/>
      <c r="OVR1698" s="12"/>
      <c r="OVS1698" s="12"/>
      <c r="OVT1698" s="12"/>
      <c r="OVU1698" s="12"/>
      <c r="OVV1698" s="12"/>
      <c r="OVW1698" s="12"/>
      <c r="OVX1698" s="12"/>
      <c r="OVY1698" s="12"/>
      <c r="OVZ1698" s="12"/>
      <c r="OWA1698" s="12"/>
      <c r="OWB1698" s="12"/>
      <c r="OWC1698" s="12"/>
      <c r="OWD1698" s="12"/>
      <c r="OWE1698" s="12"/>
      <c r="OWF1698" s="12"/>
      <c r="OWG1698" s="12"/>
      <c r="OWH1698" s="12"/>
      <c r="OWI1698" s="12"/>
      <c r="OWJ1698" s="12"/>
      <c r="OWK1698" s="12"/>
      <c r="OWL1698" s="12"/>
      <c r="OWM1698" s="12"/>
      <c r="OWN1698" s="12"/>
      <c r="OWO1698" s="12"/>
      <c r="OWP1698" s="12"/>
      <c r="OWQ1698" s="12"/>
      <c r="OWR1698" s="12"/>
      <c r="OWS1698" s="12"/>
      <c r="OWT1698" s="12"/>
      <c r="OWU1698" s="12"/>
      <c r="OWV1698" s="12"/>
      <c r="OWW1698" s="12"/>
      <c r="OWX1698" s="12"/>
      <c r="OWY1698" s="12"/>
      <c r="OWZ1698" s="12"/>
      <c r="OXA1698" s="12"/>
      <c r="OXB1698" s="12"/>
      <c r="OXC1698" s="12"/>
      <c r="OXD1698" s="12"/>
      <c r="OXE1698" s="12"/>
      <c r="OXF1698" s="12"/>
      <c r="OXG1698" s="12"/>
      <c r="OXH1698" s="12"/>
      <c r="OXI1698" s="12"/>
      <c r="OXJ1698" s="12"/>
      <c r="OXK1698" s="12"/>
      <c r="OXL1698" s="12"/>
      <c r="OXM1698" s="12"/>
      <c r="OXN1698" s="12"/>
      <c r="OXO1698" s="12"/>
      <c r="OXP1698" s="12"/>
      <c r="OXQ1698" s="12"/>
      <c r="OXR1698" s="12"/>
      <c r="OXS1698" s="12"/>
      <c r="OXT1698" s="12"/>
      <c r="OXU1698" s="12"/>
      <c r="OXV1698" s="12"/>
      <c r="OXW1698" s="12"/>
      <c r="OXX1698" s="12"/>
      <c r="OXY1698" s="12"/>
      <c r="OXZ1698" s="12"/>
      <c r="OYA1698" s="12"/>
      <c r="OYB1698" s="12"/>
      <c r="OYC1698" s="12"/>
      <c r="OYD1698" s="12"/>
      <c r="OYE1698" s="12"/>
      <c r="OYF1698" s="12"/>
      <c r="OYG1698" s="12"/>
      <c r="OYH1698" s="12"/>
      <c r="OYI1698" s="12"/>
      <c r="OYJ1698" s="12"/>
      <c r="OYK1698" s="12"/>
      <c r="OYL1698" s="12"/>
      <c r="OYM1698" s="12"/>
      <c r="OYN1698" s="12"/>
      <c r="OYO1698" s="12"/>
      <c r="OYP1698" s="12"/>
      <c r="OYQ1698" s="12"/>
      <c r="OYR1698" s="12"/>
      <c r="OYS1698" s="12"/>
      <c r="OYT1698" s="12"/>
      <c r="OYU1698" s="12"/>
      <c r="OYV1698" s="12"/>
      <c r="OYW1698" s="12"/>
      <c r="OYX1698" s="12"/>
      <c r="OYY1698" s="12"/>
      <c r="OYZ1698" s="12"/>
      <c r="OZA1698" s="12"/>
      <c r="OZB1698" s="12"/>
      <c r="OZC1698" s="12"/>
      <c r="OZD1698" s="12"/>
      <c r="OZE1698" s="12"/>
      <c r="OZF1698" s="12"/>
      <c r="OZG1698" s="12"/>
      <c r="OZH1698" s="12"/>
      <c r="OZI1698" s="12"/>
      <c r="OZJ1698" s="12"/>
      <c r="OZK1698" s="12"/>
      <c r="OZL1698" s="12"/>
      <c r="OZM1698" s="12"/>
      <c r="OZN1698" s="12"/>
      <c r="OZO1698" s="12"/>
      <c r="OZP1698" s="12"/>
      <c r="OZQ1698" s="12"/>
      <c r="OZR1698" s="12"/>
      <c r="OZS1698" s="12"/>
      <c r="OZT1698" s="12"/>
      <c r="OZU1698" s="12"/>
      <c r="OZV1698" s="12"/>
      <c r="OZW1698" s="12"/>
      <c r="OZX1698" s="12"/>
      <c r="OZY1698" s="12"/>
      <c r="OZZ1698" s="12"/>
      <c r="PAA1698" s="12"/>
      <c r="PAB1698" s="12"/>
      <c r="PAC1698" s="12"/>
      <c r="PAD1698" s="12"/>
      <c r="PAE1698" s="12"/>
      <c r="PAF1698" s="12"/>
      <c r="PAG1698" s="12"/>
      <c r="PAH1698" s="12"/>
      <c r="PAI1698" s="12"/>
      <c r="PAJ1698" s="12"/>
      <c r="PAK1698" s="12"/>
      <c r="PAL1698" s="12"/>
      <c r="PAM1698" s="12"/>
      <c r="PAN1698" s="12"/>
      <c r="PAO1698" s="12"/>
      <c r="PAP1698" s="12"/>
      <c r="PAQ1698" s="12"/>
      <c r="PAR1698" s="12"/>
      <c r="PAS1698" s="12"/>
      <c r="PAT1698" s="12"/>
      <c r="PAU1698" s="12"/>
      <c r="PAV1698" s="12"/>
      <c r="PAW1698" s="12"/>
      <c r="PAX1698" s="12"/>
      <c r="PAY1698" s="12"/>
      <c r="PAZ1698" s="12"/>
      <c r="PBA1698" s="12"/>
      <c r="PBB1698" s="12"/>
      <c r="PBC1698" s="12"/>
      <c r="PBD1698" s="12"/>
      <c r="PBE1698" s="12"/>
      <c r="PBF1698" s="12"/>
      <c r="PBG1698" s="12"/>
      <c r="PBH1698" s="12"/>
      <c r="PBI1698" s="12"/>
      <c r="PBJ1698" s="12"/>
      <c r="PBK1698" s="12"/>
      <c r="PBL1698" s="12"/>
      <c r="PBM1698" s="12"/>
      <c r="PBN1698" s="12"/>
      <c r="PBO1698" s="12"/>
      <c r="PBP1698" s="12"/>
      <c r="PBQ1698" s="12"/>
      <c r="PBR1698" s="12"/>
      <c r="PBS1698" s="12"/>
      <c r="PBT1698" s="12"/>
      <c r="PBU1698" s="12"/>
      <c r="PBV1698" s="12"/>
      <c r="PBW1698" s="12"/>
      <c r="PBX1698" s="12"/>
      <c r="PBY1698" s="12"/>
      <c r="PBZ1698" s="12"/>
      <c r="PCA1698" s="12"/>
      <c r="PCB1698" s="12"/>
      <c r="PCC1698" s="12"/>
      <c r="PCD1698" s="12"/>
      <c r="PCE1698" s="12"/>
      <c r="PCF1698" s="12"/>
      <c r="PCG1698" s="12"/>
      <c r="PCH1698" s="12"/>
      <c r="PCI1698" s="12"/>
      <c r="PCJ1698" s="12"/>
      <c r="PCK1698" s="12"/>
      <c r="PCL1698" s="12"/>
      <c r="PCM1698" s="12"/>
      <c r="PCN1698" s="12"/>
      <c r="PCO1698" s="12"/>
      <c r="PCP1698" s="12"/>
      <c r="PCQ1698" s="12"/>
      <c r="PCR1698" s="12"/>
      <c r="PCS1698" s="12"/>
      <c r="PCT1698" s="12"/>
      <c r="PCU1698" s="12"/>
      <c r="PCV1698" s="12"/>
      <c r="PCW1698" s="12"/>
      <c r="PCX1698" s="12"/>
      <c r="PCY1698" s="12"/>
      <c r="PCZ1698" s="12"/>
      <c r="PDA1698" s="12"/>
      <c r="PDB1698" s="12"/>
      <c r="PDC1698" s="12"/>
      <c r="PDD1698" s="12"/>
      <c r="PDE1698" s="12"/>
      <c r="PDF1698" s="12"/>
      <c r="PDG1698" s="12"/>
      <c r="PDH1698" s="12"/>
      <c r="PDI1698" s="12"/>
      <c r="PDJ1698" s="12"/>
      <c r="PDK1698" s="12"/>
      <c r="PDL1698" s="12"/>
      <c r="PDM1698" s="12"/>
      <c r="PDN1698" s="12"/>
      <c r="PDO1698" s="12"/>
      <c r="PDP1698" s="12"/>
      <c r="PDQ1698" s="12"/>
      <c r="PDR1698" s="12"/>
      <c r="PDS1698" s="12"/>
      <c r="PDT1698" s="12"/>
      <c r="PDU1698" s="12"/>
      <c r="PDV1698" s="12"/>
      <c r="PDW1698" s="12"/>
      <c r="PDX1698" s="12"/>
      <c r="PDY1698" s="12"/>
      <c r="PDZ1698" s="12"/>
      <c r="PEA1698" s="12"/>
      <c r="PEB1698" s="12"/>
      <c r="PEC1698" s="12"/>
      <c r="PED1698" s="12"/>
      <c r="PEE1698" s="12"/>
      <c r="PEF1698" s="12"/>
      <c r="PEG1698" s="12"/>
      <c r="PEH1698" s="12"/>
      <c r="PEI1698" s="12"/>
      <c r="PEJ1698" s="12"/>
      <c r="PEK1698" s="12"/>
      <c r="PEL1698" s="12"/>
      <c r="PEM1698" s="12"/>
      <c r="PEN1698" s="12"/>
      <c r="PEO1698" s="12"/>
      <c r="PEP1698" s="12"/>
      <c r="PEQ1698" s="12"/>
      <c r="PER1698" s="12"/>
      <c r="PES1698" s="12"/>
      <c r="PET1698" s="12"/>
      <c r="PEU1698" s="12"/>
      <c r="PEV1698" s="12"/>
      <c r="PEW1698" s="12"/>
      <c r="PEX1698" s="12"/>
      <c r="PEY1698" s="12"/>
      <c r="PEZ1698" s="12"/>
      <c r="PFA1698" s="12"/>
      <c r="PFB1698" s="12"/>
      <c r="PFC1698" s="12"/>
      <c r="PFD1698" s="12"/>
      <c r="PFE1698" s="12"/>
      <c r="PFF1698" s="12"/>
      <c r="PFG1698" s="12"/>
      <c r="PFH1698" s="12"/>
      <c r="PFI1698" s="12"/>
      <c r="PFJ1698" s="12"/>
      <c r="PFK1698" s="12"/>
      <c r="PFL1698" s="12"/>
      <c r="PFM1698" s="12"/>
      <c r="PFN1698" s="12"/>
      <c r="PFO1698" s="12"/>
      <c r="PFP1698" s="12"/>
      <c r="PFQ1698" s="12"/>
      <c r="PFR1698" s="12"/>
      <c r="PFS1698" s="12"/>
      <c r="PFT1698" s="12"/>
      <c r="PFU1698" s="12"/>
      <c r="PFV1698" s="12"/>
      <c r="PFW1698" s="12"/>
      <c r="PFX1698" s="12"/>
      <c r="PFY1698" s="12"/>
      <c r="PFZ1698" s="12"/>
      <c r="PGA1698" s="12"/>
      <c r="PGB1698" s="12"/>
      <c r="PGC1698" s="12"/>
      <c r="PGD1698" s="12"/>
      <c r="PGE1698" s="12"/>
      <c r="PGF1698" s="12"/>
      <c r="PGG1698" s="12"/>
      <c r="PGH1698" s="12"/>
      <c r="PGI1698" s="12"/>
      <c r="PGJ1698" s="12"/>
      <c r="PGK1698" s="12"/>
      <c r="PGL1698" s="12"/>
      <c r="PGM1698" s="12"/>
      <c r="PGN1698" s="12"/>
      <c r="PGO1698" s="12"/>
      <c r="PGP1698" s="12"/>
      <c r="PGQ1698" s="12"/>
      <c r="PGR1698" s="12"/>
      <c r="PGS1698" s="12"/>
      <c r="PGT1698" s="12"/>
      <c r="PGU1698" s="12"/>
      <c r="PGV1698" s="12"/>
      <c r="PGW1698" s="12"/>
      <c r="PGX1698" s="12"/>
      <c r="PGY1698" s="12"/>
      <c r="PGZ1698" s="12"/>
      <c r="PHA1698" s="12"/>
      <c r="PHB1698" s="12"/>
      <c r="PHC1698" s="12"/>
      <c r="PHD1698" s="12"/>
      <c r="PHE1698" s="12"/>
      <c r="PHF1698" s="12"/>
      <c r="PHG1698" s="12"/>
      <c r="PHH1698" s="12"/>
      <c r="PHI1698" s="12"/>
      <c r="PHJ1698" s="12"/>
      <c r="PHK1698" s="12"/>
      <c r="PHL1698" s="12"/>
      <c r="PHM1698" s="12"/>
      <c r="PHN1698" s="12"/>
      <c r="PHO1698" s="12"/>
      <c r="PHP1698" s="12"/>
      <c r="PHQ1698" s="12"/>
      <c r="PHR1698" s="12"/>
      <c r="PHS1698" s="12"/>
      <c r="PHT1698" s="12"/>
      <c r="PHU1698" s="12"/>
      <c r="PHV1698" s="12"/>
      <c r="PHW1698" s="12"/>
      <c r="PHX1698" s="12"/>
      <c r="PHY1698" s="12"/>
      <c r="PHZ1698" s="12"/>
      <c r="PIA1698" s="12"/>
      <c r="PIB1698" s="12"/>
      <c r="PIC1698" s="12"/>
      <c r="PID1698" s="12"/>
      <c r="PIE1698" s="12"/>
      <c r="PIF1698" s="12"/>
      <c r="PIG1698" s="12"/>
      <c r="PIH1698" s="12"/>
      <c r="PII1698" s="12"/>
      <c r="PIJ1698" s="12"/>
      <c r="PIK1698" s="12"/>
      <c r="PIL1698" s="12"/>
      <c r="PIM1698" s="12"/>
      <c r="PIN1698" s="12"/>
      <c r="PIO1698" s="12"/>
      <c r="PIP1698" s="12"/>
      <c r="PIQ1698" s="12"/>
      <c r="PIR1698" s="12"/>
      <c r="PIS1698" s="12"/>
      <c r="PIT1698" s="12"/>
      <c r="PIU1698" s="12"/>
      <c r="PIV1698" s="12"/>
      <c r="PIW1698" s="12"/>
      <c r="PIX1698" s="12"/>
      <c r="PIY1698" s="12"/>
      <c r="PIZ1698" s="12"/>
      <c r="PJA1698" s="12"/>
      <c r="PJB1698" s="12"/>
      <c r="PJC1698" s="12"/>
      <c r="PJD1698" s="12"/>
      <c r="PJE1698" s="12"/>
      <c r="PJF1698" s="12"/>
      <c r="PJG1698" s="12"/>
      <c r="PJH1698" s="12"/>
      <c r="PJI1698" s="12"/>
      <c r="PJJ1698" s="12"/>
      <c r="PJK1698" s="12"/>
      <c r="PJL1698" s="12"/>
      <c r="PJM1698" s="12"/>
      <c r="PJN1698" s="12"/>
      <c r="PJO1698" s="12"/>
      <c r="PJP1698" s="12"/>
      <c r="PJQ1698" s="12"/>
      <c r="PJR1698" s="12"/>
      <c r="PJS1698" s="12"/>
      <c r="PJT1698" s="12"/>
      <c r="PJU1698" s="12"/>
      <c r="PJV1698" s="12"/>
      <c r="PJW1698" s="12"/>
      <c r="PJX1698" s="12"/>
      <c r="PJY1698" s="12"/>
      <c r="PJZ1698" s="12"/>
      <c r="PKA1698" s="12"/>
      <c r="PKB1698" s="12"/>
      <c r="PKC1698" s="12"/>
      <c r="PKD1698" s="12"/>
      <c r="PKE1698" s="12"/>
      <c r="PKF1698" s="12"/>
      <c r="PKG1698" s="12"/>
      <c r="PKH1698" s="12"/>
      <c r="PKI1698" s="12"/>
      <c r="PKJ1698" s="12"/>
      <c r="PKK1698" s="12"/>
      <c r="PKL1698" s="12"/>
      <c r="PKM1698" s="12"/>
      <c r="PKN1698" s="12"/>
      <c r="PKO1698" s="12"/>
      <c r="PKP1698" s="12"/>
      <c r="PKQ1698" s="12"/>
      <c r="PKR1698" s="12"/>
      <c r="PKS1698" s="12"/>
      <c r="PKT1698" s="12"/>
      <c r="PKU1698" s="12"/>
      <c r="PKV1698" s="12"/>
      <c r="PKW1698" s="12"/>
      <c r="PKX1698" s="12"/>
      <c r="PKY1698" s="12"/>
      <c r="PKZ1698" s="12"/>
      <c r="PLA1698" s="12"/>
      <c r="PLB1698" s="12"/>
      <c r="PLC1698" s="12"/>
      <c r="PLD1698" s="12"/>
      <c r="PLE1698" s="12"/>
      <c r="PLF1698" s="12"/>
      <c r="PLG1698" s="12"/>
      <c r="PLH1698" s="12"/>
      <c r="PLI1698" s="12"/>
      <c r="PLJ1698" s="12"/>
      <c r="PLK1698" s="12"/>
      <c r="PLL1698" s="12"/>
      <c r="PLM1698" s="12"/>
      <c r="PLN1698" s="12"/>
      <c r="PLO1698" s="12"/>
      <c r="PLP1698" s="12"/>
      <c r="PLQ1698" s="12"/>
      <c r="PLR1698" s="12"/>
      <c r="PLS1698" s="12"/>
      <c r="PLT1698" s="12"/>
      <c r="PLU1698" s="12"/>
      <c r="PLV1698" s="12"/>
      <c r="PLW1698" s="12"/>
      <c r="PLX1698" s="12"/>
      <c r="PLY1698" s="12"/>
      <c r="PLZ1698" s="12"/>
      <c r="PMA1698" s="12"/>
      <c r="PMB1698" s="12"/>
      <c r="PMC1698" s="12"/>
      <c r="PMD1698" s="12"/>
      <c r="PME1698" s="12"/>
      <c r="PMF1698" s="12"/>
      <c r="PMG1698" s="12"/>
      <c r="PMH1698" s="12"/>
      <c r="PMI1698" s="12"/>
      <c r="PMJ1698" s="12"/>
      <c r="PMK1698" s="12"/>
      <c r="PML1698" s="12"/>
      <c r="PMM1698" s="12"/>
      <c r="PMN1698" s="12"/>
      <c r="PMO1698" s="12"/>
      <c r="PMP1698" s="12"/>
      <c r="PMQ1698" s="12"/>
      <c r="PMR1698" s="12"/>
      <c r="PMS1698" s="12"/>
      <c r="PMT1698" s="12"/>
      <c r="PMU1698" s="12"/>
      <c r="PMV1698" s="12"/>
      <c r="PMW1698" s="12"/>
      <c r="PMX1698" s="12"/>
      <c r="PMY1698" s="12"/>
      <c r="PMZ1698" s="12"/>
      <c r="PNA1698" s="12"/>
      <c r="PNB1698" s="12"/>
      <c r="PNC1698" s="12"/>
      <c r="PND1698" s="12"/>
      <c r="PNE1698" s="12"/>
      <c r="PNF1698" s="12"/>
      <c r="PNG1698" s="12"/>
      <c r="PNH1698" s="12"/>
      <c r="PNI1698" s="12"/>
      <c r="PNJ1698" s="12"/>
      <c r="PNK1698" s="12"/>
      <c r="PNL1698" s="12"/>
      <c r="PNM1698" s="12"/>
      <c r="PNN1698" s="12"/>
      <c r="PNO1698" s="12"/>
      <c r="PNP1698" s="12"/>
      <c r="PNQ1698" s="12"/>
      <c r="PNR1698" s="12"/>
      <c r="PNS1698" s="12"/>
      <c r="PNT1698" s="12"/>
      <c r="PNU1698" s="12"/>
      <c r="PNV1698" s="12"/>
      <c r="PNW1698" s="12"/>
      <c r="PNX1698" s="12"/>
      <c r="PNY1698" s="12"/>
      <c r="PNZ1698" s="12"/>
      <c r="POA1698" s="12"/>
      <c r="POB1698" s="12"/>
      <c r="POC1698" s="12"/>
      <c r="POD1698" s="12"/>
      <c r="POE1698" s="12"/>
      <c r="POF1698" s="12"/>
      <c r="POG1698" s="12"/>
      <c r="POH1698" s="12"/>
      <c r="POI1698" s="12"/>
      <c r="POJ1698" s="12"/>
      <c r="POK1698" s="12"/>
      <c r="POL1698" s="12"/>
      <c r="POM1698" s="12"/>
      <c r="PON1698" s="12"/>
      <c r="POO1698" s="12"/>
      <c r="POP1698" s="12"/>
      <c r="POQ1698" s="12"/>
      <c r="POR1698" s="12"/>
      <c r="POS1698" s="12"/>
      <c r="POT1698" s="12"/>
      <c r="POU1698" s="12"/>
      <c r="POV1698" s="12"/>
      <c r="POW1698" s="12"/>
      <c r="POX1698" s="12"/>
      <c r="POY1698" s="12"/>
      <c r="POZ1698" s="12"/>
      <c r="PPA1698" s="12"/>
      <c r="PPB1698" s="12"/>
      <c r="PPC1698" s="12"/>
      <c r="PPD1698" s="12"/>
      <c r="PPE1698" s="12"/>
      <c r="PPF1698" s="12"/>
      <c r="PPG1698" s="12"/>
      <c r="PPH1698" s="12"/>
      <c r="PPI1698" s="12"/>
      <c r="PPJ1698" s="12"/>
      <c r="PPK1698" s="12"/>
      <c r="PPL1698" s="12"/>
      <c r="PPM1698" s="12"/>
      <c r="PPN1698" s="12"/>
      <c r="PPO1698" s="12"/>
      <c r="PPP1698" s="12"/>
      <c r="PPQ1698" s="12"/>
      <c r="PPR1698" s="12"/>
      <c r="PPS1698" s="12"/>
      <c r="PPT1698" s="12"/>
      <c r="PPU1698" s="12"/>
      <c r="PPV1698" s="12"/>
      <c r="PPW1698" s="12"/>
      <c r="PPX1698" s="12"/>
      <c r="PPY1698" s="12"/>
      <c r="PPZ1698" s="12"/>
      <c r="PQA1698" s="12"/>
      <c r="PQB1698" s="12"/>
      <c r="PQC1698" s="12"/>
      <c r="PQD1698" s="12"/>
      <c r="PQE1698" s="12"/>
      <c r="PQF1698" s="12"/>
      <c r="PQG1698" s="12"/>
      <c r="PQH1698" s="12"/>
      <c r="PQI1698" s="12"/>
      <c r="PQJ1698" s="12"/>
      <c r="PQK1698" s="12"/>
      <c r="PQL1698" s="12"/>
      <c r="PQM1698" s="12"/>
      <c r="PQN1698" s="12"/>
      <c r="PQO1698" s="12"/>
      <c r="PQP1698" s="12"/>
      <c r="PQQ1698" s="12"/>
      <c r="PQR1698" s="12"/>
      <c r="PQS1698" s="12"/>
      <c r="PQT1698" s="12"/>
      <c r="PQU1698" s="12"/>
      <c r="PQV1698" s="12"/>
      <c r="PQW1698" s="12"/>
      <c r="PQX1698" s="12"/>
      <c r="PQY1698" s="12"/>
      <c r="PQZ1698" s="12"/>
      <c r="PRA1698" s="12"/>
      <c r="PRB1698" s="12"/>
      <c r="PRC1698" s="12"/>
      <c r="PRD1698" s="12"/>
      <c r="PRE1698" s="12"/>
      <c r="PRF1698" s="12"/>
      <c r="PRG1698" s="12"/>
      <c r="PRH1698" s="12"/>
      <c r="PRI1698" s="12"/>
      <c r="PRJ1698" s="12"/>
      <c r="PRK1698" s="12"/>
      <c r="PRL1698" s="12"/>
      <c r="PRM1698" s="12"/>
      <c r="PRN1698" s="12"/>
      <c r="PRO1698" s="12"/>
      <c r="PRP1698" s="12"/>
      <c r="PRQ1698" s="12"/>
      <c r="PRR1698" s="12"/>
      <c r="PRS1698" s="12"/>
      <c r="PRT1698" s="12"/>
      <c r="PRU1698" s="12"/>
      <c r="PRV1698" s="12"/>
      <c r="PRW1698" s="12"/>
      <c r="PRX1698" s="12"/>
      <c r="PRY1698" s="12"/>
      <c r="PRZ1698" s="12"/>
      <c r="PSA1698" s="12"/>
      <c r="PSB1698" s="12"/>
      <c r="PSC1698" s="12"/>
      <c r="PSD1698" s="12"/>
      <c r="PSE1698" s="12"/>
      <c r="PSF1698" s="12"/>
      <c r="PSG1698" s="12"/>
      <c r="PSH1698" s="12"/>
      <c r="PSI1698" s="12"/>
      <c r="PSJ1698" s="12"/>
      <c r="PSK1698" s="12"/>
      <c r="PSL1698" s="12"/>
      <c r="PSM1698" s="12"/>
      <c r="PSN1698" s="12"/>
      <c r="PSO1698" s="12"/>
      <c r="PSP1698" s="12"/>
      <c r="PSQ1698" s="12"/>
      <c r="PSR1698" s="12"/>
      <c r="PSS1698" s="12"/>
      <c r="PST1698" s="12"/>
      <c r="PSU1698" s="12"/>
      <c r="PSV1698" s="12"/>
      <c r="PSW1698" s="12"/>
      <c r="PSX1698" s="12"/>
      <c r="PSY1698" s="12"/>
      <c r="PSZ1698" s="12"/>
      <c r="PTA1698" s="12"/>
      <c r="PTB1698" s="12"/>
      <c r="PTC1698" s="12"/>
      <c r="PTD1698" s="12"/>
      <c r="PTE1698" s="12"/>
      <c r="PTF1698" s="12"/>
      <c r="PTG1698" s="12"/>
      <c r="PTH1698" s="12"/>
      <c r="PTI1698" s="12"/>
      <c r="PTJ1698" s="12"/>
      <c r="PTK1698" s="12"/>
      <c r="PTL1698" s="12"/>
      <c r="PTM1698" s="12"/>
      <c r="PTN1698" s="12"/>
      <c r="PTO1698" s="12"/>
      <c r="PTP1698" s="12"/>
      <c r="PTQ1698" s="12"/>
      <c r="PTR1698" s="12"/>
      <c r="PTS1698" s="12"/>
      <c r="PTT1698" s="12"/>
      <c r="PTU1698" s="12"/>
      <c r="PTV1698" s="12"/>
      <c r="PTW1698" s="12"/>
      <c r="PTX1698" s="12"/>
      <c r="PTY1698" s="12"/>
      <c r="PTZ1698" s="12"/>
      <c r="PUA1698" s="12"/>
      <c r="PUB1698" s="12"/>
      <c r="PUC1698" s="12"/>
      <c r="PUD1698" s="12"/>
      <c r="PUE1698" s="12"/>
      <c r="PUF1698" s="12"/>
      <c r="PUG1698" s="12"/>
      <c r="PUH1698" s="12"/>
      <c r="PUI1698" s="12"/>
      <c r="PUJ1698" s="12"/>
      <c r="PUK1698" s="12"/>
      <c r="PUL1698" s="12"/>
      <c r="PUM1698" s="12"/>
      <c r="PUN1698" s="12"/>
      <c r="PUO1698" s="12"/>
      <c r="PUP1698" s="12"/>
      <c r="PUQ1698" s="12"/>
      <c r="PUR1698" s="12"/>
      <c r="PUS1698" s="12"/>
      <c r="PUT1698" s="12"/>
      <c r="PUU1698" s="12"/>
      <c r="PUV1698" s="12"/>
      <c r="PUW1698" s="12"/>
      <c r="PUX1698" s="12"/>
      <c r="PUY1698" s="12"/>
      <c r="PUZ1698" s="12"/>
      <c r="PVA1698" s="12"/>
      <c r="PVB1698" s="12"/>
      <c r="PVC1698" s="12"/>
      <c r="PVD1698" s="12"/>
      <c r="PVE1698" s="12"/>
      <c r="PVF1698" s="12"/>
      <c r="PVG1698" s="12"/>
      <c r="PVH1698" s="12"/>
      <c r="PVI1698" s="12"/>
      <c r="PVJ1698" s="12"/>
      <c r="PVK1698" s="12"/>
      <c r="PVL1698" s="12"/>
      <c r="PVM1698" s="12"/>
      <c r="PVN1698" s="12"/>
      <c r="PVO1698" s="12"/>
      <c r="PVP1698" s="12"/>
      <c r="PVQ1698" s="12"/>
      <c r="PVR1698" s="12"/>
      <c r="PVS1698" s="12"/>
      <c r="PVT1698" s="12"/>
      <c r="PVU1698" s="12"/>
      <c r="PVV1698" s="12"/>
      <c r="PVW1698" s="12"/>
      <c r="PVX1698" s="12"/>
      <c r="PVY1698" s="12"/>
      <c r="PVZ1698" s="12"/>
      <c r="PWA1698" s="12"/>
      <c r="PWB1698" s="12"/>
      <c r="PWC1698" s="12"/>
      <c r="PWD1698" s="12"/>
      <c r="PWE1698" s="12"/>
      <c r="PWF1698" s="12"/>
      <c r="PWG1698" s="12"/>
      <c r="PWH1698" s="12"/>
      <c r="PWI1698" s="12"/>
      <c r="PWJ1698" s="12"/>
      <c r="PWK1698" s="12"/>
      <c r="PWL1698" s="12"/>
      <c r="PWM1698" s="12"/>
      <c r="PWN1698" s="12"/>
      <c r="PWO1698" s="12"/>
      <c r="PWP1698" s="12"/>
      <c r="PWQ1698" s="12"/>
      <c r="PWR1698" s="12"/>
      <c r="PWS1698" s="12"/>
      <c r="PWT1698" s="12"/>
      <c r="PWU1698" s="12"/>
      <c r="PWV1698" s="12"/>
      <c r="PWW1698" s="12"/>
      <c r="PWX1698" s="12"/>
      <c r="PWY1698" s="12"/>
      <c r="PWZ1698" s="12"/>
      <c r="PXA1698" s="12"/>
      <c r="PXB1698" s="12"/>
      <c r="PXC1698" s="12"/>
      <c r="PXD1698" s="12"/>
      <c r="PXE1698" s="12"/>
      <c r="PXF1698" s="12"/>
      <c r="PXG1698" s="12"/>
      <c r="PXH1698" s="12"/>
      <c r="PXI1698" s="12"/>
      <c r="PXJ1698" s="12"/>
      <c r="PXK1698" s="12"/>
      <c r="PXL1698" s="12"/>
      <c r="PXM1698" s="12"/>
      <c r="PXN1698" s="12"/>
      <c r="PXO1698" s="12"/>
      <c r="PXP1698" s="12"/>
      <c r="PXQ1698" s="12"/>
      <c r="PXR1698" s="12"/>
      <c r="PXS1698" s="12"/>
      <c r="PXT1698" s="12"/>
      <c r="PXU1698" s="12"/>
      <c r="PXV1698" s="12"/>
      <c r="PXW1698" s="12"/>
      <c r="PXX1698" s="12"/>
      <c r="PXY1698" s="12"/>
      <c r="PXZ1698" s="12"/>
      <c r="PYA1698" s="12"/>
      <c r="PYB1698" s="12"/>
      <c r="PYC1698" s="12"/>
      <c r="PYD1698" s="12"/>
      <c r="PYE1698" s="12"/>
      <c r="PYF1698" s="12"/>
      <c r="PYG1698" s="12"/>
      <c r="PYH1698" s="12"/>
      <c r="PYI1698" s="12"/>
      <c r="PYJ1698" s="12"/>
      <c r="PYK1698" s="12"/>
      <c r="PYL1698" s="12"/>
      <c r="PYM1698" s="12"/>
      <c r="PYN1698" s="12"/>
      <c r="PYO1698" s="12"/>
      <c r="PYP1698" s="12"/>
      <c r="PYQ1698" s="12"/>
      <c r="PYR1698" s="12"/>
      <c r="PYS1698" s="12"/>
      <c r="PYT1698" s="12"/>
      <c r="PYU1698" s="12"/>
      <c r="PYV1698" s="12"/>
      <c r="PYW1698" s="12"/>
      <c r="PYX1698" s="12"/>
      <c r="PYY1698" s="12"/>
      <c r="PYZ1698" s="12"/>
      <c r="PZA1698" s="12"/>
      <c r="PZB1698" s="12"/>
      <c r="PZC1698" s="12"/>
      <c r="PZD1698" s="12"/>
      <c r="PZE1698" s="12"/>
      <c r="PZF1698" s="12"/>
      <c r="PZG1698" s="12"/>
      <c r="PZH1698" s="12"/>
      <c r="PZI1698" s="12"/>
      <c r="PZJ1698" s="12"/>
      <c r="PZK1698" s="12"/>
      <c r="PZL1698" s="12"/>
      <c r="PZM1698" s="12"/>
      <c r="PZN1698" s="12"/>
      <c r="PZO1698" s="12"/>
      <c r="PZP1698" s="12"/>
      <c r="PZQ1698" s="12"/>
      <c r="PZR1698" s="12"/>
      <c r="PZS1698" s="12"/>
      <c r="PZT1698" s="12"/>
      <c r="PZU1698" s="12"/>
      <c r="PZV1698" s="12"/>
      <c r="PZW1698" s="12"/>
      <c r="PZX1698" s="12"/>
      <c r="PZY1698" s="12"/>
      <c r="PZZ1698" s="12"/>
      <c r="QAA1698" s="12"/>
      <c r="QAB1698" s="12"/>
      <c r="QAC1698" s="12"/>
      <c r="QAD1698" s="12"/>
      <c r="QAE1698" s="12"/>
      <c r="QAF1698" s="12"/>
      <c r="QAG1698" s="12"/>
      <c r="QAH1698" s="12"/>
      <c r="QAI1698" s="12"/>
      <c r="QAJ1698" s="12"/>
      <c r="QAK1698" s="12"/>
      <c r="QAL1698" s="12"/>
      <c r="QAM1698" s="12"/>
      <c r="QAN1698" s="12"/>
      <c r="QAO1698" s="12"/>
      <c r="QAP1698" s="12"/>
      <c r="QAQ1698" s="12"/>
      <c r="QAR1698" s="12"/>
      <c r="QAS1698" s="12"/>
      <c r="QAT1698" s="12"/>
      <c r="QAU1698" s="12"/>
      <c r="QAV1698" s="12"/>
      <c r="QAW1698" s="12"/>
      <c r="QAX1698" s="12"/>
      <c r="QAY1698" s="12"/>
      <c r="QAZ1698" s="12"/>
      <c r="QBA1698" s="12"/>
      <c r="QBB1698" s="12"/>
      <c r="QBC1698" s="12"/>
      <c r="QBD1698" s="12"/>
      <c r="QBE1698" s="12"/>
      <c r="QBF1698" s="12"/>
      <c r="QBG1698" s="12"/>
      <c r="QBH1698" s="12"/>
      <c r="QBI1698" s="12"/>
      <c r="QBJ1698" s="12"/>
      <c r="QBK1698" s="12"/>
      <c r="QBL1698" s="12"/>
      <c r="QBM1698" s="12"/>
      <c r="QBN1698" s="12"/>
      <c r="QBO1698" s="12"/>
      <c r="QBP1698" s="12"/>
      <c r="QBQ1698" s="12"/>
      <c r="QBR1698" s="12"/>
      <c r="QBS1698" s="12"/>
      <c r="QBT1698" s="12"/>
      <c r="QBU1698" s="12"/>
      <c r="QBV1698" s="12"/>
      <c r="QBW1698" s="12"/>
      <c r="QBX1698" s="12"/>
      <c r="QBY1698" s="12"/>
      <c r="QBZ1698" s="12"/>
      <c r="QCA1698" s="12"/>
      <c r="QCB1698" s="12"/>
      <c r="QCC1698" s="12"/>
      <c r="QCD1698" s="12"/>
      <c r="QCE1698" s="12"/>
      <c r="QCF1698" s="12"/>
      <c r="QCG1698" s="12"/>
      <c r="QCH1698" s="12"/>
      <c r="QCI1698" s="12"/>
      <c r="QCJ1698" s="12"/>
      <c r="QCK1698" s="12"/>
      <c r="QCL1698" s="12"/>
      <c r="QCM1698" s="12"/>
      <c r="QCN1698" s="12"/>
      <c r="QCO1698" s="12"/>
      <c r="QCP1698" s="12"/>
      <c r="QCQ1698" s="12"/>
      <c r="QCR1698" s="12"/>
      <c r="QCS1698" s="12"/>
      <c r="QCT1698" s="12"/>
      <c r="QCU1698" s="12"/>
      <c r="QCV1698" s="12"/>
      <c r="QCW1698" s="12"/>
      <c r="QCX1698" s="12"/>
      <c r="QCY1698" s="12"/>
      <c r="QCZ1698" s="12"/>
      <c r="QDA1698" s="12"/>
      <c r="QDB1698" s="12"/>
      <c r="QDC1698" s="12"/>
      <c r="QDD1698" s="12"/>
      <c r="QDE1698" s="12"/>
      <c r="QDF1698" s="12"/>
      <c r="QDG1698" s="12"/>
      <c r="QDH1698" s="12"/>
      <c r="QDI1698" s="12"/>
      <c r="QDJ1698" s="12"/>
      <c r="QDK1698" s="12"/>
      <c r="QDL1698" s="12"/>
      <c r="QDM1698" s="12"/>
      <c r="QDN1698" s="12"/>
      <c r="QDO1698" s="12"/>
      <c r="QDP1698" s="12"/>
      <c r="QDQ1698" s="12"/>
      <c r="QDR1698" s="12"/>
      <c r="QDS1698" s="12"/>
      <c r="QDT1698" s="12"/>
      <c r="QDU1698" s="12"/>
      <c r="QDV1698" s="12"/>
      <c r="QDW1698" s="12"/>
      <c r="QDX1698" s="12"/>
      <c r="QDY1698" s="12"/>
      <c r="QDZ1698" s="12"/>
      <c r="QEA1698" s="12"/>
      <c r="QEB1698" s="12"/>
      <c r="QEC1698" s="12"/>
      <c r="QED1698" s="12"/>
      <c r="QEE1698" s="12"/>
      <c r="QEF1698" s="12"/>
      <c r="QEG1698" s="12"/>
      <c r="QEH1698" s="12"/>
      <c r="QEI1698" s="12"/>
      <c r="QEJ1698" s="12"/>
      <c r="QEK1698" s="12"/>
      <c r="QEL1698" s="12"/>
      <c r="QEM1698" s="12"/>
      <c r="QEN1698" s="12"/>
      <c r="QEO1698" s="12"/>
      <c r="QEP1698" s="12"/>
      <c r="QEQ1698" s="12"/>
      <c r="QER1698" s="12"/>
      <c r="QES1698" s="12"/>
      <c r="QET1698" s="12"/>
      <c r="QEU1698" s="12"/>
      <c r="QEV1698" s="12"/>
      <c r="QEW1698" s="12"/>
      <c r="QEX1698" s="12"/>
      <c r="QEY1698" s="12"/>
      <c r="QEZ1698" s="12"/>
      <c r="QFA1698" s="12"/>
      <c r="QFB1698" s="12"/>
      <c r="QFC1698" s="12"/>
      <c r="QFD1698" s="12"/>
      <c r="QFE1698" s="12"/>
      <c r="QFF1698" s="12"/>
      <c r="QFG1698" s="12"/>
      <c r="QFH1698" s="12"/>
      <c r="QFI1698" s="12"/>
      <c r="QFJ1698" s="12"/>
      <c r="QFK1698" s="12"/>
      <c r="QFL1698" s="12"/>
      <c r="QFM1698" s="12"/>
      <c r="QFN1698" s="12"/>
      <c r="QFO1698" s="12"/>
      <c r="QFP1698" s="12"/>
      <c r="QFQ1698" s="12"/>
      <c r="QFR1698" s="12"/>
      <c r="QFS1698" s="12"/>
      <c r="QFT1698" s="12"/>
      <c r="QFU1698" s="12"/>
      <c r="QFV1698" s="12"/>
      <c r="QFW1698" s="12"/>
      <c r="QFX1698" s="12"/>
      <c r="QFY1698" s="12"/>
      <c r="QFZ1698" s="12"/>
      <c r="QGA1698" s="12"/>
      <c r="QGB1698" s="12"/>
      <c r="QGC1698" s="12"/>
      <c r="QGD1698" s="12"/>
      <c r="QGE1698" s="12"/>
      <c r="QGF1698" s="12"/>
      <c r="QGG1698" s="12"/>
      <c r="QGH1698" s="12"/>
      <c r="QGI1698" s="12"/>
      <c r="QGJ1698" s="12"/>
      <c r="QGK1698" s="12"/>
      <c r="QGL1698" s="12"/>
      <c r="QGM1698" s="12"/>
      <c r="QGN1698" s="12"/>
      <c r="QGO1698" s="12"/>
      <c r="QGP1698" s="12"/>
      <c r="QGQ1698" s="12"/>
      <c r="QGR1698" s="12"/>
      <c r="QGS1698" s="12"/>
      <c r="QGT1698" s="12"/>
      <c r="QGU1698" s="12"/>
      <c r="QGV1698" s="12"/>
      <c r="QGW1698" s="12"/>
      <c r="QGX1698" s="12"/>
      <c r="QGY1698" s="12"/>
      <c r="QGZ1698" s="12"/>
      <c r="QHA1698" s="12"/>
      <c r="QHB1698" s="12"/>
      <c r="QHC1698" s="12"/>
      <c r="QHD1698" s="12"/>
      <c r="QHE1698" s="12"/>
      <c r="QHF1698" s="12"/>
      <c r="QHG1698" s="12"/>
      <c r="QHH1698" s="12"/>
      <c r="QHI1698" s="12"/>
      <c r="QHJ1698" s="12"/>
      <c r="QHK1698" s="12"/>
      <c r="QHL1698" s="12"/>
      <c r="QHM1698" s="12"/>
      <c r="QHN1698" s="12"/>
      <c r="QHO1698" s="12"/>
      <c r="QHP1698" s="12"/>
      <c r="QHQ1698" s="12"/>
      <c r="QHR1698" s="12"/>
      <c r="QHS1698" s="12"/>
      <c r="QHT1698" s="12"/>
      <c r="QHU1698" s="12"/>
      <c r="QHV1698" s="12"/>
      <c r="QHW1698" s="12"/>
      <c r="QHX1698" s="12"/>
      <c r="QHY1698" s="12"/>
      <c r="QHZ1698" s="12"/>
      <c r="QIA1698" s="12"/>
      <c r="QIB1698" s="12"/>
      <c r="QIC1698" s="12"/>
      <c r="QID1698" s="12"/>
      <c r="QIE1698" s="12"/>
      <c r="QIF1698" s="12"/>
      <c r="QIG1698" s="12"/>
      <c r="QIH1698" s="12"/>
      <c r="QII1698" s="12"/>
      <c r="QIJ1698" s="12"/>
      <c r="QIK1698" s="12"/>
      <c r="QIL1698" s="12"/>
      <c r="QIM1698" s="12"/>
      <c r="QIN1698" s="12"/>
      <c r="QIO1698" s="12"/>
      <c r="QIP1698" s="12"/>
      <c r="QIQ1698" s="12"/>
      <c r="QIR1698" s="12"/>
      <c r="QIS1698" s="12"/>
      <c r="QIT1698" s="12"/>
      <c r="QIU1698" s="12"/>
      <c r="QIV1698" s="12"/>
      <c r="QIW1698" s="12"/>
      <c r="QIX1698" s="12"/>
      <c r="QIY1698" s="12"/>
      <c r="QIZ1698" s="12"/>
      <c r="QJA1698" s="12"/>
      <c r="QJB1698" s="12"/>
      <c r="QJC1698" s="12"/>
      <c r="QJD1698" s="12"/>
      <c r="QJE1698" s="12"/>
      <c r="QJF1698" s="12"/>
      <c r="QJG1698" s="12"/>
      <c r="QJH1698" s="12"/>
      <c r="QJI1698" s="12"/>
      <c r="QJJ1698" s="12"/>
      <c r="QJK1698" s="12"/>
      <c r="QJL1698" s="12"/>
      <c r="QJM1698" s="12"/>
      <c r="QJN1698" s="12"/>
      <c r="QJO1698" s="12"/>
      <c r="QJP1698" s="12"/>
      <c r="QJQ1698" s="12"/>
      <c r="QJR1698" s="12"/>
      <c r="QJS1698" s="12"/>
      <c r="QJT1698" s="12"/>
      <c r="QJU1698" s="12"/>
      <c r="QJV1698" s="12"/>
      <c r="QJW1698" s="12"/>
      <c r="QJX1698" s="12"/>
      <c r="QJY1698" s="12"/>
      <c r="QJZ1698" s="12"/>
      <c r="QKA1698" s="12"/>
      <c r="QKB1698" s="12"/>
      <c r="QKC1698" s="12"/>
      <c r="QKD1698" s="12"/>
      <c r="QKE1698" s="12"/>
      <c r="QKF1698" s="12"/>
      <c r="QKG1698" s="12"/>
      <c r="QKH1698" s="12"/>
      <c r="QKI1698" s="12"/>
      <c r="QKJ1698" s="12"/>
      <c r="QKK1698" s="12"/>
      <c r="QKL1698" s="12"/>
      <c r="QKM1698" s="12"/>
      <c r="QKN1698" s="12"/>
      <c r="QKO1698" s="12"/>
      <c r="QKP1698" s="12"/>
      <c r="QKQ1698" s="12"/>
      <c r="QKR1698" s="12"/>
      <c r="QKS1698" s="12"/>
      <c r="QKT1698" s="12"/>
      <c r="QKU1698" s="12"/>
      <c r="QKV1698" s="12"/>
      <c r="QKW1698" s="12"/>
      <c r="QKX1698" s="12"/>
      <c r="QKY1698" s="12"/>
      <c r="QKZ1698" s="12"/>
      <c r="QLA1698" s="12"/>
      <c r="QLB1698" s="12"/>
      <c r="QLC1698" s="12"/>
      <c r="QLD1698" s="12"/>
      <c r="QLE1698" s="12"/>
      <c r="QLF1698" s="12"/>
      <c r="QLG1698" s="12"/>
      <c r="QLH1698" s="12"/>
      <c r="QLI1698" s="12"/>
      <c r="QLJ1698" s="12"/>
      <c r="QLK1698" s="12"/>
      <c r="QLL1698" s="12"/>
      <c r="QLM1698" s="12"/>
      <c r="QLN1698" s="12"/>
      <c r="QLO1698" s="12"/>
      <c r="QLP1698" s="12"/>
      <c r="QLQ1698" s="12"/>
      <c r="QLR1698" s="12"/>
      <c r="QLS1698" s="12"/>
      <c r="QLT1698" s="12"/>
      <c r="QLU1698" s="12"/>
      <c r="QLV1698" s="12"/>
      <c r="QLW1698" s="12"/>
      <c r="QLX1698" s="12"/>
      <c r="QLY1698" s="12"/>
      <c r="QLZ1698" s="12"/>
      <c r="QMA1698" s="12"/>
      <c r="QMB1698" s="12"/>
      <c r="QMC1698" s="12"/>
      <c r="QMD1698" s="12"/>
      <c r="QME1698" s="12"/>
      <c r="QMF1698" s="12"/>
      <c r="QMG1698" s="12"/>
      <c r="QMH1698" s="12"/>
      <c r="QMI1698" s="12"/>
      <c r="QMJ1698" s="12"/>
      <c r="QMK1698" s="12"/>
      <c r="QML1698" s="12"/>
      <c r="QMM1698" s="12"/>
      <c r="QMN1698" s="12"/>
      <c r="QMO1698" s="12"/>
      <c r="QMP1698" s="12"/>
      <c r="QMQ1698" s="12"/>
      <c r="QMR1698" s="12"/>
      <c r="QMS1698" s="12"/>
      <c r="QMT1698" s="12"/>
      <c r="QMU1698" s="12"/>
      <c r="QMV1698" s="12"/>
      <c r="QMW1698" s="12"/>
      <c r="QMX1698" s="12"/>
      <c r="QMY1698" s="12"/>
      <c r="QMZ1698" s="12"/>
      <c r="QNA1698" s="12"/>
      <c r="QNB1698" s="12"/>
      <c r="QNC1698" s="12"/>
      <c r="QND1698" s="12"/>
      <c r="QNE1698" s="12"/>
      <c r="QNF1698" s="12"/>
      <c r="QNG1698" s="12"/>
      <c r="QNH1698" s="12"/>
      <c r="QNI1698" s="12"/>
      <c r="QNJ1698" s="12"/>
      <c r="QNK1698" s="12"/>
      <c r="QNL1698" s="12"/>
      <c r="QNM1698" s="12"/>
      <c r="QNN1698" s="12"/>
      <c r="QNO1698" s="12"/>
      <c r="QNP1698" s="12"/>
      <c r="QNQ1698" s="12"/>
      <c r="QNR1698" s="12"/>
      <c r="QNS1698" s="12"/>
      <c r="QNT1698" s="12"/>
      <c r="QNU1698" s="12"/>
      <c r="QNV1698" s="12"/>
      <c r="QNW1698" s="12"/>
      <c r="QNX1698" s="12"/>
      <c r="QNY1698" s="12"/>
      <c r="QNZ1698" s="12"/>
      <c r="QOA1698" s="12"/>
      <c r="QOB1698" s="12"/>
      <c r="QOC1698" s="12"/>
      <c r="QOD1698" s="12"/>
      <c r="QOE1698" s="12"/>
      <c r="QOF1698" s="12"/>
      <c r="QOG1698" s="12"/>
      <c r="QOH1698" s="12"/>
      <c r="QOI1698" s="12"/>
      <c r="QOJ1698" s="12"/>
      <c r="QOK1698" s="12"/>
      <c r="QOL1698" s="12"/>
      <c r="QOM1698" s="12"/>
      <c r="QON1698" s="12"/>
      <c r="QOO1698" s="12"/>
      <c r="QOP1698" s="12"/>
      <c r="QOQ1698" s="12"/>
      <c r="QOR1698" s="12"/>
      <c r="QOS1698" s="12"/>
      <c r="QOT1698" s="12"/>
      <c r="QOU1698" s="12"/>
      <c r="QOV1698" s="12"/>
      <c r="QOW1698" s="12"/>
      <c r="QOX1698" s="12"/>
      <c r="QOY1698" s="12"/>
      <c r="QOZ1698" s="12"/>
      <c r="QPA1698" s="12"/>
      <c r="QPB1698" s="12"/>
      <c r="QPC1698" s="12"/>
      <c r="QPD1698" s="12"/>
      <c r="QPE1698" s="12"/>
      <c r="QPF1698" s="12"/>
      <c r="QPG1698" s="12"/>
      <c r="QPH1698" s="12"/>
      <c r="QPI1698" s="12"/>
      <c r="QPJ1698" s="12"/>
      <c r="QPK1698" s="12"/>
      <c r="QPL1698" s="12"/>
      <c r="QPM1698" s="12"/>
      <c r="QPN1698" s="12"/>
      <c r="QPO1698" s="12"/>
      <c r="QPP1698" s="12"/>
      <c r="QPQ1698" s="12"/>
      <c r="QPR1698" s="12"/>
      <c r="QPS1698" s="12"/>
      <c r="QPT1698" s="12"/>
      <c r="QPU1698" s="12"/>
      <c r="QPV1698" s="12"/>
      <c r="QPW1698" s="12"/>
      <c r="QPX1698" s="12"/>
      <c r="QPY1698" s="12"/>
      <c r="QPZ1698" s="12"/>
      <c r="QQA1698" s="12"/>
      <c r="QQB1698" s="12"/>
      <c r="QQC1698" s="12"/>
      <c r="QQD1698" s="12"/>
      <c r="QQE1698" s="12"/>
      <c r="QQF1698" s="12"/>
      <c r="QQG1698" s="12"/>
      <c r="QQH1698" s="12"/>
      <c r="QQI1698" s="12"/>
      <c r="QQJ1698" s="12"/>
      <c r="QQK1698" s="12"/>
      <c r="QQL1698" s="12"/>
      <c r="QQM1698" s="12"/>
      <c r="QQN1698" s="12"/>
      <c r="QQO1698" s="12"/>
      <c r="QQP1698" s="12"/>
      <c r="QQQ1698" s="12"/>
      <c r="QQR1698" s="12"/>
      <c r="QQS1698" s="12"/>
      <c r="QQT1698" s="12"/>
      <c r="QQU1698" s="12"/>
      <c r="QQV1698" s="12"/>
      <c r="QQW1698" s="12"/>
      <c r="QQX1698" s="12"/>
      <c r="QQY1698" s="12"/>
      <c r="QQZ1698" s="12"/>
      <c r="QRA1698" s="12"/>
      <c r="QRB1698" s="12"/>
      <c r="QRC1698" s="12"/>
      <c r="QRD1698" s="12"/>
      <c r="QRE1698" s="12"/>
      <c r="QRF1698" s="12"/>
      <c r="QRG1698" s="12"/>
      <c r="QRH1698" s="12"/>
      <c r="QRI1698" s="12"/>
      <c r="QRJ1698" s="12"/>
      <c r="QRK1698" s="12"/>
      <c r="QRL1698" s="12"/>
      <c r="QRM1698" s="12"/>
      <c r="QRN1698" s="12"/>
      <c r="QRO1698" s="12"/>
      <c r="QRP1698" s="12"/>
      <c r="QRQ1698" s="12"/>
      <c r="QRR1698" s="12"/>
      <c r="QRS1698" s="12"/>
      <c r="QRT1698" s="12"/>
      <c r="QRU1698" s="12"/>
      <c r="QRV1698" s="12"/>
      <c r="QRW1698" s="12"/>
      <c r="QRX1698" s="12"/>
      <c r="QRY1698" s="12"/>
      <c r="QRZ1698" s="12"/>
      <c r="QSA1698" s="12"/>
      <c r="QSB1698" s="12"/>
      <c r="QSC1698" s="12"/>
      <c r="QSD1698" s="12"/>
      <c r="QSE1698" s="12"/>
      <c r="QSF1698" s="12"/>
      <c r="QSG1698" s="12"/>
      <c r="QSH1698" s="12"/>
      <c r="QSI1698" s="12"/>
      <c r="QSJ1698" s="12"/>
      <c r="QSK1698" s="12"/>
      <c r="QSL1698" s="12"/>
      <c r="QSM1698" s="12"/>
      <c r="QSN1698" s="12"/>
      <c r="QSO1698" s="12"/>
      <c r="QSP1698" s="12"/>
      <c r="QSQ1698" s="12"/>
      <c r="QSR1698" s="12"/>
      <c r="QSS1698" s="12"/>
      <c r="QST1698" s="12"/>
      <c r="QSU1698" s="12"/>
      <c r="QSV1698" s="12"/>
      <c r="QSW1698" s="12"/>
      <c r="QSX1698" s="12"/>
      <c r="QSY1698" s="12"/>
      <c r="QSZ1698" s="12"/>
      <c r="QTA1698" s="12"/>
      <c r="QTB1698" s="12"/>
      <c r="QTC1698" s="12"/>
      <c r="QTD1698" s="12"/>
      <c r="QTE1698" s="12"/>
      <c r="QTF1698" s="12"/>
      <c r="QTG1698" s="12"/>
      <c r="QTH1698" s="12"/>
      <c r="QTI1698" s="12"/>
      <c r="QTJ1698" s="12"/>
      <c r="QTK1698" s="12"/>
      <c r="QTL1698" s="12"/>
      <c r="QTM1698" s="12"/>
      <c r="QTN1698" s="12"/>
      <c r="QTO1698" s="12"/>
      <c r="QTP1698" s="12"/>
      <c r="QTQ1698" s="12"/>
      <c r="QTR1698" s="12"/>
      <c r="QTS1698" s="12"/>
      <c r="QTT1698" s="12"/>
      <c r="QTU1698" s="12"/>
      <c r="QTV1698" s="12"/>
      <c r="QTW1698" s="12"/>
      <c r="QTX1698" s="12"/>
      <c r="QTY1698" s="12"/>
      <c r="QTZ1698" s="12"/>
      <c r="QUA1698" s="12"/>
      <c r="QUB1698" s="12"/>
      <c r="QUC1698" s="12"/>
      <c r="QUD1698" s="12"/>
      <c r="QUE1698" s="12"/>
      <c r="QUF1698" s="12"/>
      <c r="QUG1698" s="12"/>
      <c r="QUH1698" s="12"/>
      <c r="QUI1698" s="12"/>
      <c r="QUJ1698" s="12"/>
      <c r="QUK1698" s="12"/>
      <c r="QUL1698" s="12"/>
      <c r="QUM1698" s="12"/>
      <c r="QUN1698" s="12"/>
      <c r="QUO1698" s="12"/>
      <c r="QUP1698" s="12"/>
      <c r="QUQ1698" s="12"/>
      <c r="QUR1698" s="12"/>
      <c r="QUS1698" s="12"/>
      <c r="QUT1698" s="12"/>
      <c r="QUU1698" s="12"/>
      <c r="QUV1698" s="12"/>
      <c r="QUW1698" s="12"/>
      <c r="QUX1698" s="12"/>
      <c r="QUY1698" s="12"/>
      <c r="QUZ1698" s="12"/>
      <c r="QVA1698" s="12"/>
      <c r="QVB1698" s="12"/>
      <c r="QVC1698" s="12"/>
      <c r="QVD1698" s="12"/>
      <c r="QVE1698" s="12"/>
      <c r="QVF1698" s="12"/>
      <c r="QVG1698" s="12"/>
      <c r="QVH1698" s="12"/>
      <c r="QVI1698" s="12"/>
      <c r="QVJ1698" s="12"/>
      <c r="QVK1698" s="12"/>
      <c r="QVL1698" s="12"/>
      <c r="QVM1698" s="12"/>
      <c r="QVN1698" s="12"/>
      <c r="QVO1698" s="12"/>
      <c r="QVP1698" s="12"/>
      <c r="QVQ1698" s="12"/>
      <c r="QVR1698" s="12"/>
      <c r="QVS1698" s="12"/>
      <c r="QVT1698" s="12"/>
      <c r="QVU1698" s="12"/>
      <c r="QVV1698" s="12"/>
      <c r="QVW1698" s="12"/>
      <c r="QVX1698" s="12"/>
      <c r="QVY1698" s="12"/>
      <c r="QVZ1698" s="12"/>
      <c r="QWA1698" s="12"/>
      <c r="QWB1698" s="12"/>
      <c r="QWC1698" s="12"/>
      <c r="QWD1698" s="12"/>
      <c r="QWE1698" s="12"/>
      <c r="QWF1698" s="12"/>
      <c r="QWG1698" s="12"/>
      <c r="QWH1698" s="12"/>
      <c r="QWI1698" s="12"/>
      <c r="QWJ1698" s="12"/>
      <c r="QWK1698" s="12"/>
      <c r="QWL1698" s="12"/>
      <c r="QWM1698" s="12"/>
      <c r="QWN1698" s="12"/>
      <c r="QWO1698" s="12"/>
      <c r="QWP1698" s="12"/>
      <c r="QWQ1698" s="12"/>
      <c r="QWR1698" s="12"/>
      <c r="QWS1698" s="12"/>
      <c r="QWT1698" s="12"/>
      <c r="QWU1698" s="12"/>
      <c r="QWV1698" s="12"/>
      <c r="QWW1698" s="12"/>
      <c r="QWX1698" s="12"/>
      <c r="QWY1698" s="12"/>
      <c r="QWZ1698" s="12"/>
      <c r="QXA1698" s="12"/>
      <c r="QXB1698" s="12"/>
      <c r="QXC1698" s="12"/>
      <c r="QXD1698" s="12"/>
      <c r="QXE1698" s="12"/>
      <c r="QXF1698" s="12"/>
      <c r="QXG1698" s="12"/>
      <c r="QXH1698" s="12"/>
      <c r="QXI1698" s="12"/>
      <c r="QXJ1698" s="12"/>
      <c r="QXK1698" s="12"/>
      <c r="QXL1698" s="12"/>
      <c r="QXM1698" s="12"/>
      <c r="QXN1698" s="12"/>
      <c r="QXO1698" s="12"/>
      <c r="QXP1698" s="12"/>
      <c r="QXQ1698" s="12"/>
      <c r="QXR1698" s="12"/>
      <c r="QXS1698" s="12"/>
      <c r="QXT1698" s="12"/>
      <c r="QXU1698" s="12"/>
      <c r="QXV1698" s="12"/>
      <c r="QXW1698" s="12"/>
      <c r="QXX1698" s="12"/>
      <c r="QXY1698" s="12"/>
      <c r="QXZ1698" s="12"/>
      <c r="QYA1698" s="12"/>
      <c r="QYB1698" s="12"/>
      <c r="QYC1698" s="12"/>
      <c r="QYD1698" s="12"/>
      <c r="QYE1698" s="12"/>
      <c r="QYF1698" s="12"/>
      <c r="QYG1698" s="12"/>
      <c r="QYH1698" s="12"/>
      <c r="QYI1698" s="12"/>
      <c r="QYJ1698" s="12"/>
      <c r="QYK1698" s="12"/>
      <c r="QYL1698" s="12"/>
      <c r="QYM1698" s="12"/>
      <c r="QYN1698" s="12"/>
      <c r="QYO1698" s="12"/>
      <c r="QYP1698" s="12"/>
      <c r="QYQ1698" s="12"/>
      <c r="QYR1698" s="12"/>
      <c r="QYS1698" s="12"/>
      <c r="QYT1698" s="12"/>
      <c r="QYU1698" s="12"/>
      <c r="QYV1698" s="12"/>
      <c r="QYW1698" s="12"/>
      <c r="QYX1698" s="12"/>
      <c r="QYY1698" s="12"/>
      <c r="QYZ1698" s="12"/>
      <c r="QZA1698" s="12"/>
      <c r="QZB1698" s="12"/>
      <c r="QZC1698" s="12"/>
      <c r="QZD1698" s="12"/>
      <c r="QZE1698" s="12"/>
      <c r="QZF1698" s="12"/>
      <c r="QZG1698" s="12"/>
      <c r="QZH1698" s="12"/>
      <c r="QZI1698" s="12"/>
      <c r="QZJ1698" s="12"/>
      <c r="QZK1698" s="12"/>
      <c r="QZL1698" s="12"/>
      <c r="QZM1698" s="12"/>
      <c r="QZN1698" s="12"/>
      <c r="QZO1698" s="12"/>
      <c r="QZP1698" s="12"/>
      <c r="QZQ1698" s="12"/>
      <c r="QZR1698" s="12"/>
      <c r="QZS1698" s="12"/>
      <c r="QZT1698" s="12"/>
      <c r="QZU1698" s="12"/>
      <c r="QZV1698" s="12"/>
      <c r="QZW1698" s="12"/>
      <c r="QZX1698" s="12"/>
      <c r="QZY1698" s="12"/>
      <c r="QZZ1698" s="12"/>
      <c r="RAA1698" s="12"/>
      <c r="RAB1698" s="12"/>
      <c r="RAC1698" s="12"/>
      <c r="RAD1698" s="12"/>
      <c r="RAE1698" s="12"/>
      <c r="RAF1698" s="12"/>
      <c r="RAG1698" s="12"/>
      <c r="RAH1698" s="12"/>
      <c r="RAI1698" s="12"/>
      <c r="RAJ1698" s="12"/>
      <c r="RAK1698" s="12"/>
      <c r="RAL1698" s="12"/>
      <c r="RAM1698" s="12"/>
      <c r="RAN1698" s="12"/>
      <c r="RAO1698" s="12"/>
      <c r="RAP1698" s="12"/>
      <c r="RAQ1698" s="12"/>
      <c r="RAR1698" s="12"/>
      <c r="RAS1698" s="12"/>
      <c r="RAT1698" s="12"/>
      <c r="RAU1698" s="12"/>
      <c r="RAV1698" s="12"/>
      <c r="RAW1698" s="12"/>
      <c r="RAX1698" s="12"/>
      <c r="RAY1698" s="12"/>
      <c r="RAZ1698" s="12"/>
      <c r="RBA1698" s="12"/>
      <c r="RBB1698" s="12"/>
      <c r="RBC1698" s="12"/>
      <c r="RBD1698" s="12"/>
      <c r="RBE1698" s="12"/>
      <c r="RBF1698" s="12"/>
      <c r="RBG1698" s="12"/>
      <c r="RBH1698" s="12"/>
      <c r="RBI1698" s="12"/>
      <c r="RBJ1698" s="12"/>
      <c r="RBK1698" s="12"/>
      <c r="RBL1698" s="12"/>
      <c r="RBM1698" s="12"/>
      <c r="RBN1698" s="12"/>
      <c r="RBO1698" s="12"/>
      <c r="RBP1698" s="12"/>
      <c r="RBQ1698" s="12"/>
      <c r="RBR1698" s="12"/>
      <c r="RBS1698" s="12"/>
      <c r="RBT1698" s="12"/>
      <c r="RBU1698" s="12"/>
      <c r="RBV1698" s="12"/>
      <c r="RBW1698" s="12"/>
      <c r="RBX1698" s="12"/>
      <c r="RBY1698" s="12"/>
      <c r="RBZ1698" s="12"/>
      <c r="RCA1698" s="12"/>
      <c r="RCB1698" s="12"/>
      <c r="RCC1698" s="12"/>
      <c r="RCD1698" s="12"/>
      <c r="RCE1698" s="12"/>
      <c r="RCF1698" s="12"/>
      <c r="RCG1698" s="12"/>
      <c r="RCH1698" s="12"/>
      <c r="RCI1698" s="12"/>
      <c r="RCJ1698" s="12"/>
      <c r="RCK1698" s="12"/>
      <c r="RCL1698" s="12"/>
      <c r="RCM1698" s="12"/>
      <c r="RCN1698" s="12"/>
      <c r="RCO1698" s="12"/>
      <c r="RCP1698" s="12"/>
      <c r="RCQ1698" s="12"/>
      <c r="RCR1698" s="12"/>
      <c r="RCS1698" s="12"/>
      <c r="RCT1698" s="12"/>
      <c r="RCU1698" s="12"/>
      <c r="RCV1698" s="12"/>
      <c r="RCW1698" s="12"/>
      <c r="RCX1698" s="12"/>
      <c r="RCY1698" s="12"/>
      <c r="RCZ1698" s="12"/>
      <c r="RDA1698" s="12"/>
      <c r="RDB1698" s="12"/>
      <c r="RDC1698" s="12"/>
      <c r="RDD1698" s="12"/>
      <c r="RDE1698" s="12"/>
      <c r="RDF1698" s="12"/>
      <c r="RDG1698" s="12"/>
      <c r="RDH1698" s="12"/>
      <c r="RDI1698" s="12"/>
      <c r="RDJ1698" s="12"/>
      <c r="RDK1698" s="12"/>
      <c r="RDL1698" s="12"/>
      <c r="RDM1698" s="12"/>
      <c r="RDN1698" s="12"/>
      <c r="RDO1698" s="12"/>
      <c r="RDP1698" s="12"/>
      <c r="RDQ1698" s="12"/>
      <c r="RDR1698" s="12"/>
      <c r="RDS1698" s="12"/>
      <c r="RDT1698" s="12"/>
      <c r="RDU1698" s="12"/>
      <c r="RDV1698" s="12"/>
      <c r="RDW1698" s="12"/>
      <c r="RDX1698" s="12"/>
      <c r="RDY1698" s="12"/>
      <c r="RDZ1698" s="12"/>
      <c r="REA1698" s="12"/>
      <c r="REB1698" s="12"/>
      <c r="REC1698" s="12"/>
      <c r="RED1698" s="12"/>
      <c r="REE1698" s="12"/>
      <c r="REF1698" s="12"/>
      <c r="REG1698" s="12"/>
      <c r="REH1698" s="12"/>
      <c r="REI1698" s="12"/>
      <c r="REJ1698" s="12"/>
      <c r="REK1698" s="12"/>
      <c r="REL1698" s="12"/>
      <c r="REM1698" s="12"/>
      <c r="REN1698" s="12"/>
      <c r="REO1698" s="12"/>
      <c r="REP1698" s="12"/>
      <c r="REQ1698" s="12"/>
      <c r="RER1698" s="12"/>
      <c r="RES1698" s="12"/>
      <c r="RET1698" s="12"/>
      <c r="REU1698" s="12"/>
      <c r="REV1698" s="12"/>
      <c r="REW1698" s="12"/>
      <c r="REX1698" s="12"/>
      <c r="REY1698" s="12"/>
      <c r="REZ1698" s="12"/>
      <c r="RFA1698" s="12"/>
      <c r="RFB1698" s="12"/>
      <c r="RFC1698" s="12"/>
      <c r="RFD1698" s="12"/>
      <c r="RFE1698" s="12"/>
      <c r="RFF1698" s="12"/>
      <c r="RFG1698" s="12"/>
      <c r="RFH1698" s="12"/>
      <c r="RFI1698" s="12"/>
      <c r="RFJ1698" s="12"/>
      <c r="RFK1698" s="12"/>
      <c r="RFL1698" s="12"/>
      <c r="RFM1698" s="12"/>
      <c r="RFN1698" s="12"/>
      <c r="RFO1698" s="12"/>
      <c r="RFP1698" s="12"/>
      <c r="RFQ1698" s="12"/>
      <c r="RFR1698" s="12"/>
      <c r="RFS1698" s="12"/>
      <c r="RFT1698" s="12"/>
      <c r="RFU1698" s="12"/>
      <c r="RFV1698" s="12"/>
      <c r="RFW1698" s="12"/>
      <c r="RFX1698" s="12"/>
      <c r="RFY1698" s="12"/>
      <c r="RFZ1698" s="12"/>
      <c r="RGA1698" s="12"/>
      <c r="RGB1698" s="12"/>
      <c r="RGC1698" s="12"/>
      <c r="RGD1698" s="12"/>
      <c r="RGE1698" s="12"/>
      <c r="RGF1698" s="12"/>
      <c r="RGG1698" s="12"/>
      <c r="RGH1698" s="12"/>
      <c r="RGI1698" s="12"/>
      <c r="RGJ1698" s="12"/>
      <c r="RGK1698" s="12"/>
      <c r="RGL1698" s="12"/>
      <c r="RGM1698" s="12"/>
      <c r="RGN1698" s="12"/>
      <c r="RGO1698" s="12"/>
      <c r="RGP1698" s="12"/>
      <c r="RGQ1698" s="12"/>
      <c r="RGR1698" s="12"/>
      <c r="RGS1698" s="12"/>
      <c r="RGT1698" s="12"/>
      <c r="RGU1698" s="12"/>
      <c r="RGV1698" s="12"/>
      <c r="RGW1698" s="12"/>
      <c r="RGX1698" s="12"/>
      <c r="RGY1698" s="12"/>
      <c r="RGZ1698" s="12"/>
      <c r="RHA1698" s="12"/>
      <c r="RHB1698" s="12"/>
      <c r="RHC1698" s="12"/>
      <c r="RHD1698" s="12"/>
      <c r="RHE1698" s="12"/>
      <c r="RHF1698" s="12"/>
      <c r="RHG1698" s="12"/>
      <c r="RHH1698" s="12"/>
      <c r="RHI1698" s="12"/>
      <c r="RHJ1698" s="12"/>
      <c r="RHK1698" s="12"/>
      <c r="RHL1698" s="12"/>
      <c r="RHM1698" s="12"/>
      <c r="RHN1698" s="12"/>
      <c r="RHO1698" s="12"/>
      <c r="RHP1698" s="12"/>
      <c r="RHQ1698" s="12"/>
      <c r="RHR1698" s="12"/>
      <c r="RHS1698" s="12"/>
      <c r="RHT1698" s="12"/>
      <c r="RHU1698" s="12"/>
      <c r="RHV1698" s="12"/>
      <c r="RHW1698" s="12"/>
      <c r="RHX1698" s="12"/>
      <c r="RHY1698" s="12"/>
      <c r="RHZ1698" s="12"/>
      <c r="RIA1698" s="12"/>
      <c r="RIB1698" s="12"/>
      <c r="RIC1698" s="12"/>
      <c r="RID1698" s="12"/>
      <c r="RIE1698" s="12"/>
      <c r="RIF1698" s="12"/>
      <c r="RIG1698" s="12"/>
      <c r="RIH1698" s="12"/>
      <c r="RII1698" s="12"/>
      <c r="RIJ1698" s="12"/>
      <c r="RIK1698" s="12"/>
      <c r="RIL1698" s="12"/>
      <c r="RIM1698" s="12"/>
      <c r="RIN1698" s="12"/>
      <c r="RIO1698" s="12"/>
      <c r="RIP1698" s="12"/>
      <c r="RIQ1698" s="12"/>
      <c r="RIR1698" s="12"/>
      <c r="RIS1698" s="12"/>
      <c r="RIT1698" s="12"/>
      <c r="RIU1698" s="12"/>
      <c r="RIV1698" s="12"/>
      <c r="RIW1698" s="12"/>
      <c r="RIX1698" s="12"/>
      <c r="RIY1698" s="12"/>
      <c r="RIZ1698" s="12"/>
      <c r="RJA1698" s="12"/>
      <c r="RJB1698" s="12"/>
      <c r="RJC1698" s="12"/>
      <c r="RJD1698" s="12"/>
      <c r="RJE1698" s="12"/>
      <c r="RJF1698" s="12"/>
      <c r="RJG1698" s="12"/>
      <c r="RJH1698" s="12"/>
      <c r="RJI1698" s="12"/>
      <c r="RJJ1698" s="12"/>
      <c r="RJK1698" s="12"/>
      <c r="RJL1698" s="12"/>
      <c r="RJM1698" s="12"/>
      <c r="RJN1698" s="12"/>
      <c r="RJO1698" s="12"/>
      <c r="RJP1698" s="12"/>
      <c r="RJQ1698" s="12"/>
      <c r="RJR1698" s="12"/>
      <c r="RJS1698" s="12"/>
      <c r="RJT1698" s="12"/>
      <c r="RJU1698" s="12"/>
      <c r="RJV1698" s="12"/>
      <c r="RJW1698" s="12"/>
      <c r="RJX1698" s="12"/>
      <c r="RJY1698" s="12"/>
      <c r="RJZ1698" s="12"/>
      <c r="RKA1698" s="12"/>
      <c r="RKB1698" s="12"/>
      <c r="RKC1698" s="12"/>
      <c r="RKD1698" s="12"/>
      <c r="RKE1698" s="12"/>
      <c r="RKF1698" s="12"/>
      <c r="RKG1698" s="12"/>
      <c r="RKH1698" s="12"/>
      <c r="RKI1698" s="12"/>
      <c r="RKJ1698" s="12"/>
      <c r="RKK1698" s="12"/>
      <c r="RKL1698" s="12"/>
      <c r="RKM1698" s="12"/>
      <c r="RKN1698" s="12"/>
      <c r="RKO1698" s="12"/>
      <c r="RKP1698" s="12"/>
      <c r="RKQ1698" s="12"/>
      <c r="RKR1698" s="12"/>
      <c r="RKS1698" s="12"/>
      <c r="RKT1698" s="12"/>
      <c r="RKU1698" s="12"/>
      <c r="RKV1698" s="12"/>
      <c r="RKW1698" s="12"/>
      <c r="RKX1698" s="12"/>
      <c r="RKY1698" s="12"/>
      <c r="RKZ1698" s="12"/>
      <c r="RLA1698" s="12"/>
      <c r="RLB1698" s="12"/>
      <c r="RLC1698" s="12"/>
      <c r="RLD1698" s="12"/>
      <c r="RLE1698" s="12"/>
      <c r="RLF1698" s="12"/>
      <c r="RLG1698" s="12"/>
      <c r="RLH1698" s="12"/>
      <c r="RLI1698" s="12"/>
      <c r="RLJ1698" s="12"/>
      <c r="RLK1698" s="12"/>
      <c r="RLL1698" s="12"/>
      <c r="RLM1698" s="12"/>
      <c r="RLN1698" s="12"/>
      <c r="RLO1698" s="12"/>
      <c r="RLP1698" s="12"/>
      <c r="RLQ1698" s="12"/>
      <c r="RLR1698" s="12"/>
      <c r="RLS1698" s="12"/>
      <c r="RLT1698" s="12"/>
      <c r="RLU1698" s="12"/>
      <c r="RLV1698" s="12"/>
      <c r="RLW1698" s="12"/>
      <c r="RLX1698" s="12"/>
      <c r="RLY1698" s="12"/>
      <c r="RLZ1698" s="12"/>
      <c r="RMA1698" s="12"/>
      <c r="RMB1698" s="12"/>
      <c r="RMC1698" s="12"/>
      <c r="RMD1698" s="12"/>
      <c r="RME1698" s="12"/>
      <c r="RMF1698" s="12"/>
      <c r="RMG1698" s="12"/>
      <c r="RMH1698" s="12"/>
      <c r="RMI1698" s="12"/>
      <c r="RMJ1698" s="12"/>
      <c r="RMK1698" s="12"/>
      <c r="RML1698" s="12"/>
      <c r="RMM1698" s="12"/>
      <c r="RMN1698" s="12"/>
      <c r="RMO1698" s="12"/>
      <c r="RMP1698" s="12"/>
      <c r="RMQ1698" s="12"/>
      <c r="RMR1698" s="12"/>
      <c r="RMS1698" s="12"/>
      <c r="RMT1698" s="12"/>
      <c r="RMU1698" s="12"/>
      <c r="RMV1698" s="12"/>
      <c r="RMW1698" s="12"/>
      <c r="RMX1698" s="12"/>
      <c r="RMY1698" s="12"/>
      <c r="RMZ1698" s="12"/>
      <c r="RNA1698" s="12"/>
      <c r="RNB1698" s="12"/>
      <c r="RNC1698" s="12"/>
      <c r="RND1698" s="12"/>
      <c r="RNE1698" s="12"/>
      <c r="RNF1698" s="12"/>
      <c r="RNG1698" s="12"/>
      <c r="RNH1698" s="12"/>
      <c r="RNI1698" s="12"/>
      <c r="RNJ1698" s="12"/>
      <c r="RNK1698" s="12"/>
      <c r="RNL1698" s="12"/>
      <c r="RNM1698" s="12"/>
      <c r="RNN1698" s="12"/>
      <c r="RNO1698" s="12"/>
      <c r="RNP1698" s="12"/>
      <c r="RNQ1698" s="12"/>
      <c r="RNR1698" s="12"/>
      <c r="RNS1698" s="12"/>
      <c r="RNT1698" s="12"/>
      <c r="RNU1698" s="12"/>
      <c r="RNV1698" s="12"/>
      <c r="RNW1698" s="12"/>
      <c r="RNX1698" s="12"/>
      <c r="RNY1698" s="12"/>
      <c r="RNZ1698" s="12"/>
      <c r="ROA1698" s="12"/>
      <c r="ROB1698" s="12"/>
      <c r="ROC1698" s="12"/>
      <c r="ROD1698" s="12"/>
      <c r="ROE1698" s="12"/>
      <c r="ROF1698" s="12"/>
      <c r="ROG1698" s="12"/>
      <c r="ROH1698" s="12"/>
      <c r="ROI1698" s="12"/>
      <c r="ROJ1698" s="12"/>
      <c r="ROK1698" s="12"/>
      <c r="ROL1698" s="12"/>
      <c r="ROM1698" s="12"/>
      <c r="RON1698" s="12"/>
      <c r="ROO1698" s="12"/>
      <c r="ROP1698" s="12"/>
      <c r="ROQ1698" s="12"/>
      <c r="ROR1698" s="12"/>
      <c r="ROS1698" s="12"/>
      <c r="ROT1698" s="12"/>
      <c r="ROU1698" s="12"/>
      <c r="ROV1698" s="12"/>
      <c r="ROW1698" s="12"/>
      <c r="ROX1698" s="12"/>
      <c r="ROY1698" s="12"/>
      <c r="ROZ1698" s="12"/>
      <c r="RPA1698" s="12"/>
      <c r="RPB1698" s="12"/>
      <c r="RPC1698" s="12"/>
      <c r="RPD1698" s="12"/>
      <c r="RPE1698" s="12"/>
      <c r="RPF1698" s="12"/>
      <c r="RPG1698" s="12"/>
      <c r="RPH1698" s="12"/>
      <c r="RPI1698" s="12"/>
      <c r="RPJ1698" s="12"/>
      <c r="RPK1698" s="12"/>
      <c r="RPL1698" s="12"/>
      <c r="RPM1698" s="12"/>
      <c r="RPN1698" s="12"/>
      <c r="RPO1698" s="12"/>
      <c r="RPP1698" s="12"/>
      <c r="RPQ1698" s="12"/>
      <c r="RPR1698" s="12"/>
      <c r="RPS1698" s="12"/>
      <c r="RPT1698" s="12"/>
      <c r="RPU1698" s="12"/>
      <c r="RPV1698" s="12"/>
      <c r="RPW1698" s="12"/>
      <c r="RPX1698" s="12"/>
      <c r="RPY1698" s="12"/>
      <c r="RPZ1698" s="12"/>
      <c r="RQA1698" s="12"/>
      <c r="RQB1698" s="12"/>
      <c r="RQC1698" s="12"/>
      <c r="RQD1698" s="12"/>
      <c r="RQE1698" s="12"/>
      <c r="RQF1698" s="12"/>
      <c r="RQG1698" s="12"/>
      <c r="RQH1698" s="12"/>
      <c r="RQI1698" s="12"/>
      <c r="RQJ1698" s="12"/>
      <c r="RQK1698" s="12"/>
      <c r="RQL1698" s="12"/>
      <c r="RQM1698" s="12"/>
      <c r="RQN1698" s="12"/>
      <c r="RQO1698" s="12"/>
      <c r="RQP1698" s="12"/>
      <c r="RQQ1698" s="12"/>
      <c r="RQR1698" s="12"/>
      <c r="RQS1698" s="12"/>
      <c r="RQT1698" s="12"/>
      <c r="RQU1698" s="12"/>
      <c r="RQV1698" s="12"/>
      <c r="RQW1698" s="12"/>
      <c r="RQX1698" s="12"/>
      <c r="RQY1698" s="12"/>
      <c r="RQZ1698" s="12"/>
      <c r="RRA1698" s="12"/>
      <c r="RRB1698" s="12"/>
      <c r="RRC1698" s="12"/>
      <c r="RRD1698" s="12"/>
      <c r="RRE1698" s="12"/>
      <c r="RRF1698" s="12"/>
      <c r="RRG1698" s="12"/>
      <c r="RRH1698" s="12"/>
      <c r="RRI1698" s="12"/>
      <c r="RRJ1698" s="12"/>
      <c r="RRK1698" s="12"/>
      <c r="RRL1698" s="12"/>
      <c r="RRM1698" s="12"/>
      <c r="RRN1698" s="12"/>
      <c r="RRO1698" s="12"/>
      <c r="RRP1698" s="12"/>
      <c r="RRQ1698" s="12"/>
      <c r="RRR1698" s="12"/>
      <c r="RRS1698" s="12"/>
      <c r="RRT1698" s="12"/>
      <c r="RRU1698" s="12"/>
      <c r="RRV1698" s="12"/>
      <c r="RRW1698" s="12"/>
      <c r="RRX1698" s="12"/>
      <c r="RRY1698" s="12"/>
      <c r="RRZ1698" s="12"/>
      <c r="RSA1698" s="12"/>
      <c r="RSB1698" s="12"/>
      <c r="RSC1698" s="12"/>
      <c r="RSD1698" s="12"/>
      <c r="RSE1698" s="12"/>
      <c r="RSF1698" s="12"/>
      <c r="RSG1698" s="12"/>
      <c r="RSH1698" s="12"/>
      <c r="RSI1698" s="12"/>
      <c r="RSJ1698" s="12"/>
      <c r="RSK1698" s="12"/>
      <c r="RSL1698" s="12"/>
      <c r="RSM1698" s="12"/>
      <c r="RSN1698" s="12"/>
      <c r="RSO1698" s="12"/>
      <c r="RSP1698" s="12"/>
      <c r="RSQ1698" s="12"/>
      <c r="RSR1698" s="12"/>
      <c r="RSS1698" s="12"/>
      <c r="RST1698" s="12"/>
      <c r="RSU1698" s="12"/>
      <c r="RSV1698" s="12"/>
      <c r="RSW1698" s="12"/>
      <c r="RSX1698" s="12"/>
      <c r="RSY1698" s="12"/>
      <c r="RSZ1698" s="12"/>
      <c r="RTA1698" s="12"/>
      <c r="RTB1698" s="12"/>
      <c r="RTC1698" s="12"/>
      <c r="RTD1698" s="12"/>
      <c r="RTE1698" s="12"/>
      <c r="RTF1698" s="12"/>
      <c r="RTG1698" s="12"/>
      <c r="RTH1698" s="12"/>
      <c r="RTI1698" s="12"/>
      <c r="RTJ1698" s="12"/>
      <c r="RTK1698" s="12"/>
      <c r="RTL1698" s="12"/>
      <c r="RTM1698" s="12"/>
      <c r="RTN1698" s="12"/>
      <c r="RTO1698" s="12"/>
      <c r="RTP1698" s="12"/>
      <c r="RTQ1698" s="12"/>
      <c r="RTR1698" s="12"/>
      <c r="RTS1698" s="12"/>
      <c r="RTT1698" s="12"/>
      <c r="RTU1698" s="12"/>
      <c r="RTV1698" s="12"/>
      <c r="RTW1698" s="12"/>
      <c r="RTX1698" s="12"/>
      <c r="RTY1698" s="12"/>
      <c r="RTZ1698" s="12"/>
      <c r="RUA1698" s="12"/>
      <c r="RUB1698" s="12"/>
      <c r="RUC1698" s="12"/>
      <c r="RUD1698" s="12"/>
      <c r="RUE1698" s="12"/>
      <c r="RUF1698" s="12"/>
      <c r="RUG1698" s="12"/>
      <c r="RUH1698" s="12"/>
      <c r="RUI1698" s="12"/>
      <c r="RUJ1698" s="12"/>
      <c r="RUK1698" s="12"/>
      <c r="RUL1698" s="12"/>
      <c r="RUM1698" s="12"/>
      <c r="RUN1698" s="12"/>
      <c r="RUO1698" s="12"/>
      <c r="RUP1698" s="12"/>
      <c r="RUQ1698" s="12"/>
      <c r="RUR1698" s="12"/>
      <c r="RUS1698" s="12"/>
      <c r="RUT1698" s="12"/>
      <c r="RUU1698" s="12"/>
      <c r="RUV1698" s="12"/>
      <c r="RUW1698" s="12"/>
      <c r="RUX1698" s="12"/>
      <c r="RUY1698" s="12"/>
      <c r="RUZ1698" s="12"/>
      <c r="RVA1698" s="12"/>
      <c r="RVB1698" s="12"/>
      <c r="RVC1698" s="12"/>
      <c r="RVD1698" s="12"/>
      <c r="RVE1698" s="12"/>
      <c r="RVF1698" s="12"/>
      <c r="RVG1698" s="12"/>
      <c r="RVH1698" s="12"/>
      <c r="RVI1698" s="12"/>
      <c r="RVJ1698" s="12"/>
      <c r="RVK1698" s="12"/>
      <c r="RVL1698" s="12"/>
      <c r="RVM1698" s="12"/>
      <c r="RVN1698" s="12"/>
      <c r="RVO1698" s="12"/>
      <c r="RVP1698" s="12"/>
      <c r="RVQ1698" s="12"/>
      <c r="RVR1698" s="12"/>
      <c r="RVS1698" s="12"/>
      <c r="RVT1698" s="12"/>
      <c r="RVU1698" s="12"/>
      <c r="RVV1698" s="12"/>
      <c r="RVW1698" s="12"/>
      <c r="RVX1698" s="12"/>
      <c r="RVY1698" s="12"/>
      <c r="RVZ1698" s="12"/>
      <c r="RWA1698" s="12"/>
      <c r="RWB1698" s="12"/>
      <c r="RWC1698" s="12"/>
      <c r="RWD1698" s="12"/>
      <c r="RWE1698" s="12"/>
      <c r="RWF1698" s="12"/>
      <c r="RWG1698" s="12"/>
      <c r="RWH1698" s="12"/>
      <c r="RWI1698" s="12"/>
      <c r="RWJ1698" s="12"/>
      <c r="RWK1698" s="12"/>
      <c r="RWL1698" s="12"/>
      <c r="RWM1698" s="12"/>
      <c r="RWN1698" s="12"/>
      <c r="RWO1698" s="12"/>
      <c r="RWP1698" s="12"/>
      <c r="RWQ1698" s="12"/>
      <c r="RWR1698" s="12"/>
      <c r="RWS1698" s="12"/>
      <c r="RWT1698" s="12"/>
      <c r="RWU1698" s="12"/>
      <c r="RWV1698" s="12"/>
      <c r="RWW1698" s="12"/>
      <c r="RWX1698" s="12"/>
      <c r="RWY1698" s="12"/>
      <c r="RWZ1698" s="12"/>
      <c r="RXA1698" s="12"/>
      <c r="RXB1698" s="12"/>
      <c r="RXC1698" s="12"/>
      <c r="RXD1698" s="12"/>
      <c r="RXE1698" s="12"/>
      <c r="RXF1698" s="12"/>
      <c r="RXG1698" s="12"/>
      <c r="RXH1698" s="12"/>
      <c r="RXI1698" s="12"/>
      <c r="RXJ1698" s="12"/>
      <c r="RXK1698" s="12"/>
      <c r="RXL1698" s="12"/>
      <c r="RXM1698" s="12"/>
      <c r="RXN1698" s="12"/>
      <c r="RXO1698" s="12"/>
      <c r="RXP1698" s="12"/>
      <c r="RXQ1698" s="12"/>
      <c r="RXR1698" s="12"/>
      <c r="RXS1698" s="12"/>
      <c r="RXT1698" s="12"/>
      <c r="RXU1698" s="12"/>
      <c r="RXV1698" s="12"/>
      <c r="RXW1698" s="12"/>
      <c r="RXX1698" s="12"/>
      <c r="RXY1698" s="12"/>
      <c r="RXZ1698" s="12"/>
      <c r="RYA1698" s="12"/>
      <c r="RYB1698" s="12"/>
      <c r="RYC1698" s="12"/>
      <c r="RYD1698" s="12"/>
      <c r="RYE1698" s="12"/>
      <c r="RYF1698" s="12"/>
      <c r="RYG1698" s="12"/>
      <c r="RYH1698" s="12"/>
      <c r="RYI1698" s="12"/>
      <c r="RYJ1698" s="12"/>
      <c r="RYK1698" s="12"/>
      <c r="RYL1698" s="12"/>
      <c r="RYM1698" s="12"/>
      <c r="RYN1698" s="12"/>
      <c r="RYO1698" s="12"/>
      <c r="RYP1698" s="12"/>
      <c r="RYQ1698" s="12"/>
      <c r="RYR1698" s="12"/>
      <c r="RYS1698" s="12"/>
      <c r="RYT1698" s="12"/>
      <c r="RYU1698" s="12"/>
      <c r="RYV1698" s="12"/>
      <c r="RYW1698" s="12"/>
      <c r="RYX1698" s="12"/>
      <c r="RYY1698" s="12"/>
      <c r="RYZ1698" s="12"/>
      <c r="RZA1698" s="12"/>
      <c r="RZB1698" s="12"/>
      <c r="RZC1698" s="12"/>
      <c r="RZD1698" s="12"/>
      <c r="RZE1698" s="12"/>
      <c r="RZF1698" s="12"/>
      <c r="RZG1698" s="12"/>
      <c r="RZH1698" s="12"/>
      <c r="RZI1698" s="12"/>
      <c r="RZJ1698" s="12"/>
      <c r="RZK1698" s="12"/>
      <c r="RZL1698" s="12"/>
      <c r="RZM1698" s="12"/>
      <c r="RZN1698" s="12"/>
      <c r="RZO1698" s="12"/>
      <c r="RZP1698" s="12"/>
      <c r="RZQ1698" s="12"/>
      <c r="RZR1698" s="12"/>
      <c r="RZS1698" s="12"/>
      <c r="RZT1698" s="12"/>
      <c r="RZU1698" s="12"/>
      <c r="RZV1698" s="12"/>
      <c r="RZW1698" s="12"/>
      <c r="RZX1698" s="12"/>
      <c r="RZY1698" s="12"/>
      <c r="RZZ1698" s="12"/>
      <c r="SAA1698" s="12"/>
      <c r="SAB1698" s="12"/>
      <c r="SAC1698" s="12"/>
      <c r="SAD1698" s="12"/>
      <c r="SAE1698" s="12"/>
      <c r="SAF1698" s="12"/>
      <c r="SAG1698" s="12"/>
      <c r="SAH1698" s="12"/>
      <c r="SAI1698" s="12"/>
      <c r="SAJ1698" s="12"/>
      <c r="SAK1698" s="12"/>
      <c r="SAL1698" s="12"/>
      <c r="SAM1698" s="12"/>
      <c r="SAN1698" s="12"/>
      <c r="SAO1698" s="12"/>
      <c r="SAP1698" s="12"/>
      <c r="SAQ1698" s="12"/>
      <c r="SAR1698" s="12"/>
      <c r="SAS1698" s="12"/>
      <c r="SAT1698" s="12"/>
      <c r="SAU1698" s="12"/>
      <c r="SAV1698" s="12"/>
      <c r="SAW1698" s="12"/>
      <c r="SAX1698" s="12"/>
      <c r="SAY1698" s="12"/>
      <c r="SAZ1698" s="12"/>
      <c r="SBA1698" s="12"/>
      <c r="SBB1698" s="12"/>
      <c r="SBC1698" s="12"/>
      <c r="SBD1698" s="12"/>
      <c r="SBE1698" s="12"/>
      <c r="SBF1698" s="12"/>
      <c r="SBG1698" s="12"/>
      <c r="SBH1698" s="12"/>
      <c r="SBI1698" s="12"/>
      <c r="SBJ1698" s="12"/>
      <c r="SBK1698" s="12"/>
      <c r="SBL1698" s="12"/>
      <c r="SBM1698" s="12"/>
      <c r="SBN1698" s="12"/>
      <c r="SBO1698" s="12"/>
      <c r="SBP1698" s="12"/>
      <c r="SBQ1698" s="12"/>
      <c r="SBR1698" s="12"/>
      <c r="SBS1698" s="12"/>
      <c r="SBT1698" s="12"/>
      <c r="SBU1698" s="12"/>
      <c r="SBV1698" s="12"/>
      <c r="SBW1698" s="12"/>
      <c r="SBX1698" s="12"/>
      <c r="SBY1698" s="12"/>
      <c r="SBZ1698" s="12"/>
      <c r="SCA1698" s="12"/>
      <c r="SCB1698" s="12"/>
      <c r="SCC1698" s="12"/>
      <c r="SCD1698" s="12"/>
      <c r="SCE1698" s="12"/>
      <c r="SCF1698" s="12"/>
      <c r="SCG1698" s="12"/>
      <c r="SCH1698" s="12"/>
      <c r="SCI1698" s="12"/>
      <c r="SCJ1698" s="12"/>
      <c r="SCK1698" s="12"/>
      <c r="SCL1698" s="12"/>
      <c r="SCM1698" s="12"/>
      <c r="SCN1698" s="12"/>
      <c r="SCO1698" s="12"/>
      <c r="SCP1698" s="12"/>
      <c r="SCQ1698" s="12"/>
      <c r="SCR1698" s="12"/>
      <c r="SCS1698" s="12"/>
      <c r="SCT1698" s="12"/>
      <c r="SCU1698" s="12"/>
      <c r="SCV1698" s="12"/>
      <c r="SCW1698" s="12"/>
      <c r="SCX1698" s="12"/>
      <c r="SCY1698" s="12"/>
      <c r="SCZ1698" s="12"/>
      <c r="SDA1698" s="12"/>
      <c r="SDB1698" s="12"/>
      <c r="SDC1698" s="12"/>
      <c r="SDD1698" s="12"/>
      <c r="SDE1698" s="12"/>
      <c r="SDF1698" s="12"/>
      <c r="SDG1698" s="12"/>
      <c r="SDH1698" s="12"/>
      <c r="SDI1698" s="12"/>
      <c r="SDJ1698" s="12"/>
      <c r="SDK1698" s="12"/>
      <c r="SDL1698" s="12"/>
      <c r="SDM1698" s="12"/>
      <c r="SDN1698" s="12"/>
      <c r="SDO1698" s="12"/>
      <c r="SDP1698" s="12"/>
      <c r="SDQ1698" s="12"/>
      <c r="SDR1698" s="12"/>
      <c r="SDS1698" s="12"/>
      <c r="SDT1698" s="12"/>
      <c r="SDU1698" s="12"/>
      <c r="SDV1698" s="12"/>
      <c r="SDW1698" s="12"/>
      <c r="SDX1698" s="12"/>
      <c r="SDY1698" s="12"/>
      <c r="SDZ1698" s="12"/>
      <c r="SEA1698" s="12"/>
      <c r="SEB1698" s="12"/>
      <c r="SEC1698" s="12"/>
      <c r="SED1698" s="12"/>
      <c r="SEE1698" s="12"/>
      <c r="SEF1698" s="12"/>
      <c r="SEG1698" s="12"/>
      <c r="SEH1698" s="12"/>
      <c r="SEI1698" s="12"/>
      <c r="SEJ1698" s="12"/>
      <c r="SEK1698" s="12"/>
      <c r="SEL1698" s="12"/>
      <c r="SEM1698" s="12"/>
      <c r="SEN1698" s="12"/>
      <c r="SEO1698" s="12"/>
      <c r="SEP1698" s="12"/>
      <c r="SEQ1698" s="12"/>
      <c r="SER1698" s="12"/>
      <c r="SES1698" s="12"/>
      <c r="SET1698" s="12"/>
      <c r="SEU1698" s="12"/>
      <c r="SEV1698" s="12"/>
      <c r="SEW1698" s="12"/>
      <c r="SEX1698" s="12"/>
      <c r="SEY1698" s="12"/>
      <c r="SEZ1698" s="12"/>
      <c r="SFA1698" s="12"/>
      <c r="SFB1698" s="12"/>
      <c r="SFC1698" s="12"/>
      <c r="SFD1698" s="12"/>
      <c r="SFE1698" s="12"/>
      <c r="SFF1698" s="12"/>
      <c r="SFG1698" s="12"/>
      <c r="SFH1698" s="12"/>
      <c r="SFI1698" s="12"/>
      <c r="SFJ1698" s="12"/>
      <c r="SFK1698" s="12"/>
      <c r="SFL1698" s="12"/>
      <c r="SFM1698" s="12"/>
      <c r="SFN1698" s="12"/>
      <c r="SFO1698" s="12"/>
      <c r="SFP1698" s="12"/>
      <c r="SFQ1698" s="12"/>
      <c r="SFR1698" s="12"/>
      <c r="SFS1698" s="12"/>
      <c r="SFT1698" s="12"/>
      <c r="SFU1698" s="12"/>
      <c r="SFV1698" s="12"/>
      <c r="SFW1698" s="12"/>
      <c r="SFX1698" s="12"/>
      <c r="SFY1698" s="12"/>
      <c r="SFZ1698" s="12"/>
      <c r="SGA1698" s="12"/>
      <c r="SGB1698" s="12"/>
      <c r="SGC1698" s="12"/>
      <c r="SGD1698" s="12"/>
      <c r="SGE1698" s="12"/>
      <c r="SGF1698" s="12"/>
      <c r="SGG1698" s="12"/>
      <c r="SGH1698" s="12"/>
      <c r="SGI1698" s="12"/>
      <c r="SGJ1698" s="12"/>
      <c r="SGK1698" s="12"/>
      <c r="SGL1698" s="12"/>
      <c r="SGM1698" s="12"/>
      <c r="SGN1698" s="12"/>
      <c r="SGO1698" s="12"/>
      <c r="SGP1698" s="12"/>
      <c r="SGQ1698" s="12"/>
      <c r="SGR1698" s="12"/>
      <c r="SGS1698" s="12"/>
      <c r="SGT1698" s="12"/>
      <c r="SGU1698" s="12"/>
      <c r="SGV1698" s="12"/>
      <c r="SGW1698" s="12"/>
      <c r="SGX1698" s="12"/>
      <c r="SGY1698" s="12"/>
      <c r="SGZ1698" s="12"/>
      <c r="SHA1698" s="12"/>
      <c r="SHB1698" s="12"/>
      <c r="SHC1698" s="12"/>
      <c r="SHD1698" s="12"/>
      <c r="SHE1698" s="12"/>
      <c r="SHF1698" s="12"/>
      <c r="SHG1698" s="12"/>
      <c r="SHH1698" s="12"/>
      <c r="SHI1698" s="12"/>
      <c r="SHJ1698" s="12"/>
      <c r="SHK1698" s="12"/>
      <c r="SHL1698" s="12"/>
      <c r="SHM1698" s="12"/>
      <c r="SHN1698" s="12"/>
      <c r="SHO1698" s="12"/>
      <c r="SHP1698" s="12"/>
      <c r="SHQ1698" s="12"/>
      <c r="SHR1698" s="12"/>
      <c r="SHS1698" s="12"/>
      <c r="SHT1698" s="12"/>
      <c r="SHU1698" s="12"/>
      <c r="SHV1698" s="12"/>
      <c r="SHW1698" s="12"/>
      <c r="SHX1698" s="12"/>
      <c r="SHY1698" s="12"/>
      <c r="SHZ1698" s="12"/>
      <c r="SIA1698" s="12"/>
      <c r="SIB1698" s="12"/>
      <c r="SIC1698" s="12"/>
      <c r="SID1698" s="12"/>
      <c r="SIE1698" s="12"/>
      <c r="SIF1698" s="12"/>
      <c r="SIG1698" s="12"/>
      <c r="SIH1698" s="12"/>
      <c r="SII1698" s="12"/>
      <c r="SIJ1698" s="12"/>
      <c r="SIK1698" s="12"/>
      <c r="SIL1698" s="12"/>
      <c r="SIM1698" s="12"/>
      <c r="SIN1698" s="12"/>
      <c r="SIO1698" s="12"/>
      <c r="SIP1698" s="12"/>
      <c r="SIQ1698" s="12"/>
      <c r="SIR1698" s="12"/>
      <c r="SIS1698" s="12"/>
      <c r="SIT1698" s="12"/>
      <c r="SIU1698" s="12"/>
      <c r="SIV1698" s="12"/>
      <c r="SIW1698" s="12"/>
      <c r="SIX1698" s="12"/>
      <c r="SIY1698" s="12"/>
      <c r="SIZ1698" s="12"/>
      <c r="SJA1698" s="12"/>
      <c r="SJB1698" s="12"/>
      <c r="SJC1698" s="12"/>
      <c r="SJD1698" s="12"/>
      <c r="SJE1698" s="12"/>
      <c r="SJF1698" s="12"/>
      <c r="SJG1698" s="12"/>
      <c r="SJH1698" s="12"/>
      <c r="SJI1698" s="12"/>
      <c r="SJJ1698" s="12"/>
      <c r="SJK1698" s="12"/>
      <c r="SJL1698" s="12"/>
      <c r="SJM1698" s="12"/>
      <c r="SJN1698" s="12"/>
      <c r="SJO1698" s="12"/>
      <c r="SJP1698" s="12"/>
      <c r="SJQ1698" s="12"/>
      <c r="SJR1698" s="12"/>
      <c r="SJS1698" s="12"/>
      <c r="SJT1698" s="12"/>
      <c r="SJU1698" s="12"/>
      <c r="SJV1698" s="12"/>
      <c r="SJW1698" s="12"/>
      <c r="SJX1698" s="12"/>
      <c r="SJY1698" s="12"/>
      <c r="SJZ1698" s="12"/>
      <c r="SKA1698" s="12"/>
      <c r="SKB1698" s="12"/>
      <c r="SKC1698" s="12"/>
      <c r="SKD1698" s="12"/>
      <c r="SKE1698" s="12"/>
      <c r="SKF1698" s="12"/>
      <c r="SKG1698" s="12"/>
      <c r="SKH1698" s="12"/>
      <c r="SKI1698" s="12"/>
      <c r="SKJ1698" s="12"/>
      <c r="SKK1698" s="12"/>
      <c r="SKL1698" s="12"/>
      <c r="SKM1698" s="12"/>
      <c r="SKN1698" s="12"/>
      <c r="SKO1698" s="12"/>
      <c r="SKP1698" s="12"/>
      <c r="SKQ1698" s="12"/>
      <c r="SKR1698" s="12"/>
      <c r="SKS1698" s="12"/>
      <c r="SKT1698" s="12"/>
      <c r="SKU1698" s="12"/>
      <c r="SKV1698" s="12"/>
      <c r="SKW1698" s="12"/>
      <c r="SKX1698" s="12"/>
      <c r="SKY1698" s="12"/>
      <c r="SKZ1698" s="12"/>
      <c r="SLA1698" s="12"/>
      <c r="SLB1698" s="12"/>
      <c r="SLC1698" s="12"/>
      <c r="SLD1698" s="12"/>
      <c r="SLE1698" s="12"/>
      <c r="SLF1698" s="12"/>
      <c r="SLG1698" s="12"/>
      <c r="SLH1698" s="12"/>
      <c r="SLI1698" s="12"/>
      <c r="SLJ1698" s="12"/>
      <c r="SLK1698" s="12"/>
      <c r="SLL1698" s="12"/>
      <c r="SLM1698" s="12"/>
      <c r="SLN1698" s="12"/>
      <c r="SLO1698" s="12"/>
      <c r="SLP1698" s="12"/>
      <c r="SLQ1698" s="12"/>
      <c r="SLR1698" s="12"/>
      <c r="SLS1698" s="12"/>
      <c r="SLT1698" s="12"/>
      <c r="SLU1698" s="12"/>
      <c r="SLV1698" s="12"/>
      <c r="SLW1698" s="12"/>
      <c r="SLX1698" s="12"/>
      <c r="SLY1698" s="12"/>
      <c r="SLZ1698" s="12"/>
      <c r="SMA1698" s="12"/>
      <c r="SMB1698" s="12"/>
      <c r="SMC1698" s="12"/>
      <c r="SMD1698" s="12"/>
      <c r="SME1698" s="12"/>
      <c r="SMF1698" s="12"/>
      <c r="SMG1698" s="12"/>
      <c r="SMH1698" s="12"/>
      <c r="SMI1698" s="12"/>
      <c r="SMJ1698" s="12"/>
      <c r="SMK1698" s="12"/>
      <c r="SML1698" s="12"/>
      <c r="SMM1698" s="12"/>
      <c r="SMN1698" s="12"/>
      <c r="SMO1698" s="12"/>
      <c r="SMP1698" s="12"/>
      <c r="SMQ1698" s="12"/>
      <c r="SMR1698" s="12"/>
      <c r="SMS1698" s="12"/>
      <c r="SMT1698" s="12"/>
      <c r="SMU1698" s="12"/>
      <c r="SMV1698" s="12"/>
      <c r="SMW1698" s="12"/>
      <c r="SMX1698" s="12"/>
      <c r="SMY1698" s="12"/>
      <c r="SMZ1698" s="12"/>
      <c r="SNA1698" s="12"/>
      <c r="SNB1698" s="12"/>
      <c r="SNC1698" s="12"/>
      <c r="SND1698" s="12"/>
      <c r="SNE1698" s="12"/>
      <c r="SNF1698" s="12"/>
      <c r="SNG1698" s="12"/>
      <c r="SNH1698" s="12"/>
      <c r="SNI1698" s="12"/>
      <c r="SNJ1698" s="12"/>
      <c r="SNK1698" s="12"/>
      <c r="SNL1698" s="12"/>
      <c r="SNM1698" s="12"/>
      <c r="SNN1698" s="12"/>
      <c r="SNO1698" s="12"/>
      <c r="SNP1698" s="12"/>
      <c r="SNQ1698" s="12"/>
      <c r="SNR1698" s="12"/>
      <c r="SNS1698" s="12"/>
      <c r="SNT1698" s="12"/>
      <c r="SNU1698" s="12"/>
      <c r="SNV1698" s="12"/>
      <c r="SNW1698" s="12"/>
      <c r="SNX1698" s="12"/>
      <c r="SNY1698" s="12"/>
      <c r="SNZ1698" s="12"/>
      <c r="SOA1698" s="12"/>
      <c r="SOB1698" s="12"/>
      <c r="SOC1698" s="12"/>
      <c r="SOD1698" s="12"/>
      <c r="SOE1698" s="12"/>
      <c r="SOF1698" s="12"/>
      <c r="SOG1698" s="12"/>
      <c r="SOH1698" s="12"/>
      <c r="SOI1698" s="12"/>
      <c r="SOJ1698" s="12"/>
      <c r="SOK1698" s="12"/>
      <c r="SOL1698" s="12"/>
      <c r="SOM1698" s="12"/>
      <c r="SON1698" s="12"/>
      <c r="SOO1698" s="12"/>
      <c r="SOP1698" s="12"/>
      <c r="SOQ1698" s="12"/>
      <c r="SOR1698" s="12"/>
      <c r="SOS1698" s="12"/>
      <c r="SOT1698" s="12"/>
      <c r="SOU1698" s="12"/>
      <c r="SOV1698" s="12"/>
      <c r="SOW1698" s="12"/>
      <c r="SOX1698" s="12"/>
      <c r="SOY1698" s="12"/>
      <c r="SOZ1698" s="12"/>
      <c r="SPA1698" s="12"/>
      <c r="SPB1698" s="12"/>
      <c r="SPC1698" s="12"/>
      <c r="SPD1698" s="12"/>
      <c r="SPE1698" s="12"/>
      <c r="SPF1698" s="12"/>
      <c r="SPG1698" s="12"/>
      <c r="SPH1698" s="12"/>
      <c r="SPI1698" s="12"/>
      <c r="SPJ1698" s="12"/>
      <c r="SPK1698" s="12"/>
      <c r="SPL1698" s="12"/>
      <c r="SPM1698" s="12"/>
      <c r="SPN1698" s="12"/>
      <c r="SPO1698" s="12"/>
      <c r="SPP1698" s="12"/>
      <c r="SPQ1698" s="12"/>
      <c r="SPR1698" s="12"/>
      <c r="SPS1698" s="12"/>
      <c r="SPT1698" s="12"/>
      <c r="SPU1698" s="12"/>
      <c r="SPV1698" s="12"/>
      <c r="SPW1698" s="12"/>
      <c r="SPX1698" s="12"/>
      <c r="SPY1698" s="12"/>
      <c r="SPZ1698" s="12"/>
      <c r="SQA1698" s="12"/>
      <c r="SQB1698" s="12"/>
      <c r="SQC1698" s="12"/>
      <c r="SQD1698" s="12"/>
      <c r="SQE1698" s="12"/>
      <c r="SQF1698" s="12"/>
      <c r="SQG1698" s="12"/>
      <c r="SQH1698" s="12"/>
      <c r="SQI1698" s="12"/>
      <c r="SQJ1698" s="12"/>
      <c r="SQK1698" s="12"/>
      <c r="SQL1698" s="12"/>
      <c r="SQM1698" s="12"/>
      <c r="SQN1698" s="12"/>
      <c r="SQO1698" s="12"/>
      <c r="SQP1698" s="12"/>
      <c r="SQQ1698" s="12"/>
      <c r="SQR1698" s="12"/>
      <c r="SQS1698" s="12"/>
      <c r="SQT1698" s="12"/>
      <c r="SQU1698" s="12"/>
      <c r="SQV1698" s="12"/>
      <c r="SQW1698" s="12"/>
      <c r="SQX1698" s="12"/>
      <c r="SQY1698" s="12"/>
      <c r="SQZ1698" s="12"/>
      <c r="SRA1698" s="12"/>
      <c r="SRB1698" s="12"/>
      <c r="SRC1698" s="12"/>
      <c r="SRD1698" s="12"/>
      <c r="SRE1698" s="12"/>
      <c r="SRF1698" s="12"/>
      <c r="SRG1698" s="12"/>
      <c r="SRH1698" s="12"/>
      <c r="SRI1698" s="12"/>
      <c r="SRJ1698" s="12"/>
      <c r="SRK1698" s="12"/>
      <c r="SRL1698" s="12"/>
      <c r="SRM1698" s="12"/>
      <c r="SRN1698" s="12"/>
      <c r="SRO1698" s="12"/>
      <c r="SRP1698" s="12"/>
      <c r="SRQ1698" s="12"/>
      <c r="SRR1698" s="12"/>
      <c r="SRS1698" s="12"/>
      <c r="SRT1698" s="12"/>
      <c r="SRU1698" s="12"/>
      <c r="SRV1698" s="12"/>
      <c r="SRW1698" s="12"/>
      <c r="SRX1698" s="12"/>
      <c r="SRY1698" s="12"/>
      <c r="SRZ1698" s="12"/>
      <c r="SSA1698" s="12"/>
      <c r="SSB1698" s="12"/>
      <c r="SSC1698" s="12"/>
      <c r="SSD1698" s="12"/>
      <c r="SSE1698" s="12"/>
      <c r="SSF1698" s="12"/>
      <c r="SSG1698" s="12"/>
      <c r="SSH1698" s="12"/>
      <c r="SSI1698" s="12"/>
      <c r="SSJ1698" s="12"/>
      <c r="SSK1698" s="12"/>
      <c r="SSL1698" s="12"/>
      <c r="SSM1698" s="12"/>
      <c r="SSN1698" s="12"/>
      <c r="SSO1698" s="12"/>
      <c r="SSP1698" s="12"/>
      <c r="SSQ1698" s="12"/>
      <c r="SSR1698" s="12"/>
      <c r="SSS1698" s="12"/>
      <c r="SST1698" s="12"/>
      <c r="SSU1698" s="12"/>
      <c r="SSV1698" s="12"/>
      <c r="SSW1698" s="12"/>
      <c r="SSX1698" s="12"/>
      <c r="SSY1698" s="12"/>
      <c r="SSZ1698" s="12"/>
      <c r="STA1698" s="12"/>
      <c r="STB1698" s="12"/>
      <c r="STC1698" s="12"/>
      <c r="STD1698" s="12"/>
      <c r="STE1698" s="12"/>
      <c r="STF1698" s="12"/>
      <c r="STG1698" s="12"/>
      <c r="STH1698" s="12"/>
      <c r="STI1698" s="12"/>
      <c r="STJ1698" s="12"/>
      <c r="STK1698" s="12"/>
      <c r="STL1698" s="12"/>
      <c r="STM1698" s="12"/>
      <c r="STN1698" s="12"/>
      <c r="STO1698" s="12"/>
      <c r="STP1698" s="12"/>
      <c r="STQ1698" s="12"/>
      <c r="STR1698" s="12"/>
      <c r="STS1698" s="12"/>
      <c r="STT1698" s="12"/>
      <c r="STU1698" s="12"/>
      <c r="STV1698" s="12"/>
      <c r="STW1698" s="12"/>
      <c r="STX1698" s="12"/>
      <c r="STY1698" s="12"/>
      <c r="STZ1698" s="12"/>
      <c r="SUA1698" s="12"/>
      <c r="SUB1698" s="12"/>
      <c r="SUC1698" s="12"/>
      <c r="SUD1698" s="12"/>
      <c r="SUE1698" s="12"/>
      <c r="SUF1698" s="12"/>
      <c r="SUG1698" s="12"/>
      <c r="SUH1698" s="12"/>
      <c r="SUI1698" s="12"/>
      <c r="SUJ1698" s="12"/>
      <c r="SUK1698" s="12"/>
      <c r="SUL1698" s="12"/>
      <c r="SUM1698" s="12"/>
      <c r="SUN1698" s="12"/>
      <c r="SUO1698" s="12"/>
      <c r="SUP1698" s="12"/>
      <c r="SUQ1698" s="12"/>
      <c r="SUR1698" s="12"/>
      <c r="SUS1698" s="12"/>
      <c r="SUT1698" s="12"/>
      <c r="SUU1698" s="12"/>
      <c r="SUV1698" s="12"/>
      <c r="SUW1698" s="12"/>
      <c r="SUX1698" s="12"/>
      <c r="SUY1698" s="12"/>
      <c r="SUZ1698" s="12"/>
      <c r="SVA1698" s="12"/>
      <c r="SVB1698" s="12"/>
      <c r="SVC1698" s="12"/>
      <c r="SVD1698" s="12"/>
      <c r="SVE1698" s="12"/>
      <c r="SVF1698" s="12"/>
      <c r="SVG1698" s="12"/>
      <c r="SVH1698" s="12"/>
      <c r="SVI1698" s="12"/>
      <c r="SVJ1698" s="12"/>
      <c r="SVK1698" s="12"/>
      <c r="SVL1698" s="12"/>
      <c r="SVM1698" s="12"/>
      <c r="SVN1698" s="12"/>
      <c r="SVO1698" s="12"/>
      <c r="SVP1698" s="12"/>
      <c r="SVQ1698" s="12"/>
      <c r="SVR1698" s="12"/>
      <c r="SVS1698" s="12"/>
      <c r="SVT1698" s="12"/>
      <c r="SVU1698" s="12"/>
      <c r="SVV1698" s="12"/>
      <c r="SVW1698" s="12"/>
      <c r="SVX1698" s="12"/>
      <c r="SVY1698" s="12"/>
      <c r="SVZ1698" s="12"/>
      <c r="SWA1698" s="12"/>
      <c r="SWB1698" s="12"/>
      <c r="SWC1698" s="12"/>
      <c r="SWD1698" s="12"/>
      <c r="SWE1698" s="12"/>
      <c r="SWF1698" s="12"/>
      <c r="SWG1698" s="12"/>
      <c r="SWH1698" s="12"/>
      <c r="SWI1698" s="12"/>
      <c r="SWJ1698" s="12"/>
      <c r="SWK1698" s="12"/>
      <c r="SWL1698" s="12"/>
      <c r="SWM1698" s="12"/>
      <c r="SWN1698" s="12"/>
      <c r="SWO1698" s="12"/>
      <c r="SWP1698" s="12"/>
      <c r="SWQ1698" s="12"/>
      <c r="SWR1698" s="12"/>
      <c r="SWS1698" s="12"/>
      <c r="SWT1698" s="12"/>
      <c r="SWU1698" s="12"/>
      <c r="SWV1698" s="12"/>
      <c r="SWW1698" s="12"/>
      <c r="SWX1698" s="12"/>
      <c r="SWY1698" s="12"/>
      <c r="SWZ1698" s="12"/>
      <c r="SXA1698" s="12"/>
      <c r="SXB1698" s="12"/>
      <c r="SXC1698" s="12"/>
      <c r="SXD1698" s="12"/>
      <c r="SXE1698" s="12"/>
      <c r="SXF1698" s="12"/>
      <c r="SXG1698" s="12"/>
      <c r="SXH1698" s="12"/>
      <c r="SXI1698" s="12"/>
      <c r="SXJ1698" s="12"/>
      <c r="SXK1698" s="12"/>
      <c r="SXL1698" s="12"/>
      <c r="SXM1698" s="12"/>
      <c r="SXN1698" s="12"/>
      <c r="SXO1698" s="12"/>
      <c r="SXP1698" s="12"/>
      <c r="SXQ1698" s="12"/>
      <c r="SXR1698" s="12"/>
      <c r="SXS1698" s="12"/>
      <c r="SXT1698" s="12"/>
      <c r="SXU1698" s="12"/>
      <c r="SXV1698" s="12"/>
      <c r="SXW1698" s="12"/>
      <c r="SXX1698" s="12"/>
      <c r="SXY1698" s="12"/>
      <c r="SXZ1698" s="12"/>
      <c r="SYA1698" s="12"/>
      <c r="SYB1698" s="12"/>
      <c r="SYC1698" s="12"/>
      <c r="SYD1698" s="12"/>
      <c r="SYE1698" s="12"/>
      <c r="SYF1698" s="12"/>
      <c r="SYG1698" s="12"/>
      <c r="SYH1698" s="12"/>
      <c r="SYI1698" s="12"/>
      <c r="SYJ1698" s="12"/>
      <c r="SYK1698" s="12"/>
      <c r="SYL1698" s="12"/>
      <c r="SYM1698" s="12"/>
      <c r="SYN1698" s="12"/>
      <c r="SYO1698" s="12"/>
      <c r="SYP1698" s="12"/>
      <c r="SYQ1698" s="12"/>
      <c r="SYR1698" s="12"/>
      <c r="SYS1698" s="12"/>
      <c r="SYT1698" s="12"/>
      <c r="SYU1698" s="12"/>
      <c r="SYV1698" s="12"/>
      <c r="SYW1698" s="12"/>
      <c r="SYX1698" s="12"/>
      <c r="SYY1698" s="12"/>
      <c r="SYZ1698" s="12"/>
      <c r="SZA1698" s="12"/>
      <c r="SZB1698" s="12"/>
      <c r="SZC1698" s="12"/>
      <c r="SZD1698" s="12"/>
      <c r="SZE1698" s="12"/>
      <c r="SZF1698" s="12"/>
      <c r="SZG1698" s="12"/>
      <c r="SZH1698" s="12"/>
      <c r="SZI1698" s="12"/>
      <c r="SZJ1698" s="12"/>
      <c r="SZK1698" s="12"/>
      <c r="SZL1698" s="12"/>
      <c r="SZM1698" s="12"/>
      <c r="SZN1698" s="12"/>
      <c r="SZO1698" s="12"/>
      <c r="SZP1698" s="12"/>
      <c r="SZQ1698" s="12"/>
      <c r="SZR1698" s="12"/>
      <c r="SZS1698" s="12"/>
      <c r="SZT1698" s="12"/>
      <c r="SZU1698" s="12"/>
      <c r="SZV1698" s="12"/>
      <c r="SZW1698" s="12"/>
      <c r="SZX1698" s="12"/>
      <c r="SZY1698" s="12"/>
      <c r="SZZ1698" s="12"/>
      <c r="TAA1698" s="12"/>
      <c r="TAB1698" s="12"/>
      <c r="TAC1698" s="12"/>
      <c r="TAD1698" s="12"/>
      <c r="TAE1698" s="12"/>
      <c r="TAF1698" s="12"/>
      <c r="TAG1698" s="12"/>
      <c r="TAH1698" s="12"/>
      <c r="TAI1698" s="12"/>
      <c r="TAJ1698" s="12"/>
      <c r="TAK1698" s="12"/>
      <c r="TAL1698" s="12"/>
      <c r="TAM1698" s="12"/>
      <c r="TAN1698" s="12"/>
      <c r="TAO1698" s="12"/>
      <c r="TAP1698" s="12"/>
      <c r="TAQ1698" s="12"/>
      <c r="TAR1698" s="12"/>
      <c r="TAS1698" s="12"/>
      <c r="TAT1698" s="12"/>
      <c r="TAU1698" s="12"/>
      <c r="TAV1698" s="12"/>
      <c r="TAW1698" s="12"/>
      <c r="TAX1698" s="12"/>
      <c r="TAY1698" s="12"/>
      <c r="TAZ1698" s="12"/>
      <c r="TBA1698" s="12"/>
      <c r="TBB1698" s="12"/>
      <c r="TBC1698" s="12"/>
      <c r="TBD1698" s="12"/>
      <c r="TBE1698" s="12"/>
      <c r="TBF1698" s="12"/>
      <c r="TBG1698" s="12"/>
      <c r="TBH1698" s="12"/>
      <c r="TBI1698" s="12"/>
      <c r="TBJ1698" s="12"/>
      <c r="TBK1698" s="12"/>
      <c r="TBL1698" s="12"/>
      <c r="TBM1698" s="12"/>
      <c r="TBN1698" s="12"/>
      <c r="TBO1698" s="12"/>
      <c r="TBP1698" s="12"/>
      <c r="TBQ1698" s="12"/>
      <c r="TBR1698" s="12"/>
      <c r="TBS1698" s="12"/>
      <c r="TBT1698" s="12"/>
      <c r="TBU1698" s="12"/>
      <c r="TBV1698" s="12"/>
      <c r="TBW1698" s="12"/>
      <c r="TBX1698" s="12"/>
      <c r="TBY1698" s="12"/>
      <c r="TBZ1698" s="12"/>
      <c r="TCA1698" s="12"/>
      <c r="TCB1698" s="12"/>
      <c r="TCC1698" s="12"/>
      <c r="TCD1698" s="12"/>
      <c r="TCE1698" s="12"/>
      <c r="TCF1698" s="12"/>
      <c r="TCG1698" s="12"/>
      <c r="TCH1698" s="12"/>
      <c r="TCI1698" s="12"/>
      <c r="TCJ1698" s="12"/>
      <c r="TCK1698" s="12"/>
      <c r="TCL1698" s="12"/>
      <c r="TCM1698" s="12"/>
      <c r="TCN1698" s="12"/>
      <c r="TCO1698" s="12"/>
      <c r="TCP1698" s="12"/>
      <c r="TCQ1698" s="12"/>
      <c r="TCR1698" s="12"/>
      <c r="TCS1698" s="12"/>
      <c r="TCT1698" s="12"/>
      <c r="TCU1698" s="12"/>
      <c r="TCV1698" s="12"/>
      <c r="TCW1698" s="12"/>
      <c r="TCX1698" s="12"/>
      <c r="TCY1698" s="12"/>
      <c r="TCZ1698" s="12"/>
      <c r="TDA1698" s="12"/>
      <c r="TDB1698" s="12"/>
      <c r="TDC1698" s="12"/>
      <c r="TDD1698" s="12"/>
      <c r="TDE1698" s="12"/>
      <c r="TDF1698" s="12"/>
      <c r="TDG1698" s="12"/>
      <c r="TDH1698" s="12"/>
      <c r="TDI1698" s="12"/>
      <c r="TDJ1698" s="12"/>
      <c r="TDK1698" s="12"/>
      <c r="TDL1698" s="12"/>
      <c r="TDM1698" s="12"/>
      <c r="TDN1698" s="12"/>
      <c r="TDO1698" s="12"/>
      <c r="TDP1698" s="12"/>
      <c r="TDQ1698" s="12"/>
      <c r="TDR1698" s="12"/>
      <c r="TDS1698" s="12"/>
      <c r="TDT1698" s="12"/>
      <c r="TDU1698" s="12"/>
      <c r="TDV1698" s="12"/>
      <c r="TDW1698" s="12"/>
      <c r="TDX1698" s="12"/>
      <c r="TDY1698" s="12"/>
      <c r="TDZ1698" s="12"/>
      <c r="TEA1698" s="12"/>
      <c r="TEB1698" s="12"/>
      <c r="TEC1698" s="12"/>
      <c r="TED1698" s="12"/>
      <c r="TEE1698" s="12"/>
      <c r="TEF1698" s="12"/>
      <c r="TEG1698" s="12"/>
      <c r="TEH1698" s="12"/>
      <c r="TEI1698" s="12"/>
      <c r="TEJ1698" s="12"/>
      <c r="TEK1698" s="12"/>
      <c r="TEL1698" s="12"/>
      <c r="TEM1698" s="12"/>
      <c r="TEN1698" s="12"/>
      <c r="TEO1698" s="12"/>
      <c r="TEP1698" s="12"/>
      <c r="TEQ1698" s="12"/>
      <c r="TER1698" s="12"/>
      <c r="TES1698" s="12"/>
      <c r="TET1698" s="12"/>
      <c r="TEU1698" s="12"/>
      <c r="TEV1698" s="12"/>
      <c r="TEW1698" s="12"/>
      <c r="TEX1698" s="12"/>
      <c r="TEY1698" s="12"/>
      <c r="TEZ1698" s="12"/>
      <c r="TFA1698" s="12"/>
      <c r="TFB1698" s="12"/>
      <c r="TFC1698" s="12"/>
      <c r="TFD1698" s="12"/>
      <c r="TFE1698" s="12"/>
      <c r="TFF1698" s="12"/>
      <c r="TFG1698" s="12"/>
      <c r="TFH1698" s="12"/>
      <c r="TFI1698" s="12"/>
      <c r="TFJ1698" s="12"/>
      <c r="TFK1698" s="12"/>
      <c r="TFL1698" s="12"/>
      <c r="TFM1698" s="12"/>
      <c r="TFN1698" s="12"/>
      <c r="TFO1698" s="12"/>
      <c r="TFP1698" s="12"/>
      <c r="TFQ1698" s="12"/>
      <c r="TFR1698" s="12"/>
      <c r="TFS1698" s="12"/>
      <c r="TFT1698" s="12"/>
      <c r="TFU1698" s="12"/>
      <c r="TFV1698" s="12"/>
      <c r="TFW1698" s="12"/>
      <c r="TFX1698" s="12"/>
      <c r="TFY1698" s="12"/>
      <c r="TFZ1698" s="12"/>
      <c r="TGA1698" s="12"/>
      <c r="TGB1698" s="12"/>
      <c r="TGC1698" s="12"/>
      <c r="TGD1698" s="12"/>
      <c r="TGE1698" s="12"/>
      <c r="TGF1698" s="12"/>
      <c r="TGG1698" s="12"/>
      <c r="TGH1698" s="12"/>
      <c r="TGI1698" s="12"/>
      <c r="TGJ1698" s="12"/>
      <c r="TGK1698" s="12"/>
      <c r="TGL1698" s="12"/>
      <c r="TGM1698" s="12"/>
      <c r="TGN1698" s="12"/>
      <c r="TGO1698" s="12"/>
      <c r="TGP1698" s="12"/>
      <c r="TGQ1698" s="12"/>
      <c r="TGR1698" s="12"/>
      <c r="TGS1698" s="12"/>
      <c r="TGT1698" s="12"/>
      <c r="TGU1698" s="12"/>
      <c r="TGV1698" s="12"/>
      <c r="TGW1698" s="12"/>
      <c r="TGX1698" s="12"/>
      <c r="TGY1698" s="12"/>
      <c r="TGZ1698" s="12"/>
      <c r="THA1698" s="12"/>
      <c r="THB1698" s="12"/>
      <c r="THC1698" s="12"/>
      <c r="THD1698" s="12"/>
      <c r="THE1698" s="12"/>
      <c r="THF1698" s="12"/>
      <c r="THG1698" s="12"/>
      <c r="THH1698" s="12"/>
      <c r="THI1698" s="12"/>
      <c r="THJ1698" s="12"/>
      <c r="THK1698" s="12"/>
      <c r="THL1698" s="12"/>
      <c r="THM1698" s="12"/>
      <c r="THN1698" s="12"/>
      <c r="THO1698" s="12"/>
      <c r="THP1698" s="12"/>
      <c r="THQ1698" s="12"/>
      <c r="THR1698" s="12"/>
      <c r="THS1698" s="12"/>
      <c r="THT1698" s="12"/>
      <c r="THU1698" s="12"/>
      <c r="THV1698" s="12"/>
      <c r="THW1698" s="12"/>
      <c r="THX1698" s="12"/>
      <c r="THY1698" s="12"/>
      <c r="THZ1698" s="12"/>
      <c r="TIA1698" s="12"/>
      <c r="TIB1698" s="12"/>
      <c r="TIC1698" s="12"/>
      <c r="TID1698" s="12"/>
      <c r="TIE1698" s="12"/>
      <c r="TIF1698" s="12"/>
      <c r="TIG1698" s="12"/>
      <c r="TIH1698" s="12"/>
      <c r="TII1698" s="12"/>
      <c r="TIJ1698" s="12"/>
      <c r="TIK1698" s="12"/>
      <c r="TIL1698" s="12"/>
      <c r="TIM1698" s="12"/>
      <c r="TIN1698" s="12"/>
      <c r="TIO1698" s="12"/>
      <c r="TIP1698" s="12"/>
      <c r="TIQ1698" s="12"/>
      <c r="TIR1698" s="12"/>
      <c r="TIS1698" s="12"/>
      <c r="TIT1698" s="12"/>
      <c r="TIU1698" s="12"/>
      <c r="TIV1698" s="12"/>
      <c r="TIW1698" s="12"/>
      <c r="TIX1698" s="12"/>
      <c r="TIY1698" s="12"/>
      <c r="TIZ1698" s="12"/>
      <c r="TJA1698" s="12"/>
      <c r="TJB1698" s="12"/>
      <c r="TJC1698" s="12"/>
      <c r="TJD1698" s="12"/>
      <c r="TJE1698" s="12"/>
      <c r="TJF1698" s="12"/>
      <c r="TJG1698" s="12"/>
      <c r="TJH1698" s="12"/>
      <c r="TJI1698" s="12"/>
      <c r="TJJ1698" s="12"/>
      <c r="TJK1698" s="12"/>
      <c r="TJL1698" s="12"/>
      <c r="TJM1698" s="12"/>
      <c r="TJN1698" s="12"/>
      <c r="TJO1698" s="12"/>
      <c r="TJP1698" s="12"/>
      <c r="TJQ1698" s="12"/>
      <c r="TJR1698" s="12"/>
      <c r="TJS1698" s="12"/>
      <c r="TJT1698" s="12"/>
      <c r="TJU1698" s="12"/>
      <c r="TJV1698" s="12"/>
      <c r="TJW1698" s="12"/>
      <c r="TJX1698" s="12"/>
      <c r="TJY1698" s="12"/>
      <c r="TJZ1698" s="12"/>
      <c r="TKA1698" s="12"/>
      <c r="TKB1698" s="12"/>
      <c r="TKC1698" s="12"/>
      <c r="TKD1698" s="12"/>
      <c r="TKE1698" s="12"/>
      <c r="TKF1698" s="12"/>
      <c r="TKG1698" s="12"/>
      <c r="TKH1698" s="12"/>
      <c r="TKI1698" s="12"/>
      <c r="TKJ1698" s="12"/>
      <c r="TKK1698" s="12"/>
      <c r="TKL1698" s="12"/>
      <c r="TKM1698" s="12"/>
      <c r="TKN1698" s="12"/>
      <c r="TKO1698" s="12"/>
      <c r="TKP1698" s="12"/>
      <c r="TKQ1698" s="12"/>
      <c r="TKR1698" s="12"/>
      <c r="TKS1698" s="12"/>
      <c r="TKT1698" s="12"/>
      <c r="TKU1698" s="12"/>
      <c r="TKV1698" s="12"/>
      <c r="TKW1698" s="12"/>
      <c r="TKX1698" s="12"/>
      <c r="TKY1698" s="12"/>
      <c r="TKZ1698" s="12"/>
      <c r="TLA1698" s="12"/>
      <c r="TLB1698" s="12"/>
      <c r="TLC1698" s="12"/>
      <c r="TLD1698" s="12"/>
      <c r="TLE1698" s="12"/>
      <c r="TLF1698" s="12"/>
      <c r="TLG1698" s="12"/>
      <c r="TLH1698" s="12"/>
      <c r="TLI1698" s="12"/>
      <c r="TLJ1698" s="12"/>
      <c r="TLK1698" s="12"/>
      <c r="TLL1698" s="12"/>
      <c r="TLM1698" s="12"/>
      <c r="TLN1698" s="12"/>
      <c r="TLO1698" s="12"/>
      <c r="TLP1698" s="12"/>
      <c r="TLQ1698" s="12"/>
      <c r="TLR1698" s="12"/>
      <c r="TLS1698" s="12"/>
      <c r="TLT1698" s="12"/>
      <c r="TLU1698" s="12"/>
      <c r="TLV1698" s="12"/>
      <c r="TLW1698" s="12"/>
      <c r="TLX1698" s="12"/>
      <c r="TLY1698" s="12"/>
      <c r="TLZ1698" s="12"/>
      <c r="TMA1698" s="12"/>
      <c r="TMB1698" s="12"/>
      <c r="TMC1698" s="12"/>
      <c r="TMD1698" s="12"/>
      <c r="TME1698" s="12"/>
      <c r="TMF1698" s="12"/>
      <c r="TMG1698" s="12"/>
      <c r="TMH1698" s="12"/>
      <c r="TMI1698" s="12"/>
      <c r="TMJ1698" s="12"/>
      <c r="TMK1698" s="12"/>
      <c r="TML1698" s="12"/>
      <c r="TMM1698" s="12"/>
      <c r="TMN1698" s="12"/>
      <c r="TMO1698" s="12"/>
      <c r="TMP1698" s="12"/>
      <c r="TMQ1698" s="12"/>
      <c r="TMR1698" s="12"/>
      <c r="TMS1698" s="12"/>
      <c r="TMT1698" s="12"/>
      <c r="TMU1698" s="12"/>
      <c r="TMV1698" s="12"/>
      <c r="TMW1698" s="12"/>
      <c r="TMX1698" s="12"/>
      <c r="TMY1698" s="12"/>
      <c r="TMZ1698" s="12"/>
      <c r="TNA1698" s="12"/>
      <c r="TNB1698" s="12"/>
      <c r="TNC1698" s="12"/>
      <c r="TND1698" s="12"/>
      <c r="TNE1698" s="12"/>
      <c r="TNF1698" s="12"/>
      <c r="TNG1698" s="12"/>
      <c r="TNH1698" s="12"/>
      <c r="TNI1698" s="12"/>
      <c r="TNJ1698" s="12"/>
      <c r="TNK1698" s="12"/>
      <c r="TNL1698" s="12"/>
      <c r="TNM1698" s="12"/>
      <c r="TNN1698" s="12"/>
      <c r="TNO1698" s="12"/>
      <c r="TNP1698" s="12"/>
      <c r="TNQ1698" s="12"/>
      <c r="TNR1698" s="12"/>
      <c r="TNS1698" s="12"/>
      <c r="TNT1698" s="12"/>
      <c r="TNU1698" s="12"/>
      <c r="TNV1698" s="12"/>
      <c r="TNW1698" s="12"/>
      <c r="TNX1698" s="12"/>
      <c r="TNY1698" s="12"/>
      <c r="TNZ1698" s="12"/>
      <c r="TOA1698" s="12"/>
      <c r="TOB1698" s="12"/>
      <c r="TOC1698" s="12"/>
      <c r="TOD1698" s="12"/>
      <c r="TOE1698" s="12"/>
      <c r="TOF1698" s="12"/>
      <c r="TOG1698" s="12"/>
      <c r="TOH1698" s="12"/>
      <c r="TOI1698" s="12"/>
      <c r="TOJ1698" s="12"/>
      <c r="TOK1698" s="12"/>
      <c r="TOL1698" s="12"/>
      <c r="TOM1698" s="12"/>
      <c r="TON1698" s="12"/>
      <c r="TOO1698" s="12"/>
      <c r="TOP1698" s="12"/>
      <c r="TOQ1698" s="12"/>
      <c r="TOR1698" s="12"/>
      <c r="TOS1698" s="12"/>
      <c r="TOT1698" s="12"/>
      <c r="TOU1698" s="12"/>
      <c r="TOV1698" s="12"/>
      <c r="TOW1698" s="12"/>
      <c r="TOX1698" s="12"/>
      <c r="TOY1698" s="12"/>
      <c r="TOZ1698" s="12"/>
      <c r="TPA1698" s="12"/>
      <c r="TPB1698" s="12"/>
      <c r="TPC1698" s="12"/>
      <c r="TPD1698" s="12"/>
      <c r="TPE1698" s="12"/>
      <c r="TPF1698" s="12"/>
      <c r="TPG1698" s="12"/>
      <c r="TPH1698" s="12"/>
      <c r="TPI1698" s="12"/>
      <c r="TPJ1698" s="12"/>
      <c r="TPK1698" s="12"/>
      <c r="TPL1698" s="12"/>
      <c r="TPM1698" s="12"/>
      <c r="TPN1698" s="12"/>
      <c r="TPO1698" s="12"/>
      <c r="TPP1698" s="12"/>
      <c r="TPQ1698" s="12"/>
      <c r="TPR1698" s="12"/>
      <c r="TPS1698" s="12"/>
      <c r="TPT1698" s="12"/>
      <c r="TPU1698" s="12"/>
      <c r="TPV1698" s="12"/>
      <c r="TPW1698" s="12"/>
      <c r="TPX1698" s="12"/>
      <c r="TPY1698" s="12"/>
      <c r="TPZ1698" s="12"/>
      <c r="TQA1698" s="12"/>
      <c r="TQB1698" s="12"/>
      <c r="TQC1698" s="12"/>
      <c r="TQD1698" s="12"/>
      <c r="TQE1698" s="12"/>
      <c r="TQF1698" s="12"/>
      <c r="TQG1698" s="12"/>
      <c r="TQH1698" s="12"/>
      <c r="TQI1698" s="12"/>
      <c r="TQJ1698" s="12"/>
      <c r="TQK1698" s="12"/>
      <c r="TQL1698" s="12"/>
      <c r="TQM1698" s="12"/>
      <c r="TQN1698" s="12"/>
      <c r="TQO1698" s="12"/>
      <c r="TQP1698" s="12"/>
      <c r="TQQ1698" s="12"/>
      <c r="TQR1698" s="12"/>
      <c r="TQS1698" s="12"/>
      <c r="TQT1698" s="12"/>
      <c r="TQU1698" s="12"/>
      <c r="TQV1698" s="12"/>
      <c r="TQW1698" s="12"/>
      <c r="TQX1698" s="12"/>
      <c r="TQY1698" s="12"/>
      <c r="TQZ1698" s="12"/>
      <c r="TRA1698" s="12"/>
      <c r="TRB1698" s="12"/>
      <c r="TRC1698" s="12"/>
      <c r="TRD1698" s="12"/>
      <c r="TRE1698" s="12"/>
      <c r="TRF1698" s="12"/>
      <c r="TRG1698" s="12"/>
      <c r="TRH1698" s="12"/>
      <c r="TRI1698" s="12"/>
      <c r="TRJ1698" s="12"/>
      <c r="TRK1698" s="12"/>
      <c r="TRL1698" s="12"/>
      <c r="TRM1698" s="12"/>
      <c r="TRN1698" s="12"/>
      <c r="TRO1698" s="12"/>
      <c r="TRP1698" s="12"/>
      <c r="TRQ1698" s="12"/>
      <c r="TRR1698" s="12"/>
      <c r="TRS1698" s="12"/>
      <c r="TRT1698" s="12"/>
      <c r="TRU1698" s="12"/>
      <c r="TRV1698" s="12"/>
      <c r="TRW1698" s="12"/>
      <c r="TRX1698" s="12"/>
      <c r="TRY1698" s="12"/>
      <c r="TRZ1698" s="12"/>
      <c r="TSA1698" s="12"/>
      <c r="TSB1698" s="12"/>
      <c r="TSC1698" s="12"/>
      <c r="TSD1698" s="12"/>
      <c r="TSE1698" s="12"/>
      <c r="TSF1698" s="12"/>
      <c r="TSG1698" s="12"/>
      <c r="TSH1698" s="12"/>
      <c r="TSI1698" s="12"/>
      <c r="TSJ1698" s="12"/>
      <c r="TSK1698" s="12"/>
      <c r="TSL1698" s="12"/>
      <c r="TSM1698" s="12"/>
      <c r="TSN1698" s="12"/>
      <c r="TSO1698" s="12"/>
      <c r="TSP1698" s="12"/>
      <c r="TSQ1698" s="12"/>
      <c r="TSR1698" s="12"/>
      <c r="TSS1698" s="12"/>
      <c r="TST1698" s="12"/>
      <c r="TSU1698" s="12"/>
      <c r="TSV1698" s="12"/>
      <c r="TSW1698" s="12"/>
      <c r="TSX1698" s="12"/>
      <c r="TSY1698" s="12"/>
      <c r="TSZ1698" s="12"/>
      <c r="TTA1698" s="12"/>
      <c r="TTB1698" s="12"/>
      <c r="TTC1698" s="12"/>
      <c r="TTD1698" s="12"/>
      <c r="TTE1698" s="12"/>
      <c r="TTF1698" s="12"/>
      <c r="TTG1698" s="12"/>
      <c r="TTH1698" s="12"/>
      <c r="TTI1698" s="12"/>
      <c r="TTJ1698" s="12"/>
      <c r="TTK1698" s="12"/>
      <c r="TTL1698" s="12"/>
      <c r="TTM1698" s="12"/>
      <c r="TTN1698" s="12"/>
      <c r="TTO1698" s="12"/>
      <c r="TTP1698" s="12"/>
      <c r="TTQ1698" s="12"/>
      <c r="TTR1698" s="12"/>
      <c r="TTS1698" s="12"/>
      <c r="TTT1698" s="12"/>
      <c r="TTU1698" s="12"/>
      <c r="TTV1698" s="12"/>
      <c r="TTW1698" s="12"/>
      <c r="TTX1698" s="12"/>
      <c r="TTY1698" s="12"/>
      <c r="TTZ1698" s="12"/>
      <c r="TUA1698" s="12"/>
      <c r="TUB1698" s="12"/>
      <c r="TUC1698" s="12"/>
      <c r="TUD1698" s="12"/>
      <c r="TUE1698" s="12"/>
      <c r="TUF1698" s="12"/>
      <c r="TUG1698" s="12"/>
      <c r="TUH1698" s="12"/>
      <c r="TUI1698" s="12"/>
      <c r="TUJ1698" s="12"/>
      <c r="TUK1698" s="12"/>
      <c r="TUL1698" s="12"/>
      <c r="TUM1698" s="12"/>
      <c r="TUN1698" s="12"/>
      <c r="TUO1698" s="12"/>
      <c r="TUP1698" s="12"/>
      <c r="TUQ1698" s="12"/>
      <c r="TUR1698" s="12"/>
      <c r="TUS1698" s="12"/>
      <c r="TUT1698" s="12"/>
      <c r="TUU1698" s="12"/>
      <c r="TUV1698" s="12"/>
      <c r="TUW1698" s="12"/>
      <c r="TUX1698" s="12"/>
      <c r="TUY1698" s="12"/>
      <c r="TUZ1698" s="12"/>
      <c r="TVA1698" s="12"/>
      <c r="TVB1698" s="12"/>
      <c r="TVC1698" s="12"/>
      <c r="TVD1698" s="12"/>
      <c r="TVE1698" s="12"/>
      <c r="TVF1698" s="12"/>
      <c r="TVG1698" s="12"/>
      <c r="TVH1698" s="12"/>
      <c r="TVI1698" s="12"/>
      <c r="TVJ1698" s="12"/>
      <c r="TVK1698" s="12"/>
      <c r="TVL1698" s="12"/>
      <c r="TVM1698" s="12"/>
      <c r="TVN1698" s="12"/>
      <c r="TVO1698" s="12"/>
      <c r="TVP1698" s="12"/>
      <c r="TVQ1698" s="12"/>
      <c r="TVR1698" s="12"/>
      <c r="TVS1698" s="12"/>
      <c r="TVT1698" s="12"/>
      <c r="TVU1698" s="12"/>
      <c r="TVV1698" s="12"/>
      <c r="TVW1698" s="12"/>
      <c r="TVX1698" s="12"/>
      <c r="TVY1698" s="12"/>
      <c r="TVZ1698" s="12"/>
      <c r="TWA1698" s="12"/>
      <c r="TWB1698" s="12"/>
      <c r="TWC1698" s="12"/>
      <c r="TWD1698" s="12"/>
      <c r="TWE1698" s="12"/>
      <c r="TWF1698" s="12"/>
      <c r="TWG1698" s="12"/>
      <c r="TWH1698" s="12"/>
      <c r="TWI1698" s="12"/>
      <c r="TWJ1698" s="12"/>
      <c r="TWK1698" s="12"/>
      <c r="TWL1698" s="12"/>
      <c r="TWM1698" s="12"/>
      <c r="TWN1698" s="12"/>
      <c r="TWO1698" s="12"/>
      <c r="TWP1698" s="12"/>
      <c r="TWQ1698" s="12"/>
      <c r="TWR1698" s="12"/>
      <c r="TWS1698" s="12"/>
      <c r="TWT1698" s="12"/>
      <c r="TWU1698" s="12"/>
      <c r="TWV1698" s="12"/>
      <c r="TWW1698" s="12"/>
      <c r="TWX1698" s="12"/>
      <c r="TWY1698" s="12"/>
      <c r="TWZ1698" s="12"/>
      <c r="TXA1698" s="12"/>
      <c r="TXB1698" s="12"/>
      <c r="TXC1698" s="12"/>
      <c r="TXD1698" s="12"/>
      <c r="TXE1698" s="12"/>
      <c r="TXF1698" s="12"/>
      <c r="TXG1698" s="12"/>
      <c r="TXH1698" s="12"/>
      <c r="TXI1698" s="12"/>
      <c r="TXJ1698" s="12"/>
      <c r="TXK1698" s="12"/>
      <c r="TXL1698" s="12"/>
      <c r="TXM1698" s="12"/>
      <c r="TXN1698" s="12"/>
      <c r="TXO1698" s="12"/>
      <c r="TXP1698" s="12"/>
      <c r="TXQ1698" s="12"/>
      <c r="TXR1698" s="12"/>
      <c r="TXS1698" s="12"/>
      <c r="TXT1698" s="12"/>
      <c r="TXU1698" s="12"/>
      <c r="TXV1698" s="12"/>
      <c r="TXW1698" s="12"/>
      <c r="TXX1698" s="12"/>
      <c r="TXY1698" s="12"/>
      <c r="TXZ1698" s="12"/>
      <c r="TYA1698" s="12"/>
      <c r="TYB1698" s="12"/>
      <c r="TYC1698" s="12"/>
      <c r="TYD1698" s="12"/>
      <c r="TYE1698" s="12"/>
      <c r="TYF1698" s="12"/>
      <c r="TYG1698" s="12"/>
      <c r="TYH1698" s="12"/>
      <c r="TYI1698" s="12"/>
      <c r="TYJ1698" s="12"/>
      <c r="TYK1698" s="12"/>
      <c r="TYL1698" s="12"/>
      <c r="TYM1698" s="12"/>
      <c r="TYN1698" s="12"/>
      <c r="TYO1698" s="12"/>
      <c r="TYP1698" s="12"/>
      <c r="TYQ1698" s="12"/>
      <c r="TYR1698" s="12"/>
      <c r="TYS1698" s="12"/>
      <c r="TYT1698" s="12"/>
      <c r="TYU1698" s="12"/>
      <c r="TYV1698" s="12"/>
      <c r="TYW1698" s="12"/>
      <c r="TYX1698" s="12"/>
      <c r="TYY1698" s="12"/>
      <c r="TYZ1698" s="12"/>
      <c r="TZA1698" s="12"/>
      <c r="TZB1698" s="12"/>
      <c r="TZC1698" s="12"/>
      <c r="TZD1698" s="12"/>
      <c r="TZE1698" s="12"/>
      <c r="TZF1698" s="12"/>
      <c r="TZG1698" s="12"/>
      <c r="TZH1698" s="12"/>
      <c r="TZI1698" s="12"/>
      <c r="TZJ1698" s="12"/>
      <c r="TZK1698" s="12"/>
      <c r="TZL1698" s="12"/>
      <c r="TZM1698" s="12"/>
      <c r="TZN1698" s="12"/>
      <c r="TZO1698" s="12"/>
      <c r="TZP1698" s="12"/>
      <c r="TZQ1698" s="12"/>
      <c r="TZR1698" s="12"/>
      <c r="TZS1698" s="12"/>
      <c r="TZT1698" s="12"/>
      <c r="TZU1698" s="12"/>
      <c r="TZV1698" s="12"/>
      <c r="TZW1698" s="12"/>
      <c r="TZX1698" s="12"/>
      <c r="TZY1698" s="12"/>
      <c r="TZZ1698" s="12"/>
      <c r="UAA1698" s="12"/>
      <c r="UAB1698" s="12"/>
      <c r="UAC1698" s="12"/>
      <c r="UAD1698" s="12"/>
      <c r="UAE1698" s="12"/>
      <c r="UAF1698" s="12"/>
      <c r="UAG1698" s="12"/>
      <c r="UAH1698" s="12"/>
      <c r="UAI1698" s="12"/>
      <c r="UAJ1698" s="12"/>
      <c r="UAK1698" s="12"/>
      <c r="UAL1698" s="12"/>
      <c r="UAM1698" s="12"/>
      <c r="UAN1698" s="12"/>
      <c r="UAO1698" s="12"/>
      <c r="UAP1698" s="12"/>
      <c r="UAQ1698" s="12"/>
      <c r="UAR1698" s="12"/>
      <c r="UAS1698" s="12"/>
      <c r="UAT1698" s="12"/>
      <c r="UAU1698" s="12"/>
      <c r="UAV1698" s="12"/>
      <c r="UAW1698" s="12"/>
      <c r="UAX1698" s="12"/>
      <c r="UAY1698" s="12"/>
      <c r="UAZ1698" s="12"/>
      <c r="UBA1698" s="12"/>
      <c r="UBB1698" s="12"/>
      <c r="UBC1698" s="12"/>
      <c r="UBD1698" s="12"/>
      <c r="UBE1698" s="12"/>
      <c r="UBF1698" s="12"/>
      <c r="UBG1698" s="12"/>
      <c r="UBH1698" s="12"/>
      <c r="UBI1698" s="12"/>
      <c r="UBJ1698" s="12"/>
      <c r="UBK1698" s="12"/>
      <c r="UBL1698" s="12"/>
      <c r="UBM1698" s="12"/>
      <c r="UBN1698" s="12"/>
      <c r="UBO1698" s="12"/>
      <c r="UBP1698" s="12"/>
      <c r="UBQ1698" s="12"/>
      <c r="UBR1698" s="12"/>
      <c r="UBS1698" s="12"/>
      <c r="UBT1698" s="12"/>
      <c r="UBU1698" s="12"/>
      <c r="UBV1698" s="12"/>
      <c r="UBW1698" s="12"/>
      <c r="UBX1698" s="12"/>
      <c r="UBY1698" s="12"/>
      <c r="UBZ1698" s="12"/>
      <c r="UCA1698" s="12"/>
      <c r="UCB1698" s="12"/>
      <c r="UCC1698" s="12"/>
      <c r="UCD1698" s="12"/>
      <c r="UCE1698" s="12"/>
      <c r="UCF1698" s="12"/>
      <c r="UCG1698" s="12"/>
      <c r="UCH1698" s="12"/>
      <c r="UCI1698" s="12"/>
      <c r="UCJ1698" s="12"/>
      <c r="UCK1698" s="12"/>
      <c r="UCL1698" s="12"/>
      <c r="UCM1698" s="12"/>
      <c r="UCN1698" s="12"/>
      <c r="UCO1698" s="12"/>
      <c r="UCP1698" s="12"/>
      <c r="UCQ1698" s="12"/>
      <c r="UCR1698" s="12"/>
      <c r="UCS1698" s="12"/>
      <c r="UCT1698" s="12"/>
      <c r="UCU1698" s="12"/>
      <c r="UCV1698" s="12"/>
      <c r="UCW1698" s="12"/>
      <c r="UCX1698" s="12"/>
      <c r="UCY1698" s="12"/>
      <c r="UCZ1698" s="12"/>
      <c r="UDA1698" s="12"/>
      <c r="UDB1698" s="12"/>
      <c r="UDC1698" s="12"/>
      <c r="UDD1698" s="12"/>
      <c r="UDE1698" s="12"/>
      <c r="UDF1698" s="12"/>
      <c r="UDG1698" s="12"/>
      <c r="UDH1698" s="12"/>
      <c r="UDI1698" s="12"/>
      <c r="UDJ1698" s="12"/>
      <c r="UDK1698" s="12"/>
      <c r="UDL1698" s="12"/>
      <c r="UDM1698" s="12"/>
      <c r="UDN1698" s="12"/>
      <c r="UDO1698" s="12"/>
      <c r="UDP1698" s="12"/>
      <c r="UDQ1698" s="12"/>
      <c r="UDR1698" s="12"/>
      <c r="UDS1698" s="12"/>
      <c r="UDT1698" s="12"/>
      <c r="UDU1698" s="12"/>
      <c r="UDV1698" s="12"/>
      <c r="UDW1698" s="12"/>
      <c r="UDX1698" s="12"/>
      <c r="UDY1698" s="12"/>
      <c r="UDZ1698" s="12"/>
      <c r="UEA1698" s="12"/>
      <c r="UEB1698" s="12"/>
      <c r="UEC1698" s="12"/>
      <c r="UED1698" s="12"/>
      <c r="UEE1698" s="12"/>
      <c r="UEF1698" s="12"/>
      <c r="UEG1698" s="12"/>
      <c r="UEH1698" s="12"/>
      <c r="UEI1698" s="12"/>
      <c r="UEJ1698" s="12"/>
      <c r="UEK1698" s="12"/>
      <c r="UEL1698" s="12"/>
      <c r="UEM1698" s="12"/>
      <c r="UEN1698" s="12"/>
      <c r="UEO1698" s="12"/>
      <c r="UEP1698" s="12"/>
      <c r="UEQ1698" s="12"/>
      <c r="UER1698" s="12"/>
      <c r="UES1698" s="12"/>
      <c r="UET1698" s="12"/>
      <c r="UEU1698" s="12"/>
      <c r="UEV1698" s="12"/>
      <c r="UEW1698" s="12"/>
      <c r="UEX1698" s="12"/>
      <c r="UEY1698" s="12"/>
      <c r="UEZ1698" s="12"/>
      <c r="UFA1698" s="12"/>
      <c r="UFB1698" s="12"/>
      <c r="UFC1698" s="12"/>
      <c r="UFD1698" s="12"/>
      <c r="UFE1698" s="12"/>
      <c r="UFF1698" s="12"/>
      <c r="UFG1698" s="12"/>
      <c r="UFH1698" s="12"/>
      <c r="UFI1698" s="12"/>
      <c r="UFJ1698" s="12"/>
      <c r="UFK1698" s="12"/>
      <c r="UFL1698" s="12"/>
      <c r="UFM1698" s="12"/>
      <c r="UFN1698" s="12"/>
      <c r="UFO1698" s="12"/>
      <c r="UFP1698" s="12"/>
      <c r="UFQ1698" s="12"/>
      <c r="UFR1698" s="12"/>
      <c r="UFS1698" s="12"/>
      <c r="UFT1698" s="12"/>
      <c r="UFU1698" s="12"/>
      <c r="UFV1698" s="12"/>
      <c r="UFW1698" s="12"/>
      <c r="UFX1698" s="12"/>
      <c r="UFY1698" s="12"/>
      <c r="UFZ1698" s="12"/>
      <c r="UGA1698" s="12"/>
      <c r="UGB1698" s="12"/>
      <c r="UGC1698" s="12"/>
      <c r="UGD1698" s="12"/>
      <c r="UGE1698" s="12"/>
      <c r="UGF1698" s="12"/>
      <c r="UGG1698" s="12"/>
      <c r="UGH1698" s="12"/>
      <c r="UGI1698" s="12"/>
      <c r="UGJ1698" s="12"/>
      <c r="UGK1698" s="12"/>
      <c r="UGL1698" s="12"/>
      <c r="UGM1698" s="12"/>
      <c r="UGN1698" s="12"/>
      <c r="UGO1698" s="12"/>
      <c r="UGP1698" s="12"/>
      <c r="UGQ1698" s="12"/>
      <c r="UGR1698" s="12"/>
      <c r="UGS1698" s="12"/>
      <c r="UGT1698" s="12"/>
      <c r="UGU1698" s="12"/>
      <c r="UGV1698" s="12"/>
      <c r="UGW1698" s="12"/>
      <c r="UGX1698" s="12"/>
      <c r="UGY1698" s="12"/>
      <c r="UGZ1698" s="12"/>
      <c r="UHA1698" s="12"/>
      <c r="UHB1698" s="12"/>
      <c r="UHC1698" s="12"/>
      <c r="UHD1698" s="12"/>
      <c r="UHE1698" s="12"/>
      <c r="UHF1698" s="12"/>
      <c r="UHG1698" s="12"/>
      <c r="UHH1698" s="12"/>
      <c r="UHI1698" s="12"/>
      <c r="UHJ1698" s="12"/>
      <c r="UHK1698" s="12"/>
      <c r="UHL1698" s="12"/>
      <c r="UHM1698" s="12"/>
      <c r="UHN1698" s="12"/>
      <c r="UHO1698" s="12"/>
      <c r="UHP1698" s="12"/>
      <c r="UHQ1698" s="12"/>
      <c r="UHR1698" s="12"/>
      <c r="UHS1698" s="12"/>
      <c r="UHT1698" s="12"/>
      <c r="UHU1698" s="12"/>
      <c r="UHV1698" s="12"/>
      <c r="UHW1698" s="12"/>
      <c r="UHX1698" s="12"/>
      <c r="UHY1698" s="12"/>
      <c r="UHZ1698" s="12"/>
      <c r="UIA1698" s="12"/>
      <c r="UIB1698" s="12"/>
      <c r="UIC1698" s="12"/>
      <c r="UID1698" s="12"/>
      <c r="UIE1698" s="12"/>
      <c r="UIF1698" s="12"/>
      <c r="UIG1698" s="12"/>
      <c r="UIH1698" s="12"/>
      <c r="UII1698" s="12"/>
      <c r="UIJ1698" s="12"/>
      <c r="UIK1698" s="12"/>
      <c r="UIL1698" s="12"/>
      <c r="UIM1698" s="12"/>
      <c r="UIN1698" s="12"/>
      <c r="UIO1698" s="12"/>
      <c r="UIP1698" s="12"/>
      <c r="UIQ1698" s="12"/>
      <c r="UIR1698" s="12"/>
      <c r="UIS1698" s="12"/>
      <c r="UIT1698" s="12"/>
      <c r="UIU1698" s="12"/>
      <c r="UIV1698" s="12"/>
      <c r="UIW1698" s="12"/>
      <c r="UIX1698" s="12"/>
      <c r="UIY1698" s="12"/>
      <c r="UIZ1698" s="12"/>
      <c r="UJA1698" s="12"/>
      <c r="UJB1698" s="12"/>
      <c r="UJC1698" s="12"/>
      <c r="UJD1698" s="12"/>
      <c r="UJE1698" s="12"/>
      <c r="UJF1698" s="12"/>
      <c r="UJG1698" s="12"/>
      <c r="UJH1698" s="12"/>
      <c r="UJI1698" s="12"/>
      <c r="UJJ1698" s="12"/>
      <c r="UJK1698" s="12"/>
      <c r="UJL1698" s="12"/>
      <c r="UJM1698" s="12"/>
      <c r="UJN1698" s="12"/>
      <c r="UJO1698" s="12"/>
      <c r="UJP1698" s="12"/>
      <c r="UJQ1698" s="12"/>
      <c r="UJR1698" s="12"/>
      <c r="UJS1698" s="12"/>
      <c r="UJT1698" s="12"/>
      <c r="UJU1698" s="12"/>
      <c r="UJV1698" s="12"/>
      <c r="UJW1698" s="12"/>
      <c r="UJX1698" s="12"/>
      <c r="UJY1698" s="12"/>
      <c r="UJZ1698" s="12"/>
      <c r="UKA1698" s="12"/>
      <c r="UKB1698" s="12"/>
      <c r="UKC1698" s="12"/>
      <c r="UKD1698" s="12"/>
      <c r="UKE1698" s="12"/>
      <c r="UKF1698" s="12"/>
      <c r="UKG1698" s="12"/>
      <c r="UKH1698" s="12"/>
      <c r="UKI1698" s="12"/>
      <c r="UKJ1698" s="12"/>
      <c r="UKK1698" s="12"/>
      <c r="UKL1698" s="12"/>
      <c r="UKM1698" s="12"/>
      <c r="UKN1698" s="12"/>
      <c r="UKO1698" s="12"/>
      <c r="UKP1698" s="12"/>
      <c r="UKQ1698" s="12"/>
      <c r="UKR1698" s="12"/>
      <c r="UKS1698" s="12"/>
      <c r="UKT1698" s="12"/>
      <c r="UKU1698" s="12"/>
      <c r="UKV1698" s="12"/>
      <c r="UKW1698" s="12"/>
      <c r="UKX1698" s="12"/>
      <c r="UKY1698" s="12"/>
      <c r="UKZ1698" s="12"/>
      <c r="ULA1698" s="12"/>
      <c r="ULB1698" s="12"/>
      <c r="ULC1698" s="12"/>
      <c r="ULD1698" s="12"/>
      <c r="ULE1698" s="12"/>
      <c r="ULF1698" s="12"/>
      <c r="ULG1698" s="12"/>
      <c r="ULH1698" s="12"/>
      <c r="ULI1698" s="12"/>
      <c r="ULJ1698" s="12"/>
      <c r="ULK1698" s="12"/>
      <c r="ULL1698" s="12"/>
      <c r="ULM1698" s="12"/>
      <c r="ULN1698" s="12"/>
      <c r="ULO1698" s="12"/>
      <c r="ULP1698" s="12"/>
      <c r="ULQ1698" s="12"/>
      <c r="ULR1698" s="12"/>
      <c r="ULS1698" s="12"/>
      <c r="ULT1698" s="12"/>
      <c r="ULU1698" s="12"/>
      <c r="ULV1698" s="12"/>
      <c r="ULW1698" s="12"/>
      <c r="ULX1698" s="12"/>
      <c r="ULY1698" s="12"/>
      <c r="ULZ1698" s="12"/>
      <c r="UMA1698" s="12"/>
      <c r="UMB1698" s="12"/>
      <c r="UMC1698" s="12"/>
      <c r="UMD1698" s="12"/>
      <c r="UME1698" s="12"/>
      <c r="UMF1698" s="12"/>
      <c r="UMG1698" s="12"/>
      <c r="UMH1698" s="12"/>
      <c r="UMI1698" s="12"/>
      <c r="UMJ1698" s="12"/>
      <c r="UMK1698" s="12"/>
      <c r="UML1698" s="12"/>
      <c r="UMM1698" s="12"/>
      <c r="UMN1698" s="12"/>
      <c r="UMO1698" s="12"/>
      <c r="UMP1698" s="12"/>
      <c r="UMQ1698" s="12"/>
      <c r="UMR1698" s="12"/>
      <c r="UMS1698" s="12"/>
      <c r="UMT1698" s="12"/>
      <c r="UMU1698" s="12"/>
      <c r="UMV1698" s="12"/>
      <c r="UMW1698" s="12"/>
      <c r="UMX1698" s="12"/>
      <c r="UMY1698" s="12"/>
      <c r="UMZ1698" s="12"/>
      <c r="UNA1698" s="12"/>
      <c r="UNB1698" s="12"/>
      <c r="UNC1698" s="12"/>
      <c r="UND1698" s="12"/>
      <c r="UNE1698" s="12"/>
      <c r="UNF1698" s="12"/>
      <c r="UNG1698" s="12"/>
      <c r="UNH1698" s="12"/>
      <c r="UNI1698" s="12"/>
      <c r="UNJ1698" s="12"/>
      <c r="UNK1698" s="12"/>
      <c r="UNL1698" s="12"/>
      <c r="UNM1698" s="12"/>
      <c r="UNN1698" s="12"/>
      <c r="UNO1698" s="12"/>
      <c r="UNP1698" s="12"/>
      <c r="UNQ1698" s="12"/>
      <c r="UNR1698" s="12"/>
      <c r="UNS1698" s="12"/>
      <c r="UNT1698" s="12"/>
      <c r="UNU1698" s="12"/>
      <c r="UNV1698" s="12"/>
      <c r="UNW1698" s="12"/>
      <c r="UNX1698" s="12"/>
      <c r="UNY1698" s="12"/>
      <c r="UNZ1698" s="12"/>
      <c r="UOA1698" s="12"/>
      <c r="UOB1698" s="12"/>
      <c r="UOC1698" s="12"/>
      <c r="UOD1698" s="12"/>
      <c r="UOE1698" s="12"/>
      <c r="UOF1698" s="12"/>
      <c r="UOG1698" s="12"/>
      <c r="UOH1698" s="12"/>
      <c r="UOI1698" s="12"/>
      <c r="UOJ1698" s="12"/>
      <c r="UOK1698" s="12"/>
      <c r="UOL1698" s="12"/>
      <c r="UOM1698" s="12"/>
      <c r="UON1698" s="12"/>
      <c r="UOO1698" s="12"/>
      <c r="UOP1698" s="12"/>
      <c r="UOQ1698" s="12"/>
      <c r="UOR1698" s="12"/>
      <c r="UOS1698" s="12"/>
      <c r="UOT1698" s="12"/>
      <c r="UOU1698" s="12"/>
      <c r="UOV1698" s="12"/>
      <c r="UOW1698" s="12"/>
      <c r="UOX1698" s="12"/>
      <c r="UOY1698" s="12"/>
      <c r="UOZ1698" s="12"/>
      <c r="UPA1698" s="12"/>
      <c r="UPB1698" s="12"/>
      <c r="UPC1698" s="12"/>
      <c r="UPD1698" s="12"/>
      <c r="UPE1698" s="12"/>
      <c r="UPF1698" s="12"/>
      <c r="UPG1698" s="12"/>
      <c r="UPH1698" s="12"/>
      <c r="UPI1698" s="12"/>
      <c r="UPJ1698" s="12"/>
      <c r="UPK1698" s="12"/>
      <c r="UPL1698" s="12"/>
      <c r="UPM1698" s="12"/>
      <c r="UPN1698" s="12"/>
      <c r="UPO1698" s="12"/>
      <c r="UPP1698" s="12"/>
      <c r="UPQ1698" s="12"/>
      <c r="UPR1698" s="12"/>
      <c r="UPS1698" s="12"/>
      <c r="UPT1698" s="12"/>
      <c r="UPU1698" s="12"/>
      <c r="UPV1698" s="12"/>
      <c r="UPW1698" s="12"/>
      <c r="UPX1698" s="12"/>
      <c r="UPY1698" s="12"/>
      <c r="UPZ1698" s="12"/>
      <c r="UQA1698" s="12"/>
      <c r="UQB1698" s="12"/>
      <c r="UQC1698" s="12"/>
      <c r="UQD1698" s="12"/>
      <c r="UQE1698" s="12"/>
      <c r="UQF1698" s="12"/>
      <c r="UQG1698" s="12"/>
      <c r="UQH1698" s="12"/>
      <c r="UQI1698" s="12"/>
      <c r="UQJ1698" s="12"/>
      <c r="UQK1698" s="12"/>
      <c r="UQL1698" s="12"/>
      <c r="UQM1698" s="12"/>
      <c r="UQN1698" s="12"/>
      <c r="UQO1698" s="12"/>
      <c r="UQP1698" s="12"/>
      <c r="UQQ1698" s="12"/>
      <c r="UQR1698" s="12"/>
      <c r="UQS1698" s="12"/>
      <c r="UQT1698" s="12"/>
      <c r="UQU1698" s="12"/>
      <c r="UQV1698" s="12"/>
      <c r="UQW1698" s="12"/>
      <c r="UQX1698" s="12"/>
      <c r="UQY1698" s="12"/>
      <c r="UQZ1698" s="12"/>
      <c r="URA1698" s="12"/>
      <c r="URB1698" s="12"/>
      <c r="URC1698" s="12"/>
      <c r="URD1698" s="12"/>
      <c r="URE1698" s="12"/>
      <c r="URF1698" s="12"/>
      <c r="URG1698" s="12"/>
      <c r="URH1698" s="12"/>
      <c r="URI1698" s="12"/>
      <c r="URJ1698" s="12"/>
      <c r="URK1698" s="12"/>
      <c r="URL1698" s="12"/>
      <c r="URM1698" s="12"/>
      <c r="URN1698" s="12"/>
      <c r="URO1698" s="12"/>
      <c r="URP1698" s="12"/>
      <c r="URQ1698" s="12"/>
      <c r="URR1698" s="12"/>
      <c r="URS1698" s="12"/>
      <c r="URT1698" s="12"/>
      <c r="URU1698" s="12"/>
      <c r="URV1698" s="12"/>
      <c r="URW1698" s="12"/>
      <c r="URX1698" s="12"/>
      <c r="URY1698" s="12"/>
      <c r="URZ1698" s="12"/>
      <c r="USA1698" s="12"/>
      <c r="USB1698" s="12"/>
      <c r="USC1698" s="12"/>
      <c r="USD1698" s="12"/>
      <c r="USE1698" s="12"/>
      <c r="USF1698" s="12"/>
      <c r="USG1698" s="12"/>
      <c r="USH1698" s="12"/>
      <c r="USI1698" s="12"/>
      <c r="USJ1698" s="12"/>
      <c r="USK1698" s="12"/>
      <c r="USL1698" s="12"/>
      <c r="USM1698" s="12"/>
      <c r="USN1698" s="12"/>
      <c r="USO1698" s="12"/>
      <c r="USP1698" s="12"/>
      <c r="USQ1698" s="12"/>
      <c r="USR1698" s="12"/>
      <c r="USS1698" s="12"/>
      <c r="UST1698" s="12"/>
      <c r="USU1698" s="12"/>
      <c r="USV1698" s="12"/>
      <c r="USW1698" s="12"/>
      <c r="USX1698" s="12"/>
      <c r="USY1698" s="12"/>
      <c r="USZ1698" s="12"/>
      <c r="UTA1698" s="12"/>
      <c r="UTB1698" s="12"/>
      <c r="UTC1698" s="12"/>
      <c r="UTD1698" s="12"/>
      <c r="UTE1698" s="12"/>
      <c r="UTF1698" s="12"/>
      <c r="UTG1698" s="12"/>
      <c r="UTH1698" s="12"/>
      <c r="UTI1698" s="12"/>
      <c r="UTJ1698" s="12"/>
      <c r="UTK1698" s="12"/>
      <c r="UTL1698" s="12"/>
      <c r="UTM1698" s="12"/>
      <c r="UTN1698" s="12"/>
      <c r="UTO1698" s="12"/>
      <c r="UTP1698" s="12"/>
      <c r="UTQ1698" s="12"/>
      <c r="UTR1698" s="12"/>
      <c r="UTS1698" s="12"/>
      <c r="UTT1698" s="12"/>
      <c r="UTU1698" s="12"/>
      <c r="UTV1698" s="12"/>
      <c r="UTW1698" s="12"/>
      <c r="UTX1698" s="12"/>
      <c r="UTY1698" s="12"/>
      <c r="UTZ1698" s="12"/>
      <c r="UUA1698" s="12"/>
      <c r="UUB1698" s="12"/>
      <c r="UUC1698" s="12"/>
      <c r="UUD1698" s="12"/>
      <c r="UUE1698" s="12"/>
      <c r="UUF1698" s="12"/>
      <c r="UUG1698" s="12"/>
      <c r="UUH1698" s="12"/>
      <c r="UUI1698" s="12"/>
      <c r="UUJ1698" s="12"/>
      <c r="UUK1698" s="12"/>
      <c r="UUL1698" s="12"/>
      <c r="UUM1698" s="12"/>
      <c r="UUN1698" s="12"/>
      <c r="UUO1698" s="12"/>
      <c r="UUP1698" s="12"/>
      <c r="UUQ1698" s="12"/>
      <c r="UUR1698" s="12"/>
      <c r="UUS1698" s="12"/>
      <c r="UUT1698" s="12"/>
      <c r="UUU1698" s="12"/>
      <c r="UUV1698" s="12"/>
      <c r="UUW1698" s="12"/>
      <c r="UUX1698" s="12"/>
      <c r="UUY1698" s="12"/>
      <c r="UUZ1698" s="12"/>
      <c r="UVA1698" s="12"/>
      <c r="UVB1698" s="12"/>
      <c r="UVC1698" s="12"/>
      <c r="UVD1698" s="12"/>
      <c r="UVE1698" s="12"/>
      <c r="UVF1698" s="12"/>
      <c r="UVG1698" s="12"/>
      <c r="UVH1698" s="12"/>
      <c r="UVI1698" s="12"/>
      <c r="UVJ1698" s="12"/>
      <c r="UVK1698" s="12"/>
      <c r="UVL1698" s="12"/>
      <c r="UVM1698" s="12"/>
      <c r="UVN1698" s="12"/>
      <c r="UVO1698" s="12"/>
      <c r="UVP1698" s="12"/>
      <c r="UVQ1698" s="12"/>
      <c r="UVR1698" s="12"/>
      <c r="UVS1698" s="12"/>
      <c r="UVT1698" s="12"/>
      <c r="UVU1698" s="12"/>
      <c r="UVV1698" s="12"/>
      <c r="UVW1698" s="12"/>
      <c r="UVX1698" s="12"/>
      <c r="UVY1698" s="12"/>
      <c r="UVZ1698" s="12"/>
      <c r="UWA1698" s="12"/>
      <c r="UWB1698" s="12"/>
      <c r="UWC1698" s="12"/>
      <c r="UWD1698" s="12"/>
      <c r="UWE1698" s="12"/>
      <c r="UWF1698" s="12"/>
      <c r="UWG1698" s="12"/>
      <c r="UWH1698" s="12"/>
      <c r="UWI1698" s="12"/>
      <c r="UWJ1698" s="12"/>
      <c r="UWK1698" s="12"/>
      <c r="UWL1698" s="12"/>
      <c r="UWM1698" s="12"/>
      <c r="UWN1698" s="12"/>
      <c r="UWO1698" s="12"/>
      <c r="UWP1698" s="12"/>
      <c r="UWQ1698" s="12"/>
      <c r="UWR1698" s="12"/>
      <c r="UWS1698" s="12"/>
      <c r="UWT1698" s="12"/>
      <c r="UWU1698" s="12"/>
      <c r="UWV1698" s="12"/>
      <c r="UWW1698" s="12"/>
      <c r="UWX1698" s="12"/>
      <c r="UWY1698" s="12"/>
      <c r="UWZ1698" s="12"/>
      <c r="UXA1698" s="12"/>
      <c r="UXB1698" s="12"/>
      <c r="UXC1698" s="12"/>
      <c r="UXD1698" s="12"/>
      <c r="UXE1698" s="12"/>
      <c r="UXF1698" s="12"/>
      <c r="UXG1698" s="12"/>
      <c r="UXH1698" s="12"/>
      <c r="UXI1698" s="12"/>
      <c r="UXJ1698" s="12"/>
      <c r="UXK1698" s="12"/>
      <c r="UXL1698" s="12"/>
      <c r="UXM1698" s="12"/>
      <c r="UXN1698" s="12"/>
      <c r="UXO1698" s="12"/>
      <c r="UXP1698" s="12"/>
      <c r="UXQ1698" s="12"/>
      <c r="UXR1698" s="12"/>
      <c r="UXS1698" s="12"/>
      <c r="UXT1698" s="12"/>
      <c r="UXU1698" s="12"/>
      <c r="UXV1698" s="12"/>
      <c r="UXW1698" s="12"/>
      <c r="UXX1698" s="12"/>
      <c r="UXY1698" s="12"/>
      <c r="UXZ1698" s="12"/>
      <c r="UYA1698" s="12"/>
      <c r="UYB1698" s="12"/>
      <c r="UYC1698" s="12"/>
      <c r="UYD1698" s="12"/>
      <c r="UYE1698" s="12"/>
      <c r="UYF1698" s="12"/>
      <c r="UYG1698" s="12"/>
      <c r="UYH1698" s="12"/>
      <c r="UYI1698" s="12"/>
      <c r="UYJ1698" s="12"/>
      <c r="UYK1698" s="12"/>
      <c r="UYL1698" s="12"/>
      <c r="UYM1698" s="12"/>
      <c r="UYN1698" s="12"/>
      <c r="UYO1698" s="12"/>
      <c r="UYP1698" s="12"/>
      <c r="UYQ1698" s="12"/>
      <c r="UYR1698" s="12"/>
      <c r="UYS1698" s="12"/>
      <c r="UYT1698" s="12"/>
      <c r="UYU1698" s="12"/>
      <c r="UYV1698" s="12"/>
      <c r="UYW1698" s="12"/>
      <c r="UYX1698" s="12"/>
      <c r="UYY1698" s="12"/>
      <c r="UYZ1698" s="12"/>
      <c r="UZA1698" s="12"/>
      <c r="UZB1698" s="12"/>
      <c r="UZC1698" s="12"/>
      <c r="UZD1698" s="12"/>
      <c r="UZE1698" s="12"/>
      <c r="UZF1698" s="12"/>
      <c r="UZG1698" s="12"/>
      <c r="UZH1698" s="12"/>
      <c r="UZI1698" s="12"/>
      <c r="UZJ1698" s="12"/>
      <c r="UZK1698" s="12"/>
      <c r="UZL1698" s="12"/>
      <c r="UZM1698" s="12"/>
      <c r="UZN1698" s="12"/>
      <c r="UZO1698" s="12"/>
      <c r="UZP1698" s="12"/>
      <c r="UZQ1698" s="12"/>
      <c r="UZR1698" s="12"/>
      <c r="UZS1698" s="12"/>
      <c r="UZT1698" s="12"/>
      <c r="UZU1698" s="12"/>
      <c r="UZV1698" s="12"/>
      <c r="UZW1698" s="12"/>
      <c r="UZX1698" s="12"/>
      <c r="UZY1698" s="12"/>
      <c r="UZZ1698" s="12"/>
      <c r="VAA1698" s="12"/>
      <c r="VAB1698" s="12"/>
      <c r="VAC1698" s="12"/>
      <c r="VAD1698" s="12"/>
      <c r="VAE1698" s="12"/>
      <c r="VAF1698" s="12"/>
      <c r="VAG1698" s="12"/>
      <c r="VAH1698" s="12"/>
      <c r="VAI1698" s="12"/>
      <c r="VAJ1698" s="12"/>
      <c r="VAK1698" s="12"/>
      <c r="VAL1698" s="12"/>
      <c r="VAM1698" s="12"/>
      <c r="VAN1698" s="12"/>
      <c r="VAO1698" s="12"/>
      <c r="VAP1698" s="12"/>
      <c r="VAQ1698" s="12"/>
      <c r="VAR1698" s="12"/>
      <c r="VAS1698" s="12"/>
      <c r="VAT1698" s="12"/>
      <c r="VAU1698" s="12"/>
      <c r="VAV1698" s="12"/>
      <c r="VAW1698" s="12"/>
      <c r="VAX1698" s="12"/>
      <c r="VAY1698" s="12"/>
      <c r="VAZ1698" s="12"/>
      <c r="VBA1698" s="12"/>
      <c r="VBB1698" s="12"/>
      <c r="VBC1698" s="12"/>
      <c r="VBD1698" s="12"/>
      <c r="VBE1698" s="12"/>
      <c r="VBF1698" s="12"/>
      <c r="VBG1698" s="12"/>
      <c r="VBH1698" s="12"/>
      <c r="VBI1698" s="12"/>
      <c r="VBJ1698" s="12"/>
      <c r="VBK1698" s="12"/>
      <c r="VBL1698" s="12"/>
      <c r="VBM1698" s="12"/>
      <c r="VBN1698" s="12"/>
      <c r="VBO1698" s="12"/>
      <c r="VBP1698" s="12"/>
      <c r="VBQ1698" s="12"/>
      <c r="VBR1698" s="12"/>
      <c r="VBS1698" s="12"/>
      <c r="VBT1698" s="12"/>
      <c r="VBU1698" s="12"/>
      <c r="VBV1698" s="12"/>
      <c r="VBW1698" s="12"/>
      <c r="VBX1698" s="12"/>
      <c r="VBY1698" s="12"/>
      <c r="VBZ1698" s="12"/>
      <c r="VCA1698" s="12"/>
      <c r="VCB1698" s="12"/>
      <c r="VCC1698" s="12"/>
      <c r="VCD1698" s="12"/>
      <c r="VCE1698" s="12"/>
      <c r="VCF1698" s="12"/>
      <c r="VCG1698" s="12"/>
      <c r="VCH1698" s="12"/>
      <c r="VCI1698" s="12"/>
      <c r="VCJ1698" s="12"/>
      <c r="VCK1698" s="12"/>
      <c r="VCL1698" s="12"/>
      <c r="VCM1698" s="12"/>
      <c r="VCN1698" s="12"/>
      <c r="VCO1698" s="12"/>
      <c r="VCP1698" s="12"/>
      <c r="VCQ1698" s="12"/>
      <c r="VCR1698" s="12"/>
      <c r="VCS1698" s="12"/>
      <c r="VCT1698" s="12"/>
      <c r="VCU1698" s="12"/>
      <c r="VCV1698" s="12"/>
      <c r="VCW1698" s="12"/>
      <c r="VCX1698" s="12"/>
      <c r="VCY1698" s="12"/>
      <c r="VCZ1698" s="12"/>
      <c r="VDA1698" s="12"/>
      <c r="VDB1698" s="12"/>
      <c r="VDC1698" s="12"/>
      <c r="VDD1698" s="12"/>
      <c r="VDE1698" s="12"/>
      <c r="VDF1698" s="12"/>
      <c r="VDG1698" s="12"/>
      <c r="VDH1698" s="12"/>
      <c r="VDI1698" s="12"/>
      <c r="VDJ1698" s="12"/>
      <c r="VDK1698" s="12"/>
      <c r="VDL1698" s="12"/>
      <c r="VDM1698" s="12"/>
      <c r="VDN1698" s="12"/>
      <c r="VDO1698" s="12"/>
      <c r="VDP1698" s="12"/>
      <c r="VDQ1698" s="12"/>
      <c r="VDR1698" s="12"/>
      <c r="VDS1698" s="12"/>
      <c r="VDT1698" s="12"/>
      <c r="VDU1698" s="12"/>
      <c r="VDV1698" s="12"/>
      <c r="VDW1698" s="12"/>
      <c r="VDX1698" s="12"/>
      <c r="VDY1698" s="12"/>
      <c r="VDZ1698" s="12"/>
      <c r="VEA1698" s="12"/>
      <c r="VEB1698" s="12"/>
      <c r="VEC1698" s="12"/>
      <c r="VED1698" s="12"/>
      <c r="VEE1698" s="12"/>
      <c r="VEF1698" s="12"/>
      <c r="VEG1698" s="12"/>
      <c r="VEH1698" s="12"/>
      <c r="VEI1698" s="12"/>
      <c r="VEJ1698" s="12"/>
      <c r="VEK1698" s="12"/>
      <c r="VEL1698" s="12"/>
      <c r="VEM1698" s="12"/>
      <c r="VEN1698" s="12"/>
      <c r="VEO1698" s="12"/>
      <c r="VEP1698" s="12"/>
      <c r="VEQ1698" s="12"/>
      <c r="VER1698" s="12"/>
      <c r="VES1698" s="12"/>
      <c r="VET1698" s="12"/>
      <c r="VEU1698" s="12"/>
      <c r="VEV1698" s="12"/>
      <c r="VEW1698" s="12"/>
      <c r="VEX1698" s="12"/>
      <c r="VEY1698" s="12"/>
      <c r="VEZ1698" s="12"/>
      <c r="VFA1698" s="12"/>
      <c r="VFB1698" s="12"/>
      <c r="VFC1698" s="12"/>
      <c r="VFD1698" s="12"/>
      <c r="VFE1698" s="12"/>
      <c r="VFF1698" s="12"/>
      <c r="VFG1698" s="12"/>
      <c r="VFH1698" s="12"/>
      <c r="VFI1698" s="12"/>
      <c r="VFJ1698" s="12"/>
      <c r="VFK1698" s="12"/>
      <c r="VFL1698" s="12"/>
      <c r="VFM1698" s="12"/>
      <c r="VFN1698" s="12"/>
      <c r="VFO1698" s="12"/>
      <c r="VFP1698" s="12"/>
      <c r="VFQ1698" s="12"/>
      <c r="VFR1698" s="12"/>
      <c r="VFS1698" s="12"/>
      <c r="VFT1698" s="12"/>
      <c r="VFU1698" s="12"/>
      <c r="VFV1698" s="12"/>
      <c r="VFW1698" s="12"/>
      <c r="VFX1698" s="12"/>
      <c r="VFY1698" s="12"/>
      <c r="VFZ1698" s="12"/>
      <c r="VGA1698" s="12"/>
      <c r="VGB1698" s="12"/>
      <c r="VGC1698" s="12"/>
      <c r="VGD1698" s="12"/>
      <c r="VGE1698" s="12"/>
      <c r="VGF1698" s="12"/>
      <c r="VGG1698" s="12"/>
      <c r="VGH1698" s="12"/>
      <c r="VGI1698" s="12"/>
      <c r="VGJ1698" s="12"/>
      <c r="VGK1698" s="12"/>
      <c r="VGL1698" s="12"/>
      <c r="VGM1698" s="12"/>
      <c r="VGN1698" s="12"/>
      <c r="VGO1698" s="12"/>
      <c r="VGP1698" s="12"/>
      <c r="VGQ1698" s="12"/>
      <c r="VGR1698" s="12"/>
      <c r="VGS1698" s="12"/>
      <c r="VGT1698" s="12"/>
      <c r="VGU1698" s="12"/>
      <c r="VGV1698" s="12"/>
      <c r="VGW1698" s="12"/>
      <c r="VGX1698" s="12"/>
      <c r="VGY1698" s="12"/>
      <c r="VGZ1698" s="12"/>
      <c r="VHA1698" s="12"/>
      <c r="VHB1698" s="12"/>
      <c r="VHC1698" s="12"/>
      <c r="VHD1698" s="12"/>
      <c r="VHE1698" s="12"/>
      <c r="VHF1698" s="12"/>
      <c r="VHG1698" s="12"/>
      <c r="VHH1698" s="12"/>
      <c r="VHI1698" s="12"/>
      <c r="VHJ1698" s="12"/>
      <c r="VHK1698" s="12"/>
      <c r="VHL1698" s="12"/>
      <c r="VHM1698" s="12"/>
      <c r="VHN1698" s="12"/>
      <c r="VHO1698" s="12"/>
      <c r="VHP1698" s="12"/>
      <c r="VHQ1698" s="12"/>
      <c r="VHR1698" s="12"/>
      <c r="VHS1698" s="12"/>
      <c r="VHT1698" s="12"/>
      <c r="VHU1698" s="12"/>
      <c r="VHV1698" s="12"/>
      <c r="VHW1698" s="12"/>
      <c r="VHX1698" s="12"/>
      <c r="VHY1698" s="12"/>
      <c r="VHZ1698" s="12"/>
      <c r="VIA1698" s="12"/>
      <c r="VIB1698" s="12"/>
      <c r="VIC1698" s="12"/>
      <c r="VID1698" s="12"/>
      <c r="VIE1698" s="12"/>
      <c r="VIF1698" s="12"/>
      <c r="VIG1698" s="12"/>
      <c r="VIH1698" s="12"/>
      <c r="VII1698" s="12"/>
      <c r="VIJ1698" s="12"/>
      <c r="VIK1698" s="12"/>
      <c r="VIL1698" s="12"/>
      <c r="VIM1698" s="12"/>
      <c r="VIN1698" s="12"/>
      <c r="VIO1698" s="12"/>
      <c r="VIP1698" s="12"/>
      <c r="VIQ1698" s="12"/>
      <c r="VIR1698" s="12"/>
      <c r="VIS1698" s="12"/>
      <c r="VIT1698" s="12"/>
      <c r="VIU1698" s="12"/>
      <c r="VIV1698" s="12"/>
      <c r="VIW1698" s="12"/>
      <c r="VIX1698" s="12"/>
      <c r="VIY1698" s="12"/>
      <c r="VIZ1698" s="12"/>
      <c r="VJA1698" s="12"/>
      <c r="VJB1698" s="12"/>
      <c r="VJC1698" s="12"/>
      <c r="VJD1698" s="12"/>
      <c r="VJE1698" s="12"/>
      <c r="VJF1698" s="12"/>
      <c r="VJG1698" s="12"/>
      <c r="VJH1698" s="12"/>
      <c r="VJI1698" s="12"/>
      <c r="VJJ1698" s="12"/>
      <c r="VJK1698" s="12"/>
      <c r="VJL1698" s="12"/>
      <c r="VJM1698" s="12"/>
      <c r="VJN1698" s="12"/>
      <c r="VJO1698" s="12"/>
      <c r="VJP1698" s="12"/>
      <c r="VJQ1698" s="12"/>
      <c r="VJR1698" s="12"/>
      <c r="VJS1698" s="12"/>
      <c r="VJT1698" s="12"/>
      <c r="VJU1698" s="12"/>
      <c r="VJV1698" s="12"/>
      <c r="VJW1698" s="12"/>
      <c r="VJX1698" s="12"/>
      <c r="VJY1698" s="12"/>
      <c r="VJZ1698" s="12"/>
      <c r="VKA1698" s="12"/>
      <c r="VKB1698" s="12"/>
      <c r="VKC1698" s="12"/>
      <c r="VKD1698" s="12"/>
      <c r="VKE1698" s="12"/>
      <c r="VKF1698" s="12"/>
      <c r="VKG1698" s="12"/>
      <c r="VKH1698" s="12"/>
      <c r="VKI1698" s="12"/>
      <c r="VKJ1698" s="12"/>
      <c r="VKK1698" s="12"/>
      <c r="VKL1698" s="12"/>
      <c r="VKM1698" s="12"/>
      <c r="VKN1698" s="12"/>
      <c r="VKO1698" s="12"/>
      <c r="VKP1698" s="12"/>
      <c r="VKQ1698" s="12"/>
      <c r="VKR1698" s="12"/>
      <c r="VKS1698" s="12"/>
      <c r="VKT1698" s="12"/>
      <c r="VKU1698" s="12"/>
      <c r="VKV1698" s="12"/>
      <c r="VKW1698" s="12"/>
      <c r="VKX1698" s="12"/>
      <c r="VKY1698" s="12"/>
      <c r="VKZ1698" s="12"/>
      <c r="VLA1698" s="12"/>
      <c r="VLB1698" s="12"/>
      <c r="VLC1698" s="12"/>
      <c r="VLD1698" s="12"/>
      <c r="VLE1698" s="12"/>
      <c r="VLF1698" s="12"/>
      <c r="VLG1698" s="12"/>
      <c r="VLH1698" s="12"/>
      <c r="VLI1698" s="12"/>
      <c r="VLJ1698" s="12"/>
      <c r="VLK1698" s="12"/>
      <c r="VLL1698" s="12"/>
      <c r="VLM1698" s="12"/>
      <c r="VLN1698" s="12"/>
      <c r="VLO1698" s="12"/>
      <c r="VLP1698" s="12"/>
      <c r="VLQ1698" s="12"/>
      <c r="VLR1698" s="12"/>
      <c r="VLS1698" s="12"/>
      <c r="VLT1698" s="12"/>
      <c r="VLU1698" s="12"/>
      <c r="VLV1698" s="12"/>
      <c r="VLW1698" s="12"/>
      <c r="VLX1698" s="12"/>
      <c r="VLY1698" s="12"/>
      <c r="VLZ1698" s="12"/>
      <c r="VMA1698" s="12"/>
      <c r="VMB1698" s="12"/>
      <c r="VMC1698" s="12"/>
      <c r="VMD1698" s="12"/>
      <c r="VME1698" s="12"/>
      <c r="VMF1698" s="12"/>
      <c r="VMG1698" s="12"/>
      <c r="VMH1698" s="12"/>
      <c r="VMI1698" s="12"/>
      <c r="VMJ1698" s="12"/>
      <c r="VMK1698" s="12"/>
      <c r="VML1698" s="12"/>
      <c r="VMM1698" s="12"/>
      <c r="VMN1698" s="12"/>
      <c r="VMO1698" s="12"/>
      <c r="VMP1698" s="12"/>
      <c r="VMQ1698" s="12"/>
      <c r="VMR1698" s="12"/>
      <c r="VMS1698" s="12"/>
      <c r="VMT1698" s="12"/>
      <c r="VMU1698" s="12"/>
      <c r="VMV1698" s="12"/>
      <c r="VMW1698" s="12"/>
      <c r="VMX1698" s="12"/>
      <c r="VMY1698" s="12"/>
      <c r="VMZ1698" s="12"/>
      <c r="VNA1698" s="12"/>
      <c r="VNB1698" s="12"/>
      <c r="VNC1698" s="12"/>
      <c r="VND1698" s="12"/>
      <c r="VNE1698" s="12"/>
      <c r="VNF1698" s="12"/>
      <c r="VNG1698" s="12"/>
      <c r="VNH1698" s="12"/>
      <c r="VNI1698" s="12"/>
      <c r="VNJ1698" s="12"/>
      <c r="VNK1698" s="12"/>
      <c r="VNL1698" s="12"/>
      <c r="VNM1698" s="12"/>
      <c r="VNN1698" s="12"/>
      <c r="VNO1698" s="12"/>
      <c r="VNP1698" s="12"/>
      <c r="VNQ1698" s="12"/>
      <c r="VNR1698" s="12"/>
      <c r="VNS1698" s="12"/>
      <c r="VNT1698" s="12"/>
      <c r="VNU1698" s="12"/>
      <c r="VNV1698" s="12"/>
      <c r="VNW1698" s="12"/>
      <c r="VNX1698" s="12"/>
      <c r="VNY1698" s="12"/>
      <c r="VNZ1698" s="12"/>
      <c r="VOA1698" s="12"/>
      <c r="VOB1698" s="12"/>
      <c r="VOC1698" s="12"/>
      <c r="VOD1698" s="12"/>
      <c r="VOE1698" s="12"/>
      <c r="VOF1698" s="12"/>
      <c r="VOG1698" s="12"/>
      <c r="VOH1698" s="12"/>
      <c r="VOI1698" s="12"/>
      <c r="VOJ1698" s="12"/>
      <c r="VOK1698" s="12"/>
      <c r="VOL1698" s="12"/>
      <c r="VOM1698" s="12"/>
      <c r="VON1698" s="12"/>
      <c r="VOO1698" s="12"/>
      <c r="VOP1698" s="12"/>
      <c r="VOQ1698" s="12"/>
      <c r="VOR1698" s="12"/>
      <c r="VOS1698" s="12"/>
      <c r="VOT1698" s="12"/>
      <c r="VOU1698" s="12"/>
      <c r="VOV1698" s="12"/>
      <c r="VOW1698" s="12"/>
      <c r="VOX1698" s="12"/>
      <c r="VOY1698" s="12"/>
      <c r="VOZ1698" s="12"/>
      <c r="VPA1698" s="12"/>
      <c r="VPB1698" s="12"/>
      <c r="VPC1698" s="12"/>
      <c r="VPD1698" s="12"/>
      <c r="VPE1698" s="12"/>
      <c r="VPF1698" s="12"/>
      <c r="VPG1698" s="12"/>
      <c r="VPH1698" s="12"/>
      <c r="VPI1698" s="12"/>
      <c r="VPJ1698" s="12"/>
      <c r="VPK1698" s="12"/>
      <c r="VPL1698" s="12"/>
      <c r="VPM1698" s="12"/>
      <c r="VPN1698" s="12"/>
      <c r="VPO1698" s="12"/>
      <c r="VPP1698" s="12"/>
      <c r="VPQ1698" s="12"/>
      <c r="VPR1698" s="12"/>
      <c r="VPS1698" s="12"/>
      <c r="VPT1698" s="12"/>
      <c r="VPU1698" s="12"/>
      <c r="VPV1698" s="12"/>
      <c r="VPW1698" s="12"/>
      <c r="VPX1698" s="12"/>
      <c r="VPY1698" s="12"/>
      <c r="VPZ1698" s="12"/>
      <c r="VQA1698" s="12"/>
      <c r="VQB1698" s="12"/>
      <c r="VQC1698" s="12"/>
      <c r="VQD1698" s="12"/>
      <c r="VQE1698" s="12"/>
      <c r="VQF1698" s="12"/>
      <c r="VQG1698" s="12"/>
      <c r="VQH1698" s="12"/>
      <c r="VQI1698" s="12"/>
      <c r="VQJ1698" s="12"/>
      <c r="VQK1698" s="12"/>
      <c r="VQL1698" s="12"/>
      <c r="VQM1698" s="12"/>
      <c r="VQN1698" s="12"/>
      <c r="VQO1698" s="12"/>
      <c r="VQP1698" s="12"/>
      <c r="VQQ1698" s="12"/>
      <c r="VQR1698" s="12"/>
      <c r="VQS1698" s="12"/>
      <c r="VQT1698" s="12"/>
      <c r="VQU1698" s="12"/>
      <c r="VQV1698" s="12"/>
      <c r="VQW1698" s="12"/>
      <c r="VQX1698" s="12"/>
      <c r="VQY1698" s="12"/>
      <c r="VQZ1698" s="12"/>
      <c r="VRA1698" s="12"/>
      <c r="VRB1698" s="12"/>
      <c r="VRC1698" s="12"/>
      <c r="VRD1698" s="12"/>
      <c r="VRE1698" s="12"/>
      <c r="VRF1698" s="12"/>
      <c r="VRG1698" s="12"/>
      <c r="VRH1698" s="12"/>
      <c r="VRI1698" s="12"/>
      <c r="VRJ1698" s="12"/>
      <c r="VRK1698" s="12"/>
      <c r="VRL1698" s="12"/>
      <c r="VRM1698" s="12"/>
      <c r="VRN1698" s="12"/>
      <c r="VRO1698" s="12"/>
      <c r="VRP1698" s="12"/>
      <c r="VRQ1698" s="12"/>
      <c r="VRR1698" s="12"/>
      <c r="VRS1698" s="12"/>
      <c r="VRT1698" s="12"/>
      <c r="VRU1698" s="12"/>
      <c r="VRV1698" s="12"/>
      <c r="VRW1698" s="12"/>
      <c r="VRX1698" s="12"/>
      <c r="VRY1698" s="12"/>
      <c r="VRZ1698" s="12"/>
      <c r="VSA1698" s="12"/>
      <c r="VSB1698" s="12"/>
      <c r="VSC1698" s="12"/>
      <c r="VSD1698" s="12"/>
      <c r="VSE1698" s="12"/>
      <c r="VSF1698" s="12"/>
      <c r="VSG1698" s="12"/>
      <c r="VSH1698" s="12"/>
      <c r="VSI1698" s="12"/>
      <c r="VSJ1698" s="12"/>
      <c r="VSK1698" s="12"/>
      <c r="VSL1698" s="12"/>
      <c r="VSM1698" s="12"/>
      <c r="VSN1698" s="12"/>
      <c r="VSO1698" s="12"/>
      <c r="VSP1698" s="12"/>
      <c r="VSQ1698" s="12"/>
      <c r="VSR1698" s="12"/>
      <c r="VSS1698" s="12"/>
      <c r="VST1698" s="12"/>
      <c r="VSU1698" s="12"/>
      <c r="VSV1698" s="12"/>
      <c r="VSW1698" s="12"/>
      <c r="VSX1698" s="12"/>
      <c r="VSY1698" s="12"/>
      <c r="VSZ1698" s="12"/>
      <c r="VTA1698" s="12"/>
      <c r="VTB1698" s="12"/>
      <c r="VTC1698" s="12"/>
      <c r="VTD1698" s="12"/>
      <c r="VTE1698" s="12"/>
      <c r="VTF1698" s="12"/>
      <c r="VTG1698" s="12"/>
      <c r="VTH1698" s="12"/>
      <c r="VTI1698" s="12"/>
      <c r="VTJ1698" s="12"/>
      <c r="VTK1698" s="12"/>
      <c r="VTL1698" s="12"/>
      <c r="VTM1698" s="12"/>
      <c r="VTN1698" s="12"/>
      <c r="VTO1698" s="12"/>
      <c r="VTP1698" s="12"/>
      <c r="VTQ1698" s="12"/>
      <c r="VTR1698" s="12"/>
      <c r="VTS1698" s="12"/>
      <c r="VTT1698" s="12"/>
      <c r="VTU1698" s="12"/>
      <c r="VTV1698" s="12"/>
      <c r="VTW1698" s="12"/>
      <c r="VTX1698" s="12"/>
      <c r="VTY1698" s="12"/>
      <c r="VTZ1698" s="12"/>
      <c r="VUA1698" s="12"/>
      <c r="VUB1698" s="12"/>
      <c r="VUC1698" s="12"/>
      <c r="VUD1698" s="12"/>
      <c r="VUE1698" s="12"/>
      <c r="VUF1698" s="12"/>
      <c r="VUG1698" s="12"/>
      <c r="VUH1698" s="12"/>
      <c r="VUI1698" s="12"/>
      <c r="VUJ1698" s="12"/>
      <c r="VUK1698" s="12"/>
      <c r="VUL1698" s="12"/>
      <c r="VUM1698" s="12"/>
      <c r="VUN1698" s="12"/>
      <c r="VUO1698" s="12"/>
      <c r="VUP1698" s="12"/>
      <c r="VUQ1698" s="12"/>
      <c r="VUR1698" s="12"/>
      <c r="VUS1698" s="12"/>
      <c r="VUT1698" s="12"/>
      <c r="VUU1698" s="12"/>
      <c r="VUV1698" s="12"/>
      <c r="VUW1698" s="12"/>
      <c r="VUX1698" s="12"/>
      <c r="VUY1698" s="12"/>
      <c r="VUZ1698" s="12"/>
      <c r="VVA1698" s="12"/>
      <c r="VVB1698" s="12"/>
      <c r="VVC1698" s="12"/>
      <c r="VVD1698" s="12"/>
      <c r="VVE1698" s="12"/>
      <c r="VVF1698" s="12"/>
      <c r="VVG1698" s="12"/>
      <c r="VVH1698" s="12"/>
      <c r="VVI1698" s="12"/>
      <c r="VVJ1698" s="12"/>
      <c r="VVK1698" s="12"/>
      <c r="VVL1698" s="12"/>
      <c r="VVM1698" s="12"/>
      <c r="VVN1698" s="12"/>
      <c r="VVO1698" s="12"/>
      <c r="VVP1698" s="12"/>
      <c r="VVQ1698" s="12"/>
      <c r="VVR1698" s="12"/>
      <c r="VVS1698" s="12"/>
      <c r="VVT1698" s="12"/>
      <c r="VVU1698" s="12"/>
      <c r="VVV1698" s="12"/>
      <c r="VVW1698" s="12"/>
      <c r="VVX1698" s="12"/>
      <c r="VVY1698" s="12"/>
      <c r="VVZ1698" s="12"/>
      <c r="VWA1698" s="12"/>
      <c r="VWB1698" s="12"/>
      <c r="VWC1698" s="12"/>
      <c r="VWD1698" s="12"/>
      <c r="VWE1698" s="12"/>
      <c r="VWF1698" s="12"/>
      <c r="VWG1698" s="12"/>
      <c r="VWH1698" s="12"/>
      <c r="VWI1698" s="12"/>
      <c r="VWJ1698" s="12"/>
      <c r="VWK1698" s="12"/>
      <c r="VWL1698" s="12"/>
      <c r="VWM1698" s="12"/>
      <c r="VWN1698" s="12"/>
      <c r="VWO1698" s="12"/>
      <c r="VWP1698" s="12"/>
      <c r="VWQ1698" s="12"/>
      <c r="VWR1698" s="12"/>
      <c r="VWS1698" s="12"/>
      <c r="VWT1698" s="12"/>
      <c r="VWU1698" s="12"/>
      <c r="VWV1698" s="12"/>
      <c r="VWW1698" s="12"/>
      <c r="VWX1698" s="12"/>
      <c r="VWY1698" s="12"/>
      <c r="VWZ1698" s="12"/>
      <c r="VXA1698" s="12"/>
      <c r="VXB1698" s="12"/>
      <c r="VXC1698" s="12"/>
      <c r="VXD1698" s="12"/>
      <c r="VXE1698" s="12"/>
      <c r="VXF1698" s="12"/>
      <c r="VXG1698" s="12"/>
      <c r="VXH1698" s="12"/>
      <c r="VXI1698" s="12"/>
      <c r="VXJ1698" s="12"/>
      <c r="VXK1698" s="12"/>
      <c r="VXL1698" s="12"/>
      <c r="VXM1698" s="12"/>
      <c r="VXN1698" s="12"/>
      <c r="VXO1698" s="12"/>
      <c r="VXP1698" s="12"/>
      <c r="VXQ1698" s="12"/>
      <c r="VXR1698" s="12"/>
      <c r="VXS1698" s="12"/>
      <c r="VXT1698" s="12"/>
      <c r="VXU1698" s="12"/>
      <c r="VXV1698" s="12"/>
      <c r="VXW1698" s="12"/>
      <c r="VXX1698" s="12"/>
      <c r="VXY1698" s="12"/>
      <c r="VXZ1698" s="12"/>
      <c r="VYA1698" s="12"/>
      <c r="VYB1698" s="12"/>
      <c r="VYC1698" s="12"/>
      <c r="VYD1698" s="12"/>
      <c r="VYE1698" s="12"/>
      <c r="VYF1698" s="12"/>
      <c r="VYG1698" s="12"/>
      <c r="VYH1698" s="12"/>
      <c r="VYI1698" s="12"/>
      <c r="VYJ1698" s="12"/>
      <c r="VYK1698" s="12"/>
      <c r="VYL1698" s="12"/>
      <c r="VYM1698" s="12"/>
      <c r="VYN1698" s="12"/>
      <c r="VYO1698" s="12"/>
      <c r="VYP1698" s="12"/>
      <c r="VYQ1698" s="12"/>
      <c r="VYR1698" s="12"/>
      <c r="VYS1698" s="12"/>
      <c r="VYT1698" s="12"/>
      <c r="VYU1698" s="12"/>
      <c r="VYV1698" s="12"/>
      <c r="VYW1698" s="12"/>
      <c r="VYX1698" s="12"/>
      <c r="VYY1698" s="12"/>
      <c r="VYZ1698" s="12"/>
      <c r="VZA1698" s="12"/>
      <c r="VZB1698" s="12"/>
      <c r="VZC1698" s="12"/>
      <c r="VZD1698" s="12"/>
      <c r="VZE1698" s="12"/>
      <c r="VZF1698" s="12"/>
      <c r="VZG1698" s="12"/>
      <c r="VZH1698" s="12"/>
      <c r="VZI1698" s="12"/>
      <c r="VZJ1698" s="12"/>
      <c r="VZK1698" s="12"/>
      <c r="VZL1698" s="12"/>
      <c r="VZM1698" s="12"/>
      <c r="VZN1698" s="12"/>
      <c r="VZO1698" s="12"/>
      <c r="VZP1698" s="12"/>
      <c r="VZQ1698" s="12"/>
      <c r="VZR1698" s="12"/>
      <c r="VZS1698" s="12"/>
      <c r="VZT1698" s="12"/>
      <c r="VZU1698" s="12"/>
      <c r="VZV1698" s="12"/>
      <c r="VZW1698" s="12"/>
      <c r="VZX1698" s="12"/>
      <c r="VZY1698" s="12"/>
      <c r="VZZ1698" s="12"/>
      <c r="WAA1698" s="12"/>
      <c r="WAB1698" s="12"/>
      <c r="WAC1698" s="12"/>
      <c r="WAD1698" s="12"/>
      <c r="WAE1698" s="12"/>
      <c r="WAF1698" s="12"/>
      <c r="WAG1698" s="12"/>
      <c r="WAH1698" s="12"/>
      <c r="WAI1698" s="12"/>
      <c r="WAJ1698" s="12"/>
      <c r="WAK1698" s="12"/>
      <c r="WAL1698" s="12"/>
      <c r="WAM1698" s="12"/>
      <c r="WAN1698" s="12"/>
      <c r="WAO1698" s="12"/>
      <c r="WAP1698" s="12"/>
      <c r="WAQ1698" s="12"/>
      <c r="WAR1698" s="12"/>
      <c r="WAS1698" s="12"/>
      <c r="WAT1698" s="12"/>
      <c r="WAU1698" s="12"/>
      <c r="WAV1698" s="12"/>
      <c r="WAW1698" s="12"/>
      <c r="WAX1698" s="12"/>
      <c r="WAY1698" s="12"/>
      <c r="WAZ1698" s="12"/>
      <c r="WBA1698" s="12"/>
      <c r="WBB1698" s="12"/>
      <c r="WBC1698" s="12"/>
      <c r="WBD1698" s="12"/>
      <c r="WBE1698" s="12"/>
      <c r="WBF1698" s="12"/>
      <c r="WBG1698" s="12"/>
      <c r="WBH1698" s="12"/>
      <c r="WBI1698" s="12"/>
      <c r="WBJ1698" s="12"/>
      <c r="WBK1698" s="12"/>
      <c r="WBL1698" s="12"/>
      <c r="WBM1698" s="12"/>
      <c r="WBN1698" s="12"/>
      <c r="WBO1698" s="12"/>
      <c r="WBP1698" s="12"/>
      <c r="WBQ1698" s="12"/>
      <c r="WBR1698" s="12"/>
      <c r="WBS1698" s="12"/>
      <c r="WBT1698" s="12"/>
      <c r="WBU1698" s="12"/>
      <c r="WBV1698" s="12"/>
      <c r="WBW1698" s="12"/>
      <c r="WBX1698" s="12"/>
      <c r="WBY1698" s="12"/>
      <c r="WBZ1698" s="12"/>
      <c r="WCA1698" s="12"/>
      <c r="WCB1698" s="12"/>
      <c r="WCC1698" s="12"/>
      <c r="WCD1698" s="12"/>
      <c r="WCE1698" s="12"/>
      <c r="WCF1698" s="12"/>
      <c r="WCG1698" s="12"/>
      <c r="WCH1698" s="12"/>
      <c r="WCI1698" s="12"/>
      <c r="WCJ1698" s="12"/>
      <c r="WCK1698" s="12"/>
      <c r="WCL1698" s="12"/>
      <c r="WCM1698" s="12"/>
      <c r="WCN1698" s="12"/>
      <c r="WCO1698" s="12"/>
      <c r="WCP1698" s="12"/>
      <c r="WCQ1698" s="12"/>
      <c r="WCR1698" s="12"/>
      <c r="WCS1698" s="12"/>
      <c r="WCT1698" s="12"/>
      <c r="WCU1698" s="12"/>
      <c r="WCV1698" s="12"/>
      <c r="WCW1698" s="12"/>
      <c r="WCX1698" s="12"/>
      <c r="WCY1698" s="12"/>
      <c r="WCZ1698" s="12"/>
      <c r="WDA1698" s="12"/>
      <c r="WDB1698" s="12"/>
      <c r="WDC1698" s="12"/>
      <c r="WDD1698" s="12"/>
      <c r="WDE1698" s="12"/>
      <c r="WDF1698" s="12"/>
      <c r="WDG1698" s="12"/>
      <c r="WDH1698" s="12"/>
      <c r="WDI1698" s="12"/>
      <c r="WDJ1698" s="12"/>
      <c r="WDK1698" s="12"/>
      <c r="WDL1698" s="12"/>
      <c r="WDM1698" s="12"/>
      <c r="WDN1698" s="12"/>
      <c r="WDO1698" s="12"/>
      <c r="WDP1698" s="12"/>
      <c r="WDQ1698" s="12"/>
      <c r="WDR1698" s="12"/>
      <c r="WDS1698" s="12"/>
      <c r="WDT1698" s="12"/>
      <c r="WDU1698" s="12"/>
      <c r="WDV1698" s="12"/>
      <c r="WDW1698" s="12"/>
      <c r="WDX1698" s="12"/>
      <c r="WDY1698" s="12"/>
      <c r="WDZ1698" s="12"/>
      <c r="WEA1698" s="12"/>
      <c r="WEB1698" s="12"/>
      <c r="WEC1698" s="12"/>
      <c r="WED1698" s="12"/>
      <c r="WEE1698" s="12"/>
      <c r="WEF1698" s="12"/>
      <c r="WEG1698" s="12"/>
      <c r="WEH1698" s="12"/>
      <c r="WEI1698" s="12"/>
      <c r="WEJ1698" s="12"/>
      <c r="WEK1698" s="12"/>
      <c r="WEL1698" s="12"/>
      <c r="WEM1698" s="12"/>
      <c r="WEN1698" s="12"/>
      <c r="WEO1698" s="12"/>
      <c r="WEP1698" s="12"/>
      <c r="WEQ1698" s="12"/>
      <c r="WER1698" s="12"/>
      <c r="WES1698" s="12"/>
      <c r="WET1698" s="12"/>
      <c r="WEU1698" s="12"/>
      <c r="WEV1698" s="12"/>
      <c r="WEW1698" s="12"/>
      <c r="WEX1698" s="12"/>
      <c r="WEY1698" s="12"/>
      <c r="WEZ1698" s="12"/>
      <c r="WFA1698" s="12"/>
      <c r="WFB1698" s="12"/>
      <c r="WFC1698" s="12"/>
      <c r="WFD1698" s="12"/>
      <c r="WFE1698" s="12"/>
      <c r="WFF1698" s="12"/>
      <c r="WFG1698" s="12"/>
      <c r="WFH1698" s="12"/>
      <c r="WFI1698" s="12"/>
      <c r="WFJ1698" s="12"/>
      <c r="WFK1698" s="12"/>
      <c r="WFL1698" s="12"/>
      <c r="WFM1698" s="12"/>
      <c r="WFN1698" s="12"/>
      <c r="WFO1698" s="12"/>
      <c r="WFP1698" s="12"/>
      <c r="WFQ1698" s="12"/>
      <c r="WFR1698" s="12"/>
      <c r="WFS1698" s="12"/>
      <c r="WFT1698" s="12"/>
      <c r="WFU1698" s="12"/>
      <c r="WFV1698" s="12"/>
      <c r="WFW1698" s="12"/>
      <c r="WFX1698" s="12"/>
      <c r="WFY1698" s="12"/>
      <c r="WFZ1698" s="12"/>
      <c r="WGA1698" s="12"/>
      <c r="WGB1698" s="12"/>
      <c r="WGC1698" s="12"/>
      <c r="WGD1698" s="12"/>
      <c r="WGE1698" s="12"/>
      <c r="WGF1698" s="12"/>
      <c r="WGG1698" s="12"/>
      <c r="WGH1698" s="12"/>
      <c r="WGI1698" s="12"/>
      <c r="WGJ1698" s="12"/>
      <c r="WGK1698" s="12"/>
      <c r="WGL1698" s="12"/>
      <c r="WGM1698" s="12"/>
      <c r="WGN1698" s="12"/>
      <c r="WGO1698" s="12"/>
      <c r="WGP1698" s="12"/>
      <c r="WGQ1698" s="12"/>
      <c r="WGR1698" s="12"/>
      <c r="WGS1698" s="12"/>
      <c r="WGT1698" s="12"/>
      <c r="WGU1698" s="12"/>
      <c r="WGV1698" s="12"/>
      <c r="WGW1698" s="12"/>
      <c r="WGX1698" s="12"/>
      <c r="WGY1698" s="12"/>
      <c r="WGZ1698" s="12"/>
      <c r="WHA1698" s="12"/>
      <c r="WHB1698" s="12"/>
      <c r="WHC1698" s="12"/>
      <c r="WHD1698" s="12"/>
      <c r="WHE1698" s="12"/>
      <c r="WHF1698" s="12"/>
      <c r="WHG1698" s="12"/>
      <c r="WHH1698" s="12"/>
      <c r="WHI1698" s="12"/>
      <c r="WHJ1698" s="12"/>
      <c r="WHK1698" s="12"/>
      <c r="WHL1698" s="12"/>
      <c r="WHM1698" s="12"/>
      <c r="WHN1698" s="12"/>
      <c r="WHO1698" s="12"/>
      <c r="WHP1698" s="12"/>
      <c r="WHQ1698" s="12"/>
      <c r="WHR1698" s="12"/>
      <c r="WHS1698" s="12"/>
      <c r="WHT1698" s="12"/>
      <c r="WHU1698" s="12"/>
      <c r="WHV1698" s="12"/>
      <c r="WHW1698" s="12"/>
      <c r="WHX1698" s="12"/>
      <c r="WHY1698" s="12"/>
      <c r="WHZ1698" s="12"/>
      <c r="WIA1698" s="12"/>
      <c r="WIB1698" s="12"/>
      <c r="WIC1698" s="12"/>
      <c r="WID1698" s="12"/>
      <c r="WIE1698" s="12"/>
      <c r="WIF1698" s="12"/>
      <c r="WIG1698" s="12"/>
      <c r="WIH1698" s="12"/>
      <c r="WII1698" s="12"/>
      <c r="WIJ1698" s="12"/>
      <c r="WIK1698" s="12"/>
      <c r="WIL1698" s="12"/>
      <c r="WIM1698" s="12"/>
      <c r="WIN1698" s="12"/>
      <c r="WIO1698" s="12"/>
      <c r="WIP1698" s="12"/>
      <c r="WIQ1698" s="12"/>
      <c r="WIR1698" s="12"/>
      <c r="WIS1698" s="12"/>
      <c r="WIT1698" s="12"/>
      <c r="WIU1698" s="12"/>
      <c r="WIV1698" s="12"/>
      <c r="WIW1698" s="12"/>
      <c r="WIX1698" s="12"/>
      <c r="WIY1698" s="12"/>
      <c r="WIZ1698" s="12"/>
      <c r="WJA1698" s="12"/>
      <c r="WJB1698" s="12"/>
      <c r="WJC1698" s="12"/>
      <c r="WJD1698" s="12"/>
      <c r="WJE1698" s="12"/>
      <c r="WJF1698" s="12"/>
      <c r="WJG1698" s="12"/>
      <c r="WJH1698" s="12"/>
      <c r="WJI1698" s="12"/>
      <c r="WJJ1698" s="12"/>
      <c r="WJK1698" s="12"/>
      <c r="WJL1698" s="12"/>
      <c r="WJM1698" s="12"/>
      <c r="WJN1698" s="12"/>
      <c r="WJO1698" s="12"/>
      <c r="WJP1698" s="12"/>
      <c r="WJQ1698" s="12"/>
      <c r="WJR1698" s="12"/>
      <c r="WJS1698" s="12"/>
      <c r="WJT1698" s="12"/>
      <c r="WJU1698" s="12"/>
      <c r="WJV1698" s="12"/>
      <c r="WJW1698" s="12"/>
      <c r="WJX1698" s="12"/>
      <c r="WJY1698" s="12"/>
      <c r="WJZ1698" s="12"/>
      <c r="WKA1698" s="12"/>
      <c r="WKB1698" s="12"/>
      <c r="WKC1698" s="12"/>
      <c r="WKD1698" s="12"/>
      <c r="WKE1698" s="12"/>
      <c r="WKF1698" s="12"/>
      <c r="WKG1698" s="12"/>
      <c r="WKH1698" s="12"/>
      <c r="WKI1698" s="12"/>
      <c r="WKJ1698" s="12"/>
      <c r="WKK1698" s="12"/>
      <c r="WKL1698" s="12"/>
      <c r="WKM1698" s="12"/>
      <c r="WKN1698" s="12"/>
      <c r="WKO1698" s="12"/>
      <c r="WKP1698" s="12"/>
      <c r="WKQ1698" s="12"/>
      <c r="WKR1698" s="12"/>
      <c r="WKS1698" s="12"/>
      <c r="WKT1698" s="12"/>
      <c r="WKU1698" s="12"/>
      <c r="WKV1698" s="12"/>
      <c r="WKW1698" s="12"/>
      <c r="WKX1698" s="12"/>
      <c r="WKY1698" s="12"/>
      <c r="WKZ1698" s="12"/>
      <c r="WLA1698" s="12"/>
      <c r="WLB1698" s="12"/>
      <c r="WLC1698" s="12"/>
      <c r="WLD1698" s="12"/>
      <c r="WLE1698" s="12"/>
      <c r="WLF1698" s="12"/>
      <c r="WLG1698" s="12"/>
      <c r="WLH1698" s="12"/>
      <c r="WLI1698" s="12"/>
      <c r="WLJ1698" s="12"/>
      <c r="WLK1698" s="12"/>
      <c r="WLL1698" s="12"/>
      <c r="WLM1698" s="12"/>
      <c r="WLN1698" s="12"/>
      <c r="WLO1698" s="12"/>
      <c r="WLP1698" s="12"/>
      <c r="WLQ1698" s="12"/>
      <c r="WLR1698" s="12"/>
      <c r="WLS1698" s="12"/>
      <c r="WLT1698" s="12"/>
      <c r="WLU1698" s="12"/>
      <c r="WLV1698" s="12"/>
      <c r="WLW1698" s="12"/>
      <c r="WLX1698" s="12"/>
      <c r="WLY1698" s="12"/>
      <c r="WLZ1698" s="12"/>
      <c r="WMA1698" s="12"/>
      <c r="WMB1698" s="12"/>
      <c r="WMC1698" s="12"/>
      <c r="WMD1698" s="12"/>
      <c r="WME1698" s="12"/>
      <c r="WMF1698" s="12"/>
      <c r="WMG1698" s="12"/>
      <c r="WMH1698" s="12"/>
      <c r="WMI1698" s="12"/>
      <c r="WMJ1698" s="12"/>
      <c r="WMK1698" s="12"/>
      <c r="WML1698" s="12"/>
      <c r="WMM1698" s="12"/>
      <c r="WMN1698" s="12"/>
      <c r="WMO1698" s="12"/>
      <c r="WMP1698" s="12"/>
      <c r="WMQ1698" s="12"/>
      <c r="WMR1698" s="12"/>
      <c r="WMS1698" s="12"/>
      <c r="WMT1698" s="12"/>
      <c r="WMU1698" s="12"/>
      <c r="WMV1698" s="12"/>
      <c r="WMW1698" s="12"/>
      <c r="WMX1698" s="12"/>
      <c r="WMY1698" s="12"/>
      <c r="WMZ1698" s="12"/>
      <c r="WNA1698" s="12"/>
      <c r="WNB1698" s="12"/>
      <c r="WNC1698" s="12"/>
      <c r="WND1698" s="12"/>
      <c r="WNE1698" s="12"/>
      <c r="WNF1698" s="12"/>
      <c r="WNG1698" s="12"/>
      <c r="WNH1698" s="12"/>
      <c r="WNI1698" s="12"/>
      <c r="WNJ1698" s="12"/>
      <c r="WNK1698" s="12"/>
      <c r="WNL1698" s="12"/>
      <c r="WNM1698" s="12"/>
      <c r="WNN1698" s="12"/>
      <c r="WNO1698" s="12"/>
      <c r="WNP1698" s="12"/>
      <c r="WNQ1698" s="12"/>
      <c r="WNR1698" s="12"/>
      <c r="WNS1698" s="12"/>
      <c r="WNT1698" s="12"/>
      <c r="WNU1698" s="12"/>
      <c r="WNV1698" s="12"/>
      <c r="WNW1698" s="12"/>
      <c r="WNX1698" s="12"/>
      <c r="WNY1698" s="12"/>
      <c r="WNZ1698" s="12"/>
      <c r="WOA1698" s="12"/>
      <c r="WOB1698" s="12"/>
      <c r="WOC1698" s="12"/>
      <c r="WOD1698" s="12"/>
      <c r="WOE1698" s="12"/>
      <c r="WOF1698" s="12"/>
      <c r="WOG1698" s="12"/>
      <c r="WOH1698" s="12"/>
      <c r="WOI1698" s="12"/>
      <c r="WOJ1698" s="12"/>
      <c r="WOK1698" s="12"/>
      <c r="WOL1698" s="12"/>
      <c r="WOM1698" s="12"/>
      <c r="WON1698" s="12"/>
      <c r="WOO1698" s="12"/>
      <c r="WOP1698" s="12"/>
      <c r="WOQ1698" s="12"/>
      <c r="WOR1698" s="12"/>
      <c r="WOS1698" s="12"/>
      <c r="WOT1698" s="12"/>
      <c r="WOU1698" s="12"/>
      <c r="WOV1698" s="12"/>
      <c r="WOW1698" s="12"/>
      <c r="WOX1698" s="12"/>
      <c r="WOY1698" s="12"/>
      <c r="WOZ1698" s="12"/>
      <c r="WPA1698" s="12"/>
      <c r="WPB1698" s="12"/>
      <c r="WPC1698" s="12"/>
      <c r="WPD1698" s="12"/>
      <c r="WPE1698" s="12"/>
      <c r="WPF1698" s="12"/>
      <c r="WPG1698" s="12"/>
      <c r="WPH1698" s="12"/>
      <c r="WPI1698" s="12"/>
      <c r="WPJ1698" s="12"/>
      <c r="WPK1698" s="12"/>
      <c r="WPL1698" s="12"/>
      <c r="WPM1698" s="12"/>
      <c r="WPN1698" s="12"/>
      <c r="WPO1698" s="12"/>
      <c r="WPP1698" s="12"/>
      <c r="WPQ1698" s="12"/>
      <c r="WPR1698" s="12"/>
      <c r="WPS1698" s="12"/>
      <c r="WPT1698" s="12"/>
      <c r="WPU1698" s="12"/>
      <c r="WPV1698" s="12"/>
      <c r="WPW1698" s="12"/>
      <c r="WPX1698" s="12"/>
      <c r="WPY1698" s="12"/>
      <c r="WPZ1698" s="12"/>
      <c r="WQA1698" s="12"/>
      <c r="WQB1698" s="12"/>
      <c r="WQC1698" s="12"/>
      <c r="WQD1698" s="12"/>
      <c r="WQE1698" s="12"/>
      <c r="WQF1698" s="12"/>
      <c r="WQG1698" s="12"/>
      <c r="WQH1698" s="12"/>
      <c r="WQI1698" s="12"/>
      <c r="WQJ1698" s="12"/>
      <c r="WQK1698" s="12"/>
      <c r="WQL1698" s="12"/>
      <c r="WQM1698" s="12"/>
      <c r="WQN1698" s="12"/>
      <c r="WQO1698" s="12"/>
      <c r="WQP1698" s="12"/>
      <c r="WQQ1698" s="12"/>
      <c r="WQR1698" s="12"/>
      <c r="WQS1698" s="12"/>
      <c r="WQT1698" s="12"/>
      <c r="WQU1698" s="12"/>
      <c r="WQV1698" s="12"/>
      <c r="WQW1698" s="12"/>
      <c r="WQX1698" s="12"/>
      <c r="WQY1698" s="12"/>
      <c r="WQZ1698" s="12"/>
      <c r="WRA1698" s="12"/>
      <c r="WRB1698" s="12"/>
      <c r="WRC1698" s="12"/>
      <c r="WRD1698" s="12"/>
      <c r="WRE1698" s="12"/>
      <c r="WRF1698" s="12"/>
      <c r="WRG1698" s="12"/>
      <c r="WRH1698" s="12"/>
      <c r="WRI1698" s="12"/>
      <c r="WRJ1698" s="12"/>
      <c r="WRK1698" s="12"/>
      <c r="WRL1698" s="12"/>
      <c r="WRM1698" s="12"/>
      <c r="WRN1698" s="12"/>
      <c r="WRO1698" s="12"/>
      <c r="WRP1698" s="12"/>
      <c r="WRQ1698" s="12"/>
      <c r="WRR1698" s="12"/>
      <c r="WRS1698" s="12"/>
      <c r="WRT1698" s="12"/>
      <c r="WRU1698" s="12"/>
      <c r="WRV1698" s="12"/>
      <c r="WRW1698" s="12"/>
      <c r="WRX1698" s="12"/>
      <c r="WRY1698" s="12"/>
      <c r="WRZ1698" s="12"/>
      <c r="WSA1698" s="12"/>
      <c r="WSB1698" s="12"/>
      <c r="WSC1698" s="12"/>
      <c r="WSD1698" s="12"/>
      <c r="WSE1698" s="12"/>
      <c r="WSF1698" s="12"/>
      <c r="WSG1698" s="12"/>
      <c r="WSH1698" s="12"/>
      <c r="WSI1698" s="12"/>
      <c r="WSJ1698" s="12"/>
      <c r="WSK1698" s="12"/>
      <c r="WSL1698" s="12"/>
      <c r="WSM1698" s="12"/>
      <c r="WSN1698" s="12"/>
      <c r="WSO1698" s="12"/>
      <c r="WSP1698" s="12"/>
      <c r="WSQ1698" s="12"/>
      <c r="WSR1698" s="12"/>
      <c r="WSS1698" s="12"/>
      <c r="WST1698" s="12"/>
      <c r="WSU1698" s="12"/>
      <c r="WSV1698" s="12"/>
      <c r="WSW1698" s="12"/>
      <c r="WSX1698" s="12"/>
      <c r="WSY1698" s="12"/>
      <c r="WSZ1698" s="12"/>
      <c r="WTA1698" s="12"/>
      <c r="WTB1698" s="12"/>
      <c r="WTC1698" s="12"/>
      <c r="WTD1698" s="12"/>
      <c r="WTE1698" s="12"/>
      <c r="WTF1698" s="12"/>
      <c r="WTG1698" s="12"/>
      <c r="WTH1698" s="12"/>
      <c r="WTI1698" s="12"/>
      <c r="WTJ1698" s="12"/>
      <c r="WTK1698" s="12"/>
      <c r="WTL1698" s="12"/>
      <c r="WTM1698" s="12"/>
      <c r="WTN1698" s="12"/>
      <c r="WTO1698" s="12"/>
      <c r="WTP1698" s="12"/>
      <c r="WTQ1698" s="12"/>
      <c r="WTR1698" s="12"/>
      <c r="WTS1698" s="12"/>
      <c r="WTT1698" s="12"/>
      <c r="WTU1698" s="12"/>
      <c r="WTV1698" s="12"/>
      <c r="WTW1698" s="12"/>
      <c r="WTX1698" s="12"/>
      <c r="WTY1698" s="12"/>
      <c r="WTZ1698" s="12"/>
      <c r="WUA1698" s="12"/>
      <c r="WUB1698" s="12"/>
      <c r="WUC1698" s="12"/>
      <c r="WUD1698" s="12"/>
      <c r="WUE1698" s="12"/>
      <c r="WUF1698" s="12"/>
      <c r="WUG1698" s="12"/>
      <c r="WUH1698" s="12"/>
      <c r="WUI1698" s="12"/>
      <c r="WUJ1698" s="12"/>
      <c r="WUK1698" s="12"/>
      <c r="WUL1698" s="12"/>
      <c r="WUM1698" s="12"/>
      <c r="WUN1698" s="12"/>
      <c r="WUO1698" s="12"/>
      <c r="WUP1698" s="12"/>
      <c r="WUQ1698" s="12"/>
      <c r="WUR1698" s="12"/>
      <c r="WUS1698" s="12"/>
      <c r="WUT1698" s="12"/>
      <c r="WUU1698" s="12"/>
      <c r="WUV1698" s="12"/>
      <c r="WUW1698" s="12"/>
      <c r="WUX1698" s="12"/>
      <c r="WUY1698" s="12"/>
      <c r="WUZ1698" s="12"/>
      <c r="WVA1698" s="12"/>
      <c r="WVB1698" s="12"/>
      <c r="WVC1698" s="12"/>
      <c r="WVD1698" s="12"/>
      <c r="WVE1698" s="12"/>
      <c r="WVF1698" s="12"/>
      <c r="WVG1698" s="12"/>
      <c r="WVH1698" s="12"/>
      <c r="WVI1698" s="12"/>
      <c r="WVJ1698" s="12"/>
      <c r="WVK1698" s="12"/>
      <c r="WVL1698" s="12"/>
      <c r="WVM1698" s="12"/>
      <c r="WVN1698" s="12"/>
      <c r="WVO1698" s="12"/>
      <c r="WVP1698" s="12"/>
      <c r="WVQ1698" s="12"/>
      <c r="WVR1698" s="12"/>
      <c r="WVS1698" s="12"/>
      <c r="WVT1698" s="12"/>
      <c r="WVU1698" s="12"/>
      <c r="WVV1698" s="12"/>
      <c r="WVW1698" s="12"/>
      <c r="WVX1698" s="12"/>
      <c r="WVY1698" s="12"/>
      <c r="WVZ1698" s="12"/>
      <c r="WWA1698" s="12"/>
      <c r="WWB1698" s="12"/>
      <c r="WWC1698" s="12"/>
      <c r="WWD1698" s="12"/>
      <c r="WWE1698" s="12"/>
      <c r="WWF1698" s="12"/>
      <c r="WWG1698" s="12"/>
      <c r="WWH1698" s="12"/>
      <c r="WWI1698" s="12"/>
      <c r="WWJ1698" s="12"/>
      <c r="WWK1698" s="12"/>
      <c r="WWL1698" s="12"/>
      <c r="WWM1698" s="12"/>
      <c r="WWN1698" s="12"/>
      <c r="WWO1698" s="12"/>
      <c r="WWP1698" s="12"/>
      <c r="WWQ1698" s="12"/>
      <c r="WWR1698" s="12"/>
      <c r="WWS1698" s="12"/>
      <c r="WWT1698" s="12"/>
      <c r="WWU1698" s="12"/>
      <c r="WWV1698" s="12"/>
      <c r="WWW1698" s="12"/>
      <c r="WWX1698" s="12"/>
      <c r="WWY1698" s="12"/>
      <c r="WWZ1698" s="12"/>
      <c r="WXA1698" s="12"/>
      <c r="WXB1698" s="12"/>
      <c r="WXC1698" s="12"/>
      <c r="WXD1698" s="12"/>
      <c r="WXE1698" s="12"/>
      <c r="WXF1698" s="12"/>
      <c r="WXG1698" s="12"/>
      <c r="WXH1698" s="12"/>
      <c r="WXI1698" s="12"/>
      <c r="WXJ1698" s="12"/>
      <c r="WXK1698" s="12"/>
      <c r="WXL1698" s="12"/>
      <c r="WXM1698" s="12"/>
      <c r="WXN1698" s="12"/>
      <c r="WXO1698" s="12"/>
      <c r="WXP1698" s="12"/>
      <c r="WXQ1698" s="12"/>
      <c r="WXR1698" s="12"/>
      <c r="WXS1698" s="12"/>
      <c r="WXT1698" s="12"/>
      <c r="WXU1698" s="12"/>
      <c r="WXV1698" s="12"/>
      <c r="WXW1698" s="12"/>
      <c r="WXX1698" s="12"/>
      <c r="WXY1698" s="12"/>
      <c r="WXZ1698" s="12"/>
      <c r="WYA1698" s="12"/>
      <c r="WYB1698" s="12"/>
      <c r="WYC1698" s="12"/>
      <c r="WYD1698" s="12"/>
      <c r="WYE1698" s="12"/>
      <c r="WYF1698" s="12"/>
      <c r="WYG1698" s="12"/>
      <c r="WYH1698" s="12"/>
      <c r="WYI1698" s="12"/>
      <c r="WYJ1698" s="12"/>
      <c r="WYK1698" s="12"/>
      <c r="WYL1698" s="12"/>
      <c r="WYM1698" s="12"/>
      <c r="WYN1698" s="12"/>
      <c r="WYO1698" s="12"/>
      <c r="WYP1698" s="12"/>
      <c r="WYQ1698" s="12"/>
      <c r="WYR1698" s="12"/>
      <c r="WYS1698" s="12"/>
      <c r="WYT1698" s="12"/>
      <c r="WYU1698" s="12"/>
      <c r="WYV1698" s="12"/>
      <c r="WYW1698" s="12"/>
      <c r="WYX1698" s="12"/>
      <c r="WYY1698" s="12"/>
      <c r="WYZ1698" s="12"/>
      <c r="WZA1698" s="12"/>
      <c r="WZB1698" s="12"/>
      <c r="WZC1698" s="12"/>
      <c r="WZD1698" s="12"/>
      <c r="WZE1698" s="12"/>
      <c r="WZF1698" s="12"/>
      <c r="WZG1698" s="12"/>
      <c r="WZH1698" s="12"/>
      <c r="WZI1698" s="12"/>
      <c r="WZJ1698" s="12"/>
      <c r="WZK1698" s="12"/>
      <c r="WZL1698" s="12"/>
      <c r="WZM1698" s="12"/>
      <c r="WZN1698" s="12"/>
      <c r="WZO1698" s="12"/>
      <c r="WZP1698" s="12"/>
      <c r="WZQ1698" s="12"/>
      <c r="WZR1698" s="12"/>
      <c r="WZS1698" s="12"/>
      <c r="WZT1698" s="12"/>
      <c r="WZU1698" s="12"/>
      <c r="WZV1698" s="12"/>
      <c r="WZW1698" s="12"/>
      <c r="WZX1698" s="12"/>
      <c r="WZY1698" s="12"/>
      <c r="WZZ1698" s="12"/>
      <c r="XAA1698" s="12"/>
      <c r="XAB1698" s="12"/>
      <c r="XAC1698" s="12"/>
      <c r="XAD1698" s="12"/>
      <c r="XAE1698" s="12"/>
      <c r="XAF1698" s="12"/>
      <c r="XAG1698" s="12"/>
      <c r="XAH1698" s="12"/>
      <c r="XAI1698" s="12"/>
      <c r="XAJ1698" s="12"/>
      <c r="XAK1698" s="12"/>
      <c r="XAL1698" s="12"/>
      <c r="XAM1698" s="12"/>
      <c r="XAN1698" s="12"/>
      <c r="XAO1698" s="12"/>
      <c r="XAP1698" s="12"/>
      <c r="XAQ1698" s="12"/>
      <c r="XAR1698" s="12"/>
      <c r="XAS1698" s="12"/>
      <c r="XAT1698" s="12"/>
      <c r="XAU1698" s="12"/>
      <c r="XAV1698" s="12"/>
      <c r="XAW1698" s="12"/>
      <c r="XAX1698" s="12"/>
      <c r="XAY1698" s="12"/>
      <c r="XAZ1698" s="12"/>
      <c r="XBA1698" s="12"/>
      <c r="XBB1698" s="12"/>
      <c r="XBC1698" s="12"/>
      <c r="XBD1698" s="12"/>
      <c r="XBE1698" s="12"/>
      <c r="XBF1698" s="12"/>
      <c r="XBG1698" s="12"/>
      <c r="XBH1698" s="12"/>
      <c r="XBI1698" s="12"/>
      <c r="XBJ1698" s="12"/>
      <c r="XBK1698" s="12"/>
      <c r="XBL1698" s="12"/>
      <c r="XBM1698" s="12"/>
      <c r="XBN1698" s="12"/>
      <c r="XBO1698" s="12"/>
      <c r="XBP1698" s="12"/>
      <c r="XBQ1698" s="12"/>
      <c r="XBR1698" s="12"/>
      <c r="XBS1698" s="12"/>
      <c r="XBT1698" s="12"/>
      <c r="XBU1698" s="12"/>
      <c r="XBV1698" s="12"/>
      <c r="XBW1698" s="12"/>
      <c r="XBX1698" s="12"/>
      <c r="XBY1698" s="12"/>
      <c r="XBZ1698" s="12"/>
      <c r="XCA1698" s="12"/>
      <c r="XCB1698" s="12"/>
      <c r="XCC1698" s="12"/>
      <c r="XCD1698" s="12"/>
      <c r="XCE1698" s="12"/>
      <c r="XCF1698" s="12"/>
      <c r="XCG1698" s="12"/>
      <c r="XCH1698" s="12"/>
      <c r="XCI1698" s="12"/>
      <c r="XCJ1698" s="12"/>
      <c r="XCK1698" s="12"/>
      <c r="XCL1698" s="12"/>
      <c r="XCM1698" s="12"/>
      <c r="XCN1698" s="12"/>
      <c r="XCO1698" s="12"/>
      <c r="XCP1698" s="12"/>
      <c r="XCQ1698" s="12"/>
      <c r="XCR1698" s="12"/>
      <c r="XCS1698" s="12"/>
      <c r="XCT1698" s="12"/>
      <c r="XCU1698" s="12"/>
      <c r="XCV1698" s="12"/>
      <c r="XCW1698" s="12"/>
      <c r="XCX1698" s="12"/>
      <c r="XCY1698" s="12"/>
      <c r="XCZ1698" s="12"/>
      <c r="XDA1698" s="12"/>
      <c r="XDB1698" s="12"/>
      <c r="XDC1698" s="12"/>
      <c r="XDD1698" s="12"/>
      <c r="XDE1698" s="12"/>
      <c r="XDF1698" s="12"/>
      <c r="XDG1698" s="12"/>
      <c r="XDH1698" s="12"/>
      <c r="XDI1698" s="12"/>
      <c r="XDJ1698" s="12"/>
      <c r="XDK1698" s="12"/>
      <c r="XDL1698" s="12"/>
      <c r="XDM1698" s="12"/>
      <c r="XDN1698" s="12"/>
      <c r="XDO1698" s="12"/>
      <c r="XDP1698" s="12"/>
      <c r="XDQ1698" s="12"/>
      <c r="XDR1698" s="12"/>
      <c r="XDS1698" s="12"/>
      <c r="XDT1698" s="12"/>
      <c r="XDU1698" s="12"/>
      <c r="XDV1698" s="12"/>
      <c r="XDW1698" s="12"/>
      <c r="XDX1698" s="12"/>
      <c r="XDY1698" s="12"/>
      <c r="XDZ1698" s="12"/>
      <c r="XEA1698" s="12"/>
      <c r="XEB1698" s="12"/>
      <c r="XEC1698" s="12"/>
      <c r="XED1698" s="12"/>
      <c r="XEE1698" s="12"/>
      <c r="XEF1698" s="12"/>
      <c r="XEG1698" s="12"/>
      <c r="XEH1698" s="12"/>
      <c r="XEI1698" s="12"/>
      <c r="XEJ1698" s="12"/>
      <c r="XEK1698" s="13"/>
      <c r="XEL1698" s="13"/>
      <c r="XEO1698" s="12"/>
      <c r="XEP1698" s="12"/>
    </row>
    <row r="1699" spans="1:16370" ht="15.75" x14ac:dyDescent="0.25">
      <c r="A1699" s="48" t="s">
        <v>25</v>
      </c>
      <c r="B1699" s="223" t="s">
        <v>77</v>
      </c>
      <c r="C1699" s="223" t="s">
        <v>63</v>
      </c>
      <c r="D1699" s="34" t="s">
        <v>684</v>
      </c>
      <c r="E1699" s="171" t="s">
        <v>26</v>
      </c>
      <c r="F1699" s="38">
        <f>F1700</f>
        <v>70</v>
      </c>
    </row>
    <row r="1700" spans="1:16370" ht="15.75" x14ac:dyDescent="0.25">
      <c r="A1700" s="48" t="s">
        <v>152</v>
      </c>
      <c r="B1700" s="223" t="s">
        <v>77</v>
      </c>
      <c r="C1700" s="223" t="s">
        <v>63</v>
      </c>
      <c r="D1700" s="34" t="s">
        <v>684</v>
      </c>
      <c r="E1700" s="171" t="s">
        <v>159</v>
      </c>
      <c r="F1700" s="38">
        <v>70</v>
      </c>
    </row>
    <row r="1701" spans="1:16370" ht="18.75" x14ac:dyDescent="0.3">
      <c r="A1701" s="8" t="s">
        <v>120</v>
      </c>
      <c r="B1701" s="9">
        <v>12</v>
      </c>
      <c r="C1701" s="9"/>
      <c r="D1701" s="9"/>
      <c r="E1701" s="9"/>
      <c r="F1701" s="10">
        <f>F1702+F1721+F1732</f>
        <v>24991</v>
      </c>
    </row>
    <row r="1702" spans="1:16370" ht="15.75" x14ac:dyDescent="0.25">
      <c r="A1702" s="158" t="s">
        <v>121</v>
      </c>
      <c r="B1702" s="18">
        <v>12</v>
      </c>
      <c r="C1702" s="18" t="s">
        <v>70</v>
      </c>
      <c r="D1702" s="136"/>
      <c r="E1702" s="29"/>
      <c r="F1702" s="56">
        <f t="shared" ref="F1702:F1707" si="21">F1703</f>
        <v>13961</v>
      </c>
    </row>
    <row r="1703" spans="1:16370" ht="63" x14ac:dyDescent="0.25">
      <c r="A1703" s="17" t="s">
        <v>630</v>
      </c>
      <c r="B1703" s="18">
        <v>12</v>
      </c>
      <c r="C1703" s="137" t="s">
        <v>70</v>
      </c>
      <c r="D1703" s="19" t="s">
        <v>436</v>
      </c>
      <c r="E1703" s="97"/>
      <c r="F1703" s="20">
        <f t="shared" si="21"/>
        <v>13961</v>
      </c>
    </row>
    <row r="1704" spans="1:16370" ht="63" x14ac:dyDescent="0.25">
      <c r="A1704" s="53" t="s">
        <v>631</v>
      </c>
      <c r="B1704" s="18" t="s">
        <v>86</v>
      </c>
      <c r="C1704" s="18" t="s">
        <v>70</v>
      </c>
      <c r="D1704" s="23" t="s">
        <v>435</v>
      </c>
      <c r="E1704" s="54"/>
      <c r="F1704" s="56">
        <f>F1705+F1709+F1713+F1717</f>
        <v>13961</v>
      </c>
    </row>
    <row r="1705" spans="1:16370" ht="31.5" x14ac:dyDescent="0.25">
      <c r="A1705" s="62" t="s">
        <v>190</v>
      </c>
      <c r="B1705" s="36">
        <v>12</v>
      </c>
      <c r="C1705" s="36" t="s">
        <v>70</v>
      </c>
      <c r="D1705" s="216" t="s">
        <v>437</v>
      </c>
      <c r="E1705" s="41"/>
      <c r="F1705" s="32">
        <f>F1706</f>
        <v>5445</v>
      </c>
    </row>
    <row r="1706" spans="1:16370" ht="15.75" x14ac:dyDescent="0.25">
      <c r="A1706" s="212" t="s">
        <v>22</v>
      </c>
      <c r="B1706" s="223" t="s">
        <v>86</v>
      </c>
      <c r="C1706" s="223" t="s">
        <v>70</v>
      </c>
      <c r="D1706" s="215" t="s">
        <v>437</v>
      </c>
      <c r="E1706" s="215" t="s">
        <v>15</v>
      </c>
      <c r="F1706" s="32">
        <f t="shared" si="21"/>
        <v>5445</v>
      </c>
    </row>
    <row r="1707" spans="1:16370" ht="31.5" x14ac:dyDescent="0.25">
      <c r="A1707" s="212" t="s">
        <v>17</v>
      </c>
      <c r="B1707" s="223" t="s">
        <v>86</v>
      </c>
      <c r="C1707" s="223" t="s">
        <v>70</v>
      </c>
      <c r="D1707" s="215" t="s">
        <v>437</v>
      </c>
      <c r="E1707" s="215" t="s">
        <v>16</v>
      </c>
      <c r="F1707" s="27">
        <f t="shared" si="21"/>
        <v>5445</v>
      </c>
    </row>
    <row r="1708" spans="1:16370" ht="31.5" x14ac:dyDescent="0.25">
      <c r="A1708" s="211" t="s">
        <v>140</v>
      </c>
      <c r="B1708" s="223">
        <v>12</v>
      </c>
      <c r="C1708" s="223" t="s">
        <v>70</v>
      </c>
      <c r="D1708" s="215" t="s">
        <v>437</v>
      </c>
      <c r="E1708" s="215" t="s">
        <v>141</v>
      </c>
      <c r="F1708" s="27">
        <f>6000+3000-3555</f>
        <v>5445</v>
      </c>
    </row>
    <row r="1709" spans="1:16370" ht="31.5" x14ac:dyDescent="0.25">
      <c r="A1709" s="211" t="s">
        <v>840</v>
      </c>
      <c r="B1709" s="223" t="s">
        <v>86</v>
      </c>
      <c r="C1709" s="223" t="s">
        <v>70</v>
      </c>
      <c r="D1709" s="215" t="s">
        <v>839</v>
      </c>
      <c r="E1709" s="215"/>
      <c r="F1709" s="27">
        <f>F1710</f>
        <v>60</v>
      </c>
    </row>
    <row r="1710" spans="1:16370" ht="31.5" x14ac:dyDescent="0.25">
      <c r="A1710" s="48" t="s">
        <v>18</v>
      </c>
      <c r="B1710" s="223" t="s">
        <v>86</v>
      </c>
      <c r="C1710" s="223" t="s">
        <v>70</v>
      </c>
      <c r="D1710" s="223" t="s">
        <v>839</v>
      </c>
      <c r="E1710" s="215" t="s">
        <v>20</v>
      </c>
      <c r="F1710" s="27">
        <f>F1711</f>
        <v>60</v>
      </c>
    </row>
    <row r="1711" spans="1:16370" ht="15.75" x14ac:dyDescent="0.25">
      <c r="A1711" s="220" t="s">
        <v>25</v>
      </c>
      <c r="B1711" s="223" t="s">
        <v>86</v>
      </c>
      <c r="C1711" s="223" t="s">
        <v>70</v>
      </c>
      <c r="D1711" s="223" t="s">
        <v>839</v>
      </c>
      <c r="E1711" s="215" t="s">
        <v>26</v>
      </c>
      <c r="F1711" s="27">
        <f>F1712</f>
        <v>60</v>
      </c>
    </row>
    <row r="1712" spans="1:16370" ht="15.75" x14ac:dyDescent="0.25">
      <c r="A1712" s="220" t="s">
        <v>152</v>
      </c>
      <c r="B1712" s="223" t="s">
        <v>86</v>
      </c>
      <c r="C1712" s="223" t="s">
        <v>70</v>
      </c>
      <c r="D1712" s="223" t="s">
        <v>839</v>
      </c>
      <c r="E1712" s="215" t="s">
        <v>159</v>
      </c>
      <c r="F1712" s="27">
        <v>60</v>
      </c>
    </row>
    <row r="1713" spans="1:6" ht="31.5" x14ac:dyDescent="0.25">
      <c r="A1713" s="81" t="s">
        <v>893</v>
      </c>
      <c r="B1713" s="36" t="s">
        <v>86</v>
      </c>
      <c r="C1713" s="36" t="s">
        <v>70</v>
      </c>
      <c r="D1713" s="36" t="s">
        <v>892</v>
      </c>
      <c r="E1713" s="216"/>
      <c r="F1713" s="32">
        <f>F1714</f>
        <v>140</v>
      </c>
    </row>
    <row r="1714" spans="1:6" ht="31.5" x14ac:dyDescent="0.25">
      <c r="A1714" s="48" t="s">
        <v>18</v>
      </c>
      <c r="B1714" s="223" t="s">
        <v>86</v>
      </c>
      <c r="C1714" s="223" t="s">
        <v>70</v>
      </c>
      <c r="D1714" s="223" t="s">
        <v>892</v>
      </c>
      <c r="E1714" s="215" t="s">
        <v>20</v>
      </c>
      <c r="F1714" s="27">
        <f>F1715</f>
        <v>140</v>
      </c>
    </row>
    <row r="1715" spans="1:6" ht="15.75" x14ac:dyDescent="0.25">
      <c r="A1715" s="220" t="s">
        <v>25</v>
      </c>
      <c r="B1715" s="223" t="s">
        <v>86</v>
      </c>
      <c r="C1715" s="223" t="s">
        <v>70</v>
      </c>
      <c r="D1715" s="223" t="s">
        <v>892</v>
      </c>
      <c r="E1715" s="215" t="s">
        <v>26</v>
      </c>
      <c r="F1715" s="27">
        <f>F1716</f>
        <v>140</v>
      </c>
    </row>
    <row r="1716" spans="1:6" ht="15.75" x14ac:dyDescent="0.25">
      <c r="A1716" s="220" t="s">
        <v>152</v>
      </c>
      <c r="B1716" s="223" t="s">
        <v>86</v>
      </c>
      <c r="C1716" s="223" t="s">
        <v>70</v>
      </c>
      <c r="D1716" s="223" t="s">
        <v>892</v>
      </c>
      <c r="E1716" s="215" t="s">
        <v>159</v>
      </c>
      <c r="F1716" s="27">
        <v>140</v>
      </c>
    </row>
    <row r="1717" spans="1:6" ht="15.75" x14ac:dyDescent="0.25">
      <c r="A1717" s="81" t="s">
        <v>841</v>
      </c>
      <c r="B1717" s="36" t="s">
        <v>86</v>
      </c>
      <c r="C1717" s="36" t="s">
        <v>70</v>
      </c>
      <c r="D1717" s="36" t="s">
        <v>842</v>
      </c>
      <c r="E1717" s="216"/>
      <c r="F1717" s="32">
        <f>F1718</f>
        <v>8316</v>
      </c>
    </row>
    <row r="1718" spans="1:6" ht="31.5" x14ac:dyDescent="0.25">
      <c r="A1718" s="48" t="s">
        <v>18</v>
      </c>
      <c r="B1718" s="223" t="s">
        <v>86</v>
      </c>
      <c r="C1718" s="223" t="s">
        <v>70</v>
      </c>
      <c r="D1718" s="223" t="s">
        <v>842</v>
      </c>
      <c r="E1718" s="215" t="s">
        <v>20</v>
      </c>
      <c r="F1718" s="27">
        <f>F1719</f>
        <v>8316</v>
      </c>
    </row>
    <row r="1719" spans="1:6" ht="15.75" x14ac:dyDescent="0.25">
      <c r="A1719" s="220" t="s">
        <v>25</v>
      </c>
      <c r="B1719" s="223" t="s">
        <v>86</v>
      </c>
      <c r="C1719" s="223" t="s">
        <v>70</v>
      </c>
      <c r="D1719" s="223" t="s">
        <v>842</v>
      </c>
      <c r="E1719" s="215" t="s">
        <v>26</v>
      </c>
      <c r="F1719" s="27">
        <f>F1720</f>
        <v>8316</v>
      </c>
    </row>
    <row r="1720" spans="1:6" ht="47.25" x14ac:dyDescent="0.25">
      <c r="A1720" s="220" t="s">
        <v>158</v>
      </c>
      <c r="B1720" s="223" t="s">
        <v>86</v>
      </c>
      <c r="C1720" s="223" t="s">
        <v>70</v>
      </c>
      <c r="D1720" s="223" t="s">
        <v>842</v>
      </c>
      <c r="E1720" s="215" t="s">
        <v>161</v>
      </c>
      <c r="F1720" s="27">
        <v>8316</v>
      </c>
    </row>
    <row r="1721" spans="1:6" ht="15.75" x14ac:dyDescent="0.25">
      <c r="A1721" s="53" t="s">
        <v>122</v>
      </c>
      <c r="B1721" s="18" t="s">
        <v>86</v>
      </c>
      <c r="C1721" s="18" t="s">
        <v>60</v>
      </c>
      <c r="D1721" s="19"/>
      <c r="E1721" s="19"/>
      <c r="F1721" s="20">
        <f t="shared" ref="F1721:F1726" si="22">F1722</f>
        <v>9860</v>
      </c>
    </row>
    <row r="1722" spans="1:6" ht="63" x14ac:dyDescent="0.25">
      <c r="A1722" s="17" t="s">
        <v>630</v>
      </c>
      <c r="B1722" s="18">
        <v>12</v>
      </c>
      <c r="C1722" s="18" t="s">
        <v>60</v>
      </c>
      <c r="D1722" s="19" t="s">
        <v>436</v>
      </c>
      <c r="E1722" s="97"/>
      <c r="F1722" s="20">
        <f>F1724+F1728</f>
        <v>9860</v>
      </c>
    </row>
    <row r="1723" spans="1:6" ht="63" x14ac:dyDescent="0.25">
      <c r="A1723" s="53" t="s">
        <v>631</v>
      </c>
      <c r="B1723" s="18" t="s">
        <v>86</v>
      </c>
      <c r="C1723" s="18" t="s">
        <v>60</v>
      </c>
      <c r="D1723" s="23" t="s">
        <v>435</v>
      </c>
      <c r="E1723" s="54"/>
      <c r="F1723" s="56">
        <f t="shared" ref="F1723:F1724" si="23">F1724</f>
        <v>9600</v>
      </c>
    </row>
    <row r="1724" spans="1:6" ht="31.5" x14ac:dyDescent="0.25">
      <c r="A1724" s="62" t="s">
        <v>190</v>
      </c>
      <c r="B1724" s="36">
        <v>12</v>
      </c>
      <c r="C1724" s="36" t="s">
        <v>60</v>
      </c>
      <c r="D1724" s="216" t="s">
        <v>437</v>
      </c>
      <c r="E1724" s="215"/>
      <c r="F1724" s="32">
        <f t="shared" si="23"/>
        <v>9600</v>
      </c>
    </row>
    <row r="1725" spans="1:6" ht="15.75" x14ac:dyDescent="0.25">
      <c r="A1725" s="221" t="s">
        <v>22</v>
      </c>
      <c r="B1725" s="18" t="s">
        <v>86</v>
      </c>
      <c r="C1725" s="18" t="s">
        <v>60</v>
      </c>
      <c r="D1725" s="223" t="s">
        <v>437</v>
      </c>
      <c r="E1725" s="215" t="s">
        <v>15</v>
      </c>
      <c r="F1725" s="27">
        <f t="shared" si="22"/>
        <v>9600</v>
      </c>
    </row>
    <row r="1726" spans="1:6" ht="31.5" x14ac:dyDescent="0.25">
      <c r="A1726" s="221" t="s">
        <v>17</v>
      </c>
      <c r="B1726" s="18" t="s">
        <v>86</v>
      </c>
      <c r="C1726" s="18" t="s">
        <v>60</v>
      </c>
      <c r="D1726" s="223" t="s">
        <v>437</v>
      </c>
      <c r="E1726" s="215" t="s">
        <v>16</v>
      </c>
      <c r="F1726" s="27">
        <f t="shared" si="22"/>
        <v>9600</v>
      </c>
    </row>
    <row r="1727" spans="1:6" ht="31.5" x14ac:dyDescent="0.25">
      <c r="A1727" s="190" t="s">
        <v>162</v>
      </c>
      <c r="B1727" s="223" t="s">
        <v>86</v>
      </c>
      <c r="C1727" s="223" t="s">
        <v>60</v>
      </c>
      <c r="D1727" s="223" t="s">
        <v>437</v>
      </c>
      <c r="E1727" s="223" t="s">
        <v>141</v>
      </c>
      <c r="F1727" s="103">
        <f>3300+6300</f>
        <v>9600</v>
      </c>
    </row>
    <row r="1728" spans="1:6" ht="15.75" x14ac:dyDescent="0.25">
      <c r="A1728" s="191" t="s">
        <v>729</v>
      </c>
      <c r="B1728" s="36" t="s">
        <v>86</v>
      </c>
      <c r="C1728" s="36" t="s">
        <v>60</v>
      </c>
      <c r="D1728" s="36" t="s">
        <v>730</v>
      </c>
      <c r="E1728" s="36"/>
      <c r="F1728" s="102">
        <f t="shared" ref="F1728:F1730" si="24">F1729</f>
        <v>260</v>
      </c>
    </row>
    <row r="1729" spans="1:16370" ht="15.75" x14ac:dyDescent="0.25">
      <c r="A1729" s="221" t="s">
        <v>22</v>
      </c>
      <c r="B1729" s="223" t="s">
        <v>86</v>
      </c>
      <c r="C1729" s="223" t="s">
        <v>60</v>
      </c>
      <c r="D1729" s="223" t="s">
        <v>730</v>
      </c>
      <c r="E1729" s="223" t="s">
        <v>15</v>
      </c>
      <c r="F1729" s="103">
        <f t="shared" si="24"/>
        <v>260</v>
      </c>
    </row>
    <row r="1730" spans="1:16370" ht="31.5" x14ac:dyDescent="0.25">
      <c r="A1730" s="221" t="s">
        <v>17</v>
      </c>
      <c r="B1730" s="223" t="s">
        <v>86</v>
      </c>
      <c r="C1730" s="223" t="s">
        <v>60</v>
      </c>
      <c r="D1730" s="223" t="s">
        <v>730</v>
      </c>
      <c r="E1730" s="223" t="s">
        <v>16</v>
      </c>
      <c r="F1730" s="103">
        <f t="shared" si="24"/>
        <v>260</v>
      </c>
    </row>
    <row r="1731" spans="1:16370" ht="31.5" x14ac:dyDescent="0.25">
      <c r="A1731" s="190" t="s">
        <v>162</v>
      </c>
      <c r="B1731" s="223" t="s">
        <v>86</v>
      </c>
      <c r="C1731" s="223" t="s">
        <v>60</v>
      </c>
      <c r="D1731" s="223" t="s">
        <v>730</v>
      </c>
      <c r="E1731" s="223" t="s">
        <v>141</v>
      </c>
      <c r="F1731" s="103">
        <f>500-240</f>
        <v>260</v>
      </c>
    </row>
    <row r="1732" spans="1:16370" ht="15.75" x14ac:dyDescent="0.25">
      <c r="A1732" s="158" t="s">
        <v>123</v>
      </c>
      <c r="B1732" s="18">
        <v>12</v>
      </c>
      <c r="C1732" s="18" t="s">
        <v>64</v>
      </c>
      <c r="D1732" s="136"/>
      <c r="E1732" s="29"/>
      <c r="F1732" s="56">
        <f>F1733</f>
        <v>1170</v>
      </c>
    </row>
    <row r="1733" spans="1:16370" ht="63" x14ac:dyDescent="0.25">
      <c r="A1733" s="44" t="s">
        <v>731</v>
      </c>
      <c r="B1733" s="18">
        <v>12</v>
      </c>
      <c r="C1733" s="137" t="s">
        <v>64</v>
      </c>
      <c r="D1733" s="18" t="s">
        <v>436</v>
      </c>
      <c r="E1733" s="18"/>
      <c r="F1733" s="56">
        <f>F1734+F1739</f>
        <v>1170</v>
      </c>
    </row>
    <row r="1734" spans="1:16370" ht="47.25" x14ac:dyDescent="0.25">
      <c r="A1734" s="44" t="s">
        <v>434</v>
      </c>
      <c r="B1734" s="18" t="s">
        <v>86</v>
      </c>
      <c r="C1734" s="18" t="s">
        <v>64</v>
      </c>
      <c r="D1734" s="23" t="s">
        <v>435</v>
      </c>
      <c r="E1734" s="106"/>
      <c r="F1734" s="56">
        <f>F1735</f>
        <v>820</v>
      </c>
    </row>
    <row r="1735" spans="1:16370" ht="31.5" x14ac:dyDescent="0.25">
      <c r="A1735" s="99" t="s">
        <v>190</v>
      </c>
      <c r="B1735" s="36" t="s">
        <v>86</v>
      </c>
      <c r="C1735" s="36" t="s">
        <v>64</v>
      </c>
      <c r="D1735" s="36" t="s">
        <v>437</v>
      </c>
      <c r="E1735" s="36"/>
      <c r="F1735" s="102">
        <f t="shared" ref="F1735:F1737" si="25">F1736</f>
        <v>820</v>
      </c>
    </row>
    <row r="1736" spans="1:16370" ht="15.75" x14ac:dyDescent="0.25">
      <c r="A1736" s="221" t="s">
        <v>22</v>
      </c>
      <c r="B1736" s="223" t="s">
        <v>86</v>
      </c>
      <c r="C1736" s="223" t="s">
        <v>64</v>
      </c>
      <c r="D1736" s="223" t="s">
        <v>437</v>
      </c>
      <c r="E1736" s="223">
        <v>200</v>
      </c>
      <c r="F1736" s="103">
        <f t="shared" si="25"/>
        <v>820</v>
      </c>
    </row>
    <row r="1737" spans="1:16370" ht="31.5" x14ac:dyDescent="0.25">
      <c r="A1737" s="221" t="s">
        <v>17</v>
      </c>
      <c r="B1737" s="223" t="s">
        <v>86</v>
      </c>
      <c r="C1737" s="223" t="s">
        <v>64</v>
      </c>
      <c r="D1737" s="223" t="s">
        <v>437</v>
      </c>
      <c r="E1737" s="223">
        <v>240</v>
      </c>
      <c r="F1737" s="103">
        <f t="shared" si="25"/>
        <v>820</v>
      </c>
    </row>
    <row r="1738" spans="1:16370" ht="31.5" x14ac:dyDescent="0.25">
      <c r="A1738" s="190" t="s">
        <v>162</v>
      </c>
      <c r="B1738" s="223" t="s">
        <v>86</v>
      </c>
      <c r="C1738" s="223" t="s">
        <v>64</v>
      </c>
      <c r="D1738" s="223" t="s">
        <v>437</v>
      </c>
      <c r="E1738" s="223" t="s">
        <v>141</v>
      </c>
      <c r="F1738" s="103">
        <f>820</f>
        <v>820</v>
      </c>
    </row>
    <row r="1739" spans="1:16370" ht="31.5" x14ac:dyDescent="0.25">
      <c r="A1739" s="44" t="s">
        <v>469</v>
      </c>
      <c r="B1739" s="18" t="s">
        <v>86</v>
      </c>
      <c r="C1739" s="18" t="s">
        <v>64</v>
      </c>
      <c r="D1739" s="23" t="s">
        <v>439</v>
      </c>
      <c r="E1739" s="106"/>
      <c r="F1739" s="56">
        <f t="shared" ref="F1739:F1742" si="26">F1740</f>
        <v>350</v>
      </c>
    </row>
    <row r="1740" spans="1:16370" ht="15.75" x14ac:dyDescent="0.25">
      <c r="A1740" s="99" t="s">
        <v>189</v>
      </c>
      <c r="B1740" s="36" t="s">
        <v>86</v>
      </c>
      <c r="C1740" s="36" t="s">
        <v>64</v>
      </c>
      <c r="D1740" s="36" t="s">
        <v>438</v>
      </c>
      <c r="E1740" s="223"/>
      <c r="F1740" s="102">
        <f t="shared" si="26"/>
        <v>350</v>
      </c>
    </row>
    <row r="1741" spans="1:16370" ht="15.75" x14ac:dyDescent="0.25">
      <c r="A1741" s="221" t="s">
        <v>22</v>
      </c>
      <c r="B1741" s="223" t="s">
        <v>86</v>
      </c>
      <c r="C1741" s="223" t="s">
        <v>64</v>
      </c>
      <c r="D1741" s="223" t="s">
        <v>438</v>
      </c>
      <c r="E1741" s="223">
        <v>200</v>
      </c>
      <c r="F1741" s="103">
        <f t="shared" si="26"/>
        <v>350</v>
      </c>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c r="BR1741" s="12"/>
      <c r="BS1741" s="12"/>
      <c r="BT1741" s="12"/>
      <c r="BU1741" s="12"/>
      <c r="BV1741" s="12"/>
      <c r="BW1741" s="12"/>
      <c r="BX1741" s="12"/>
      <c r="BY1741" s="12"/>
      <c r="BZ1741" s="12"/>
      <c r="CA1741" s="12"/>
      <c r="CB1741" s="12"/>
      <c r="CC1741" s="12"/>
      <c r="CD1741" s="12"/>
      <c r="CE1741" s="12"/>
      <c r="CF1741" s="12"/>
      <c r="CG1741" s="12"/>
      <c r="CH1741" s="12"/>
      <c r="CI1741" s="12"/>
      <c r="CJ1741" s="12"/>
      <c r="CK1741" s="12"/>
      <c r="CL1741" s="12"/>
      <c r="CM1741" s="12"/>
      <c r="CN1741" s="12"/>
      <c r="CO1741" s="12"/>
      <c r="CP1741" s="12"/>
      <c r="CQ1741" s="12"/>
      <c r="CR1741" s="12"/>
      <c r="CS1741" s="12"/>
      <c r="CT1741" s="12"/>
      <c r="CU1741" s="12"/>
      <c r="CV1741" s="12"/>
      <c r="CW1741" s="12"/>
      <c r="CX1741" s="12"/>
      <c r="CY1741" s="12"/>
      <c r="CZ1741" s="12"/>
      <c r="DA1741" s="12"/>
      <c r="DB1741" s="12"/>
      <c r="DC1741" s="12"/>
      <c r="DD1741" s="12"/>
      <c r="DE1741" s="12"/>
      <c r="DF1741" s="12"/>
      <c r="DG1741" s="12"/>
      <c r="DH1741" s="12"/>
      <c r="DI1741" s="12"/>
      <c r="DJ1741" s="12"/>
      <c r="DK1741" s="12"/>
      <c r="DL1741" s="12"/>
      <c r="DM1741" s="12"/>
      <c r="DN1741" s="12"/>
      <c r="DO1741" s="12"/>
      <c r="DP1741" s="12"/>
      <c r="DQ1741" s="12"/>
      <c r="DR1741" s="12"/>
      <c r="DS1741" s="12"/>
      <c r="DT1741" s="12"/>
      <c r="DU1741" s="12"/>
      <c r="DV1741" s="12"/>
      <c r="DW1741" s="12"/>
      <c r="DX1741" s="12"/>
      <c r="DY1741" s="12"/>
      <c r="DZ1741" s="12"/>
      <c r="EA1741" s="12"/>
      <c r="EB1741" s="12"/>
      <c r="EC1741" s="12"/>
      <c r="ED1741" s="12"/>
      <c r="EE1741" s="12"/>
      <c r="EF1741" s="12"/>
      <c r="EG1741" s="12"/>
      <c r="EH1741" s="12"/>
      <c r="EI1741" s="12"/>
      <c r="EJ1741" s="12"/>
      <c r="EK1741" s="12"/>
      <c r="EL1741" s="12"/>
      <c r="EM1741" s="12"/>
      <c r="EN1741" s="12"/>
      <c r="EO1741" s="12"/>
      <c r="EP1741" s="12"/>
      <c r="EQ1741" s="12"/>
      <c r="ER1741" s="12"/>
      <c r="ES1741" s="12"/>
      <c r="ET1741" s="12"/>
      <c r="EU1741" s="12"/>
      <c r="EV1741" s="12"/>
      <c r="EW1741" s="12"/>
      <c r="EX1741" s="12"/>
      <c r="EY1741" s="12"/>
      <c r="EZ1741" s="12"/>
      <c r="FA1741" s="12"/>
      <c r="FB1741" s="12"/>
      <c r="FC1741" s="12"/>
      <c r="FD1741" s="12"/>
      <c r="FE1741" s="12"/>
      <c r="FF1741" s="12"/>
      <c r="FG1741" s="12"/>
      <c r="FH1741" s="12"/>
      <c r="FI1741" s="12"/>
      <c r="FJ1741" s="12"/>
      <c r="FK1741" s="12"/>
      <c r="FL1741" s="12"/>
      <c r="FM1741" s="12"/>
      <c r="FN1741" s="12"/>
      <c r="FO1741" s="12"/>
      <c r="FP1741" s="12"/>
      <c r="FQ1741" s="12"/>
      <c r="FR1741" s="12"/>
      <c r="FS1741" s="12"/>
      <c r="FT1741" s="12"/>
      <c r="FU1741" s="12"/>
      <c r="FV1741" s="12"/>
      <c r="FW1741" s="12"/>
      <c r="FX1741" s="12"/>
      <c r="FY1741" s="12"/>
      <c r="FZ1741" s="12"/>
      <c r="GA1741" s="12"/>
      <c r="GB1741" s="12"/>
      <c r="GC1741" s="12"/>
      <c r="GD1741" s="12"/>
      <c r="GE1741" s="12"/>
      <c r="GF1741" s="12"/>
      <c r="GG1741" s="12"/>
      <c r="GH1741" s="12"/>
      <c r="GI1741" s="12"/>
      <c r="GJ1741" s="12"/>
      <c r="GK1741" s="12"/>
      <c r="GL1741" s="12"/>
      <c r="GM1741" s="12"/>
      <c r="GN1741" s="12"/>
      <c r="GO1741" s="12"/>
      <c r="GP1741" s="12"/>
      <c r="GQ1741" s="12"/>
      <c r="GR1741" s="12"/>
      <c r="GS1741" s="12"/>
      <c r="GT1741" s="12"/>
      <c r="GU1741" s="12"/>
      <c r="GV1741" s="12"/>
      <c r="GW1741" s="12"/>
      <c r="GX1741" s="12"/>
      <c r="GY1741" s="12"/>
      <c r="GZ1741" s="12"/>
      <c r="HA1741" s="12"/>
      <c r="HB1741" s="12"/>
      <c r="HC1741" s="12"/>
      <c r="HD1741" s="12"/>
      <c r="HE1741" s="12"/>
      <c r="HF1741" s="12"/>
      <c r="HG1741" s="12"/>
      <c r="HH1741" s="12"/>
      <c r="HI1741" s="12"/>
      <c r="HJ1741" s="12"/>
      <c r="HK1741" s="12"/>
      <c r="HL1741" s="12"/>
      <c r="HM1741" s="12"/>
      <c r="HN1741" s="12"/>
      <c r="HO1741" s="12"/>
      <c r="HP1741" s="12"/>
      <c r="HQ1741" s="12"/>
      <c r="HR1741" s="12"/>
      <c r="HS1741" s="12"/>
      <c r="HT1741" s="12"/>
      <c r="HU1741" s="12"/>
      <c r="HV1741" s="12"/>
      <c r="HW1741" s="12"/>
      <c r="HX1741" s="12"/>
      <c r="HY1741" s="12"/>
      <c r="HZ1741" s="12"/>
      <c r="IA1741" s="12"/>
      <c r="IB1741" s="12"/>
      <c r="IC1741" s="12"/>
      <c r="ID1741" s="12"/>
      <c r="IE1741" s="12"/>
      <c r="IF1741" s="12"/>
      <c r="IG1741" s="12"/>
      <c r="IH1741" s="12"/>
      <c r="II1741" s="12"/>
      <c r="IJ1741" s="12"/>
      <c r="IK1741" s="12"/>
      <c r="IL1741" s="12"/>
      <c r="IM1741" s="12"/>
      <c r="IN1741" s="12"/>
      <c r="IO1741" s="12"/>
      <c r="IP1741" s="12"/>
      <c r="IQ1741" s="12"/>
      <c r="IR1741" s="12"/>
      <c r="IS1741" s="12"/>
      <c r="IT1741" s="12"/>
      <c r="IU1741" s="12"/>
      <c r="IV1741" s="12"/>
      <c r="IW1741" s="12"/>
      <c r="IX1741" s="12"/>
      <c r="IY1741" s="12"/>
      <c r="IZ1741" s="12"/>
      <c r="JA1741" s="12"/>
      <c r="JB1741" s="12"/>
      <c r="JC1741" s="12"/>
      <c r="JD1741" s="12"/>
      <c r="JE1741" s="12"/>
      <c r="JF1741" s="12"/>
      <c r="JG1741" s="12"/>
      <c r="JH1741" s="12"/>
      <c r="JI1741" s="12"/>
      <c r="JJ1741" s="12"/>
      <c r="JK1741" s="12"/>
      <c r="JL1741" s="12"/>
      <c r="JM1741" s="12"/>
      <c r="JN1741" s="12"/>
      <c r="JO1741" s="12"/>
      <c r="JP1741" s="12"/>
      <c r="JQ1741" s="12"/>
      <c r="JR1741" s="12"/>
      <c r="JS1741" s="12"/>
      <c r="JT1741" s="12"/>
      <c r="JU1741" s="12"/>
      <c r="JV1741" s="12"/>
      <c r="JW1741" s="12"/>
      <c r="JX1741" s="12"/>
      <c r="JY1741" s="12"/>
      <c r="JZ1741" s="12"/>
      <c r="KA1741" s="12"/>
      <c r="KB1741" s="12"/>
      <c r="KC1741" s="12"/>
      <c r="KD1741" s="12"/>
      <c r="KE1741" s="12"/>
      <c r="KF1741" s="12"/>
      <c r="KG1741" s="12"/>
      <c r="KH1741" s="12"/>
      <c r="KI1741" s="12"/>
      <c r="KJ1741" s="12"/>
      <c r="KK1741" s="12"/>
      <c r="KL1741" s="12"/>
      <c r="KM1741" s="12"/>
      <c r="KN1741" s="12"/>
      <c r="KO1741" s="12"/>
      <c r="KP1741" s="12"/>
      <c r="KQ1741" s="12"/>
      <c r="KR1741" s="12"/>
      <c r="KS1741" s="12"/>
      <c r="KT1741" s="12"/>
      <c r="KU1741" s="12"/>
      <c r="KV1741" s="12"/>
      <c r="KW1741" s="12"/>
      <c r="KX1741" s="12"/>
      <c r="KY1741" s="12"/>
      <c r="KZ1741" s="12"/>
      <c r="LA1741" s="12"/>
      <c r="LB1741" s="12"/>
      <c r="LC1741" s="12"/>
      <c r="LD1741" s="12"/>
      <c r="LE1741" s="12"/>
      <c r="LF1741" s="12"/>
      <c r="LG1741" s="12"/>
      <c r="LH1741" s="12"/>
      <c r="LI1741" s="12"/>
      <c r="LJ1741" s="12"/>
      <c r="LK1741" s="12"/>
      <c r="LL1741" s="12"/>
      <c r="LM1741" s="12"/>
      <c r="LN1741" s="12"/>
      <c r="LO1741" s="12"/>
      <c r="LP1741" s="12"/>
      <c r="LQ1741" s="12"/>
      <c r="LR1741" s="12"/>
      <c r="LS1741" s="12"/>
      <c r="LT1741" s="12"/>
      <c r="LU1741" s="12"/>
      <c r="LV1741" s="12"/>
      <c r="LW1741" s="12"/>
      <c r="LX1741" s="12"/>
      <c r="LY1741" s="12"/>
      <c r="LZ1741" s="12"/>
      <c r="MA1741" s="12"/>
      <c r="MB1741" s="12"/>
      <c r="MC1741" s="12"/>
      <c r="MD1741" s="12"/>
      <c r="ME1741" s="12"/>
      <c r="MF1741" s="12"/>
      <c r="MG1741" s="12"/>
      <c r="MH1741" s="12"/>
      <c r="MI1741" s="12"/>
      <c r="MJ1741" s="12"/>
      <c r="MK1741" s="12"/>
      <c r="ML1741" s="12"/>
      <c r="MM1741" s="12"/>
      <c r="MN1741" s="12"/>
      <c r="MO1741" s="12"/>
      <c r="MP1741" s="12"/>
      <c r="MQ1741" s="12"/>
      <c r="MR1741" s="12"/>
      <c r="MS1741" s="12"/>
      <c r="MT1741" s="12"/>
      <c r="MU1741" s="12"/>
      <c r="MV1741" s="12"/>
      <c r="MW1741" s="12"/>
      <c r="MX1741" s="12"/>
      <c r="MY1741" s="12"/>
      <c r="MZ1741" s="12"/>
      <c r="NA1741" s="12"/>
      <c r="NB1741" s="12"/>
      <c r="NC1741" s="12"/>
      <c r="ND1741" s="12"/>
      <c r="NE1741" s="12"/>
      <c r="NF1741" s="12"/>
      <c r="NG1741" s="12"/>
      <c r="NH1741" s="12"/>
      <c r="NI1741" s="12"/>
      <c r="NJ1741" s="12"/>
      <c r="NK1741" s="12"/>
      <c r="NL1741" s="12"/>
      <c r="NM1741" s="12"/>
      <c r="NN1741" s="12"/>
      <c r="NO1741" s="12"/>
      <c r="NP1741" s="12"/>
      <c r="NQ1741" s="12"/>
      <c r="NR1741" s="12"/>
      <c r="NS1741" s="12"/>
      <c r="NT1741" s="12"/>
      <c r="NU1741" s="12"/>
      <c r="NV1741" s="12"/>
      <c r="NW1741" s="12"/>
      <c r="NX1741" s="12"/>
      <c r="NY1741" s="12"/>
      <c r="NZ1741" s="12"/>
      <c r="OA1741" s="12"/>
      <c r="OB1741" s="12"/>
      <c r="OC1741" s="12"/>
      <c r="OD1741" s="12"/>
      <c r="OE1741" s="12"/>
      <c r="OF1741" s="12"/>
      <c r="OG1741" s="12"/>
      <c r="OH1741" s="12"/>
      <c r="OI1741" s="12"/>
      <c r="OJ1741" s="12"/>
      <c r="OK1741" s="12"/>
      <c r="OL1741" s="12"/>
      <c r="OM1741" s="12"/>
      <c r="ON1741" s="12"/>
      <c r="OO1741" s="12"/>
      <c r="OP1741" s="12"/>
      <c r="OQ1741" s="12"/>
      <c r="OR1741" s="12"/>
      <c r="OS1741" s="12"/>
      <c r="OT1741" s="12"/>
      <c r="OU1741" s="12"/>
      <c r="OV1741" s="12"/>
      <c r="OW1741" s="12"/>
      <c r="OX1741" s="12"/>
      <c r="OY1741" s="12"/>
      <c r="OZ1741" s="12"/>
      <c r="PA1741" s="12"/>
      <c r="PB1741" s="12"/>
      <c r="PC1741" s="12"/>
      <c r="PD1741" s="12"/>
      <c r="PE1741" s="12"/>
      <c r="PF1741" s="12"/>
      <c r="PG1741" s="12"/>
      <c r="PH1741" s="12"/>
      <c r="PI1741" s="12"/>
      <c r="PJ1741" s="12"/>
      <c r="PK1741" s="12"/>
      <c r="PL1741" s="12"/>
      <c r="PM1741" s="12"/>
      <c r="PN1741" s="12"/>
      <c r="PO1741" s="12"/>
      <c r="PP1741" s="12"/>
      <c r="PQ1741" s="12"/>
      <c r="PR1741" s="12"/>
      <c r="PS1741" s="12"/>
      <c r="PT1741" s="12"/>
      <c r="PU1741" s="12"/>
      <c r="PV1741" s="12"/>
      <c r="PW1741" s="12"/>
      <c r="PX1741" s="12"/>
      <c r="PY1741" s="12"/>
      <c r="PZ1741" s="12"/>
      <c r="QA1741" s="12"/>
      <c r="QB1741" s="12"/>
      <c r="QC1741" s="12"/>
      <c r="QD1741" s="12"/>
      <c r="QE1741" s="12"/>
      <c r="QF1741" s="12"/>
      <c r="QG1741" s="12"/>
      <c r="QH1741" s="12"/>
      <c r="QI1741" s="12"/>
      <c r="QJ1741" s="12"/>
      <c r="QK1741" s="12"/>
      <c r="QL1741" s="12"/>
      <c r="QM1741" s="12"/>
      <c r="QN1741" s="12"/>
      <c r="QO1741" s="12"/>
      <c r="QP1741" s="12"/>
      <c r="QQ1741" s="12"/>
      <c r="QR1741" s="12"/>
      <c r="QS1741" s="12"/>
      <c r="QT1741" s="12"/>
      <c r="QU1741" s="12"/>
      <c r="QV1741" s="12"/>
      <c r="QW1741" s="12"/>
      <c r="QX1741" s="12"/>
      <c r="QY1741" s="12"/>
      <c r="QZ1741" s="12"/>
      <c r="RA1741" s="12"/>
      <c r="RB1741" s="12"/>
      <c r="RC1741" s="12"/>
      <c r="RD1741" s="12"/>
      <c r="RE1741" s="12"/>
      <c r="RF1741" s="12"/>
      <c r="RG1741" s="12"/>
      <c r="RH1741" s="12"/>
      <c r="RI1741" s="12"/>
      <c r="RJ1741" s="12"/>
      <c r="RK1741" s="12"/>
      <c r="RL1741" s="12"/>
      <c r="RM1741" s="12"/>
      <c r="RN1741" s="12"/>
      <c r="RO1741" s="12"/>
      <c r="RP1741" s="12"/>
      <c r="RQ1741" s="12"/>
      <c r="RR1741" s="12"/>
      <c r="RS1741" s="12"/>
      <c r="RT1741" s="12"/>
      <c r="RU1741" s="12"/>
      <c r="RV1741" s="12"/>
      <c r="RW1741" s="12"/>
      <c r="RX1741" s="12"/>
      <c r="RY1741" s="12"/>
      <c r="RZ1741" s="12"/>
      <c r="SA1741" s="12"/>
      <c r="SB1741" s="12"/>
      <c r="SC1741" s="12"/>
      <c r="SD1741" s="12"/>
      <c r="SE1741" s="12"/>
      <c r="SF1741" s="12"/>
      <c r="SG1741" s="12"/>
      <c r="SH1741" s="12"/>
      <c r="SI1741" s="12"/>
      <c r="SJ1741" s="12"/>
      <c r="SK1741" s="12"/>
      <c r="SL1741" s="12"/>
      <c r="SM1741" s="12"/>
      <c r="SN1741" s="12"/>
      <c r="SO1741" s="12"/>
      <c r="SP1741" s="12"/>
      <c r="SQ1741" s="12"/>
      <c r="SR1741" s="12"/>
      <c r="SS1741" s="12"/>
      <c r="ST1741" s="12"/>
      <c r="SU1741" s="12"/>
      <c r="SV1741" s="12"/>
      <c r="SW1741" s="12"/>
      <c r="SX1741" s="12"/>
      <c r="SY1741" s="12"/>
      <c r="SZ1741" s="12"/>
      <c r="TA1741" s="12"/>
      <c r="TB1741" s="12"/>
      <c r="TC1741" s="12"/>
      <c r="TD1741" s="12"/>
      <c r="TE1741" s="12"/>
      <c r="TF1741" s="12"/>
      <c r="TG1741" s="12"/>
      <c r="TH1741" s="12"/>
      <c r="TI1741" s="12"/>
      <c r="TJ1741" s="12"/>
      <c r="TK1741" s="12"/>
      <c r="TL1741" s="12"/>
      <c r="TM1741" s="12"/>
      <c r="TN1741" s="12"/>
      <c r="TO1741" s="12"/>
      <c r="TP1741" s="12"/>
      <c r="TQ1741" s="12"/>
      <c r="TR1741" s="12"/>
      <c r="TS1741" s="12"/>
      <c r="TT1741" s="12"/>
      <c r="TU1741" s="12"/>
      <c r="TV1741" s="12"/>
      <c r="TW1741" s="12"/>
      <c r="TX1741" s="12"/>
      <c r="TY1741" s="12"/>
      <c r="TZ1741" s="12"/>
      <c r="UA1741" s="12"/>
      <c r="UB1741" s="12"/>
      <c r="UC1741" s="12"/>
      <c r="UD1741" s="12"/>
      <c r="UE1741" s="12"/>
      <c r="UF1741" s="12"/>
      <c r="UG1741" s="12"/>
      <c r="UH1741" s="12"/>
      <c r="UI1741" s="12"/>
      <c r="UJ1741" s="12"/>
      <c r="UK1741" s="12"/>
      <c r="UL1741" s="12"/>
      <c r="UM1741" s="12"/>
      <c r="UN1741" s="12"/>
      <c r="UO1741" s="12"/>
      <c r="UP1741" s="12"/>
      <c r="UQ1741" s="12"/>
      <c r="UR1741" s="12"/>
      <c r="US1741" s="12"/>
      <c r="UT1741" s="12"/>
      <c r="UU1741" s="12"/>
      <c r="UV1741" s="12"/>
      <c r="UW1741" s="12"/>
      <c r="UX1741" s="12"/>
      <c r="UY1741" s="12"/>
      <c r="UZ1741" s="12"/>
      <c r="VA1741" s="12"/>
      <c r="VB1741" s="12"/>
      <c r="VC1741" s="12"/>
      <c r="VD1741" s="12"/>
      <c r="VE1741" s="12"/>
      <c r="VF1741" s="12"/>
      <c r="VG1741" s="12"/>
      <c r="VH1741" s="12"/>
      <c r="VI1741" s="12"/>
      <c r="VJ1741" s="12"/>
      <c r="VK1741" s="12"/>
      <c r="VL1741" s="12"/>
      <c r="VM1741" s="12"/>
      <c r="VN1741" s="12"/>
      <c r="VO1741" s="12"/>
      <c r="VP1741" s="12"/>
      <c r="VQ1741" s="12"/>
      <c r="VR1741" s="12"/>
      <c r="VS1741" s="12"/>
      <c r="VT1741" s="12"/>
      <c r="VU1741" s="12"/>
      <c r="VV1741" s="12"/>
      <c r="VW1741" s="12"/>
      <c r="VX1741" s="12"/>
      <c r="VY1741" s="12"/>
      <c r="VZ1741" s="12"/>
      <c r="WA1741" s="12"/>
      <c r="WB1741" s="12"/>
      <c r="WC1741" s="12"/>
      <c r="WD1741" s="12"/>
      <c r="WE1741" s="12"/>
      <c r="WF1741" s="12"/>
      <c r="WG1741" s="12"/>
      <c r="WH1741" s="12"/>
      <c r="WI1741" s="12"/>
      <c r="WJ1741" s="12"/>
      <c r="WK1741" s="12"/>
      <c r="WL1741" s="12"/>
      <c r="WM1741" s="12"/>
      <c r="WN1741" s="12"/>
      <c r="WO1741" s="12"/>
      <c r="WP1741" s="12"/>
      <c r="WQ1741" s="12"/>
      <c r="WR1741" s="12"/>
      <c r="WS1741" s="12"/>
      <c r="WT1741" s="12"/>
      <c r="WU1741" s="12"/>
      <c r="WV1741" s="12"/>
      <c r="WW1741" s="12"/>
      <c r="WX1741" s="12"/>
      <c r="WY1741" s="12"/>
      <c r="WZ1741" s="12"/>
      <c r="XA1741" s="12"/>
      <c r="XB1741" s="12"/>
      <c r="XC1741" s="12"/>
      <c r="XD1741" s="12"/>
      <c r="XE1741" s="12"/>
      <c r="XF1741" s="12"/>
      <c r="XG1741" s="12"/>
      <c r="XH1741" s="12"/>
      <c r="XI1741" s="12"/>
      <c r="XJ1741" s="12"/>
      <c r="XK1741" s="12"/>
      <c r="XL1741" s="12"/>
      <c r="XM1741" s="12"/>
      <c r="XN1741" s="12"/>
      <c r="XO1741" s="12"/>
      <c r="XP1741" s="12"/>
      <c r="XQ1741" s="12"/>
      <c r="XR1741" s="12"/>
      <c r="XS1741" s="12"/>
      <c r="XT1741" s="12"/>
      <c r="XU1741" s="12"/>
      <c r="XV1741" s="12"/>
      <c r="XW1741" s="12"/>
      <c r="XX1741" s="12"/>
      <c r="XY1741" s="12"/>
      <c r="XZ1741" s="12"/>
      <c r="YA1741" s="12"/>
      <c r="YB1741" s="12"/>
      <c r="YC1741" s="12"/>
      <c r="YD1741" s="12"/>
      <c r="YE1741" s="12"/>
      <c r="YF1741" s="12"/>
      <c r="YG1741" s="12"/>
      <c r="YH1741" s="12"/>
      <c r="YI1741" s="12"/>
      <c r="YJ1741" s="12"/>
      <c r="YK1741" s="12"/>
      <c r="YL1741" s="12"/>
      <c r="YM1741" s="12"/>
      <c r="YN1741" s="12"/>
      <c r="YO1741" s="12"/>
      <c r="YP1741" s="12"/>
      <c r="YQ1741" s="12"/>
      <c r="YR1741" s="12"/>
      <c r="YS1741" s="12"/>
      <c r="YT1741" s="12"/>
      <c r="YU1741" s="12"/>
      <c r="YV1741" s="12"/>
      <c r="YW1741" s="12"/>
      <c r="YX1741" s="12"/>
      <c r="YY1741" s="12"/>
      <c r="YZ1741" s="12"/>
      <c r="ZA1741" s="12"/>
      <c r="ZB1741" s="12"/>
      <c r="ZC1741" s="12"/>
      <c r="ZD1741" s="12"/>
      <c r="ZE1741" s="12"/>
      <c r="ZF1741" s="12"/>
      <c r="ZG1741" s="12"/>
      <c r="ZH1741" s="12"/>
      <c r="ZI1741" s="12"/>
      <c r="ZJ1741" s="12"/>
      <c r="ZK1741" s="12"/>
      <c r="ZL1741" s="12"/>
      <c r="ZM1741" s="12"/>
      <c r="ZN1741" s="12"/>
      <c r="ZO1741" s="12"/>
      <c r="ZP1741" s="12"/>
      <c r="ZQ1741" s="12"/>
      <c r="ZR1741" s="12"/>
      <c r="ZS1741" s="12"/>
      <c r="ZT1741" s="12"/>
      <c r="ZU1741" s="12"/>
      <c r="ZV1741" s="12"/>
      <c r="ZW1741" s="12"/>
      <c r="ZX1741" s="12"/>
      <c r="ZY1741" s="12"/>
      <c r="ZZ1741" s="12"/>
      <c r="AAA1741" s="12"/>
      <c r="AAB1741" s="12"/>
      <c r="AAC1741" s="12"/>
      <c r="AAD1741" s="12"/>
      <c r="AAE1741" s="12"/>
      <c r="AAF1741" s="12"/>
      <c r="AAG1741" s="12"/>
      <c r="AAH1741" s="12"/>
      <c r="AAI1741" s="12"/>
      <c r="AAJ1741" s="12"/>
      <c r="AAK1741" s="12"/>
      <c r="AAL1741" s="12"/>
      <c r="AAM1741" s="12"/>
      <c r="AAN1741" s="12"/>
      <c r="AAO1741" s="12"/>
      <c r="AAP1741" s="12"/>
      <c r="AAQ1741" s="12"/>
      <c r="AAR1741" s="12"/>
      <c r="AAS1741" s="12"/>
      <c r="AAT1741" s="12"/>
      <c r="AAU1741" s="12"/>
      <c r="AAV1741" s="12"/>
      <c r="AAW1741" s="12"/>
      <c r="AAX1741" s="12"/>
      <c r="AAY1741" s="12"/>
      <c r="AAZ1741" s="12"/>
      <c r="ABA1741" s="12"/>
      <c r="ABB1741" s="12"/>
      <c r="ABC1741" s="12"/>
      <c r="ABD1741" s="12"/>
      <c r="ABE1741" s="12"/>
      <c r="ABF1741" s="12"/>
      <c r="ABG1741" s="12"/>
      <c r="ABH1741" s="12"/>
      <c r="ABI1741" s="12"/>
      <c r="ABJ1741" s="12"/>
      <c r="ABK1741" s="12"/>
      <c r="ABL1741" s="12"/>
      <c r="ABM1741" s="12"/>
      <c r="ABN1741" s="12"/>
      <c r="ABO1741" s="12"/>
      <c r="ABP1741" s="12"/>
      <c r="ABQ1741" s="12"/>
      <c r="ABR1741" s="12"/>
      <c r="ABS1741" s="12"/>
      <c r="ABT1741" s="12"/>
      <c r="ABU1741" s="12"/>
      <c r="ABV1741" s="12"/>
      <c r="ABW1741" s="12"/>
      <c r="ABX1741" s="12"/>
      <c r="ABY1741" s="12"/>
      <c r="ABZ1741" s="12"/>
      <c r="ACA1741" s="12"/>
      <c r="ACB1741" s="12"/>
      <c r="ACC1741" s="12"/>
      <c r="ACD1741" s="12"/>
      <c r="ACE1741" s="12"/>
      <c r="ACF1741" s="12"/>
      <c r="ACG1741" s="12"/>
      <c r="ACH1741" s="12"/>
      <c r="ACI1741" s="12"/>
      <c r="ACJ1741" s="12"/>
      <c r="ACK1741" s="12"/>
      <c r="ACL1741" s="12"/>
      <c r="ACM1741" s="12"/>
      <c r="ACN1741" s="12"/>
      <c r="ACO1741" s="12"/>
      <c r="ACP1741" s="12"/>
      <c r="ACQ1741" s="12"/>
      <c r="ACR1741" s="12"/>
      <c r="ACS1741" s="12"/>
      <c r="ACT1741" s="12"/>
      <c r="ACU1741" s="12"/>
      <c r="ACV1741" s="12"/>
      <c r="ACW1741" s="12"/>
      <c r="ACX1741" s="12"/>
      <c r="ACY1741" s="12"/>
      <c r="ACZ1741" s="12"/>
      <c r="ADA1741" s="12"/>
      <c r="ADB1741" s="12"/>
      <c r="ADC1741" s="12"/>
      <c r="ADD1741" s="12"/>
      <c r="ADE1741" s="12"/>
      <c r="ADF1741" s="12"/>
      <c r="ADG1741" s="12"/>
      <c r="ADH1741" s="12"/>
      <c r="ADI1741" s="12"/>
      <c r="ADJ1741" s="12"/>
      <c r="ADK1741" s="12"/>
      <c r="ADL1741" s="12"/>
      <c r="ADM1741" s="12"/>
      <c r="ADN1741" s="12"/>
      <c r="ADO1741" s="12"/>
      <c r="ADP1741" s="12"/>
      <c r="ADQ1741" s="12"/>
      <c r="ADR1741" s="12"/>
      <c r="ADS1741" s="12"/>
      <c r="ADT1741" s="12"/>
      <c r="ADU1741" s="12"/>
      <c r="ADV1741" s="12"/>
      <c r="ADW1741" s="12"/>
      <c r="ADX1741" s="12"/>
      <c r="ADY1741" s="12"/>
      <c r="ADZ1741" s="12"/>
      <c r="AEA1741" s="12"/>
      <c r="AEB1741" s="12"/>
      <c r="AEC1741" s="12"/>
      <c r="AED1741" s="12"/>
      <c r="AEE1741" s="12"/>
      <c r="AEF1741" s="12"/>
      <c r="AEG1741" s="12"/>
      <c r="AEH1741" s="12"/>
      <c r="AEI1741" s="12"/>
      <c r="AEJ1741" s="12"/>
      <c r="AEK1741" s="12"/>
      <c r="AEL1741" s="12"/>
      <c r="AEM1741" s="12"/>
      <c r="AEN1741" s="12"/>
      <c r="AEO1741" s="12"/>
      <c r="AEP1741" s="12"/>
      <c r="AEQ1741" s="12"/>
      <c r="AER1741" s="12"/>
      <c r="AES1741" s="12"/>
      <c r="AET1741" s="12"/>
      <c r="AEU1741" s="12"/>
      <c r="AEV1741" s="12"/>
      <c r="AEW1741" s="12"/>
      <c r="AEX1741" s="12"/>
      <c r="AEY1741" s="12"/>
      <c r="AEZ1741" s="12"/>
      <c r="AFA1741" s="12"/>
      <c r="AFB1741" s="12"/>
      <c r="AFC1741" s="12"/>
      <c r="AFD1741" s="12"/>
      <c r="AFE1741" s="12"/>
      <c r="AFF1741" s="12"/>
      <c r="AFG1741" s="12"/>
      <c r="AFH1741" s="12"/>
      <c r="AFI1741" s="12"/>
      <c r="AFJ1741" s="12"/>
      <c r="AFK1741" s="12"/>
      <c r="AFL1741" s="12"/>
      <c r="AFM1741" s="12"/>
      <c r="AFN1741" s="12"/>
      <c r="AFO1741" s="12"/>
      <c r="AFP1741" s="12"/>
      <c r="AFQ1741" s="12"/>
      <c r="AFR1741" s="12"/>
      <c r="AFS1741" s="12"/>
      <c r="AFT1741" s="12"/>
      <c r="AFU1741" s="12"/>
      <c r="AFV1741" s="12"/>
      <c r="AFW1741" s="12"/>
      <c r="AFX1741" s="12"/>
      <c r="AFY1741" s="12"/>
      <c r="AFZ1741" s="12"/>
      <c r="AGA1741" s="12"/>
      <c r="AGB1741" s="12"/>
      <c r="AGC1741" s="12"/>
      <c r="AGD1741" s="12"/>
      <c r="AGE1741" s="12"/>
      <c r="AGF1741" s="12"/>
      <c r="AGG1741" s="12"/>
      <c r="AGH1741" s="12"/>
      <c r="AGI1741" s="12"/>
      <c r="AGJ1741" s="12"/>
      <c r="AGK1741" s="12"/>
      <c r="AGL1741" s="12"/>
      <c r="AGM1741" s="12"/>
      <c r="AGN1741" s="12"/>
      <c r="AGO1741" s="12"/>
      <c r="AGP1741" s="12"/>
      <c r="AGQ1741" s="12"/>
      <c r="AGR1741" s="12"/>
      <c r="AGS1741" s="12"/>
      <c r="AGT1741" s="12"/>
      <c r="AGU1741" s="12"/>
      <c r="AGV1741" s="12"/>
      <c r="AGW1741" s="12"/>
      <c r="AGX1741" s="12"/>
      <c r="AGY1741" s="12"/>
      <c r="AGZ1741" s="12"/>
      <c r="AHA1741" s="12"/>
      <c r="AHB1741" s="12"/>
      <c r="AHC1741" s="12"/>
      <c r="AHD1741" s="12"/>
      <c r="AHE1741" s="12"/>
      <c r="AHF1741" s="12"/>
      <c r="AHG1741" s="12"/>
      <c r="AHH1741" s="12"/>
      <c r="AHI1741" s="12"/>
      <c r="AHJ1741" s="12"/>
      <c r="AHK1741" s="12"/>
      <c r="AHL1741" s="12"/>
      <c r="AHM1741" s="12"/>
      <c r="AHN1741" s="12"/>
      <c r="AHO1741" s="12"/>
      <c r="AHP1741" s="12"/>
      <c r="AHQ1741" s="12"/>
      <c r="AHR1741" s="12"/>
      <c r="AHS1741" s="12"/>
      <c r="AHT1741" s="12"/>
      <c r="AHU1741" s="12"/>
      <c r="AHV1741" s="12"/>
      <c r="AHW1741" s="12"/>
      <c r="AHX1741" s="12"/>
      <c r="AHY1741" s="12"/>
      <c r="AHZ1741" s="12"/>
      <c r="AIA1741" s="12"/>
      <c r="AIB1741" s="12"/>
      <c r="AIC1741" s="12"/>
      <c r="AID1741" s="12"/>
      <c r="AIE1741" s="12"/>
      <c r="AIF1741" s="12"/>
      <c r="AIG1741" s="12"/>
      <c r="AIH1741" s="12"/>
      <c r="AII1741" s="12"/>
      <c r="AIJ1741" s="12"/>
      <c r="AIK1741" s="12"/>
      <c r="AIL1741" s="12"/>
      <c r="AIM1741" s="12"/>
      <c r="AIN1741" s="12"/>
      <c r="AIO1741" s="12"/>
      <c r="AIP1741" s="12"/>
      <c r="AIQ1741" s="12"/>
      <c r="AIR1741" s="12"/>
      <c r="AIS1741" s="12"/>
      <c r="AIT1741" s="12"/>
      <c r="AIU1741" s="12"/>
      <c r="AIV1741" s="12"/>
      <c r="AIW1741" s="12"/>
      <c r="AIX1741" s="12"/>
      <c r="AIY1741" s="12"/>
      <c r="AIZ1741" s="12"/>
      <c r="AJA1741" s="12"/>
      <c r="AJB1741" s="12"/>
      <c r="AJC1741" s="12"/>
      <c r="AJD1741" s="12"/>
      <c r="AJE1741" s="12"/>
      <c r="AJF1741" s="12"/>
      <c r="AJG1741" s="12"/>
      <c r="AJH1741" s="12"/>
      <c r="AJI1741" s="12"/>
      <c r="AJJ1741" s="12"/>
      <c r="AJK1741" s="12"/>
      <c r="AJL1741" s="12"/>
      <c r="AJM1741" s="12"/>
      <c r="AJN1741" s="12"/>
      <c r="AJO1741" s="12"/>
      <c r="AJP1741" s="12"/>
      <c r="AJQ1741" s="12"/>
      <c r="AJR1741" s="12"/>
      <c r="AJS1741" s="12"/>
      <c r="AJT1741" s="12"/>
      <c r="AJU1741" s="12"/>
      <c r="AJV1741" s="12"/>
      <c r="AJW1741" s="12"/>
      <c r="AJX1741" s="12"/>
      <c r="AJY1741" s="12"/>
      <c r="AJZ1741" s="12"/>
      <c r="AKA1741" s="12"/>
      <c r="AKB1741" s="12"/>
      <c r="AKC1741" s="12"/>
      <c r="AKD1741" s="12"/>
      <c r="AKE1741" s="12"/>
      <c r="AKF1741" s="12"/>
      <c r="AKG1741" s="12"/>
      <c r="AKH1741" s="12"/>
      <c r="AKI1741" s="12"/>
      <c r="AKJ1741" s="12"/>
      <c r="AKK1741" s="12"/>
      <c r="AKL1741" s="12"/>
      <c r="AKM1741" s="12"/>
      <c r="AKN1741" s="12"/>
      <c r="AKO1741" s="12"/>
      <c r="AKP1741" s="12"/>
      <c r="AKQ1741" s="12"/>
      <c r="AKR1741" s="12"/>
      <c r="AKS1741" s="12"/>
      <c r="AKT1741" s="12"/>
      <c r="AKU1741" s="12"/>
      <c r="AKV1741" s="12"/>
      <c r="AKW1741" s="12"/>
      <c r="AKX1741" s="12"/>
      <c r="AKY1741" s="12"/>
      <c r="AKZ1741" s="12"/>
      <c r="ALA1741" s="12"/>
      <c r="ALB1741" s="12"/>
      <c r="ALC1741" s="12"/>
      <c r="ALD1741" s="12"/>
      <c r="ALE1741" s="12"/>
      <c r="ALF1741" s="12"/>
      <c r="ALG1741" s="12"/>
      <c r="ALH1741" s="12"/>
      <c r="ALI1741" s="12"/>
      <c r="ALJ1741" s="12"/>
      <c r="ALK1741" s="12"/>
      <c r="ALL1741" s="12"/>
      <c r="ALM1741" s="12"/>
      <c r="ALN1741" s="12"/>
      <c r="ALO1741" s="12"/>
      <c r="ALP1741" s="12"/>
      <c r="ALQ1741" s="12"/>
      <c r="ALR1741" s="12"/>
      <c r="ALS1741" s="12"/>
      <c r="ALT1741" s="12"/>
      <c r="ALU1741" s="12"/>
      <c r="ALV1741" s="12"/>
      <c r="ALW1741" s="12"/>
      <c r="ALX1741" s="12"/>
      <c r="ALY1741" s="12"/>
      <c r="ALZ1741" s="12"/>
      <c r="AMA1741" s="12"/>
      <c r="AMB1741" s="12"/>
      <c r="AMC1741" s="12"/>
      <c r="AMD1741" s="12"/>
      <c r="AME1741" s="12"/>
      <c r="AMF1741" s="12"/>
      <c r="AMG1741" s="12"/>
      <c r="AMH1741" s="12"/>
      <c r="AMI1741" s="12"/>
      <c r="AMJ1741" s="12"/>
      <c r="AMK1741" s="12"/>
      <c r="AML1741" s="12"/>
      <c r="AMM1741" s="12"/>
      <c r="AMN1741" s="12"/>
      <c r="AMO1741" s="12"/>
      <c r="AMP1741" s="12"/>
      <c r="AMQ1741" s="12"/>
      <c r="AMR1741" s="12"/>
      <c r="AMS1741" s="12"/>
      <c r="AMT1741" s="12"/>
      <c r="AMU1741" s="12"/>
      <c r="AMV1741" s="12"/>
      <c r="AMW1741" s="12"/>
      <c r="AMX1741" s="12"/>
      <c r="AMY1741" s="12"/>
      <c r="AMZ1741" s="12"/>
      <c r="ANA1741" s="12"/>
      <c r="ANB1741" s="12"/>
      <c r="ANC1741" s="12"/>
      <c r="AND1741" s="12"/>
      <c r="ANE1741" s="12"/>
      <c r="ANF1741" s="12"/>
      <c r="ANG1741" s="12"/>
      <c r="ANH1741" s="12"/>
      <c r="ANI1741" s="12"/>
      <c r="ANJ1741" s="12"/>
      <c r="ANK1741" s="12"/>
      <c r="ANL1741" s="12"/>
      <c r="ANM1741" s="12"/>
      <c r="ANN1741" s="12"/>
      <c r="ANO1741" s="12"/>
      <c r="ANP1741" s="12"/>
      <c r="ANQ1741" s="12"/>
      <c r="ANR1741" s="12"/>
      <c r="ANS1741" s="12"/>
      <c r="ANT1741" s="12"/>
      <c r="ANU1741" s="12"/>
      <c r="ANV1741" s="12"/>
      <c r="ANW1741" s="12"/>
      <c r="ANX1741" s="12"/>
      <c r="ANY1741" s="12"/>
      <c r="ANZ1741" s="12"/>
      <c r="AOA1741" s="12"/>
      <c r="AOB1741" s="12"/>
      <c r="AOC1741" s="12"/>
      <c r="AOD1741" s="12"/>
      <c r="AOE1741" s="12"/>
      <c r="AOF1741" s="12"/>
      <c r="AOG1741" s="12"/>
      <c r="AOH1741" s="12"/>
      <c r="AOI1741" s="12"/>
      <c r="AOJ1741" s="12"/>
      <c r="AOK1741" s="12"/>
      <c r="AOL1741" s="12"/>
      <c r="AOM1741" s="12"/>
      <c r="AON1741" s="12"/>
      <c r="AOO1741" s="12"/>
      <c r="AOP1741" s="12"/>
      <c r="AOQ1741" s="12"/>
      <c r="AOR1741" s="12"/>
      <c r="AOS1741" s="12"/>
      <c r="AOT1741" s="12"/>
      <c r="AOU1741" s="12"/>
      <c r="AOV1741" s="12"/>
      <c r="AOW1741" s="12"/>
      <c r="AOX1741" s="12"/>
      <c r="AOY1741" s="12"/>
      <c r="AOZ1741" s="12"/>
      <c r="APA1741" s="12"/>
      <c r="APB1741" s="12"/>
      <c r="APC1741" s="12"/>
      <c r="APD1741" s="12"/>
      <c r="APE1741" s="12"/>
      <c r="APF1741" s="12"/>
      <c r="APG1741" s="12"/>
      <c r="APH1741" s="12"/>
      <c r="API1741" s="12"/>
      <c r="APJ1741" s="12"/>
      <c r="APK1741" s="12"/>
      <c r="APL1741" s="12"/>
      <c r="APM1741" s="12"/>
      <c r="APN1741" s="12"/>
      <c r="APO1741" s="12"/>
      <c r="APP1741" s="12"/>
      <c r="APQ1741" s="12"/>
      <c r="APR1741" s="12"/>
      <c r="APS1741" s="12"/>
      <c r="APT1741" s="12"/>
      <c r="APU1741" s="12"/>
      <c r="APV1741" s="12"/>
      <c r="APW1741" s="12"/>
      <c r="APX1741" s="12"/>
      <c r="APY1741" s="12"/>
      <c r="APZ1741" s="12"/>
      <c r="AQA1741" s="12"/>
      <c r="AQB1741" s="12"/>
      <c r="AQC1741" s="12"/>
      <c r="AQD1741" s="12"/>
      <c r="AQE1741" s="12"/>
      <c r="AQF1741" s="12"/>
      <c r="AQG1741" s="12"/>
      <c r="AQH1741" s="12"/>
      <c r="AQI1741" s="12"/>
      <c r="AQJ1741" s="12"/>
      <c r="AQK1741" s="12"/>
      <c r="AQL1741" s="12"/>
      <c r="AQM1741" s="12"/>
      <c r="AQN1741" s="12"/>
      <c r="AQO1741" s="12"/>
      <c r="AQP1741" s="12"/>
      <c r="AQQ1741" s="12"/>
      <c r="AQR1741" s="12"/>
      <c r="AQS1741" s="12"/>
      <c r="AQT1741" s="12"/>
      <c r="AQU1741" s="12"/>
      <c r="AQV1741" s="12"/>
      <c r="AQW1741" s="12"/>
      <c r="AQX1741" s="12"/>
      <c r="AQY1741" s="12"/>
      <c r="AQZ1741" s="12"/>
      <c r="ARA1741" s="12"/>
      <c r="ARB1741" s="12"/>
      <c r="ARC1741" s="12"/>
      <c r="ARD1741" s="12"/>
      <c r="ARE1741" s="12"/>
      <c r="ARF1741" s="12"/>
      <c r="ARG1741" s="12"/>
      <c r="ARH1741" s="12"/>
      <c r="ARI1741" s="12"/>
      <c r="ARJ1741" s="12"/>
      <c r="ARK1741" s="12"/>
      <c r="ARL1741" s="12"/>
      <c r="ARM1741" s="12"/>
      <c r="ARN1741" s="12"/>
      <c r="ARO1741" s="12"/>
      <c r="ARP1741" s="12"/>
      <c r="ARQ1741" s="12"/>
      <c r="ARR1741" s="12"/>
      <c r="ARS1741" s="12"/>
      <c r="ART1741" s="12"/>
      <c r="ARU1741" s="12"/>
      <c r="ARV1741" s="12"/>
      <c r="ARW1741" s="12"/>
      <c r="ARX1741" s="12"/>
      <c r="ARY1741" s="12"/>
      <c r="ARZ1741" s="12"/>
      <c r="ASA1741" s="12"/>
      <c r="ASB1741" s="12"/>
      <c r="ASC1741" s="12"/>
      <c r="ASD1741" s="12"/>
      <c r="ASE1741" s="12"/>
      <c r="ASF1741" s="12"/>
      <c r="ASG1741" s="12"/>
      <c r="ASH1741" s="12"/>
      <c r="ASI1741" s="12"/>
      <c r="ASJ1741" s="12"/>
      <c r="ASK1741" s="12"/>
      <c r="ASL1741" s="12"/>
      <c r="ASM1741" s="12"/>
      <c r="ASN1741" s="12"/>
      <c r="ASO1741" s="12"/>
      <c r="ASP1741" s="12"/>
      <c r="ASQ1741" s="12"/>
      <c r="ASR1741" s="12"/>
      <c r="ASS1741" s="12"/>
      <c r="AST1741" s="12"/>
      <c r="ASU1741" s="12"/>
      <c r="ASV1741" s="12"/>
      <c r="ASW1741" s="12"/>
      <c r="ASX1741" s="12"/>
      <c r="ASY1741" s="12"/>
      <c r="ASZ1741" s="12"/>
      <c r="ATA1741" s="12"/>
      <c r="ATB1741" s="12"/>
      <c r="ATC1741" s="12"/>
      <c r="ATD1741" s="12"/>
      <c r="ATE1741" s="12"/>
      <c r="ATF1741" s="12"/>
      <c r="ATG1741" s="12"/>
      <c r="ATH1741" s="12"/>
      <c r="ATI1741" s="12"/>
      <c r="ATJ1741" s="12"/>
      <c r="ATK1741" s="12"/>
      <c r="ATL1741" s="12"/>
      <c r="ATM1741" s="12"/>
      <c r="ATN1741" s="12"/>
      <c r="ATO1741" s="12"/>
      <c r="ATP1741" s="12"/>
      <c r="ATQ1741" s="12"/>
      <c r="ATR1741" s="12"/>
      <c r="ATS1741" s="12"/>
      <c r="ATT1741" s="12"/>
      <c r="ATU1741" s="12"/>
      <c r="ATV1741" s="12"/>
      <c r="ATW1741" s="12"/>
      <c r="ATX1741" s="12"/>
      <c r="ATY1741" s="12"/>
      <c r="ATZ1741" s="12"/>
      <c r="AUA1741" s="12"/>
      <c r="AUB1741" s="12"/>
      <c r="AUC1741" s="12"/>
      <c r="AUD1741" s="12"/>
      <c r="AUE1741" s="12"/>
      <c r="AUF1741" s="12"/>
      <c r="AUG1741" s="12"/>
      <c r="AUH1741" s="12"/>
      <c r="AUI1741" s="12"/>
      <c r="AUJ1741" s="12"/>
      <c r="AUK1741" s="12"/>
      <c r="AUL1741" s="12"/>
      <c r="AUM1741" s="12"/>
      <c r="AUN1741" s="12"/>
      <c r="AUO1741" s="12"/>
      <c r="AUP1741" s="12"/>
      <c r="AUQ1741" s="12"/>
      <c r="AUR1741" s="12"/>
      <c r="AUS1741" s="12"/>
      <c r="AUT1741" s="12"/>
      <c r="AUU1741" s="12"/>
      <c r="AUV1741" s="12"/>
      <c r="AUW1741" s="12"/>
      <c r="AUX1741" s="12"/>
      <c r="AUY1741" s="12"/>
      <c r="AUZ1741" s="12"/>
      <c r="AVA1741" s="12"/>
      <c r="AVB1741" s="12"/>
      <c r="AVC1741" s="12"/>
      <c r="AVD1741" s="12"/>
      <c r="AVE1741" s="12"/>
      <c r="AVF1741" s="12"/>
      <c r="AVG1741" s="12"/>
      <c r="AVH1741" s="12"/>
      <c r="AVI1741" s="12"/>
      <c r="AVJ1741" s="12"/>
      <c r="AVK1741" s="12"/>
      <c r="AVL1741" s="12"/>
      <c r="AVM1741" s="12"/>
      <c r="AVN1741" s="12"/>
      <c r="AVO1741" s="12"/>
      <c r="AVP1741" s="12"/>
      <c r="AVQ1741" s="12"/>
      <c r="AVR1741" s="12"/>
      <c r="AVS1741" s="12"/>
      <c r="AVT1741" s="12"/>
      <c r="AVU1741" s="12"/>
      <c r="AVV1741" s="12"/>
      <c r="AVW1741" s="12"/>
      <c r="AVX1741" s="12"/>
      <c r="AVY1741" s="12"/>
      <c r="AVZ1741" s="12"/>
      <c r="AWA1741" s="12"/>
      <c r="AWB1741" s="12"/>
      <c r="AWC1741" s="12"/>
      <c r="AWD1741" s="12"/>
      <c r="AWE1741" s="12"/>
      <c r="AWF1741" s="12"/>
      <c r="AWG1741" s="12"/>
      <c r="AWH1741" s="12"/>
      <c r="AWI1741" s="12"/>
      <c r="AWJ1741" s="12"/>
      <c r="AWK1741" s="12"/>
      <c r="AWL1741" s="12"/>
      <c r="AWM1741" s="12"/>
      <c r="AWN1741" s="12"/>
      <c r="AWO1741" s="12"/>
      <c r="AWP1741" s="12"/>
      <c r="AWQ1741" s="12"/>
      <c r="AWR1741" s="12"/>
      <c r="AWS1741" s="12"/>
      <c r="AWT1741" s="12"/>
      <c r="AWU1741" s="12"/>
      <c r="AWV1741" s="12"/>
      <c r="AWW1741" s="12"/>
      <c r="AWX1741" s="12"/>
      <c r="AWY1741" s="12"/>
      <c r="AWZ1741" s="12"/>
      <c r="AXA1741" s="12"/>
      <c r="AXB1741" s="12"/>
      <c r="AXC1741" s="12"/>
      <c r="AXD1741" s="12"/>
      <c r="AXE1741" s="12"/>
      <c r="AXF1741" s="12"/>
      <c r="AXG1741" s="12"/>
      <c r="AXH1741" s="12"/>
      <c r="AXI1741" s="12"/>
      <c r="AXJ1741" s="12"/>
      <c r="AXK1741" s="12"/>
      <c r="AXL1741" s="12"/>
      <c r="AXM1741" s="12"/>
      <c r="AXN1741" s="12"/>
      <c r="AXO1741" s="12"/>
      <c r="AXP1741" s="12"/>
      <c r="AXQ1741" s="12"/>
      <c r="AXR1741" s="12"/>
      <c r="AXS1741" s="12"/>
      <c r="AXT1741" s="12"/>
      <c r="AXU1741" s="12"/>
      <c r="AXV1741" s="12"/>
      <c r="AXW1741" s="12"/>
      <c r="AXX1741" s="12"/>
      <c r="AXY1741" s="12"/>
      <c r="AXZ1741" s="12"/>
      <c r="AYA1741" s="12"/>
      <c r="AYB1741" s="12"/>
      <c r="AYC1741" s="12"/>
      <c r="AYD1741" s="12"/>
      <c r="AYE1741" s="12"/>
      <c r="AYF1741" s="12"/>
      <c r="AYG1741" s="12"/>
      <c r="AYH1741" s="12"/>
      <c r="AYI1741" s="12"/>
      <c r="AYJ1741" s="12"/>
      <c r="AYK1741" s="12"/>
      <c r="AYL1741" s="12"/>
      <c r="AYM1741" s="12"/>
      <c r="AYN1741" s="12"/>
      <c r="AYO1741" s="12"/>
      <c r="AYP1741" s="12"/>
      <c r="AYQ1741" s="12"/>
      <c r="AYR1741" s="12"/>
      <c r="AYS1741" s="12"/>
      <c r="AYT1741" s="12"/>
      <c r="AYU1741" s="12"/>
      <c r="AYV1741" s="12"/>
      <c r="AYW1741" s="12"/>
      <c r="AYX1741" s="12"/>
      <c r="AYY1741" s="12"/>
      <c r="AYZ1741" s="12"/>
      <c r="AZA1741" s="12"/>
      <c r="AZB1741" s="12"/>
      <c r="AZC1741" s="12"/>
      <c r="AZD1741" s="12"/>
      <c r="AZE1741" s="12"/>
      <c r="AZF1741" s="12"/>
      <c r="AZG1741" s="12"/>
      <c r="AZH1741" s="12"/>
      <c r="AZI1741" s="12"/>
      <c r="AZJ1741" s="12"/>
      <c r="AZK1741" s="12"/>
      <c r="AZL1741" s="12"/>
      <c r="AZM1741" s="12"/>
      <c r="AZN1741" s="12"/>
      <c r="AZO1741" s="12"/>
      <c r="AZP1741" s="12"/>
      <c r="AZQ1741" s="12"/>
      <c r="AZR1741" s="12"/>
      <c r="AZS1741" s="12"/>
      <c r="AZT1741" s="12"/>
      <c r="AZU1741" s="12"/>
      <c r="AZV1741" s="12"/>
      <c r="AZW1741" s="12"/>
      <c r="AZX1741" s="12"/>
      <c r="AZY1741" s="12"/>
      <c r="AZZ1741" s="12"/>
      <c r="BAA1741" s="12"/>
      <c r="BAB1741" s="12"/>
      <c r="BAC1741" s="12"/>
      <c r="BAD1741" s="12"/>
      <c r="BAE1741" s="12"/>
      <c r="BAF1741" s="12"/>
      <c r="BAG1741" s="12"/>
      <c r="BAH1741" s="12"/>
      <c r="BAI1741" s="12"/>
      <c r="BAJ1741" s="12"/>
      <c r="BAK1741" s="12"/>
      <c r="BAL1741" s="12"/>
      <c r="BAM1741" s="12"/>
      <c r="BAN1741" s="12"/>
      <c r="BAO1741" s="12"/>
      <c r="BAP1741" s="12"/>
      <c r="BAQ1741" s="12"/>
      <c r="BAR1741" s="12"/>
      <c r="BAS1741" s="12"/>
      <c r="BAT1741" s="12"/>
      <c r="BAU1741" s="12"/>
      <c r="BAV1741" s="12"/>
      <c r="BAW1741" s="12"/>
      <c r="BAX1741" s="12"/>
      <c r="BAY1741" s="12"/>
      <c r="BAZ1741" s="12"/>
      <c r="BBA1741" s="12"/>
      <c r="BBB1741" s="12"/>
      <c r="BBC1741" s="12"/>
      <c r="BBD1741" s="12"/>
      <c r="BBE1741" s="12"/>
      <c r="BBF1741" s="12"/>
      <c r="BBG1741" s="12"/>
      <c r="BBH1741" s="12"/>
      <c r="BBI1741" s="12"/>
      <c r="BBJ1741" s="12"/>
      <c r="BBK1741" s="12"/>
      <c r="BBL1741" s="12"/>
      <c r="BBM1741" s="12"/>
      <c r="BBN1741" s="12"/>
      <c r="BBO1741" s="12"/>
      <c r="BBP1741" s="12"/>
      <c r="BBQ1741" s="12"/>
      <c r="BBR1741" s="12"/>
      <c r="BBS1741" s="12"/>
      <c r="BBT1741" s="12"/>
      <c r="BBU1741" s="12"/>
      <c r="BBV1741" s="12"/>
      <c r="BBW1741" s="12"/>
      <c r="BBX1741" s="12"/>
      <c r="BBY1741" s="12"/>
      <c r="BBZ1741" s="12"/>
      <c r="BCA1741" s="12"/>
      <c r="BCB1741" s="12"/>
      <c r="BCC1741" s="12"/>
      <c r="BCD1741" s="12"/>
      <c r="BCE1741" s="12"/>
      <c r="BCF1741" s="12"/>
      <c r="BCG1741" s="12"/>
      <c r="BCH1741" s="12"/>
      <c r="BCI1741" s="12"/>
      <c r="BCJ1741" s="12"/>
      <c r="BCK1741" s="12"/>
      <c r="BCL1741" s="12"/>
      <c r="BCM1741" s="12"/>
      <c r="BCN1741" s="12"/>
      <c r="BCO1741" s="12"/>
      <c r="BCP1741" s="12"/>
      <c r="BCQ1741" s="12"/>
      <c r="BCR1741" s="12"/>
      <c r="BCS1741" s="12"/>
      <c r="BCT1741" s="12"/>
      <c r="BCU1741" s="12"/>
      <c r="BCV1741" s="12"/>
      <c r="BCW1741" s="12"/>
      <c r="BCX1741" s="12"/>
      <c r="BCY1741" s="12"/>
      <c r="BCZ1741" s="12"/>
      <c r="BDA1741" s="12"/>
      <c r="BDB1741" s="12"/>
      <c r="BDC1741" s="12"/>
      <c r="BDD1741" s="12"/>
      <c r="BDE1741" s="12"/>
      <c r="BDF1741" s="12"/>
      <c r="BDG1741" s="12"/>
      <c r="BDH1741" s="12"/>
      <c r="BDI1741" s="12"/>
      <c r="BDJ1741" s="12"/>
      <c r="BDK1741" s="12"/>
      <c r="BDL1741" s="12"/>
      <c r="BDM1741" s="12"/>
      <c r="BDN1741" s="12"/>
      <c r="BDO1741" s="12"/>
      <c r="BDP1741" s="12"/>
      <c r="BDQ1741" s="12"/>
      <c r="BDR1741" s="12"/>
      <c r="BDS1741" s="12"/>
      <c r="BDT1741" s="12"/>
      <c r="BDU1741" s="12"/>
      <c r="BDV1741" s="12"/>
      <c r="BDW1741" s="12"/>
      <c r="BDX1741" s="12"/>
      <c r="BDY1741" s="12"/>
      <c r="BDZ1741" s="12"/>
      <c r="BEA1741" s="12"/>
      <c r="BEB1741" s="12"/>
      <c r="BEC1741" s="12"/>
      <c r="BED1741" s="12"/>
      <c r="BEE1741" s="12"/>
      <c r="BEF1741" s="12"/>
      <c r="BEG1741" s="12"/>
      <c r="BEH1741" s="12"/>
      <c r="BEI1741" s="12"/>
      <c r="BEJ1741" s="12"/>
      <c r="BEK1741" s="12"/>
      <c r="BEL1741" s="12"/>
      <c r="BEM1741" s="12"/>
      <c r="BEN1741" s="12"/>
      <c r="BEO1741" s="12"/>
      <c r="BEP1741" s="12"/>
      <c r="BEQ1741" s="12"/>
      <c r="BER1741" s="12"/>
      <c r="BES1741" s="12"/>
      <c r="BET1741" s="12"/>
      <c r="BEU1741" s="12"/>
      <c r="BEV1741" s="12"/>
      <c r="BEW1741" s="12"/>
      <c r="BEX1741" s="12"/>
      <c r="BEY1741" s="12"/>
      <c r="BEZ1741" s="12"/>
      <c r="BFA1741" s="12"/>
      <c r="BFB1741" s="12"/>
      <c r="BFC1741" s="12"/>
      <c r="BFD1741" s="12"/>
      <c r="BFE1741" s="12"/>
      <c r="BFF1741" s="12"/>
      <c r="BFG1741" s="12"/>
      <c r="BFH1741" s="12"/>
      <c r="BFI1741" s="12"/>
      <c r="BFJ1741" s="12"/>
      <c r="BFK1741" s="12"/>
      <c r="BFL1741" s="12"/>
      <c r="BFM1741" s="12"/>
      <c r="BFN1741" s="12"/>
      <c r="BFO1741" s="12"/>
      <c r="BFP1741" s="12"/>
      <c r="BFQ1741" s="12"/>
      <c r="BFR1741" s="12"/>
      <c r="BFS1741" s="12"/>
      <c r="BFT1741" s="12"/>
      <c r="BFU1741" s="12"/>
      <c r="BFV1741" s="12"/>
      <c r="BFW1741" s="12"/>
      <c r="BFX1741" s="12"/>
      <c r="BFY1741" s="12"/>
      <c r="BFZ1741" s="12"/>
      <c r="BGA1741" s="12"/>
      <c r="BGB1741" s="12"/>
      <c r="BGC1741" s="12"/>
      <c r="BGD1741" s="12"/>
      <c r="BGE1741" s="12"/>
      <c r="BGF1741" s="12"/>
      <c r="BGG1741" s="12"/>
      <c r="BGH1741" s="12"/>
      <c r="BGI1741" s="12"/>
      <c r="BGJ1741" s="12"/>
      <c r="BGK1741" s="12"/>
      <c r="BGL1741" s="12"/>
      <c r="BGM1741" s="12"/>
      <c r="BGN1741" s="12"/>
      <c r="BGO1741" s="12"/>
      <c r="BGP1741" s="12"/>
      <c r="BGQ1741" s="12"/>
      <c r="BGR1741" s="12"/>
      <c r="BGS1741" s="12"/>
      <c r="BGT1741" s="12"/>
      <c r="BGU1741" s="12"/>
      <c r="BGV1741" s="12"/>
      <c r="BGW1741" s="12"/>
      <c r="BGX1741" s="12"/>
      <c r="BGY1741" s="12"/>
      <c r="BGZ1741" s="12"/>
      <c r="BHA1741" s="12"/>
      <c r="BHB1741" s="12"/>
      <c r="BHC1741" s="12"/>
      <c r="BHD1741" s="12"/>
      <c r="BHE1741" s="12"/>
      <c r="BHF1741" s="12"/>
      <c r="BHG1741" s="12"/>
      <c r="BHH1741" s="12"/>
      <c r="BHI1741" s="12"/>
      <c r="BHJ1741" s="12"/>
      <c r="BHK1741" s="12"/>
      <c r="BHL1741" s="12"/>
      <c r="BHM1741" s="12"/>
      <c r="BHN1741" s="12"/>
      <c r="BHO1741" s="12"/>
      <c r="BHP1741" s="12"/>
      <c r="BHQ1741" s="12"/>
      <c r="BHR1741" s="12"/>
      <c r="BHS1741" s="12"/>
      <c r="BHT1741" s="12"/>
      <c r="BHU1741" s="12"/>
      <c r="BHV1741" s="12"/>
      <c r="BHW1741" s="12"/>
      <c r="BHX1741" s="12"/>
      <c r="BHY1741" s="12"/>
      <c r="BHZ1741" s="12"/>
      <c r="BIA1741" s="12"/>
      <c r="BIB1741" s="12"/>
      <c r="BIC1741" s="12"/>
      <c r="BID1741" s="12"/>
      <c r="BIE1741" s="12"/>
      <c r="BIF1741" s="12"/>
      <c r="BIG1741" s="12"/>
      <c r="BIH1741" s="12"/>
      <c r="BII1741" s="12"/>
      <c r="BIJ1741" s="12"/>
      <c r="BIK1741" s="12"/>
      <c r="BIL1741" s="12"/>
      <c r="BIM1741" s="12"/>
      <c r="BIN1741" s="12"/>
      <c r="BIO1741" s="12"/>
      <c r="BIP1741" s="12"/>
      <c r="BIQ1741" s="12"/>
      <c r="BIR1741" s="12"/>
      <c r="BIS1741" s="12"/>
      <c r="BIT1741" s="12"/>
      <c r="BIU1741" s="12"/>
      <c r="BIV1741" s="12"/>
      <c r="BIW1741" s="12"/>
      <c r="BIX1741" s="12"/>
      <c r="BIY1741" s="12"/>
      <c r="BIZ1741" s="12"/>
      <c r="BJA1741" s="12"/>
      <c r="BJB1741" s="12"/>
      <c r="BJC1741" s="12"/>
      <c r="BJD1741" s="12"/>
      <c r="BJE1741" s="12"/>
      <c r="BJF1741" s="12"/>
      <c r="BJG1741" s="12"/>
      <c r="BJH1741" s="12"/>
      <c r="BJI1741" s="12"/>
      <c r="BJJ1741" s="12"/>
      <c r="BJK1741" s="12"/>
      <c r="BJL1741" s="12"/>
      <c r="BJM1741" s="12"/>
      <c r="BJN1741" s="12"/>
      <c r="BJO1741" s="12"/>
      <c r="BJP1741" s="12"/>
      <c r="BJQ1741" s="12"/>
      <c r="BJR1741" s="12"/>
      <c r="BJS1741" s="12"/>
      <c r="BJT1741" s="12"/>
      <c r="BJU1741" s="12"/>
      <c r="BJV1741" s="12"/>
      <c r="BJW1741" s="12"/>
      <c r="BJX1741" s="12"/>
      <c r="BJY1741" s="12"/>
      <c r="BJZ1741" s="12"/>
      <c r="BKA1741" s="12"/>
      <c r="BKB1741" s="12"/>
      <c r="BKC1741" s="12"/>
      <c r="BKD1741" s="12"/>
      <c r="BKE1741" s="12"/>
      <c r="BKF1741" s="12"/>
      <c r="BKG1741" s="12"/>
      <c r="BKH1741" s="12"/>
      <c r="BKI1741" s="12"/>
      <c r="BKJ1741" s="12"/>
      <c r="BKK1741" s="12"/>
      <c r="BKL1741" s="12"/>
      <c r="BKM1741" s="12"/>
      <c r="BKN1741" s="12"/>
      <c r="BKO1741" s="12"/>
      <c r="BKP1741" s="12"/>
      <c r="BKQ1741" s="12"/>
      <c r="BKR1741" s="12"/>
      <c r="BKS1741" s="12"/>
      <c r="BKT1741" s="12"/>
      <c r="BKU1741" s="12"/>
      <c r="BKV1741" s="12"/>
      <c r="BKW1741" s="12"/>
      <c r="BKX1741" s="12"/>
      <c r="BKY1741" s="12"/>
      <c r="BKZ1741" s="12"/>
      <c r="BLA1741" s="12"/>
      <c r="BLB1741" s="12"/>
      <c r="BLC1741" s="12"/>
      <c r="BLD1741" s="12"/>
      <c r="BLE1741" s="12"/>
      <c r="BLF1741" s="12"/>
      <c r="BLG1741" s="12"/>
      <c r="BLH1741" s="12"/>
      <c r="BLI1741" s="12"/>
      <c r="BLJ1741" s="12"/>
      <c r="BLK1741" s="12"/>
      <c r="BLL1741" s="12"/>
      <c r="BLM1741" s="12"/>
      <c r="BLN1741" s="12"/>
      <c r="BLO1741" s="12"/>
      <c r="BLP1741" s="12"/>
      <c r="BLQ1741" s="12"/>
      <c r="BLR1741" s="12"/>
      <c r="BLS1741" s="12"/>
      <c r="BLT1741" s="12"/>
      <c r="BLU1741" s="12"/>
      <c r="BLV1741" s="12"/>
      <c r="BLW1741" s="12"/>
      <c r="BLX1741" s="12"/>
      <c r="BLY1741" s="12"/>
      <c r="BLZ1741" s="12"/>
      <c r="BMA1741" s="12"/>
      <c r="BMB1741" s="12"/>
      <c r="BMC1741" s="12"/>
      <c r="BMD1741" s="12"/>
      <c r="BME1741" s="12"/>
      <c r="BMF1741" s="12"/>
      <c r="BMG1741" s="12"/>
      <c r="BMH1741" s="12"/>
      <c r="BMI1741" s="12"/>
      <c r="BMJ1741" s="12"/>
      <c r="BMK1741" s="12"/>
      <c r="BML1741" s="12"/>
      <c r="BMM1741" s="12"/>
      <c r="BMN1741" s="12"/>
      <c r="BMO1741" s="12"/>
      <c r="BMP1741" s="12"/>
      <c r="BMQ1741" s="12"/>
      <c r="BMR1741" s="12"/>
      <c r="BMS1741" s="12"/>
      <c r="BMT1741" s="12"/>
      <c r="BMU1741" s="12"/>
      <c r="BMV1741" s="12"/>
      <c r="BMW1741" s="12"/>
      <c r="BMX1741" s="12"/>
      <c r="BMY1741" s="12"/>
      <c r="BMZ1741" s="12"/>
      <c r="BNA1741" s="12"/>
      <c r="BNB1741" s="12"/>
      <c r="BNC1741" s="12"/>
      <c r="BND1741" s="12"/>
      <c r="BNE1741" s="12"/>
      <c r="BNF1741" s="12"/>
      <c r="BNG1741" s="12"/>
      <c r="BNH1741" s="12"/>
      <c r="BNI1741" s="12"/>
      <c r="BNJ1741" s="12"/>
      <c r="BNK1741" s="12"/>
      <c r="BNL1741" s="12"/>
      <c r="BNM1741" s="12"/>
      <c r="BNN1741" s="12"/>
      <c r="BNO1741" s="12"/>
      <c r="BNP1741" s="12"/>
      <c r="BNQ1741" s="12"/>
      <c r="BNR1741" s="12"/>
      <c r="BNS1741" s="12"/>
      <c r="BNT1741" s="12"/>
      <c r="BNU1741" s="12"/>
      <c r="BNV1741" s="12"/>
      <c r="BNW1741" s="12"/>
      <c r="BNX1741" s="12"/>
      <c r="BNY1741" s="12"/>
      <c r="BNZ1741" s="12"/>
      <c r="BOA1741" s="12"/>
      <c r="BOB1741" s="12"/>
      <c r="BOC1741" s="12"/>
      <c r="BOD1741" s="12"/>
      <c r="BOE1741" s="12"/>
      <c r="BOF1741" s="12"/>
      <c r="BOG1741" s="12"/>
      <c r="BOH1741" s="12"/>
      <c r="BOI1741" s="12"/>
      <c r="BOJ1741" s="12"/>
      <c r="BOK1741" s="12"/>
      <c r="BOL1741" s="12"/>
      <c r="BOM1741" s="12"/>
      <c r="BON1741" s="12"/>
      <c r="BOO1741" s="12"/>
      <c r="BOP1741" s="12"/>
      <c r="BOQ1741" s="12"/>
      <c r="BOR1741" s="12"/>
      <c r="BOS1741" s="12"/>
      <c r="BOT1741" s="12"/>
      <c r="BOU1741" s="12"/>
      <c r="BOV1741" s="12"/>
      <c r="BOW1741" s="12"/>
      <c r="BOX1741" s="12"/>
      <c r="BOY1741" s="12"/>
      <c r="BOZ1741" s="12"/>
      <c r="BPA1741" s="12"/>
      <c r="BPB1741" s="12"/>
      <c r="BPC1741" s="12"/>
      <c r="BPD1741" s="12"/>
      <c r="BPE1741" s="12"/>
      <c r="BPF1741" s="12"/>
      <c r="BPG1741" s="12"/>
      <c r="BPH1741" s="12"/>
      <c r="BPI1741" s="12"/>
      <c r="BPJ1741" s="12"/>
      <c r="BPK1741" s="12"/>
      <c r="BPL1741" s="12"/>
      <c r="BPM1741" s="12"/>
      <c r="BPN1741" s="12"/>
      <c r="BPO1741" s="12"/>
      <c r="BPP1741" s="12"/>
      <c r="BPQ1741" s="12"/>
      <c r="BPR1741" s="12"/>
      <c r="BPS1741" s="12"/>
      <c r="BPT1741" s="12"/>
      <c r="BPU1741" s="12"/>
      <c r="BPV1741" s="12"/>
      <c r="BPW1741" s="12"/>
      <c r="BPX1741" s="12"/>
      <c r="BPY1741" s="12"/>
      <c r="BPZ1741" s="12"/>
      <c r="BQA1741" s="12"/>
      <c r="BQB1741" s="12"/>
      <c r="BQC1741" s="12"/>
      <c r="BQD1741" s="12"/>
      <c r="BQE1741" s="12"/>
      <c r="BQF1741" s="12"/>
      <c r="BQG1741" s="12"/>
      <c r="BQH1741" s="12"/>
      <c r="BQI1741" s="12"/>
      <c r="BQJ1741" s="12"/>
      <c r="BQK1741" s="12"/>
      <c r="BQL1741" s="12"/>
      <c r="BQM1741" s="12"/>
      <c r="BQN1741" s="12"/>
      <c r="BQO1741" s="12"/>
      <c r="BQP1741" s="12"/>
      <c r="BQQ1741" s="12"/>
      <c r="BQR1741" s="12"/>
      <c r="BQS1741" s="12"/>
      <c r="BQT1741" s="12"/>
      <c r="BQU1741" s="12"/>
      <c r="BQV1741" s="12"/>
      <c r="BQW1741" s="12"/>
      <c r="BQX1741" s="12"/>
      <c r="BQY1741" s="12"/>
      <c r="BQZ1741" s="12"/>
      <c r="BRA1741" s="12"/>
      <c r="BRB1741" s="12"/>
      <c r="BRC1741" s="12"/>
      <c r="BRD1741" s="12"/>
      <c r="BRE1741" s="12"/>
      <c r="BRF1741" s="12"/>
      <c r="BRG1741" s="12"/>
      <c r="BRH1741" s="12"/>
      <c r="BRI1741" s="12"/>
      <c r="BRJ1741" s="12"/>
      <c r="BRK1741" s="12"/>
      <c r="BRL1741" s="12"/>
      <c r="BRM1741" s="12"/>
      <c r="BRN1741" s="12"/>
      <c r="BRO1741" s="12"/>
      <c r="BRP1741" s="12"/>
      <c r="BRQ1741" s="12"/>
      <c r="BRR1741" s="12"/>
      <c r="BRS1741" s="12"/>
      <c r="BRT1741" s="12"/>
      <c r="BRU1741" s="12"/>
      <c r="BRV1741" s="12"/>
      <c r="BRW1741" s="12"/>
      <c r="BRX1741" s="12"/>
      <c r="BRY1741" s="12"/>
      <c r="BRZ1741" s="12"/>
      <c r="BSA1741" s="12"/>
      <c r="BSB1741" s="12"/>
      <c r="BSC1741" s="12"/>
      <c r="BSD1741" s="12"/>
      <c r="BSE1741" s="12"/>
      <c r="BSF1741" s="12"/>
      <c r="BSG1741" s="12"/>
      <c r="BSH1741" s="12"/>
      <c r="BSI1741" s="12"/>
      <c r="BSJ1741" s="12"/>
      <c r="BSK1741" s="12"/>
      <c r="BSL1741" s="12"/>
      <c r="BSM1741" s="12"/>
      <c r="BSN1741" s="12"/>
      <c r="BSO1741" s="12"/>
      <c r="BSP1741" s="12"/>
      <c r="BSQ1741" s="12"/>
      <c r="BSR1741" s="12"/>
      <c r="BSS1741" s="12"/>
      <c r="BST1741" s="12"/>
      <c r="BSU1741" s="12"/>
      <c r="BSV1741" s="12"/>
      <c r="BSW1741" s="12"/>
      <c r="BSX1741" s="12"/>
      <c r="BSY1741" s="12"/>
      <c r="BSZ1741" s="12"/>
      <c r="BTA1741" s="12"/>
      <c r="BTB1741" s="12"/>
      <c r="BTC1741" s="12"/>
      <c r="BTD1741" s="12"/>
      <c r="BTE1741" s="12"/>
      <c r="BTF1741" s="12"/>
      <c r="BTG1741" s="12"/>
      <c r="BTH1741" s="12"/>
      <c r="BTI1741" s="12"/>
      <c r="BTJ1741" s="12"/>
      <c r="BTK1741" s="12"/>
      <c r="BTL1741" s="12"/>
      <c r="BTM1741" s="12"/>
      <c r="BTN1741" s="12"/>
      <c r="BTO1741" s="12"/>
      <c r="BTP1741" s="12"/>
      <c r="BTQ1741" s="12"/>
      <c r="BTR1741" s="12"/>
      <c r="BTS1741" s="12"/>
      <c r="BTT1741" s="12"/>
      <c r="BTU1741" s="12"/>
      <c r="BTV1741" s="12"/>
      <c r="BTW1741" s="12"/>
      <c r="BTX1741" s="12"/>
      <c r="BTY1741" s="12"/>
      <c r="BTZ1741" s="12"/>
      <c r="BUA1741" s="12"/>
      <c r="BUB1741" s="12"/>
      <c r="BUC1741" s="12"/>
      <c r="BUD1741" s="12"/>
      <c r="BUE1741" s="12"/>
      <c r="BUF1741" s="12"/>
      <c r="BUG1741" s="12"/>
      <c r="BUH1741" s="12"/>
      <c r="BUI1741" s="12"/>
      <c r="BUJ1741" s="12"/>
      <c r="BUK1741" s="12"/>
      <c r="BUL1741" s="12"/>
      <c r="BUM1741" s="12"/>
      <c r="BUN1741" s="12"/>
      <c r="BUO1741" s="12"/>
      <c r="BUP1741" s="12"/>
      <c r="BUQ1741" s="12"/>
      <c r="BUR1741" s="12"/>
      <c r="BUS1741" s="12"/>
      <c r="BUT1741" s="12"/>
      <c r="BUU1741" s="12"/>
      <c r="BUV1741" s="12"/>
      <c r="BUW1741" s="12"/>
      <c r="BUX1741" s="12"/>
      <c r="BUY1741" s="12"/>
      <c r="BUZ1741" s="12"/>
      <c r="BVA1741" s="12"/>
      <c r="BVB1741" s="12"/>
      <c r="BVC1741" s="12"/>
      <c r="BVD1741" s="12"/>
      <c r="BVE1741" s="12"/>
      <c r="BVF1741" s="12"/>
      <c r="BVG1741" s="12"/>
      <c r="BVH1741" s="12"/>
      <c r="BVI1741" s="12"/>
      <c r="BVJ1741" s="12"/>
      <c r="BVK1741" s="12"/>
      <c r="BVL1741" s="12"/>
      <c r="BVM1741" s="12"/>
      <c r="BVN1741" s="12"/>
      <c r="BVO1741" s="12"/>
      <c r="BVP1741" s="12"/>
      <c r="BVQ1741" s="12"/>
      <c r="BVR1741" s="12"/>
      <c r="BVS1741" s="12"/>
      <c r="BVT1741" s="12"/>
      <c r="BVU1741" s="12"/>
      <c r="BVV1741" s="12"/>
      <c r="BVW1741" s="12"/>
      <c r="BVX1741" s="12"/>
      <c r="BVY1741" s="12"/>
      <c r="BVZ1741" s="12"/>
      <c r="BWA1741" s="12"/>
      <c r="BWB1741" s="12"/>
      <c r="BWC1741" s="12"/>
      <c r="BWD1741" s="12"/>
      <c r="BWE1741" s="12"/>
      <c r="BWF1741" s="12"/>
      <c r="BWG1741" s="12"/>
      <c r="BWH1741" s="12"/>
      <c r="BWI1741" s="12"/>
      <c r="BWJ1741" s="12"/>
      <c r="BWK1741" s="12"/>
      <c r="BWL1741" s="12"/>
      <c r="BWM1741" s="12"/>
      <c r="BWN1741" s="12"/>
      <c r="BWO1741" s="12"/>
      <c r="BWP1741" s="12"/>
      <c r="BWQ1741" s="12"/>
      <c r="BWR1741" s="12"/>
      <c r="BWS1741" s="12"/>
      <c r="BWT1741" s="12"/>
      <c r="BWU1741" s="12"/>
      <c r="BWV1741" s="12"/>
      <c r="BWW1741" s="12"/>
      <c r="BWX1741" s="12"/>
      <c r="BWY1741" s="12"/>
      <c r="BWZ1741" s="12"/>
      <c r="BXA1741" s="12"/>
      <c r="BXB1741" s="12"/>
      <c r="BXC1741" s="12"/>
      <c r="BXD1741" s="12"/>
      <c r="BXE1741" s="12"/>
      <c r="BXF1741" s="12"/>
      <c r="BXG1741" s="12"/>
      <c r="BXH1741" s="12"/>
      <c r="BXI1741" s="12"/>
      <c r="BXJ1741" s="12"/>
      <c r="BXK1741" s="12"/>
      <c r="BXL1741" s="12"/>
      <c r="BXM1741" s="12"/>
      <c r="BXN1741" s="12"/>
      <c r="BXO1741" s="12"/>
      <c r="BXP1741" s="12"/>
      <c r="BXQ1741" s="12"/>
      <c r="BXR1741" s="12"/>
      <c r="BXS1741" s="12"/>
      <c r="BXT1741" s="12"/>
      <c r="BXU1741" s="12"/>
      <c r="BXV1741" s="12"/>
      <c r="BXW1741" s="12"/>
      <c r="BXX1741" s="12"/>
      <c r="BXY1741" s="12"/>
      <c r="BXZ1741" s="12"/>
      <c r="BYA1741" s="12"/>
      <c r="BYB1741" s="12"/>
      <c r="BYC1741" s="12"/>
      <c r="BYD1741" s="12"/>
      <c r="BYE1741" s="12"/>
      <c r="BYF1741" s="12"/>
      <c r="BYG1741" s="12"/>
      <c r="BYH1741" s="12"/>
      <c r="BYI1741" s="12"/>
      <c r="BYJ1741" s="12"/>
      <c r="BYK1741" s="12"/>
      <c r="BYL1741" s="12"/>
      <c r="BYM1741" s="12"/>
      <c r="BYN1741" s="12"/>
      <c r="BYO1741" s="12"/>
      <c r="BYP1741" s="12"/>
      <c r="BYQ1741" s="12"/>
      <c r="BYR1741" s="12"/>
      <c r="BYS1741" s="12"/>
      <c r="BYT1741" s="12"/>
      <c r="BYU1741" s="12"/>
      <c r="BYV1741" s="12"/>
      <c r="BYW1741" s="12"/>
      <c r="BYX1741" s="12"/>
      <c r="BYY1741" s="12"/>
      <c r="BYZ1741" s="12"/>
      <c r="BZA1741" s="12"/>
      <c r="BZB1741" s="12"/>
      <c r="BZC1741" s="12"/>
      <c r="BZD1741" s="12"/>
      <c r="BZE1741" s="12"/>
      <c r="BZF1741" s="12"/>
      <c r="BZG1741" s="12"/>
      <c r="BZH1741" s="12"/>
      <c r="BZI1741" s="12"/>
      <c r="BZJ1741" s="12"/>
      <c r="BZK1741" s="12"/>
      <c r="BZL1741" s="12"/>
      <c r="BZM1741" s="12"/>
      <c r="BZN1741" s="12"/>
      <c r="BZO1741" s="12"/>
      <c r="BZP1741" s="12"/>
      <c r="BZQ1741" s="12"/>
      <c r="BZR1741" s="12"/>
      <c r="BZS1741" s="12"/>
      <c r="BZT1741" s="12"/>
      <c r="BZU1741" s="12"/>
      <c r="BZV1741" s="12"/>
      <c r="BZW1741" s="12"/>
      <c r="BZX1741" s="12"/>
      <c r="BZY1741" s="12"/>
      <c r="BZZ1741" s="12"/>
      <c r="CAA1741" s="12"/>
      <c r="CAB1741" s="12"/>
      <c r="CAC1741" s="12"/>
      <c r="CAD1741" s="12"/>
      <c r="CAE1741" s="12"/>
      <c r="CAF1741" s="12"/>
      <c r="CAG1741" s="12"/>
      <c r="CAH1741" s="12"/>
      <c r="CAI1741" s="12"/>
      <c r="CAJ1741" s="12"/>
      <c r="CAK1741" s="12"/>
      <c r="CAL1741" s="12"/>
      <c r="CAM1741" s="12"/>
      <c r="CAN1741" s="12"/>
      <c r="CAO1741" s="12"/>
      <c r="CAP1741" s="12"/>
      <c r="CAQ1741" s="12"/>
      <c r="CAR1741" s="12"/>
      <c r="CAS1741" s="12"/>
      <c r="CAT1741" s="12"/>
      <c r="CAU1741" s="12"/>
      <c r="CAV1741" s="12"/>
      <c r="CAW1741" s="12"/>
      <c r="CAX1741" s="12"/>
      <c r="CAY1741" s="12"/>
      <c r="CAZ1741" s="12"/>
      <c r="CBA1741" s="12"/>
      <c r="CBB1741" s="12"/>
      <c r="CBC1741" s="12"/>
      <c r="CBD1741" s="12"/>
      <c r="CBE1741" s="12"/>
      <c r="CBF1741" s="12"/>
      <c r="CBG1741" s="12"/>
      <c r="CBH1741" s="12"/>
      <c r="CBI1741" s="12"/>
      <c r="CBJ1741" s="12"/>
      <c r="CBK1741" s="12"/>
      <c r="CBL1741" s="12"/>
      <c r="CBM1741" s="12"/>
      <c r="CBN1741" s="12"/>
      <c r="CBO1741" s="12"/>
      <c r="CBP1741" s="12"/>
      <c r="CBQ1741" s="12"/>
      <c r="CBR1741" s="12"/>
      <c r="CBS1741" s="12"/>
      <c r="CBT1741" s="12"/>
      <c r="CBU1741" s="12"/>
      <c r="CBV1741" s="12"/>
      <c r="CBW1741" s="12"/>
      <c r="CBX1741" s="12"/>
      <c r="CBY1741" s="12"/>
      <c r="CBZ1741" s="12"/>
      <c r="CCA1741" s="12"/>
      <c r="CCB1741" s="12"/>
      <c r="CCC1741" s="12"/>
      <c r="CCD1741" s="12"/>
      <c r="CCE1741" s="12"/>
      <c r="CCF1741" s="12"/>
      <c r="CCG1741" s="12"/>
      <c r="CCH1741" s="12"/>
      <c r="CCI1741" s="12"/>
      <c r="CCJ1741" s="12"/>
      <c r="CCK1741" s="12"/>
      <c r="CCL1741" s="12"/>
      <c r="CCM1741" s="12"/>
      <c r="CCN1741" s="12"/>
      <c r="CCO1741" s="12"/>
      <c r="CCP1741" s="12"/>
      <c r="CCQ1741" s="12"/>
      <c r="CCR1741" s="12"/>
      <c r="CCS1741" s="12"/>
      <c r="CCT1741" s="12"/>
      <c r="CCU1741" s="12"/>
      <c r="CCV1741" s="12"/>
      <c r="CCW1741" s="12"/>
      <c r="CCX1741" s="12"/>
      <c r="CCY1741" s="12"/>
      <c r="CCZ1741" s="12"/>
      <c r="CDA1741" s="12"/>
      <c r="CDB1741" s="12"/>
      <c r="CDC1741" s="12"/>
      <c r="CDD1741" s="12"/>
      <c r="CDE1741" s="12"/>
      <c r="CDF1741" s="12"/>
      <c r="CDG1741" s="12"/>
      <c r="CDH1741" s="12"/>
      <c r="CDI1741" s="12"/>
      <c r="CDJ1741" s="12"/>
      <c r="CDK1741" s="12"/>
      <c r="CDL1741" s="12"/>
      <c r="CDM1741" s="12"/>
      <c r="CDN1741" s="12"/>
      <c r="CDO1741" s="12"/>
      <c r="CDP1741" s="12"/>
      <c r="CDQ1741" s="12"/>
      <c r="CDR1741" s="12"/>
      <c r="CDS1741" s="12"/>
      <c r="CDT1741" s="12"/>
      <c r="CDU1741" s="12"/>
      <c r="CDV1741" s="12"/>
      <c r="CDW1741" s="12"/>
      <c r="CDX1741" s="12"/>
      <c r="CDY1741" s="12"/>
      <c r="CDZ1741" s="12"/>
      <c r="CEA1741" s="12"/>
      <c r="CEB1741" s="12"/>
      <c r="CEC1741" s="12"/>
      <c r="CED1741" s="12"/>
      <c r="CEE1741" s="12"/>
      <c r="CEF1741" s="12"/>
      <c r="CEG1741" s="12"/>
      <c r="CEH1741" s="12"/>
      <c r="CEI1741" s="12"/>
      <c r="CEJ1741" s="12"/>
      <c r="CEK1741" s="12"/>
      <c r="CEL1741" s="12"/>
      <c r="CEM1741" s="12"/>
      <c r="CEN1741" s="12"/>
      <c r="CEO1741" s="12"/>
      <c r="CEP1741" s="12"/>
      <c r="CEQ1741" s="12"/>
      <c r="CER1741" s="12"/>
      <c r="CES1741" s="12"/>
      <c r="CET1741" s="12"/>
      <c r="CEU1741" s="12"/>
      <c r="CEV1741" s="12"/>
      <c r="CEW1741" s="12"/>
      <c r="CEX1741" s="12"/>
      <c r="CEY1741" s="12"/>
      <c r="CEZ1741" s="12"/>
      <c r="CFA1741" s="12"/>
      <c r="CFB1741" s="12"/>
      <c r="CFC1741" s="12"/>
      <c r="CFD1741" s="12"/>
      <c r="CFE1741" s="12"/>
      <c r="CFF1741" s="12"/>
      <c r="CFG1741" s="12"/>
      <c r="CFH1741" s="12"/>
      <c r="CFI1741" s="12"/>
      <c r="CFJ1741" s="12"/>
      <c r="CFK1741" s="12"/>
      <c r="CFL1741" s="12"/>
      <c r="CFM1741" s="12"/>
      <c r="CFN1741" s="12"/>
      <c r="CFO1741" s="12"/>
      <c r="CFP1741" s="12"/>
      <c r="CFQ1741" s="12"/>
      <c r="CFR1741" s="12"/>
      <c r="CFS1741" s="12"/>
      <c r="CFT1741" s="12"/>
      <c r="CFU1741" s="12"/>
      <c r="CFV1741" s="12"/>
      <c r="CFW1741" s="12"/>
      <c r="CFX1741" s="12"/>
      <c r="CFY1741" s="12"/>
      <c r="CFZ1741" s="12"/>
      <c r="CGA1741" s="12"/>
      <c r="CGB1741" s="12"/>
      <c r="CGC1741" s="12"/>
      <c r="CGD1741" s="12"/>
      <c r="CGE1741" s="12"/>
      <c r="CGF1741" s="12"/>
      <c r="CGG1741" s="12"/>
      <c r="CGH1741" s="12"/>
      <c r="CGI1741" s="12"/>
      <c r="CGJ1741" s="12"/>
      <c r="CGK1741" s="12"/>
      <c r="CGL1741" s="12"/>
      <c r="CGM1741" s="12"/>
      <c r="CGN1741" s="12"/>
      <c r="CGO1741" s="12"/>
      <c r="CGP1741" s="12"/>
      <c r="CGQ1741" s="12"/>
      <c r="CGR1741" s="12"/>
      <c r="CGS1741" s="12"/>
      <c r="CGT1741" s="12"/>
      <c r="CGU1741" s="12"/>
      <c r="CGV1741" s="12"/>
      <c r="CGW1741" s="12"/>
      <c r="CGX1741" s="12"/>
      <c r="CGY1741" s="12"/>
      <c r="CGZ1741" s="12"/>
      <c r="CHA1741" s="12"/>
      <c r="CHB1741" s="12"/>
      <c r="CHC1741" s="12"/>
      <c r="CHD1741" s="12"/>
      <c r="CHE1741" s="12"/>
      <c r="CHF1741" s="12"/>
      <c r="CHG1741" s="12"/>
      <c r="CHH1741" s="12"/>
      <c r="CHI1741" s="12"/>
      <c r="CHJ1741" s="12"/>
      <c r="CHK1741" s="12"/>
      <c r="CHL1741" s="12"/>
      <c r="CHM1741" s="12"/>
      <c r="CHN1741" s="12"/>
      <c r="CHO1741" s="12"/>
      <c r="CHP1741" s="12"/>
      <c r="CHQ1741" s="12"/>
      <c r="CHR1741" s="12"/>
      <c r="CHS1741" s="12"/>
      <c r="CHT1741" s="12"/>
      <c r="CHU1741" s="12"/>
      <c r="CHV1741" s="12"/>
      <c r="CHW1741" s="12"/>
      <c r="CHX1741" s="12"/>
      <c r="CHY1741" s="12"/>
      <c r="CHZ1741" s="12"/>
      <c r="CIA1741" s="12"/>
      <c r="CIB1741" s="12"/>
      <c r="CIC1741" s="12"/>
      <c r="CID1741" s="12"/>
      <c r="CIE1741" s="12"/>
      <c r="CIF1741" s="12"/>
      <c r="CIG1741" s="12"/>
      <c r="CIH1741" s="12"/>
      <c r="CII1741" s="12"/>
      <c r="CIJ1741" s="12"/>
      <c r="CIK1741" s="12"/>
      <c r="CIL1741" s="12"/>
      <c r="CIM1741" s="12"/>
      <c r="CIN1741" s="12"/>
      <c r="CIO1741" s="12"/>
      <c r="CIP1741" s="12"/>
      <c r="CIQ1741" s="12"/>
      <c r="CIR1741" s="12"/>
      <c r="CIS1741" s="12"/>
      <c r="CIT1741" s="12"/>
      <c r="CIU1741" s="12"/>
      <c r="CIV1741" s="12"/>
      <c r="CIW1741" s="12"/>
      <c r="CIX1741" s="12"/>
      <c r="CIY1741" s="12"/>
      <c r="CIZ1741" s="12"/>
      <c r="CJA1741" s="12"/>
      <c r="CJB1741" s="12"/>
      <c r="CJC1741" s="12"/>
      <c r="CJD1741" s="12"/>
      <c r="CJE1741" s="12"/>
      <c r="CJF1741" s="12"/>
      <c r="CJG1741" s="12"/>
      <c r="CJH1741" s="12"/>
      <c r="CJI1741" s="12"/>
      <c r="CJJ1741" s="12"/>
      <c r="CJK1741" s="12"/>
      <c r="CJL1741" s="12"/>
      <c r="CJM1741" s="12"/>
      <c r="CJN1741" s="12"/>
      <c r="CJO1741" s="12"/>
      <c r="CJP1741" s="12"/>
      <c r="CJQ1741" s="12"/>
      <c r="CJR1741" s="12"/>
      <c r="CJS1741" s="12"/>
      <c r="CJT1741" s="12"/>
      <c r="CJU1741" s="12"/>
      <c r="CJV1741" s="12"/>
      <c r="CJW1741" s="12"/>
      <c r="CJX1741" s="12"/>
      <c r="CJY1741" s="12"/>
      <c r="CJZ1741" s="12"/>
      <c r="CKA1741" s="12"/>
      <c r="CKB1741" s="12"/>
      <c r="CKC1741" s="12"/>
      <c r="CKD1741" s="12"/>
      <c r="CKE1741" s="12"/>
      <c r="CKF1741" s="12"/>
      <c r="CKG1741" s="12"/>
      <c r="CKH1741" s="12"/>
      <c r="CKI1741" s="12"/>
      <c r="CKJ1741" s="12"/>
      <c r="CKK1741" s="12"/>
      <c r="CKL1741" s="12"/>
      <c r="CKM1741" s="12"/>
      <c r="CKN1741" s="12"/>
      <c r="CKO1741" s="12"/>
      <c r="CKP1741" s="12"/>
      <c r="CKQ1741" s="12"/>
      <c r="CKR1741" s="12"/>
      <c r="CKS1741" s="12"/>
      <c r="CKT1741" s="12"/>
      <c r="CKU1741" s="12"/>
      <c r="CKV1741" s="12"/>
      <c r="CKW1741" s="12"/>
      <c r="CKX1741" s="12"/>
      <c r="CKY1741" s="12"/>
      <c r="CKZ1741" s="12"/>
      <c r="CLA1741" s="12"/>
      <c r="CLB1741" s="12"/>
      <c r="CLC1741" s="12"/>
      <c r="CLD1741" s="12"/>
      <c r="CLE1741" s="12"/>
      <c r="CLF1741" s="12"/>
      <c r="CLG1741" s="12"/>
      <c r="CLH1741" s="12"/>
      <c r="CLI1741" s="12"/>
      <c r="CLJ1741" s="12"/>
      <c r="CLK1741" s="12"/>
      <c r="CLL1741" s="12"/>
      <c r="CLM1741" s="12"/>
      <c r="CLN1741" s="12"/>
      <c r="CLO1741" s="12"/>
      <c r="CLP1741" s="12"/>
      <c r="CLQ1741" s="12"/>
      <c r="CLR1741" s="12"/>
      <c r="CLS1741" s="12"/>
      <c r="CLT1741" s="12"/>
      <c r="CLU1741" s="12"/>
      <c r="CLV1741" s="12"/>
      <c r="CLW1741" s="12"/>
      <c r="CLX1741" s="12"/>
      <c r="CLY1741" s="12"/>
      <c r="CLZ1741" s="12"/>
      <c r="CMA1741" s="12"/>
      <c r="CMB1741" s="12"/>
      <c r="CMC1741" s="12"/>
      <c r="CMD1741" s="12"/>
      <c r="CME1741" s="12"/>
      <c r="CMF1741" s="12"/>
      <c r="CMG1741" s="12"/>
      <c r="CMH1741" s="12"/>
      <c r="CMI1741" s="12"/>
      <c r="CMJ1741" s="12"/>
      <c r="CMK1741" s="12"/>
      <c r="CML1741" s="12"/>
      <c r="CMM1741" s="12"/>
      <c r="CMN1741" s="12"/>
      <c r="CMO1741" s="12"/>
      <c r="CMP1741" s="12"/>
      <c r="CMQ1741" s="12"/>
      <c r="CMR1741" s="12"/>
      <c r="CMS1741" s="12"/>
      <c r="CMT1741" s="12"/>
      <c r="CMU1741" s="12"/>
      <c r="CMV1741" s="12"/>
      <c r="CMW1741" s="12"/>
      <c r="CMX1741" s="12"/>
      <c r="CMY1741" s="12"/>
      <c r="CMZ1741" s="12"/>
      <c r="CNA1741" s="12"/>
      <c r="CNB1741" s="12"/>
      <c r="CNC1741" s="12"/>
      <c r="CND1741" s="12"/>
      <c r="CNE1741" s="12"/>
      <c r="CNF1741" s="12"/>
      <c r="CNG1741" s="12"/>
      <c r="CNH1741" s="12"/>
      <c r="CNI1741" s="12"/>
      <c r="CNJ1741" s="12"/>
      <c r="CNK1741" s="12"/>
      <c r="CNL1741" s="12"/>
      <c r="CNM1741" s="12"/>
      <c r="CNN1741" s="12"/>
      <c r="CNO1741" s="12"/>
      <c r="CNP1741" s="12"/>
      <c r="CNQ1741" s="12"/>
      <c r="CNR1741" s="12"/>
      <c r="CNS1741" s="12"/>
      <c r="CNT1741" s="12"/>
      <c r="CNU1741" s="12"/>
      <c r="CNV1741" s="12"/>
      <c r="CNW1741" s="12"/>
      <c r="CNX1741" s="12"/>
      <c r="CNY1741" s="12"/>
      <c r="CNZ1741" s="12"/>
      <c r="COA1741" s="12"/>
      <c r="COB1741" s="12"/>
      <c r="COC1741" s="12"/>
      <c r="COD1741" s="12"/>
      <c r="COE1741" s="12"/>
      <c r="COF1741" s="12"/>
      <c r="COG1741" s="12"/>
      <c r="COH1741" s="12"/>
      <c r="COI1741" s="12"/>
      <c r="COJ1741" s="12"/>
      <c r="COK1741" s="12"/>
      <c r="COL1741" s="12"/>
      <c r="COM1741" s="12"/>
      <c r="CON1741" s="12"/>
      <c r="COO1741" s="12"/>
      <c r="COP1741" s="12"/>
      <c r="COQ1741" s="12"/>
      <c r="COR1741" s="12"/>
      <c r="COS1741" s="12"/>
      <c r="COT1741" s="12"/>
      <c r="COU1741" s="12"/>
      <c r="COV1741" s="12"/>
      <c r="COW1741" s="12"/>
      <c r="COX1741" s="12"/>
      <c r="COY1741" s="12"/>
      <c r="COZ1741" s="12"/>
      <c r="CPA1741" s="12"/>
      <c r="CPB1741" s="12"/>
      <c r="CPC1741" s="12"/>
      <c r="CPD1741" s="12"/>
      <c r="CPE1741" s="12"/>
      <c r="CPF1741" s="12"/>
      <c r="CPG1741" s="12"/>
      <c r="CPH1741" s="12"/>
      <c r="CPI1741" s="12"/>
      <c r="CPJ1741" s="12"/>
      <c r="CPK1741" s="12"/>
      <c r="CPL1741" s="12"/>
      <c r="CPM1741" s="12"/>
      <c r="CPN1741" s="12"/>
      <c r="CPO1741" s="12"/>
      <c r="CPP1741" s="12"/>
      <c r="CPQ1741" s="12"/>
      <c r="CPR1741" s="12"/>
      <c r="CPS1741" s="12"/>
      <c r="CPT1741" s="12"/>
      <c r="CPU1741" s="12"/>
      <c r="CPV1741" s="12"/>
      <c r="CPW1741" s="12"/>
      <c r="CPX1741" s="12"/>
      <c r="CPY1741" s="12"/>
      <c r="CPZ1741" s="12"/>
      <c r="CQA1741" s="12"/>
      <c r="CQB1741" s="12"/>
      <c r="CQC1741" s="12"/>
      <c r="CQD1741" s="12"/>
      <c r="CQE1741" s="12"/>
      <c r="CQF1741" s="12"/>
      <c r="CQG1741" s="12"/>
      <c r="CQH1741" s="12"/>
      <c r="CQI1741" s="12"/>
      <c r="CQJ1741" s="12"/>
      <c r="CQK1741" s="12"/>
      <c r="CQL1741" s="12"/>
      <c r="CQM1741" s="12"/>
      <c r="CQN1741" s="12"/>
      <c r="CQO1741" s="12"/>
      <c r="CQP1741" s="12"/>
      <c r="CQQ1741" s="12"/>
      <c r="CQR1741" s="12"/>
      <c r="CQS1741" s="12"/>
      <c r="CQT1741" s="12"/>
      <c r="CQU1741" s="12"/>
      <c r="CQV1741" s="12"/>
      <c r="CQW1741" s="12"/>
      <c r="CQX1741" s="12"/>
      <c r="CQY1741" s="12"/>
      <c r="CQZ1741" s="12"/>
      <c r="CRA1741" s="12"/>
      <c r="CRB1741" s="12"/>
      <c r="CRC1741" s="12"/>
      <c r="CRD1741" s="12"/>
      <c r="CRE1741" s="12"/>
      <c r="CRF1741" s="12"/>
      <c r="CRG1741" s="12"/>
      <c r="CRH1741" s="12"/>
      <c r="CRI1741" s="12"/>
      <c r="CRJ1741" s="12"/>
      <c r="CRK1741" s="12"/>
      <c r="CRL1741" s="12"/>
      <c r="CRM1741" s="12"/>
      <c r="CRN1741" s="12"/>
      <c r="CRO1741" s="12"/>
      <c r="CRP1741" s="12"/>
      <c r="CRQ1741" s="12"/>
      <c r="CRR1741" s="12"/>
      <c r="CRS1741" s="12"/>
      <c r="CRT1741" s="12"/>
      <c r="CRU1741" s="12"/>
      <c r="CRV1741" s="12"/>
      <c r="CRW1741" s="12"/>
      <c r="CRX1741" s="12"/>
      <c r="CRY1741" s="12"/>
      <c r="CRZ1741" s="12"/>
      <c r="CSA1741" s="12"/>
      <c r="CSB1741" s="12"/>
      <c r="CSC1741" s="12"/>
      <c r="CSD1741" s="12"/>
      <c r="CSE1741" s="12"/>
      <c r="CSF1741" s="12"/>
      <c r="CSG1741" s="12"/>
      <c r="CSH1741" s="12"/>
      <c r="CSI1741" s="12"/>
      <c r="CSJ1741" s="12"/>
      <c r="CSK1741" s="12"/>
      <c r="CSL1741" s="12"/>
      <c r="CSM1741" s="12"/>
      <c r="CSN1741" s="12"/>
      <c r="CSO1741" s="12"/>
      <c r="CSP1741" s="12"/>
      <c r="CSQ1741" s="12"/>
      <c r="CSR1741" s="12"/>
      <c r="CSS1741" s="12"/>
      <c r="CST1741" s="12"/>
      <c r="CSU1741" s="12"/>
      <c r="CSV1741" s="12"/>
      <c r="CSW1741" s="12"/>
      <c r="CSX1741" s="12"/>
      <c r="CSY1741" s="12"/>
      <c r="CSZ1741" s="12"/>
      <c r="CTA1741" s="12"/>
      <c r="CTB1741" s="12"/>
      <c r="CTC1741" s="12"/>
      <c r="CTD1741" s="12"/>
      <c r="CTE1741" s="12"/>
      <c r="CTF1741" s="12"/>
      <c r="CTG1741" s="12"/>
      <c r="CTH1741" s="12"/>
      <c r="CTI1741" s="12"/>
      <c r="CTJ1741" s="12"/>
      <c r="CTK1741" s="12"/>
      <c r="CTL1741" s="12"/>
      <c r="CTM1741" s="12"/>
      <c r="CTN1741" s="12"/>
      <c r="CTO1741" s="12"/>
      <c r="CTP1741" s="12"/>
      <c r="CTQ1741" s="12"/>
      <c r="CTR1741" s="12"/>
      <c r="CTS1741" s="12"/>
      <c r="CTT1741" s="12"/>
      <c r="CTU1741" s="12"/>
      <c r="CTV1741" s="12"/>
      <c r="CTW1741" s="12"/>
      <c r="CTX1741" s="12"/>
      <c r="CTY1741" s="12"/>
      <c r="CTZ1741" s="12"/>
      <c r="CUA1741" s="12"/>
      <c r="CUB1741" s="12"/>
      <c r="CUC1741" s="12"/>
      <c r="CUD1741" s="12"/>
      <c r="CUE1741" s="12"/>
      <c r="CUF1741" s="12"/>
      <c r="CUG1741" s="12"/>
      <c r="CUH1741" s="12"/>
      <c r="CUI1741" s="12"/>
      <c r="CUJ1741" s="12"/>
      <c r="CUK1741" s="12"/>
      <c r="CUL1741" s="12"/>
      <c r="CUM1741" s="12"/>
      <c r="CUN1741" s="12"/>
      <c r="CUO1741" s="12"/>
      <c r="CUP1741" s="12"/>
      <c r="CUQ1741" s="12"/>
      <c r="CUR1741" s="12"/>
      <c r="CUS1741" s="12"/>
      <c r="CUT1741" s="12"/>
      <c r="CUU1741" s="12"/>
      <c r="CUV1741" s="12"/>
      <c r="CUW1741" s="12"/>
      <c r="CUX1741" s="12"/>
      <c r="CUY1741" s="12"/>
      <c r="CUZ1741" s="12"/>
      <c r="CVA1741" s="12"/>
      <c r="CVB1741" s="12"/>
      <c r="CVC1741" s="12"/>
      <c r="CVD1741" s="12"/>
      <c r="CVE1741" s="12"/>
      <c r="CVF1741" s="12"/>
      <c r="CVG1741" s="12"/>
      <c r="CVH1741" s="12"/>
      <c r="CVI1741" s="12"/>
      <c r="CVJ1741" s="12"/>
      <c r="CVK1741" s="12"/>
      <c r="CVL1741" s="12"/>
      <c r="CVM1741" s="12"/>
      <c r="CVN1741" s="12"/>
      <c r="CVO1741" s="12"/>
      <c r="CVP1741" s="12"/>
      <c r="CVQ1741" s="12"/>
      <c r="CVR1741" s="12"/>
      <c r="CVS1741" s="12"/>
      <c r="CVT1741" s="12"/>
      <c r="CVU1741" s="12"/>
      <c r="CVV1741" s="12"/>
      <c r="CVW1741" s="12"/>
      <c r="CVX1741" s="12"/>
      <c r="CVY1741" s="12"/>
      <c r="CVZ1741" s="12"/>
      <c r="CWA1741" s="12"/>
      <c r="CWB1741" s="12"/>
      <c r="CWC1741" s="12"/>
      <c r="CWD1741" s="12"/>
      <c r="CWE1741" s="12"/>
      <c r="CWF1741" s="12"/>
      <c r="CWG1741" s="12"/>
      <c r="CWH1741" s="12"/>
      <c r="CWI1741" s="12"/>
      <c r="CWJ1741" s="12"/>
      <c r="CWK1741" s="12"/>
      <c r="CWL1741" s="12"/>
      <c r="CWM1741" s="12"/>
      <c r="CWN1741" s="12"/>
      <c r="CWO1741" s="12"/>
      <c r="CWP1741" s="12"/>
      <c r="CWQ1741" s="12"/>
      <c r="CWR1741" s="12"/>
      <c r="CWS1741" s="12"/>
      <c r="CWT1741" s="12"/>
      <c r="CWU1741" s="12"/>
      <c r="CWV1741" s="12"/>
      <c r="CWW1741" s="12"/>
      <c r="CWX1741" s="12"/>
      <c r="CWY1741" s="12"/>
      <c r="CWZ1741" s="12"/>
      <c r="CXA1741" s="12"/>
      <c r="CXB1741" s="12"/>
      <c r="CXC1741" s="12"/>
      <c r="CXD1741" s="12"/>
      <c r="CXE1741" s="12"/>
      <c r="CXF1741" s="12"/>
      <c r="CXG1741" s="12"/>
      <c r="CXH1741" s="12"/>
      <c r="CXI1741" s="12"/>
      <c r="CXJ1741" s="12"/>
      <c r="CXK1741" s="12"/>
      <c r="CXL1741" s="12"/>
      <c r="CXM1741" s="12"/>
      <c r="CXN1741" s="12"/>
      <c r="CXO1741" s="12"/>
      <c r="CXP1741" s="12"/>
      <c r="CXQ1741" s="12"/>
      <c r="CXR1741" s="12"/>
      <c r="CXS1741" s="12"/>
      <c r="CXT1741" s="12"/>
      <c r="CXU1741" s="12"/>
      <c r="CXV1741" s="12"/>
      <c r="CXW1741" s="12"/>
      <c r="CXX1741" s="12"/>
      <c r="CXY1741" s="12"/>
      <c r="CXZ1741" s="12"/>
      <c r="CYA1741" s="12"/>
      <c r="CYB1741" s="12"/>
      <c r="CYC1741" s="12"/>
      <c r="CYD1741" s="12"/>
      <c r="CYE1741" s="12"/>
      <c r="CYF1741" s="12"/>
      <c r="CYG1741" s="12"/>
      <c r="CYH1741" s="12"/>
      <c r="CYI1741" s="12"/>
      <c r="CYJ1741" s="12"/>
      <c r="CYK1741" s="12"/>
      <c r="CYL1741" s="12"/>
      <c r="CYM1741" s="12"/>
      <c r="CYN1741" s="12"/>
      <c r="CYO1741" s="12"/>
      <c r="CYP1741" s="12"/>
      <c r="CYQ1741" s="12"/>
      <c r="CYR1741" s="12"/>
      <c r="CYS1741" s="12"/>
      <c r="CYT1741" s="12"/>
      <c r="CYU1741" s="12"/>
      <c r="CYV1741" s="12"/>
      <c r="CYW1741" s="12"/>
      <c r="CYX1741" s="12"/>
      <c r="CYY1741" s="12"/>
      <c r="CYZ1741" s="12"/>
      <c r="CZA1741" s="12"/>
      <c r="CZB1741" s="12"/>
      <c r="CZC1741" s="12"/>
      <c r="CZD1741" s="12"/>
      <c r="CZE1741" s="12"/>
      <c r="CZF1741" s="12"/>
      <c r="CZG1741" s="12"/>
      <c r="CZH1741" s="12"/>
      <c r="CZI1741" s="12"/>
      <c r="CZJ1741" s="12"/>
      <c r="CZK1741" s="12"/>
      <c r="CZL1741" s="12"/>
      <c r="CZM1741" s="12"/>
      <c r="CZN1741" s="12"/>
      <c r="CZO1741" s="12"/>
      <c r="CZP1741" s="12"/>
      <c r="CZQ1741" s="12"/>
      <c r="CZR1741" s="12"/>
      <c r="CZS1741" s="12"/>
      <c r="CZT1741" s="12"/>
      <c r="CZU1741" s="12"/>
      <c r="CZV1741" s="12"/>
      <c r="CZW1741" s="12"/>
      <c r="CZX1741" s="12"/>
      <c r="CZY1741" s="12"/>
      <c r="CZZ1741" s="12"/>
      <c r="DAA1741" s="12"/>
      <c r="DAB1741" s="12"/>
      <c r="DAC1741" s="12"/>
      <c r="DAD1741" s="12"/>
      <c r="DAE1741" s="12"/>
      <c r="DAF1741" s="12"/>
      <c r="DAG1741" s="12"/>
      <c r="DAH1741" s="12"/>
      <c r="DAI1741" s="12"/>
      <c r="DAJ1741" s="12"/>
      <c r="DAK1741" s="12"/>
      <c r="DAL1741" s="12"/>
      <c r="DAM1741" s="12"/>
      <c r="DAN1741" s="12"/>
      <c r="DAO1741" s="12"/>
      <c r="DAP1741" s="12"/>
      <c r="DAQ1741" s="12"/>
      <c r="DAR1741" s="12"/>
      <c r="DAS1741" s="12"/>
      <c r="DAT1741" s="12"/>
      <c r="DAU1741" s="12"/>
      <c r="DAV1741" s="12"/>
      <c r="DAW1741" s="12"/>
      <c r="DAX1741" s="12"/>
      <c r="DAY1741" s="12"/>
      <c r="DAZ1741" s="12"/>
      <c r="DBA1741" s="12"/>
      <c r="DBB1741" s="12"/>
      <c r="DBC1741" s="12"/>
      <c r="DBD1741" s="12"/>
      <c r="DBE1741" s="12"/>
      <c r="DBF1741" s="12"/>
      <c r="DBG1741" s="12"/>
      <c r="DBH1741" s="12"/>
      <c r="DBI1741" s="12"/>
      <c r="DBJ1741" s="12"/>
      <c r="DBK1741" s="12"/>
      <c r="DBL1741" s="12"/>
      <c r="DBM1741" s="12"/>
      <c r="DBN1741" s="12"/>
      <c r="DBO1741" s="12"/>
      <c r="DBP1741" s="12"/>
      <c r="DBQ1741" s="12"/>
      <c r="DBR1741" s="12"/>
      <c r="DBS1741" s="12"/>
      <c r="DBT1741" s="12"/>
      <c r="DBU1741" s="12"/>
      <c r="DBV1741" s="12"/>
      <c r="DBW1741" s="12"/>
      <c r="DBX1741" s="12"/>
      <c r="DBY1741" s="12"/>
      <c r="DBZ1741" s="12"/>
      <c r="DCA1741" s="12"/>
      <c r="DCB1741" s="12"/>
      <c r="DCC1741" s="12"/>
      <c r="DCD1741" s="12"/>
      <c r="DCE1741" s="12"/>
      <c r="DCF1741" s="12"/>
      <c r="DCG1741" s="12"/>
      <c r="DCH1741" s="12"/>
      <c r="DCI1741" s="12"/>
      <c r="DCJ1741" s="12"/>
      <c r="DCK1741" s="12"/>
      <c r="DCL1741" s="12"/>
      <c r="DCM1741" s="12"/>
      <c r="DCN1741" s="12"/>
      <c r="DCO1741" s="12"/>
      <c r="DCP1741" s="12"/>
      <c r="DCQ1741" s="12"/>
      <c r="DCR1741" s="12"/>
      <c r="DCS1741" s="12"/>
      <c r="DCT1741" s="12"/>
      <c r="DCU1741" s="12"/>
      <c r="DCV1741" s="12"/>
      <c r="DCW1741" s="12"/>
      <c r="DCX1741" s="12"/>
      <c r="DCY1741" s="12"/>
      <c r="DCZ1741" s="12"/>
      <c r="DDA1741" s="12"/>
      <c r="DDB1741" s="12"/>
      <c r="DDC1741" s="12"/>
      <c r="DDD1741" s="12"/>
      <c r="DDE1741" s="12"/>
      <c r="DDF1741" s="12"/>
      <c r="DDG1741" s="12"/>
      <c r="DDH1741" s="12"/>
      <c r="DDI1741" s="12"/>
      <c r="DDJ1741" s="12"/>
      <c r="DDK1741" s="12"/>
      <c r="DDL1741" s="12"/>
      <c r="DDM1741" s="12"/>
      <c r="DDN1741" s="12"/>
      <c r="DDO1741" s="12"/>
      <c r="DDP1741" s="12"/>
      <c r="DDQ1741" s="12"/>
      <c r="DDR1741" s="12"/>
      <c r="DDS1741" s="12"/>
      <c r="DDT1741" s="12"/>
      <c r="DDU1741" s="12"/>
      <c r="DDV1741" s="12"/>
      <c r="DDW1741" s="12"/>
      <c r="DDX1741" s="12"/>
      <c r="DDY1741" s="12"/>
      <c r="DDZ1741" s="12"/>
      <c r="DEA1741" s="12"/>
      <c r="DEB1741" s="12"/>
      <c r="DEC1741" s="12"/>
      <c r="DED1741" s="12"/>
      <c r="DEE1741" s="12"/>
      <c r="DEF1741" s="12"/>
      <c r="DEG1741" s="12"/>
      <c r="DEH1741" s="12"/>
      <c r="DEI1741" s="12"/>
      <c r="DEJ1741" s="12"/>
      <c r="DEK1741" s="12"/>
      <c r="DEL1741" s="12"/>
      <c r="DEM1741" s="12"/>
      <c r="DEN1741" s="12"/>
      <c r="DEO1741" s="12"/>
      <c r="DEP1741" s="12"/>
      <c r="DEQ1741" s="12"/>
      <c r="DER1741" s="12"/>
      <c r="DES1741" s="12"/>
      <c r="DET1741" s="12"/>
      <c r="DEU1741" s="12"/>
      <c r="DEV1741" s="12"/>
      <c r="DEW1741" s="12"/>
      <c r="DEX1741" s="12"/>
      <c r="DEY1741" s="12"/>
      <c r="DEZ1741" s="12"/>
      <c r="DFA1741" s="12"/>
      <c r="DFB1741" s="12"/>
      <c r="DFC1741" s="12"/>
      <c r="DFD1741" s="12"/>
      <c r="DFE1741" s="12"/>
      <c r="DFF1741" s="12"/>
      <c r="DFG1741" s="12"/>
      <c r="DFH1741" s="12"/>
      <c r="DFI1741" s="12"/>
      <c r="DFJ1741" s="12"/>
      <c r="DFK1741" s="12"/>
      <c r="DFL1741" s="12"/>
      <c r="DFM1741" s="12"/>
      <c r="DFN1741" s="12"/>
      <c r="DFO1741" s="12"/>
      <c r="DFP1741" s="12"/>
      <c r="DFQ1741" s="12"/>
      <c r="DFR1741" s="12"/>
      <c r="DFS1741" s="12"/>
      <c r="DFT1741" s="12"/>
      <c r="DFU1741" s="12"/>
      <c r="DFV1741" s="12"/>
      <c r="DFW1741" s="12"/>
      <c r="DFX1741" s="12"/>
      <c r="DFY1741" s="12"/>
      <c r="DFZ1741" s="12"/>
      <c r="DGA1741" s="12"/>
      <c r="DGB1741" s="12"/>
      <c r="DGC1741" s="12"/>
      <c r="DGD1741" s="12"/>
      <c r="DGE1741" s="12"/>
      <c r="DGF1741" s="12"/>
      <c r="DGG1741" s="12"/>
      <c r="DGH1741" s="12"/>
      <c r="DGI1741" s="12"/>
      <c r="DGJ1741" s="12"/>
      <c r="DGK1741" s="12"/>
      <c r="DGL1741" s="12"/>
      <c r="DGM1741" s="12"/>
      <c r="DGN1741" s="12"/>
      <c r="DGO1741" s="12"/>
      <c r="DGP1741" s="12"/>
      <c r="DGQ1741" s="12"/>
      <c r="DGR1741" s="12"/>
      <c r="DGS1741" s="12"/>
      <c r="DGT1741" s="12"/>
      <c r="DGU1741" s="12"/>
      <c r="DGV1741" s="12"/>
      <c r="DGW1741" s="12"/>
      <c r="DGX1741" s="12"/>
      <c r="DGY1741" s="12"/>
      <c r="DGZ1741" s="12"/>
      <c r="DHA1741" s="12"/>
      <c r="DHB1741" s="12"/>
      <c r="DHC1741" s="12"/>
      <c r="DHD1741" s="12"/>
      <c r="DHE1741" s="12"/>
      <c r="DHF1741" s="12"/>
      <c r="DHG1741" s="12"/>
      <c r="DHH1741" s="12"/>
      <c r="DHI1741" s="12"/>
      <c r="DHJ1741" s="12"/>
      <c r="DHK1741" s="12"/>
      <c r="DHL1741" s="12"/>
      <c r="DHM1741" s="12"/>
      <c r="DHN1741" s="12"/>
      <c r="DHO1741" s="12"/>
      <c r="DHP1741" s="12"/>
      <c r="DHQ1741" s="12"/>
      <c r="DHR1741" s="12"/>
      <c r="DHS1741" s="12"/>
      <c r="DHT1741" s="12"/>
      <c r="DHU1741" s="12"/>
      <c r="DHV1741" s="12"/>
      <c r="DHW1741" s="12"/>
      <c r="DHX1741" s="12"/>
      <c r="DHY1741" s="12"/>
      <c r="DHZ1741" s="12"/>
      <c r="DIA1741" s="12"/>
      <c r="DIB1741" s="12"/>
      <c r="DIC1741" s="12"/>
      <c r="DID1741" s="12"/>
      <c r="DIE1741" s="12"/>
      <c r="DIF1741" s="12"/>
      <c r="DIG1741" s="12"/>
      <c r="DIH1741" s="12"/>
      <c r="DII1741" s="12"/>
      <c r="DIJ1741" s="12"/>
      <c r="DIK1741" s="12"/>
      <c r="DIL1741" s="12"/>
      <c r="DIM1741" s="12"/>
      <c r="DIN1741" s="12"/>
      <c r="DIO1741" s="12"/>
      <c r="DIP1741" s="12"/>
      <c r="DIQ1741" s="12"/>
      <c r="DIR1741" s="12"/>
      <c r="DIS1741" s="12"/>
      <c r="DIT1741" s="12"/>
      <c r="DIU1741" s="12"/>
      <c r="DIV1741" s="12"/>
      <c r="DIW1741" s="12"/>
      <c r="DIX1741" s="12"/>
      <c r="DIY1741" s="12"/>
      <c r="DIZ1741" s="12"/>
      <c r="DJA1741" s="12"/>
      <c r="DJB1741" s="12"/>
      <c r="DJC1741" s="12"/>
      <c r="DJD1741" s="12"/>
      <c r="DJE1741" s="12"/>
      <c r="DJF1741" s="12"/>
      <c r="DJG1741" s="12"/>
      <c r="DJH1741" s="12"/>
      <c r="DJI1741" s="12"/>
      <c r="DJJ1741" s="12"/>
      <c r="DJK1741" s="12"/>
      <c r="DJL1741" s="12"/>
      <c r="DJM1741" s="12"/>
      <c r="DJN1741" s="12"/>
      <c r="DJO1741" s="12"/>
      <c r="DJP1741" s="12"/>
      <c r="DJQ1741" s="12"/>
      <c r="DJR1741" s="12"/>
      <c r="DJS1741" s="12"/>
      <c r="DJT1741" s="12"/>
      <c r="DJU1741" s="12"/>
      <c r="DJV1741" s="12"/>
      <c r="DJW1741" s="12"/>
      <c r="DJX1741" s="12"/>
      <c r="DJY1741" s="12"/>
      <c r="DJZ1741" s="12"/>
      <c r="DKA1741" s="12"/>
      <c r="DKB1741" s="12"/>
      <c r="DKC1741" s="12"/>
      <c r="DKD1741" s="12"/>
      <c r="DKE1741" s="12"/>
      <c r="DKF1741" s="12"/>
      <c r="DKG1741" s="12"/>
      <c r="DKH1741" s="12"/>
      <c r="DKI1741" s="12"/>
      <c r="DKJ1741" s="12"/>
      <c r="DKK1741" s="12"/>
      <c r="DKL1741" s="12"/>
      <c r="DKM1741" s="12"/>
      <c r="DKN1741" s="12"/>
      <c r="DKO1741" s="12"/>
      <c r="DKP1741" s="12"/>
      <c r="DKQ1741" s="12"/>
      <c r="DKR1741" s="12"/>
      <c r="DKS1741" s="12"/>
      <c r="DKT1741" s="12"/>
      <c r="DKU1741" s="12"/>
      <c r="DKV1741" s="12"/>
      <c r="DKW1741" s="12"/>
      <c r="DKX1741" s="12"/>
      <c r="DKY1741" s="12"/>
      <c r="DKZ1741" s="12"/>
      <c r="DLA1741" s="12"/>
      <c r="DLB1741" s="12"/>
      <c r="DLC1741" s="12"/>
      <c r="DLD1741" s="12"/>
      <c r="DLE1741" s="12"/>
      <c r="DLF1741" s="12"/>
      <c r="DLG1741" s="12"/>
      <c r="DLH1741" s="12"/>
      <c r="DLI1741" s="12"/>
      <c r="DLJ1741" s="12"/>
      <c r="DLK1741" s="12"/>
      <c r="DLL1741" s="12"/>
      <c r="DLM1741" s="12"/>
      <c r="DLN1741" s="12"/>
      <c r="DLO1741" s="12"/>
      <c r="DLP1741" s="12"/>
      <c r="DLQ1741" s="12"/>
      <c r="DLR1741" s="12"/>
      <c r="DLS1741" s="12"/>
      <c r="DLT1741" s="12"/>
      <c r="DLU1741" s="12"/>
      <c r="DLV1741" s="12"/>
      <c r="DLW1741" s="12"/>
      <c r="DLX1741" s="12"/>
      <c r="DLY1741" s="12"/>
      <c r="DLZ1741" s="12"/>
      <c r="DMA1741" s="12"/>
      <c r="DMB1741" s="12"/>
      <c r="DMC1741" s="12"/>
      <c r="DMD1741" s="12"/>
      <c r="DME1741" s="12"/>
      <c r="DMF1741" s="12"/>
      <c r="DMG1741" s="12"/>
      <c r="DMH1741" s="12"/>
      <c r="DMI1741" s="12"/>
      <c r="DMJ1741" s="12"/>
      <c r="DMK1741" s="12"/>
      <c r="DML1741" s="12"/>
      <c r="DMM1741" s="12"/>
      <c r="DMN1741" s="12"/>
      <c r="DMO1741" s="12"/>
      <c r="DMP1741" s="12"/>
      <c r="DMQ1741" s="12"/>
      <c r="DMR1741" s="12"/>
      <c r="DMS1741" s="12"/>
      <c r="DMT1741" s="12"/>
      <c r="DMU1741" s="12"/>
      <c r="DMV1741" s="12"/>
      <c r="DMW1741" s="12"/>
      <c r="DMX1741" s="12"/>
      <c r="DMY1741" s="12"/>
      <c r="DMZ1741" s="12"/>
      <c r="DNA1741" s="12"/>
      <c r="DNB1741" s="12"/>
      <c r="DNC1741" s="12"/>
      <c r="DND1741" s="12"/>
      <c r="DNE1741" s="12"/>
      <c r="DNF1741" s="12"/>
      <c r="DNG1741" s="12"/>
      <c r="DNH1741" s="12"/>
      <c r="DNI1741" s="12"/>
      <c r="DNJ1741" s="12"/>
      <c r="DNK1741" s="12"/>
      <c r="DNL1741" s="12"/>
      <c r="DNM1741" s="12"/>
      <c r="DNN1741" s="12"/>
      <c r="DNO1741" s="12"/>
      <c r="DNP1741" s="12"/>
      <c r="DNQ1741" s="12"/>
      <c r="DNR1741" s="12"/>
      <c r="DNS1741" s="12"/>
      <c r="DNT1741" s="12"/>
      <c r="DNU1741" s="12"/>
      <c r="DNV1741" s="12"/>
      <c r="DNW1741" s="12"/>
      <c r="DNX1741" s="12"/>
      <c r="DNY1741" s="12"/>
      <c r="DNZ1741" s="12"/>
      <c r="DOA1741" s="12"/>
      <c r="DOB1741" s="12"/>
      <c r="DOC1741" s="12"/>
      <c r="DOD1741" s="12"/>
      <c r="DOE1741" s="12"/>
      <c r="DOF1741" s="12"/>
      <c r="DOG1741" s="12"/>
      <c r="DOH1741" s="12"/>
      <c r="DOI1741" s="12"/>
      <c r="DOJ1741" s="12"/>
      <c r="DOK1741" s="12"/>
      <c r="DOL1741" s="12"/>
      <c r="DOM1741" s="12"/>
      <c r="DON1741" s="12"/>
      <c r="DOO1741" s="12"/>
      <c r="DOP1741" s="12"/>
      <c r="DOQ1741" s="12"/>
      <c r="DOR1741" s="12"/>
      <c r="DOS1741" s="12"/>
      <c r="DOT1741" s="12"/>
      <c r="DOU1741" s="12"/>
      <c r="DOV1741" s="12"/>
      <c r="DOW1741" s="12"/>
      <c r="DOX1741" s="12"/>
      <c r="DOY1741" s="12"/>
      <c r="DOZ1741" s="12"/>
      <c r="DPA1741" s="12"/>
      <c r="DPB1741" s="12"/>
      <c r="DPC1741" s="12"/>
      <c r="DPD1741" s="12"/>
      <c r="DPE1741" s="12"/>
      <c r="DPF1741" s="12"/>
      <c r="DPG1741" s="12"/>
      <c r="DPH1741" s="12"/>
      <c r="DPI1741" s="12"/>
      <c r="DPJ1741" s="12"/>
      <c r="DPK1741" s="12"/>
      <c r="DPL1741" s="12"/>
      <c r="DPM1741" s="12"/>
      <c r="DPN1741" s="12"/>
      <c r="DPO1741" s="12"/>
      <c r="DPP1741" s="12"/>
      <c r="DPQ1741" s="12"/>
      <c r="DPR1741" s="12"/>
      <c r="DPS1741" s="12"/>
      <c r="DPT1741" s="12"/>
      <c r="DPU1741" s="12"/>
      <c r="DPV1741" s="12"/>
      <c r="DPW1741" s="12"/>
      <c r="DPX1741" s="12"/>
      <c r="DPY1741" s="12"/>
      <c r="DPZ1741" s="12"/>
      <c r="DQA1741" s="12"/>
      <c r="DQB1741" s="12"/>
      <c r="DQC1741" s="12"/>
      <c r="DQD1741" s="12"/>
      <c r="DQE1741" s="12"/>
      <c r="DQF1741" s="12"/>
      <c r="DQG1741" s="12"/>
      <c r="DQH1741" s="12"/>
      <c r="DQI1741" s="12"/>
      <c r="DQJ1741" s="12"/>
      <c r="DQK1741" s="12"/>
      <c r="DQL1741" s="12"/>
      <c r="DQM1741" s="12"/>
      <c r="DQN1741" s="12"/>
      <c r="DQO1741" s="12"/>
      <c r="DQP1741" s="12"/>
      <c r="DQQ1741" s="12"/>
      <c r="DQR1741" s="12"/>
      <c r="DQS1741" s="12"/>
      <c r="DQT1741" s="12"/>
      <c r="DQU1741" s="12"/>
      <c r="DQV1741" s="12"/>
      <c r="DQW1741" s="12"/>
      <c r="DQX1741" s="12"/>
      <c r="DQY1741" s="12"/>
      <c r="DQZ1741" s="12"/>
      <c r="DRA1741" s="12"/>
      <c r="DRB1741" s="12"/>
      <c r="DRC1741" s="12"/>
      <c r="DRD1741" s="12"/>
      <c r="DRE1741" s="12"/>
      <c r="DRF1741" s="12"/>
      <c r="DRG1741" s="12"/>
      <c r="DRH1741" s="12"/>
      <c r="DRI1741" s="12"/>
      <c r="DRJ1741" s="12"/>
      <c r="DRK1741" s="12"/>
      <c r="DRL1741" s="12"/>
      <c r="DRM1741" s="12"/>
      <c r="DRN1741" s="12"/>
      <c r="DRO1741" s="12"/>
      <c r="DRP1741" s="12"/>
      <c r="DRQ1741" s="12"/>
      <c r="DRR1741" s="12"/>
      <c r="DRS1741" s="12"/>
      <c r="DRT1741" s="12"/>
      <c r="DRU1741" s="12"/>
      <c r="DRV1741" s="12"/>
      <c r="DRW1741" s="12"/>
      <c r="DRX1741" s="12"/>
      <c r="DRY1741" s="12"/>
      <c r="DRZ1741" s="12"/>
      <c r="DSA1741" s="12"/>
      <c r="DSB1741" s="12"/>
      <c r="DSC1741" s="12"/>
      <c r="DSD1741" s="12"/>
      <c r="DSE1741" s="12"/>
      <c r="DSF1741" s="12"/>
      <c r="DSG1741" s="12"/>
      <c r="DSH1741" s="12"/>
      <c r="DSI1741" s="12"/>
      <c r="DSJ1741" s="12"/>
      <c r="DSK1741" s="12"/>
      <c r="DSL1741" s="12"/>
      <c r="DSM1741" s="12"/>
      <c r="DSN1741" s="12"/>
      <c r="DSO1741" s="12"/>
      <c r="DSP1741" s="12"/>
      <c r="DSQ1741" s="12"/>
      <c r="DSR1741" s="12"/>
      <c r="DSS1741" s="12"/>
      <c r="DST1741" s="12"/>
      <c r="DSU1741" s="12"/>
      <c r="DSV1741" s="12"/>
      <c r="DSW1741" s="12"/>
      <c r="DSX1741" s="12"/>
      <c r="DSY1741" s="12"/>
      <c r="DSZ1741" s="12"/>
      <c r="DTA1741" s="12"/>
      <c r="DTB1741" s="12"/>
      <c r="DTC1741" s="12"/>
      <c r="DTD1741" s="12"/>
      <c r="DTE1741" s="12"/>
      <c r="DTF1741" s="12"/>
      <c r="DTG1741" s="12"/>
      <c r="DTH1741" s="12"/>
      <c r="DTI1741" s="12"/>
      <c r="DTJ1741" s="12"/>
      <c r="DTK1741" s="12"/>
      <c r="DTL1741" s="12"/>
      <c r="DTM1741" s="12"/>
      <c r="DTN1741" s="12"/>
      <c r="DTO1741" s="12"/>
      <c r="DTP1741" s="12"/>
      <c r="DTQ1741" s="12"/>
      <c r="DTR1741" s="12"/>
      <c r="DTS1741" s="12"/>
      <c r="DTT1741" s="12"/>
      <c r="DTU1741" s="12"/>
      <c r="DTV1741" s="12"/>
      <c r="DTW1741" s="12"/>
      <c r="DTX1741" s="12"/>
      <c r="DTY1741" s="12"/>
      <c r="DTZ1741" s="12"/>
      <c r="DUA1741" s="12"/>
      <c r="DUB1741" s="12"/>
      <c r="DUC1741" s="12"/>
      <c r="DUD1741" s="12"/>
      <c r="DUE1741" s="12"/>
      <c r="DUF1741" s="12"/>
      <c r="DUG1741" s="12"/>
      <c r="DUH1741" s="12"/>
      <c r="DUI1741" s="12"/>
      <c r="DUJ1741" s="12"/>
      <c r="DUK1741" s="12"/>
      <c r="DUL1741" s="12"/>
      <c r="DUM1741" s="12"/>
      <c r="DUN1741" s="12"/>
      <c r="DUO1741" s="12"/>
      <c r="DUP1741" s="12"/>
      <c r="DUQ1741" s="12"/>
      <c r="DUR1741" s="12"/>
      <c r="DUS1741" s="12"/>
      <c r="DUT1741" s="12"/>
      <c r="DUU1741" s="12"/>
      <c r="DUV1741" s="12"/>
      <c r="DUW1741" s="12"/>
      <c r="DUX1741" s="12"/>
      <c r="DUY1741" s="12"/>
      <c r="DUZ1741" s="12"/>
      <c r="DVA1741" s="12"/>
      <c r="DVB1741" s="12"/>
      <c r="DVC1741" s="12"/>
      <c r="DVD1741" s="12"/>
      <c r="DVE1741" s="12"/>
      <c r="DVF1741" s="12"/>
      <c r="DVG1741" s="12"/>
      <c r="DVH1741" s="12"/>
      <c r="DVI1741" s="12"/>
      <c r="DVJ1741" s="12"/>
      <c r="DVK1741" s="12"/>
      <c r="DVL1741" s="12"/>
      <c r="DVM1741" s="12"/>
      <c r="DVN1741" s="12"/>
      <c r="DVO1741" s="12"/>
      <c r="DVP1741" s="12"/>
      <c r="DVQ1741" s="12"/>
      <c r="DVR1741" s="12"/>
      <c r="DVS1741" s="12"/>
      <c r="DVT1741" s="12"/>
      <c r="DVU1741" s="12"/>
      <c r="DVV1741" s="12"/>
      <c r="DVW1741" s="12"/>
      <c r="DVX1741" s="12"/>
      <c r="DVY1741" s="12"/>
      <c r="DVZ1741" s="12"/>
      <c r="DWA1741" s="12"/>
      <c r="DWB1741" s="12"/>
      <c r="DWC1741" s="12"/>
      <c r="DWD1741" s="12"/>
      <c r="DWE1741" s="12"/>
      <c r="DWF1741" s="12"/>
      <c r="DWG1741" s="12"/>
      <c r="DWH1741" s="12"/>
      <c r="DWI1741" s="12"/>
      <c r="DWJ1741" s="12"/>
      <c r="DWK1741" s="12"/>
      <c r="DWL1741" s="12"/>
      <c r="DWM1741" s="12"/>
      <c r="DWN1741" s="12"/>
      <c r="DWO1741" s="12"/>
      <c r="DWP1741" s="12"/>
      <c r="DWQ1741" s="12"/>
      <c r="DWR1741" s="12"/>
      <c r="DWS1741" s="12"/>
      <c r="DWT1741" s="12"/>
      <c r="DWU1741" s="12"/>
      <c r="DWV1741" s="12"/>
      <c r="DWW1741" s="12"/>
      <c r="DWX1741" s="12"/>
      <c r="DWY1741" s="12"/>
      <c r="DWZ1741" s="12"/>
      <c r="DXA1741" s="12"/>
      <c r="DXB1741" s="12"/>
      <c r="DXC1741" s="12"/>
      <c r="DXD1741" s="12"/>
      <c r="DXE1741" s="12"/>
      <c r="DXF1741" s="12"/>
      <c r="DXG1741" s="12"/>
      <c r="DXH1741" s="12"/>
      <c r="DXI1741" s="12"/>
      <c r="DXJ1741" s="12"/>
      <c r="DXK1741" s="12"/>
      <c r="DXL1741" s="12"/>
      <c r="DXM1741" s="12"/>
      <c r="DXN1741" s="12"/>
      <c r="DXO1741" s="12"/>
      <c r="DXP1741" s="12"/>
      <c r="DXQ1741" s="12"/>
      <c r="DXR1741" s="12"/>
      <c r="DXS1741" s="12"/>
      <c r="DXT1741" s="12"/>
      <c r="DXU1741" s="12"/>
      <c r="DXV1741" s="12"/>
      <c r="DXW1741" s="12"/>
      <c r="DXX1741" s="12"/>
      <c r="DXY1741" s="12"/>
      <c r="DXZ1741" s="12"/>
      <c r="DYA1741" s="12"/>
      <c r="DYB1741" s="12"/>
      <c r="DYC1741" s="12"/>
      <c r="DYD1741" s="12"/>
      <c r="DYE1741" s="12"/>
      <c r="DYF1741" s="12"/>
      <c r="DYG1741" s="12"/>
      <c r="DYH1741" s="12"/>
      <c r="DYI1741" s="12"/>
      <c r="DYJ1741" s="12"/>
      <c r="DYK1741" s="12"/>
      <c r="DYL1741" s="12"/>
      <c r="DYM1741" s="12"/>
      <c r="DYN1741" s="12"/>
      <c r="DYO1741" s="12"/>
      <c r="DYP1741" s="12"/>
      <c r="DYQ1741" s="12"/>
      <c r="DYR1741" s="12"/>
      <c r="DYS1741" s="12"/>
      <c r="DYT1741" s="12"/>
      <c r="DYU1741" s="12"/>
      <c r="DYV1741" s="12"/>
      <c r="DYW1741" s="12"/>
      <c r="DYX1741" s="12"/>
      <c r="DYY1741" s="12"/>
      <c r="DYZ1741" s="12"/>
      <c r="DZA1741" s="12"/>
      <c r="DZB1741" s="12"/>
      <c r="DZC1741" s="12"/>
      <c r="DZD1741" s="12"/>
      <c r="DZE1741" s="12"/>
      <c r="DZF1741" s="12"/>
      <c r="DZG1741" s="12"/>
      <c r="DZH1741" s="12"/>
      <c r="DZI1741" s="12"/>
      <c r="DZJ1741" s="12"/>
      <c r="DZK1741" s="12"/>
      <c r="DZL1741" s="12"/>
      <c r="DZM1741" s="12"/>
      <c r="DZN1741" s="12"/>
      <c r="DZO1741" s="12"/>
      <c r="DZP1741" s="12"/>
      <c r="DZQ1741" s="12"/>
      <c r="DZR1741" s="12"/>
      <c r="DZS1741" s="12"/>
      <c r="DZT1741" s="12"/>
      <c r="DZU1741" s="12"/>
      <c r="DZV1741" s="12"/>
      <c r="DZW1741" s="12"/>
      <c r="DZX1741" s="12"/>
      <c r="DZY1741" s="12"/>
      <c r="DZZ1741" s="12"/>
      <c r="EAA1741" s="12"/>
      <c r="EAB1741" s="12"/>
      <c r="EAC1741" s="12"/>
      <c r="EAD1741" s="12"/>
      <c r="EAE1741" s="12"/>
      <c r="EAF1741" s="12"/>
      <c r="EAG1741" s="12"/>
      <c r="EAH1741" s="12"/>
      <c r="EAI1741" s="12"/>
      <c r="EAJ1741" s="12"/>
      <c r="EAK1741" s="12"/>
      <c r="EAL1741" s="12"/>
      <c r="EAM1741" s="12"/>
      <c r="EAN1741" s="12"/>
      <c r="EAO1741" s="12"/>
      <c r="EAP1741" s="12"/>
      <c r="EAQ1741" s="12"/>
      <c r="EAR1741" s="12"/>
      <c r="EAS1741" s="12"/>
      <c r="EAT1741" s="12"/>
      <c r="EAU1741" s="12"/>
      <c r="EAV1741" s="12"/>
      <c r="EAW1741" s="12"/>
      <c r="EAX1741" s="12"/>
      <c r="EAY1741" s="12"/>
      <c r="EAZ1741" s="12"/>
      <c r="EBA1741" s="12"/>
      <c r="EBB1741" s="12"/>
      <c r="EBC1741" s="12"/>
      <c r="EBD1741" s="12"/>
      <c r="EBE1741" s="12"/>
      <c r="EBF1741" s="12"/>
      <c r="EBG1741" s="12"/>
      <c r="EBH1741" s="12"/>
      <c r="EBI1741" s="12"/>
      <c r="EBJ1741" s="12"/>
      <c r="EBK1741" s="12"/>
      <c r="EBL1741" s="12"/>
      <c r="EBM1741" s="12"/>
      <c r="EBN1741" s="12"/>
      <c r="EBO1741" s="12"/>
      <c r="EBP1741" s="12"/>
      <c r="EBQ1741" s="12"/>
      <c r="EBR1741" s="12"/>
      <c r="EBS1741" s="12"/>
      <c r="EBT1741" s="12"/>
      <c r="EBU1741" s="12"/>
      <c r="EBV1741" s="12"/>
      <c r="EBW1741" s="12"/>
      <c r="EBX1741" s="12"/>
      <c r="EBY1741" s="12"/>
      <c r="EBZ1741" s="12"/>
      <c r="ECA1741" s="12"/>
      <c r="ECB1741" s="12"/>
      <c r="ECC1741" s="12"/>
      <c r="ECD1741" s="12"/>
      <c r="ECE1741" s="12"/>
      <c r="ECF1741" s="12"/>
      <c r="ECG1741" s="12"/>
      <c r="ECH1741" s="12"/>
      <c r="ECI1741" s="12"/>
      <c r="ECJ1741" s="12"/>
      <c r="ECK1741" s="12"/>
      <c r="ECL1741" s="12"/>
      <c r="ECM1741" s="12"/>
      <c r="ECN1741" s="12"/>
      <c r="ECO1741" s="12"/>
      <c r="ECP1741" s="12"/>
      <c r="ECQ1741" s="12"/>
      <c r="ECR1741" s="12"/>
      <c r="ECS1741" s="12"/>
      <c r="ECT1741" s="12"/>
      <c r="ECU1741" s="12"/>
      <c r="ECV1741" s="12"/>
      <c r="ECW1741" s="12"/>
      <c r="ECX1741" s="12"/>
      <c r="ECY1741" s="12"/>
      <c r="ECZ1741" s="12"/>
      <c r="EDA1741" s="12"/>
      <c r="EDB1741" s="12"/>
      <c r="EDC1741" s="12"/>
      <c r="EDD1741" s="12"/>
      <c r="EDE1741" s="12"/>
      <c r="EDF1741" s="12"/>
      <c r="EDG1741" s="12"/>
      <c r="EDH1741" s="12"/>
      <c r="EDI1741" s="12"/>
      <c r="EDJ1741" s="12"/>
      <c r="EDK1741" s="12"/>
      <c r="EDL1741" s="12"/>
      <c r="EDM1741" s="12"/>
      <c r="EDN1741" s="12"/>
      <c r="EDO1741" s="12"/>
      <c r="EDP1741" s="12"/>
      <c r="EDQ1741" s="12"/>
      <c r="EDR1741" s="12"/>
      <c r="EDS1741" s="12"/>
      <c r="EDT1741" s="12"/>
      <c r="EDU1741" s="12"/>
      <c r="EDV1741" s="12"/>
      <c r="EDW1741" s="12"/>
      <c r="EDX1741" s="12"/>
      <c r="EDY1741" s="12"/>
      <c r="EDZ1741" s="12"/>
      <c r="EEA1741" s="12"/>
      <c r="EEB1741" s="12"/>
      <c r="EEC1741" s="12"/>
      <c r="EED1741" s="12"/>
      <c r="EEE1741" s="12"/>
      <c r="EEF1741" s="12"/>
      <c r="EEG1741" s="12"/>
      <c r="EEH1741" s="12"/>
      <c r="EEI1741" s="12"/>
      <c r="EEJ1741" s="12"/>
      <c r="EEK1741" s="12"/>
      <c r="EEL1741" s="12"/>
      <c r="EEM1741" s="12"/>
      <c r="EEN1741" s="12"/>
      <c r="EEO1741" s="12"/>
      <c r="EEP1741" s="12"/>
      <c r="EEQ1741" s="12"/>
      <c r="EER1741" s="12"/>
      <c r="EES1741" s="12"/>
      <c r="EET1741" s="12"/>
      <c r="EEU1741" s="12"/>
      <c r="EEV1741" s="12"/>
      <c r="EEW1741" s="12"/>
      <c r="EEX1741" s="12"/>
      <c r="EEY1741" s="12"/>
      <c r="EEZ1741" s="12"/>
      <c r="EFA1741" s="12"/>
      <c r="EFB1741" s="12"/>
      <c r="EFC1741" s="12"/>
      <c r="EFD1741" s="12"/>
      <c r="EFE1741" s="12"/>
      <c r="EFF1741" s="12"/>
      <c r="EFG1741" s="12"/>
      <c r="EFH1741" s="12"/>
      <c r="EFI1741" s="12"/>
      <c r="EFJ1741" s="12"/>
      <c r="EFK1741" s="12"/>
      <c r="EFL1741" s="12"/>
      <c r="EFM1741" s="12"/>
      <c r="EFN1741" s="12"/>
      <c r="EFO1741" s="12"/>
      <c r="EFP1741" s="12"/>
      <c r="EFQ1741" s="12"/>
      <c r="EFR1741" s="12"/>
      <c r="EFS1741" s="12"/>
      <c r="EFT1741" s="12"/>
      <c r="EFU1741" s="12"/>
      <c r="EFV1741" s="12"/>
      <c r="EFW1741" s="12"/>
      <c r="EFX1741" s="12"/>
      <c r="EFY1741" s="12"/>
      <c r="EFZ1741" s="12"/>
      <c r="EGA1741" s="12"/>
      <c r="EGB1741" s="12"/>
      <c r="EGC1741" s="12"/>
      <c r="EGD1741" s="12"/>
      <c r="EGE1741" s="12"/>
      <c r="EGF1741" s="12"/>
      <c r="EGG1741" s="12"/>
      <c r="EGH1741" s="12"/>
      <c r="EGI1741" s="12"/>
      <c r="EGJ1741" s="12"/>
      <c r="EGK1741" s="12"/>
      <c r="EGL1741" s="12"/>
      <c r="EGM1741" s="12"/>
      <c r="EGN1741" s="12"/>
      <c r="EGO1741" s="12"/>
      <c r="EGP1741" s="12"/>
      <c r="EGQ1741" s="12"/>
      <c r="EGR1741" s="12"/>
      <c r="EGS1741" s="12"/>
      <c r="EGT1741" s="12"/>
      <c r="EGU1741" s="12"/>
      <c r="EGV1741" s="12"/>
      <c r="EGW1741" s="12"/>
      <c r="EGX1741" s="12"/>
      <c r="EGY1741" s="12"/>
      <c r="EGZ1741" s="12"/>
      <c r="EHA1741" s="12"/>
      <c r="EHB1741" s="12"/>
      <c r="EHC1741" s="12"/>
      <c r="EHD1741" s="12"/>
      <c r="EHE1741" s="12"/>
      <c r="EHF1741" s="12"/>
      <c r="EHG1741" s="12"/>
      <c r="EHH1741" s="12"/>
      <c r="EHI1741" s="12"/>
      <c r="EHJ1741" s="12"/>
      <c r="EHK1741" s="12"/>
      <c r="EHL1741" s="12"/>
      <c r="EHM1741" s="12"/>
      <c r="EHN1741" s="12"/>
      <c r="EHO1741" s="12"/>
      <c r="EHP1741" s="12"/>
      <c r="EHQ1741" s="12"/>
      <c r="EHR1741" s="12"/>
      <c r="EHS1741" s="12"/>
      <c r="EHT1741" s="12"/>
      <c r="EHU1741" s="12"/>
      <c r="EHV1741" s="12"/>
      <c r="EHW1741" s="12"/>
      <c r="EHX1741" s="12"/>
      <c r="EHY1741" s="12"/>
      <c r="EHZ1741" s="12"/>
      <c r="EIA1741" s="12"/>
      <c r="EIB1741" s="12"/>
      <c r="EIC1741" s="12"/>
      <c r="EID1741" s="12"/>
      <c r="EIE1741" s="12"/>
      <c r="EIF1741" s="12"/>
      <c r="EIG1741" s="12"/>
      <c r="EIH1741" s="12"/>
      <c r="EII1741" s="12"/>
      <c r="EIJ1741" s="12"/>
      <c r="EIK1741" s="12"/>
      <c r="EIL1741" s="12"/>
      <c r="EIM1741" s="12"/>
      <c r="EIN1741" s="12"/>
      <c r="EIO1741" s="12"/>
      <c r="EIP1741" s="12"/>
      <c r="EIQ1741" s="12"/>
      <c r="EIR1741" s="12"/>
      <c r="EIS1741" s="12"/>
      <c r="EIT1741" s="12"/>
      <c r="EIU1741" s="12"/>
      <c r="EIV1741" s="12"/>
      <c r="EIW1741" s="12"/>
      <c r="EIX1741" s="12"/>
      <c r="EIY1741" s="12"/>
      <c r="EIZ1741" s="12"/>
      <c r="EJA1741" s="12"/>
      <c r="EJB1741" s="12"/>
      <c r="EJC1741" s="12"/>
      <c r="EJD1741" s="12"/>
      <c r="EJE1741" s="12"/>
      <c r="EJF1741" s="12"/>
      <c r="EJG1741" s="12"/>
      <c r="EJH1741" s="12"/>
      <c r="EJI1741" s="12"/>
      <c r="EJJ1741" s="12"/>
      <c r="EJK1741" s="12"/>
      <c r="EJL1741" s="12"/>
      <c r="EJM1741" s="12"/>
      <c r="EJN1741" s="12"/>
      <c r="EJO1741" s="12"/>
      <c r="EJP1741" s="12"/>
      <c r="EJQ1741" s="12"/>
      <c r="EJR1741" s="12"/>
      <c r="EJS1741" s="12"/>
      <c r="EJT1741" s="12"/>
      <c r="EJU1741" s="12"/>
      <c r="EJV1741" s="12"/>
      <c r="EJW1741" s="12"/>
      <c r="EJX1741" s="12"/>
      <c r="EJY1741" s="12"/>
      <c r="EJZ1741" s="12"/>
      <c r="EKA1741" s="12"/>
      <c r="EKB1741" s="12"/>
      <c r="EKC1741" s="12"/>
      <c r="EKD1741" s="12"/>
      <c r="EKE1741" s="12"/>
      <c r="EKF1741" s="12"/>
      <c r="EKG1741" s="12"/>
      <c r="EKH1741" s="12"/>
      <c r="EKI1741" s="12"/>
      <c r="EKJ1741" s="12"/>
      <c r="EKK1741" s="12"/>
      <c r="EKL1741" s="12"/>
      <c r="EKM1741" s="12"/>
      <c r="EKN1741" s="12"/>
      <c r="EKO1741" s="12"/>
      <c r="EKP1741" s="12"/>
      <c r="EKQ1741" s="12"/>
      <c r="EKR1741" s="12"/>
      <c r="EKS1741" s="12"/>
      <c r="EKT1741" s="12"/>
      <c r="EKU1741" s="12"/>
      <c r="EKV1741" s="12"/>
      <c r="EKW1741" s="12"/>
      <c r="EKX1741" s="12"/>
      <c r="EKY1741" s="12"/>
      <c r="EKZ1741" s="12"/>
      <c r="ELA1741" s="12"/>
      <c r="ELB1741" s="12"/>
      <c r="ELC1741" s="12"/>
      <c r="ELD1741" s="12"/>
      <c r="ELE1741" s="12"/>
      <c r="ELF1741" s="12"/>
      <c r="ELG1741" s="12"/>
      <c r="ELH1741" s="12"/>
      <c r="ELI1741" s="12"/>
      <c r="ELJ1741" s="12"/>
      <c r="ELK1741" s="12"/>
      <c r="ELL1741" s="12"/>
      <c r="ELM1741" s="12"/>
      <c r="ELN1741" s="12"/>
      <c r="ELO1741" s="12"/>
      <c r="ELP1741" s="12"/>
      <c r="ELQ1741" s="12"/>
      <c r="ELR1741" s="12"/>
      <c r="ELS1741" s="12"/>
      <c r="ELT1741" s="12"/>
      <c r="ELU1741" s="12"/>
      <c r="ELV1741" s="12"/>
      <c r="ELW1741" s="12"/>
      <c r="ELX1741" s="12"/>
      <c r="ELY1741" s="12"/>
      <c r="ELZ1741" s="12"/>
      <c r="EMA1741" s="12"/>
      <c r="EMB1741" s="12"/>
      <c r="EMC1741" s="12"/>
      <c r="EMD1741" s="12"/>
      <c r="EME1741" s="12"/>
      <c r="EMF1741" s="12"/>
      <c r="EMG1741" s="12"/>
      <c r="EMH1741" s="12"/>
      <c r="EMI1741" s="12"/>
      <c r="EMJ1741" s="12"/>
      <c r="EMK1741" s="12"/>
      <c r="EML1741" s="12"/>
      <c r="EMM1741" s="12"/>
      <c r="EMN1741" s="12"/>
      <c r="EMO1741" s="12"/>
      <c r="EMP1741" s="12"/>
      <c r="EMQ1741" s="12"/>
      <c r="EMR1741" s="12"/>
      <c r="EMS1741" s="12"/>
      <c r="EMT1741" s="12"/>
      <c r="EMU1741" s="12"/>
      <c r="EMV1741" s="12"/>
      <c r="EMW1741" s="12"/>
      <c r="EMX1741" s="12"/>
      <c r="EMY1741" s="12"/>
      <c r="EMZ1741" s="12"/>
      <c r="ENA1741" s="12"/>
      <c r="ENB1741" s="12"/>
      <c r="ENC1741" s="12"/>
      <c r="END1741" s="12"/>
      <c r="ENE1741" s="12"/>
      <c r="ENF1741" s="12"/>
      <c r="ENG1741" s="12"/>
      <c r="ENH1741" s="12"/>
      <c r="ENI1741" s="12"/>
      <c r="ENJ1741" s="12"/>
      <c r="ENK1741" s="12"/>
      <c r="ENL1741" s="12"/>
      <c r="ENM1741" s="12"/>
      <c r="ENN1741" s="12"/>
      <c r="ENO1741" s="12"/>
      <c r="ENP1741" s="12"/>
      <c r="ENQ1741" s="12"/>
      <c r="ENR1741" s="12"/>
      <c r="ENS1741" s="12"/>
      <c r="ENT1741" s="12"/>
      <c r="ENU1741" s="12"/>
      <c r="ENV1741" s="12"/>
      <c r="ENW1741" s="12"/>
      <c r="ENX1741" s="12"/>
      <c r="ENY1741" s="12"/>
      <c r="ENZ1741" s="12"/>
      <c r="EOA1741" s="12"/>
      <c r="EOB1741" s="12"/>
      <c r="EOC1741" s="12"/>
      <c r="EOD1741" s="12"/>
      <c r="EOE1741" s="12"/>
      <c r="EOF1741" s="12"/>
      <c r="EOG1741" s="12"/>
      <c r="EOH1741" s="12"/>
      <c r="EOI1741" s="12"/>
      <c r="EOJ1741" s="12"/>
      <c r="EOK1741" s="12"/>
      <c r="EOL1741" s="12"/>
      <c r="EOM1741" s="12"/>
      <c r="EON1741" s="12"/>
      <c r="EOO1741" s="12"/>
      <c r="EOP1741" s="12"/>
      <c r="EOQ1741" s="12"/>
      <c r="EOR1741" s="12"/>
      <c r="EOS1741" s="12"/>
      <c r="EOT1741" s="12"/>
      <c r="EOU1741" s="12"/>
      <c r="EOV1741" s="12"/>
      <c r="EOW1741" s="12"/>
      <c r="EOX1741" s="12"/>
      <c r="EOY1741" s="12"/>
      <c r="EOZ1741" s="12"/>
      <c r="EPA1741" s="12"/>
      <c r="EPB1741" s="12"/>
      <c r="EPC1741" s="12"/>
      <c r="EPD1741" s="12"/>
      <c r="EPE1741" s="12"/>
      <c r="EPF1741" s="12"/>
      <c r="EPG1741" s="12"/>
      <c r="EPH1741" s="12"/>
      <c r="EPI1741" s="12"/>
      <c r="EPJ1741" s="12"/>
      <c r="EPK1741" s="12"/>
      <c r="EPL1741" s="12"/>
      <c r="EPM1741" s="12"/>
      <c r="EPN1741" s="12"/>
      <c r="EPO1741" s="12"/>
      <c r="EPP1741" s="12"/>
      <c r="EPQ1741" s="12"/>
      <c r="EPR1741" s="12"/>
      <c r="EPS1741" s="12"/>
      <c r="EPT1741" s="12"/>
      <c r="EPU1741" s="12"/>
      <c r="EPV1741" s="12"/>
      <c r="EPW1741" s="12"/>
      <c r="EPX1741" s="12"/>
      <c r="EPY1741" s="12"/>
      <c r="EPZ1741" s="12"/>
      <c r="EQA1741" s="12"/>
      <c r="EQB1741" s="12"/>
      <c r="EQC1741" s="12"/>
      <c r="EQD1741" s="12"/>
      <c r="EQE1741" s="12"/>
      <c r="EQF1741" s="12"/>
      <c r="EQG1741" s="12"/>
      <c r="EQH1741" s="12"/>
      <c r="EQI1741" s="12"/>
      <c r="EQJ1741" s="12"/>
      <c r="EQK1741" s="12"/>
      <c r="EQL1741" s="12"/>
      <c r="EQM1741" s="12"/>
      <c r="EQN1741" s="12"/>
      <c r="EQO1741" s="12"/>
      <c r="EQP1741" s="12"/>
      <c r="EQQ1741" s="12"/>
      <c r="EQR1741" s="12"/>
      <c r="EQS1741" s="12"/>
      <c r="EQT1741" s="12"/>
      <c r="EQU1741" s="12"/>
      <c r="EQV1741" s="12"/>
      <c r="EQW1741" s="12"/>
      <c r="EQX1741" s="12"/>
      <c r="EQY1741" s="12"/>
      <c r="EQZ1741" s="12"/>
      <c r="ERA1741" s="12"/>
      <c r="ERB1741" s="12"/>
      <c r="ERC1741" s="12"/>
      <c r="ERD1741" s="12"/>
      <c r="ERE1741" s="12"/>
      <c r="ERF1741" s="12"/>
      <c r="ERG1741" s="12"/>
      <c r="ERH1741" s="12"/>
      <c r="ERI1741" s="12"/>
      <c r="ERJ1741" s="12"/>
      <c r="ERK1741" s="12"/>
      <c r="ERL1741" s="12"/>
      <c r="ERM1741" s="12"/>
      <c r="ERN1741" s="12"/>
      <c r="ERO1741" s="12"/>
      <c r="ERP1741" s="12"/>
      <c r="ERQ1741" s="12"/>
      <c r="ERR1741" s="12"/>
      <c r="ERS1741" s="12"/>
      <c r="ERT1741" s="12"/>
      <c r="ERU1741" s="12"/>
      <c r="ERV1741" s="12"/>
      <c r="ERW1741" s="12"/>
      <c r="ERX1741" s="12"/>
      <c r="ERY1741" s="12"/>
      <c r="ERZ1741" s="12"/>
      <c r="ESA1741" s="12"/>
      <c r="ESB1741" s="12"/>
      <c r="ESC1741" s="12"/>
      <c r="ESD1741" s="12"/>
      <c r="ESE1741" s="12"/>
      <c r="ESF1741" s="12"/>
      <c r="ESG1741" s="12"/>
      <c r="ESH1741" s="12"/>
      <c r="ESI1741" s="12"/>
      <c r="ESJ1741" s="12"/>
      <c r="ESK1741" s="12"/>
      <c r="ESL1741" s="12"/>
      <c r="ESM1741" s="12"/>
      <c r="ESN1741" s="12"/>
      <c r="ESO1741" s="12"/>
      <c r="ESP1741" s="12"/>
      <c r="ESQ1741" s="12"/>
      <c r="ESR1741" s="12"/>
      <c r="ESS1741" s="12"/>
      <c r="EST1741" s="12"/>
      <c r="ESU1741" s="12"/>
      <c r="ESV1741" s="12"/>
      <c r="ESW1741" s="12"/>
      <c r="ESX1741" s="12"/>
      <c r="ESY1741" s="12"/>
      <c r="ESZ1741" s="12"/>
      <c r="ETA1741" s="12"/>
      <c r="ETB1741" s="12"/>
      <c r="ETC1741" s="12"/>
      <c r="ETD1741" s="12"/>
      <c r="ETE1741" s="12"/>
      <c r="ETF1741" s="12"/>
      <c r="ETG1741" s="12"/>
      <c r="ETH1741" s="12"/>
      <c r="ETI1741" s="12"/>
      <c r="ETJ1741" s="12"/>
      <c r="ETK1741" s="12"/>
      <c r="ETL1741" s="12"/>
      <c r="ETM1741" s="12"/>
      <c r="ETN1741" s="12"/>
      <c r="ETO1741" s="12"/>
      <c r="ETP1741" s="12"/>
      <c r="ETQ1741" s="12"/>
      <c r="ETR1741" s="12"/>
      <c r="ETS1741" s="12"/>
      <c r="ETT1741" s="12"/>
      <c r="ETU1741" s="12"/>
      <c r="ETV1741" s="12"/>
      <c r="ETW1741" s="12"/>
      <c r="ETX1741" s="12"/>
      <c r="ETY1741" s="12"/>
      <c r="ETZ1741" s="12"/>
      <c r="EUA1741" s="12"/>
      <c r="EUB1741" s="12"/>
      <c r="EUC1741" s="12"/>
      <c r="EUD1741" s="12"/>
      <c r="EUE1741" s="12"/>
      <c r="EUF1741" s="12"/>
      <c r="EUG1741" s="12"/>
      <c r="EUH1741" s="12"/>
      <c r="EUI1741" s="12"/>
      <c r="EUJ1741" s="12"/>
      <c r="EUK1741" s="12"/>
      <c r="EUL1741" s="12"/>
      <c r="EUM1741" s="12"/>
      <c r="EUN1741" s="12"/>
      <c r="EUO1741" s="12"/>
      <c r="EUP1741" s="12"/>
      <c r="EUQ1741" s="12"/>
      <c r="EUR1741" s="12"/>
      <c r="EUS1741" s="12"/>
      <c r="EUT1741" s="12"/>
      <c r="EUU1741" s="12"/>
      <c r="EUV1741" s="12"/>
      <c r="EUW1741" s="12"/>
      <c r="EUX1741" s="12"/>
      <c r="EUY1741" s="12"/>
      <c r="EUZ1741" s="12"/>
      <c r="EVA1741" s="12"/>
      <c r="EVB1741" s="12"/>
      <c r="EVC1741" s="12"/>
      <c r="EVD1741" s="12"/>
      <c r="EVE1741" s="12"/>
      <c r="EVF1741" s="12"/>
      <c r="EVG1741" s="12"/>
      <c r="EVH1741" s="12"/>
      <c r="EVI1741" s="12"/>
      <c r="EVJ1741" s="12"/>
      <c r="EVK1741" s="12"/>
      <c r="EVL1741" s="12"/>
      <c r="EVM1741" s="12"/>
      <c r="EVN1741" s="12"/>
      <c r="EVO1741" s="12"/>
      <c r="EVP1741" s="12"/>
      <c r="EVQ1741" s="12"/>
      <c r="EVR1741" s="12"/>
      <c r="EVS1741" s="12"/>
      <c r="EVT1741" s="12"/>
      <c r="EVU1741" s="12"/>
      <c r="EVV1741" s="12"/>
      <c r="EVW1741" s="12"/>
      <c r="EVX1741" s="12"/>
      <c r="EVY1741" s="12"/>
      <c r="EVZ1741" s="12"/>
      <c r="EWA1741" s="12"/>
      <c r="EWB1741" s="12"/>
      <c r="EWC1741" s="12"/>
      <c r="EWD1741" s="12"/>
      <c r="EWE1741" s="12"/>
      <c r="EWF1741" s="12"/>
      <c r="EWG1741" s="12"/>
      <c r="EWH1741" s="12"/>
      <c r="EWI1741" s="12"/>
      <c r="EWJ1741" s="12"/>
      <c r="EWK1741" s="12"/>
      <c r="EWL1741" s="12"/>
      <c r="EWM1741" s="12"/>
      <c r="EWN1741" s="12"/>
      <c r="EWO1741" s="12"/>
      <c r="EWP1741" s="12"/>
      <c r="EWQ1741" s="12"/>
      <c r="EWR1741" s="12"/>
      <c r="EWS1741" s="12"/>
      <c r="EWT1741" s="12"/>
      <c r="EWU1741" s="12"/>
      <c r="EWV1741" s="12"/>
      <c r="EWW1741" s="12"/>
      <c r="EWX1741" s="12"/>
      <c r="EWY1741" s="12"/>
      <c r="EWZ1741" s="12"/>
      <c r="EXA1741" s="12"/>
      <c r="EXB1741" s="12"/>
      <c r="EXC1741" s="12"/>
      <c r="EXD1741" s="12"/>
      <c r="EXE1741" s="12"/>
      <c r="EXF1741" s="12"/>
      <c r="EXG1741" s="12"/>
      <c r="EXH1741" s="12"/>
      <c r="EXI1741" s="12"/>
      <c r="EXJ1741" s="12"/>
      <c r="EXK1741" s="12"/>
      <c r="EXL1741" s="12"/>
      <c r="EXM1741" s="12"/>
      <c r="EXN1741" s="12"/>
      <c r="EXO1741" s="12"/>
      <c r="EXP1741" s="12"/>
      <c r="EXQ1741" s="12"/>
      <c r="EXR1741" s="12"/>
      <c r="EXS1741" s="12"/>
      <c r="EXT1741" s="12"/>
      <c r="EXU1741" s="12"/>
      <c r="EXV1741" s="12"/>
      <c r="EXW1741" s="12"/>
      <c r="EXX1741" s="12"/>
      <c r="EXY1741" s="12"/>
      <c r="EXZ1741" s="12"/>
      <c r="EYA1741" s="12"/>
      <c r="EYB1741" s="12"/>
      <c r="EYC1741" s="12"/>
      <c r="EYD1741" s="12"/>
      <c r="EYE1741" s="12"/>
      <c r="EYF1741" s="12"/>
      <c r="EYG1741" s="12"/>
      <c r="EYH1741" s="12"/>
      <c r="EYI1741" s="12"/>
      <c r="EYJ1741" s="12"/>
      <c r="EYK1741" s="12"/>
      <c r="EYL1741" s="12"/>
      <c r="EYM1741" s="12"/>
      <c r="EYN1741" s="12"/>
      <c r="EYO1741" s="12"/>
      <c r="EYP1741" s="12"/>
      <c r="EYQ1741" s="12"/>
      <c r="EYR1741" s="12"/>
      <c r="EYS1741" s="12"/>
      <c r="EYT1741" s="12"/>
      <c r="EYU1741" s="12"/>
      <c r="EYV1741" s="12"/>
      <c r="EYW1741" s="12"/>
      <c r="EYX1741" s="12"/>
      <c r="EYY1741" s="12"/>
      <c r="EYZ1741" s="12"/>
      <c r="EZA1741" s="12"/>
      <c r="EZB1741" s="12"/>
      <c r="EZC1741" s="12"/>
      <c r="EZD1741" s="12"/>
      <c r="EZE1741" s="12"/>
      <c r="EZF1741" s="12"/>
      <c r="EZG1741" s="12"/>
      <c r="EZH1741" s="12"/>
      <c r="EZI1741" s="12"/>
      <c r="EZJ1741" s="12"/>
      <c r="EZK1741" s="12"/>
      <c r="EZL1741" s="12"/>
      <c r="EZM1741" s="12"/>
      <c r="EZN1741" s="12"/>
      <c r="EZO1741" s="12"/>
      <c r="EZP1741" s="12"/>
      <c r="EZQ1741" s="12"/>
      <c r="EZR1741" s="12"/>
      <c r="EZS1741" s="12"/>
      <c r="EZT1741" s="12"/>
      <c r="EZU1741" s="12"/>
      <c r="EZV1741" s="12"/>
      <c r="EZW1741" s="12"/>
      <c r="EZX1741" s="12"/>
      <c r="EZY1741" s="12"/>
      <c r="EZZ1741" s="12"/>
      <c r="FAA1741" s="12"/>
      <c r="FAB1741" s="12"/>
      <c r="FAC1741" s="12"/>
      <c r="FAD1741" s="12"/>
      <c r="FAE1741" s="12"/>
      <c r="FAF1741" s="12"/>
      <c r="FAG1741" s="12"/>
      <c r="FAH1741" s="12"/>
      <c r="FAI1741" s="12"/>
      <c r="FAJ1741" s="12"/>
      <c r="FAK1741" s="12"/>
      <c r="FAL1741" s="12"/>
      <c r="FAM1741" s="12"/>
      <c r="FAN1741" s="12"/>
      <c r="FAO1741" s="12"/>
      <c r="FAP1741" s="12"/>
      <c r="FAQ1741" s="12"/>
      <c r="FAR1741" s="12"/>
      <c r="FAS1741" s="12"/>
      <c r="FAT1741" s="12"/>
      <c r="FAU1741" s="12"/>
      <c r="FAV1741" s="12"/>
      <c r="FAW1741" s="12"/>
      <c r="FAX1741" s="12"/>
      <c r="FAY1741" s="12"/>
      <c r="FAZ1741" s="12"/>
      <c r="FBA1741" s="12"/>
      <c r="FBB1741" s="12"/>
      <c r="FBC1741" s="12"/>
      <c r="FBD1741" s="12"/>
      <c r="FBE1741" s="12"/>
      <c r="FBF1741" s="12"/>
      <c r="FBG1741" s="12"/>
      <c r="FBH1741" s="12"/>
      <c r="FBI1741" s="12"/>
      <c r="FBJ1741" s="12"/>
      <c r="FBK1741" s="12"/>
      <c r="FBL1741" s="12"/>
      <c r="FBM1741" s="12"/>
      <c r="FBN1741" s="12"/>
      <c r="FBO1741" s="12"/>
      <c r="FBP1741" s="12"/>
      <c r="FBQ1741" s="12"/>
      <c r="FBR1741" s="12"/>
      <c r="FBS1741" s="12"/>
      <c r="FBT1741" s="12"/>
      <c r="FBU1741" s="12"/>
      <c r="FBV1741" s="12"/>
      <c r="FBW1741" s="12"/>
      <c r="FBX1741" s="12"/>
      <c r="FBY1741" s="12"/>
      <c r="FBZ1741" s="12"/>
      <c r="FCA1741" s="12"/>
      <c r="FCB1741" s="12"/>
      <c r="FCC1741" s="12"/>
      <c r="FCD1741" s="12"/>
      <c r="FCE1741" s="12"/>
      <c r="FCF1741" s="12"/>
      <c r="FCG1741" s="12"/>
      <c r="FCH1741" s="12"/>
      <c r="FCI1741" s="12"/>
      <c r="FCJ1741" s="12"/>
      <c r="FCK1741" s="12"/>
      <c r="FCL1741" s="12"/>
      <c r="FCM1741" s="12"/>
      <c r="FCN1741" s="12"/>
      <c r="FCO1741" s="12"/>
      <c r="FCP1741" s="12"/>
      <c r="FCQ1741" s="12"/>
      <c r="FCR1741" s="12"/>
      <c r="FCS1741" s="12"/>
      <c r="FCT1741" s="12"/>
      <c r="FCU1741" s="12"/>
      <c r="FCV1741" s="12"/>
      <c r="FCW1741" s="12"/>
      <c r="FCX1741" s="12"/>
      <c r="FCY1741" s="12"/>
      <c r="FCZ1741" s="12"/>
      <c r="FDA1741" s="12"/>
      <c r="FDB1741" s="12"/>
      <c r="FDC1741" s="12"/>
      <c r="FDD1741" s="12"/>
      <c r="FDE1741" s="12"/>
      <c r="FDF1741" s="12"/>
      <c r="FDG1741" s="12"/>
      <c r="FDH1741" s="12"/>
      <c r="FDI1741" s="12"/>
      <c r="FDJ1741" s="12"/>
      <c r="FDK1741" s="12"/>
      <c r="FDL1741" s="12"/>
      <c r="FDM1741" s="12"/>
      <c r="FDN1741" s="12"/>
      <c r="FDO1741" s="12"/>
      <c r="FDP1741" s="12"/>
      <c r="FDQ1741" s="12"/>
      <c r="FDR1741" s="12"/>
      <c r="FDS1741" s="12"/>
      <c r="FDT1741" s="12"/>
      <c r="FDU1741" s="12"/>
      <c r="FDV1741" s="12"/>
      <c r="FDW1741" s="12"/>
      <c r="FDX1741" s="12"/>
      <c r="FDY1741" s="12"/>
      <c r="FDZ1741" s="12"/>
      <c r="FEA1741" s="12"/>
      <c r="FEB1741" s="12"/>
      <c r="FEC1741" s="12"/>
      <c r="FED1741" s="12"/>
      <c r="FEE1741" s="12"/>
      <c r="FEF1741" s="12"/>
      <c r="FEG1741" s="12"/>
      <c r="FEH1741" s="12"/>
      <c r="FEI1741" s="12"/>
      <c r="FEJ1741" s="12"/>
      <c r="FEK1741" s="12"/>
      <c r="FEL1741" s="12"/>
      <c r="FEM1741" s="12"/>
      <c r="FEN1741" s="12"/>
      <c r="FEO1741" s="12"/>
      <c r="FEP1741" s="12"/>
      <c r="FEQ1741" s="12"/>
      <c r="FER1741" s="12"/>
      <c r="FES1741" s="12"/>
      <c r="FET1741" s="12"/>
      <c r="FEU1741" s="12"/>
      <c r="FEV1741" s="12"/>
      <c r="FEW1741" s="12"/>
      <c r="FEX1741" s="12"/>
      <c r="FEY1741" s="12"/>
      <c r="FEZ1741" s="12"/>
      <c r="FFA1741" s="12"/>
      <c r="FFB1741" s="12"/>
      <c r="FFC1741" s="12"/>
      <c r="FFD1741" s="12"/>
      <c r="FFE1741" s="12"/>
      <c r="FFF1741" s="12"/>
      <c r="FFG1741" s="12"/>
      <c r="FFH1741" s="12"/>
      <c r="FFI1741" s="12"/>
      <c r="FFJ1741" s="12"/>
      <c r="FFK1741" s="12"/>
      <c r="FFL1741" s="12"/>
      <c r="FFM1741" s="12"/>
      <c r="FFN1741" s="12"/>
      <c r="FFO1741" s="12"/>
      <c r="FFP1741" s="12"/>
      <c r="FFQ1741" s="12"/>
      <c r="FFR1741" s="12"/>
      <c r="FFS1741" s="12"/>
      <c r="FFT1741" s="12"/>
      <c r="FFU1741" s="12"/>
      <c r="FFV1741" s="12"/>
      <c r="FFW1741" s="12"/>
      <c r="FFX1741" s="12"/>
      <c r="FFY1741" s="12"/>
      <c r="FFZ1741" s="12"/>
      <c r="FGA1741" s="12"/>
      <c r="FGB1741" s="12"/>
      <c r="FGC1741" s="12"/>
      <c r="FGD1741" s="12"/>
      <c r="FGE1741" s="12"/>
      <c r="FGF1741" s="12"/>
      <c r="FGG1741" s="12"/>
      <c r="FGH1741" s="12"/>
      <c r="FGI1741" s="12"/>
      <c r="FGJ1741" s="12"/>
      <c r="FGK1741" s="12"/>
      <c r="FGL1741" s="12"/>
      <c r="FGM1741" s="12"/>
      <c r="FGN1741" s="12"/>
      <c r="FGO1741" s="12"/>
      <c r="FGP1741" s="12"/>
      <c r="FGQ1741" s="12"/>
      <c r="FGR1741" s="12"/>
      <c r="FGS1741" s="12"/>
      <c r="FGT1741" s="12"/>
      <c r="FGU1741" s="12"/>
      <c r="FGV1741" s="12"/>
      <c r="FGW1741" s="12"/>
      <c r="FGX1741" s="12"/>
      <c r="FGY1741" s="12"/>
      <c r="FGZ1741" s="12"/>
      <c r="FHA1741" s="12"/>
      <c r="FHB1741" s="12"/>
      <c r="FHC1741" s="12"/>
      <c r="FHD1741" s="12"/>
      <c r="FHE1741" s="12"/>
      <c r="FHF1741" s="12"/>
      <c r="FHG1741" s="12"/>
      <c r="FHH1741" s="12"/>
      <c r="FHI1741" s="12"/>
      <c r="FHJ1741" s="12"/>
      <c r="FHK1741" s="12"/>
      <c r="FHL1741" s="12"/>
      <c r="FHM1741" s="12"/>
      <c r="FHN1741" s="12"/>
      <c r="FHO1741" s="12"/>
      <c r="FHP1741" s="12"/>
      <c r="FHQ1741" s="12"/>
      <c r="FHR1741" s="12"/>
      <c r="FHS1741" s="12"/>
      <c r="FHT1741" s="12"/>
      <c r="FHU1741" s="12"/>
      <c r="FHV1741" s="12"/>
      <c r="FHW1741" s="12"/>
      <c r="FHX1741" s="12"/>
      <c r="FHY1741" s="12"/>
      <c r="FHZ1741" s="12"/>
      <c r="FIA1741" s="12"/>
      <c r="FIB1741" s="12"/>
      <c r="FIC1741" s="12"/>
      <c r="FID1741" s="12"/>
      <c r="FIE1741" s="12"/>
      <c r="FIF1741" s="12"/>
      <c r="FIG1741" s="12"/>
      <c r="FIH1741" s="12"/>
      <c r="FII1741" s="12"/>
      <c r="FIJ1741" s="12"/>
      <c r="FIK1741" s="12"/>
      <c r="FIL1741" s="12"/>
      <c r="FIM1741" s="12"/>
      <c r="FIN1741" s="12"/>
      <c r="FIO1741" s="12"/>
      <c r="FIP1741" s="12"/>
      <c r="FIQ1741" s="12"/>
      <c r="FIR1741" s="12"/>
      <c r="FIS1741" s="12"/>
      <c r="FIT1741" s="12"/>
      <c r="FIU1741" s="12"/>
      <c r="FIV1741" s="12"/>
      <c r="FIW1741" s="12"/>
      <c r="FIX1741" s="12"/>
      <c r="FIY1741" s="12"/>
      <c r="FIZ1741" s="12"/>
      <c r="FJA1741" s="12"/>
      <c r="FJB1741" s="12"/>
      <c r="FJC1741" s="12"/>
      <c r="FJD1741" s="12"/>
      <c r="FJE1741" s="12"/>
      <c r="FJF1741" s="12"/>
      <c r="FJG1741" s="12"/>
      <c r="FJH1741" s="12"/>
      <c r="FJI1741" s="12"/>
      <c r="FJJ1741" s="12"/>
      <c r="FJK1741" s="12"/>
      <c r="FJL1741" s="12"/>
      <c r="FJM1741" s="12"/>
      <c r="FJN1741" s="12"/>
      <c r="FJO1741" s="12"/>
      <c r="FJP1741" s="12"/>
      <c r="FJQ1741" s="12"/>
      <c r="FJR1741" s="12"/>
      <c r="FJS1741" s="12"/>
      <c r="FJT1741" s="12"/>
      <c r="FJU1741" s="12"/>
      <c r="FJV1741" s="12"/>
      <c r="FJW1741" s="12"/>
      <c r="FJX1741" s="12"/>
      <c r="FJY1741" s="12"/>
      <c r="FJZ1741" s="12"/>
      <c r="FKA1741" s="12"/>
      <c r="FKB1741" s="12"/>
      <c r="FKC1741" s="12"/>
      <c r="FKD1741" s="12"/>
      <c r="FKE1741" s="12"/>
      <c r="FKF1741" s="12"/>
      <c r="FKG1741" s="12"/>
      <c r="FKH1741" s="12"/>
      <c r="FKI1741" s="12"/>
      <c r="FKJ1741" s="12"/>
      <c r="FKK1741" s="12"/>
      <c r="FKL1741" s="12"/>
      <c r="FKM1741" s="12"/>
      <c r="FKN1741" s="12"/>
      <c r="FKO1741" s="12"/>
      <c r="FKP1741" s="12"/>
      <c r="FKQ1741" s="12"/>
      <c r="FKR1741" s="12"/>
      <c r="FKS1741" s="12"/>
      <c r="FKT1741" s="12"/>
      <c r="FKU1741" s="12"/>
      <c r="FKV1741" s="12"/>
      <c r="FKW1741" s="12"/>
      <c r="FKX1741" s="12"/>
      <c r="FKY1741" s="12"/>
      <c r="FKZ1741" s="12"/>
      <c r="FLA1741" s="12"/>
      <c r="FLB1741" s="12"/>
      <c r="FLC1741" s="12"/>
      <c r="FLD1741" s="12"/>
      <c r="FLE1741" s="12"/>
      <c r="FLF1741" s="12"/>
      <c r="FLG1741" s="12"/>
      <c r="FLH1741" s="12"/>
      <c r="FLI1741" s="12"/>
      <c r="FLJ1741" s="12"/>
      <c r="FLK1741" s="12"/>
      <c r="FLL1741" s="12"/>
      <c r="FLM1741" s="12"/>
      <c r="FLN1741" s="12"/>
      <c r="FLO1741" s="12"/>
      <c r="FLP1741" s="12"/>
      <c r="FLQ1741" s="12"/>
      <c r="FLR1741" s="12"/>
      <c r="FLS1741" s="12"/>
      <c r="FLT1741" s="12"/>
      <c r="FLU1741" s="12"/>
      <c r="FLV1741" s="12"/>
      <c r="FLW1741" s="12"/>
      <c r="FLX1741" s="12"/>
      <c r="FLY1741" s="12"/>
      <c r="FLZ1741" s="12"/>
      <c r="FMA1741" s="12"/>
      <c r="FMB1741" s="12"/>
      <c r="FMC1741" s="12"/>
      <c r="FMD1741" s="12"/>
      <c r="FME1741" s="12"/>
      <c r="FMF1741" s="12"/>
      <c r="FMG1741" s="12"/>
      <c r="FMH1741" s="12"/>
      <c r="FMI1741" s="12"/>
      <c r="FMJ1741" s="12"/>
      <c r="FMK1741" s="12"/>
      <c r="FML1741" s="12"/>
      <c r="FMM1741" s="12"/>
      <c r="FMN1741" s="12"/>
      <c r="FMO1741" s="12"/>
      <c r="FMP1741" s="12"/>
      <c r="FMQ1741" s="12"/>
      <c r="FMR1741" s="12"/>
      <c r="FMS1741" s="12"/>
      <c r="FMT1741" s="12"/>
      <c r="FMU1741" s="12"/>
      <c r="FMV1741" s="12"/>
      <c r="FMW1741" s="12"/>
      <c r="FMX1741" s="12"/>
      <c r="FMY1741" s="12"/>
      <c r="FMZ1741" s="12"/>
      <c r="FNA1741" s="12"/>
      <c r="FNB1741" s="12"/>
      <c r="FNC1741" s="12"/>
      <c r="FND1741" s="12"/>
      <c r="FNE1741" s="12"/>
      <c r="FNF1741" s="12"/>
      <c r="FNG1741" s="12"/>
      <c r="FNH1741" s="12"/>
      <c r="FNI1741" s="12"/>
      <c r="FNJ1741" s="12"/>
      <c r="FNK1741" s="12"/>
      <c r="FNL1741" s="12"/>
      <c r="FNM1741" s="12"/>
      <c r="FNN1741" s="12"/>
      <c r="FNO1741" s="12"/>
      <c r="FNP1741" s="12"/>
      <c r="FNQ1741" s="12"/>
      <c r="FNR1741" s="12"/>
      <c r="FNS1741" s="12"/>
      <c r="FNT1741" s="12"/>
      <c r="FNU1741" s="12"/>
      <c r="FNV1741" s="12"/>
      <c r="FNW1741" s="12"/>
      <c r="FNX1741" s="12"/>
      <c r="FNY1741" s="12"/>
      <c r="FNZ1741" s="12"/>
      <c r="FOA1741" s="12"/>
      <c r="FOB1741" s="12"/>
      <c r="FOC1741" s="12"/>
      <c r="FOD1741" s="12"/>
      <c r="FOE1741" s="12"/>
      <c r="FOF1741" s="12"/>
      <c r="FOG1741" s="12"/>
      <c r="FOH1741" s="12"/>
      <c r="FOI1741" s="12"/>
      <c r="FOJ1741" s="12"/>
      <c r="FOK1741" s="12"/>
      <c r="FOL1741" s="12"/>
      <c r="FOM1741" s="12"/>
      <c r="FON1741" s="12"/>
      <c r="FOO1741" s="12"/>
      <c r="FOP1741" s="12"/>
      <c r="FOQ1741" s="12"/>
      <c r="FOR1741" s="12"/>
      <c r="FOS1741" s="12"/>
      <c r="FOT1741" s="12"/>
      <c r="FOU1741" s="12"/>
      <c r="FOV1741" s="12"/>
      <c r="FOW1741" s="12"/>
      <c r="FOX1741" s="12"/>
      <c r="FOY1741" s="12"/>
      <c r="FOZ1741" s="12"/>
      <c r="FPA1741" s="12"/>
      <c r="FPB1741" s="12"/>
      <c r="FPC1741" s="12"/>
      <c r="FPD1741" s="12"/>
      <c r="FPE1741" s="12"/>
      <c r="FPF1741" s="12"/>
      <c r="FPG1741" s="12"/>
      <c r="FPH1741" s="12"/>
      <c r="FPI1741" s="12"/>
      <c r="FPJ1741" s="12"/>
      <c r="FPK1741" s="12"/>
      <c r="FPL1741" s="12"/>
      <c r="FPM1741" s="12"/>
      <c r="FPN1741" s="12"/>
      <c r="FPO1741" s="12"/>
      <c r="FPP1741" s="12"/>
      <c r="FPQ1741" s="12"/>
      <c r="FPR1741" s="12"/>
      <c r="FPS1741" s="12"/>
      <c r="FPT1741" s="12"/>
      <c r="FPU1741" s="12"/>
      <c r="FPV1741" s="12"/>
      <c r="FPW1741" s="12"/>
      <c r="FPX1741" s="12"/>
      <c r="FPY1741" s="12"/>
      <c r="FPZ1741" s="12"/>
      <c r="FQA1741" s="12"/>
      <c r="FQB1741" s="12"/>
      <c r="FQC1741" s="12"/>
      <c r="FQD1741" s="12"/>
      <c r="FQE1741" s="12"/>
      <c r="FQF1741" s="12"/>
      <c r="FQG1741" s="12"/>
      <c r="FQH1741" s="12"/>
      <c r="FQI1741" s="12"/>
      <c r="FQJ1741" s="12"/>
      <c r="FQK1741" s="12"/>
      <c r="FQL1741" s="12"/>
      <c r="FQM1741" s="12"/>
      <c r="FQN1741" s="12"/>
      <c r="FQO1741" s="12"/>
      <c r="FQP1741" s="12"/>
      <c r="FQQ1741" s="12"/>
      <c r="FQR1741" s="12"/>
      <c r="FQS1741" s="12"/>
      <c r="FQT1741" s="12"/>
      <c r="FQU1741" s="12"/>
      <c r="FQV1741" s="12"/>
      <c r="FQW1741" s="12"/>
      <c r="FQX1741" s="12"/>
      <c r="FQY1741" s="12"/>
      <c r="FQZ1741" s="12"/>
      <c r="FRA1741" s="12"/>
      <c r="FRB1741" s="12"/>
      <c r="FRC1741" s="12"/>
      <c r="FRD1741" s="12"/>
      <c r="FRE1741" s="12"/>
      <c r="FRF1741" s="12"/>
      <c r="FRG1741" s="12"/>
      <c r="FRH1741" s="12"/>
      <c r="FRI1741" s="12"/>
      <c r="FRJ1741" s="12"/>
      <c r="FRK1741" s="12"/>
      <c r="FRL1741" s="12"/>
      <c r="FRM1741" s="12"/>
      <c r="FRN1741" s="12"/>
      <c r="FRO1741" s="12"/>
      <c r="FRP1741" s="12"/>
      <c r="FRQ1741" s="12"/>
      <c r="FRR1741" s="12"/>
      <c r="FRS1741" s="12"/>
      <c r="FRT1741" s="12"/>
      <c r="FRU1741" s="12"/>
      <c r="FRV1741" s="12"/>
      <c r="FRW1741" s="12"/>
      <c r="FRX1741" s="12"/>
      <c r="FRY1741" s="12"/>
      <c r="FRZ1741" s="12"/>
      <c r="FSA1741" s="12"/>
      <c r="FSB1741" s="12"/>
      <c r="FSC1741" s="12"/>
      <c r="FSD1741" s="12"/>
      <c r="FSE1741" s="12"/>
      <c r="FSF1741" s="12"/>
      <c r="FSG1741" s="12"/>
      <c r="FSH1741" s="12"/>
      <c r="FSI1741" s="12"/>
      <c r="FSJ1741" s="12"/>
      <c r="FSK1741" s="12"/>
      <c r="FSL1741" s="12"/>
      <c r="FSM1741" s="12"/>
      <c r="FSN1741" s="12"/>
      <c r="FSO1741" s="12"/>
      <c r="FSP1741" s="12"/>
      <c r="FSQ1741" s="12"/>
      <c r="FSR1741" s="12"/>
      <c r="FSS1741" s="12"/>
      <c r="FST1741" s="12"/>
      <c r="FSU1741" s="12"/>
      <c r="FSV1741" s="12"/>
      <c r="FSW1741" s="12"/>
      <c r="FSX1741" s="12"/>
      <c r="FSY1741" s="12"/>
      <c r="FSZ1741" s="12"/>
      <c r="FTA1741" s="12"/>
      <c r="FTB1741" s="12"/>
      <c r="FTC1741" s="12"/>
      <c r="FTD1741" s="12"/>
      <c r="FTE1741" s="12"/>
      <c r="FTF1741" s="12"/>
      <c r="FTG1741" s="12"/>
      <c r="FTH1741" s="12"/>
      <c r="FTI1741" s="12"/>
      <c r="FTJ1741" s="12"/>
      <c r="FTK1741" s="12"/>
      <c r="FTL1741" s="12"/>
      <c r="FTM1741" s="12"/>
      <c r="FTN1741" s="12"/>
      <c r="FTO1741" s="12"/>
      <c r="FTP1741" s="12"/>
      <c r="FTQ1741" s="12"/>
      <c r="FTR1741" s="12"/>
      <c r="FTS1741" s="12"/>
      <c r="FTT1741" s="12"/>
      <c r="FTU1741" s="12"/>
      <c r="FTV1741" s="12"/>
      <c r="FTW1741" s="12"/>
      <c r="FTX1741" s="12"/>
      <c r="FTY1741" s="12"/>
      <c r="FTZ1741" s="12"/>
      <c r="FUA1741" s="12"/>
      <c r="FUB1741" s="12"/>
      <c r="FUC1741" s="12"/>
      <c r="FUD1741" s="12"/>
      <c r="FUE1741" s="12"/>
      <c r="FUF1741" s="12"/>
      <c r="FUG1741" s="12"/>
      <c r="FUH1741" s="12"/>
      <c r="FUI1741" s="12"/>
      <c r="FUJ1741" s="12"/>
      <c r="FUK1741" s="12"/>
      <c r="FUL1741" s="12"/>
      <c r="FUM1741" s="12"/>
      <c r="FUN1741" s="12"/>
      <c r="FUO1741" s="12"/>
      <c r="FUP1741" s="12"/>
      <c r="FUQ1741" s="12"/>
      <c r="FUR1741" s="12"/>
      <c r="FUS1741" s="12"/>
      <c r="FUT1741" s="12"/>
      <c r="FUU1741" s="12"/>
      <c r="FUV1741" s="12"/>
      <c r="FUW1741" s="12"/>
      <c r="FUX1741" s="12"/>
      <c r="FUY1741" s="12"/>
      <c r="FUZ1741" s="12"/>
      <c r="FVA1741" s="12"/>
      <c r="FVB1741" s="12"/>
      <c r="FVC1741" s="12"/>
      <c r="FVD1741" s="12"/>
      <c r="FVE1741" s="12"/>
      <c r="FVF1741" s="12"/>
      <c r="FVG1741" s="12"/>
      <c r="FVH1741" s="12"/>
      <c r="FVI1741" s="12"/>
      <c r="FVJ1741" s="12"/>
      <c r="FVK1741" s="12"/>
      <c r="FVL1741" s="12"/>
      <c r="FVM1741" s="12"/>
      <c r="FVN1741" s="12"/>
      <c r="FVO1741" s="12"/>
      <c r="FVP1741" s="12"/>
      <c r="FVQ1741" s="12"/>
      <c r="FVR1741" s="12"/>
      <c r="FVS1741" s="12"/>
      <c r="FVT1741" s="12"/>
      <c r="FVU1741" s="12"/>
      <c r="FVV1741" s="12"/>
      <c r="FVW1741" s="12"/>
      <c r="FVX1741" s="12"/>
      <c r="FVY1741" s="12"/>
      <c r="FVZ1741" s="12"/>
      <c r="FWA1741" s="12"/>
      <c r="FWB1741" s="12"/>
      <c r="FWC1741" s="12"/>
      <c r="FWD1741" s="12"/>
      <c r="FWE1741" s="12"/>
      <c r="FWF1741" s="12"/>
      <c r="FWG1741" s="12"/>
      <c r="FWH1741" s="12"/>
      <c r="FWI1741" s="12"/>
      <c r="FWJ1741" s="12"/>
      <c r="FWK1741" s="12"/>
      <c r="FWL1741" s="12"/>
      <c r="FWM1741" s="12"/>
      <c r="FWN1741" s="12"/>
      <c r="FWO1741" s="12"/>
      <c r="FWP1741" s="12"/>
      <c r="FWQ1741" s="12"/>
      <c r="FWR1741" s="12"/>
      <c r="FWS1741" s="12"/>
      <c r="FWT1741" s="12"/>
      <c r="FWU1741" s="12"/>
      <c r="FWV1741" s="12"/>
      <c r="FWW1741" s="12"/>
      <c r="FWX1741" s="12"/>
      <c r="FWY1741" s="12"/>
      <c r="FWZ1741" s="12"/>
      <c r="FXA1741" s="12"/>
      <c r="FXB1741" s="12"/>
      <c r="FXC1741" s="12"/>
      <c r="FXD1741" s="12"/>
      <c r="FXE1741" s="12"/>
      <c r="FXF1741" s="12"/>
      <c r="FXG1741" s="12"/>
      <c r="FXH1741" s="12"/>
      <c r="FXI1741" s="12"/>
      <c r="FXJ1741" s="12"/>
      <c r="FXK1741" s="12"/>
      <c r="FXL1741" s="12"/>
      <c r="FXM1741" s="12"/>
      <c r="FXN1741" s="12"/>
      <c r="FXO1741" s="12"/>
      <c r="FXP1741" s="12"/>
      <c r="FXQ1741" s="12"/>
      <c r="FXR1741" s="12"/>
      <c r="FXS1741" s="12"/>
      <c r="FXT1741" s="12"/>
      <c r="FXU1741" s="12"/>
      <c r="FXV1741" s="12"/>
      <c r="FXW1741" s="12"/>
      <c r="FXX1741" s="12"/>
      <c r="FXY1741" s="12"/>
      <c r="FXZ1741" s="12"/>
      <c r="FYA1741" s="12"/>
      <c r="FYB1741" s="12"/>
      <c r="FYC1741" s="12"/>
      <c r="FYD1741" s="12"/>
      <c r="FYE1741" s="12"/>
      <c r="FYF1741" s="12"/>
      <c r="FYG1741" s="12"/>
      <c r="FYH1741" s="12"/>
      <c r="FYI1741" s="12"/>
      <c r="FYJ1741" s="12"/>
      <c r="FYK1741" s="12"/>
      <c r="FYL1741" s="12"/>
      <c r="FYM1741" s="12"/>
      <c r="FYN1741" s="12"/>
      <c r="FYO1741" s="12"/>
      <c r="FYP1741" s="12"/>
      <c r="FYQ1741" s="12"/>
      <c r="FYR1741" s="12"/>
      <c r="FYS1741" s="12"/>
      <c r="FYT1741" s="12"/>
      <c r="FYU1741" s="12"/>
      <c r="FYV1741" s="12"/>
      <c r="FYW1741" s="12"/>
      <c r="FYX1741" s="12"/>
      <c r="FYY1741" s="12"/>
      <c r="FYZ1741" s="12"/>
      <c r="FZA1741" s="12"/>
      <c r="FZB1741" s="12"/>
      <c r="FZC1741" s="12"/>
      <c r="FZD1741" s="12"/>
      <c r="FZE1741" s="12"/>
      <c r="FZF1741" s="12"/>
      <c r="FZG1741" s="12"/>
      <c r="FZH1741" s="12"/>
      <c r="FZI1741" s="12"/>
      <c r="FZJ1741" s="12"/>
      <c r="FZK1741" s="12"/>
      <c r="FZL1741" s="12"/>
      <c r="FZM1741" s="12"/>
      <c r="FZN1741" s="12"/>
      <c r="FZO1741" s="12"/>
      <c r="FZP1741" s="12"/>
      <c r="FZQ1741" s="12"/>
      <c r="FZR1741" s="12"/>
      <c r="FZS1741" s="12"/>
      <c r="FZT1741" s="12"/>
      <c r="FZU1741" s="12"/>
      <c r="FZV1741" s="12"/>
      <c r="FZW1741" s="12"/>
      <c r="FZX1741" s="12"/>
      <c r="FZY1741" s="12"/>
      <c r="FZZ1741" s="12"/>
      <c r="GAA1741" s="12"/>
      <c r="GAB1741" s="12"/>
      <c r="GAC1741" s="12"/>
      <c r="GAD1741" s="12"/>
      <c r="GAE1741" s="12"/>
      <c r="GAF1741" s="12"/>
      <c r="GAG1741" s="12"/>
      <c r="GAH1741" s="12"/>
      <c r="GAI1741" s="12"/>
      <c r="GAJ1741" s="12"/>
      <c r="GAK1741" s="12"/>
      <c r="GAL1741" s="12"/>
      <c r="GAM1741" s="12"/>
      <c r="GAN1741" s="12"/>
      <c r="GAO1741" s="12"/>
      <c r="GAP1741" s="12"/>
      <c r="GAQ1741" s="12"/>
      <c r="GAR1741" s="12"/>
      <c r="GAS1741" s="12"/>
      <c r="GAT1741" s="12"/>
      <c r="GAU1741" s="12"/>
      <c r="GAV1741" s="12"/>
      <c r="GAW1741" s="12"/>
      <c r="GAX1741" s="12"/>
      <c r="GAY1741" s="12"/>
      <c r="GAZ1741" s="12"/>
      <c r="GBA1741" s="12"/>
      <c r="GBB1741" s="12"/>
      <c r="GBC1741" s="12"/>
      <c r="GBD1741" s="12"/>
      <c r="GBE1741" s="12"/>
      <c r="GBF1741" s="12"/>
      <c r="GBG1741" s="12"/>
      <c r="GBH1741" s="12"/>
      <c r="GBI1741" s="12"/>
      <c r="GBJ1741" s="12"/>
      <c r="GBK1741" s="12"/>
      <c r="GBL1741" s="12"/>
      <c r="GBM1741" s="12"/>
      <c r="GBN1741" s="12"/>
      <c r="GBO1741" s="12"/>
      <c r="GBP1741" s="12"/>
      <c r="GBQ1741" s="12"/>
      <c r="GBR1741" s="12"/>
      <c r="GBS1741" s="12"/>
      <c r="GBT1741" s="12"/>
      <c r="GBU1741" s="12"/>
      <c r="GBV1741" s="12"/>
      <c r="GBW1741" s="12"/>
      <c r="GBX1741" s="12"/>
      <c r="GBY1741" s="12"/>
      <c r="GBZ1741" s="12"/>
      <c r="GCA1741" s="12"/>
      <c r="GCB1741" s="12"/>
      <c r="GCC1741" s="12"/>
      <c r="GCD1741" s="12"/>
      <c r="GCE1741" s="12"/>
      <c r="GCF1741" s="12"/>
      <c r="GCG1741" s="12"/>
      <c r="GCH1741" s="12"/>
      <c r="GCI1741" s="12"/>
      <c r="GCJ1741" s="12"/>
      <c r="GCK1741" s="12"/>
      <c r="GCL1741" s="12"/>
      <c r="GCM1741" s="12"/>
      <c r="GCN1741" s="12"/>
      <c r="GCO1741" s="12"/>
      <c r="GCP1741" s="12"/>
      <c r="GCQ1741" s="12"/>
      <c r="GCR1741" s="12"/>
      <c r="GCS1741" s="12"/>
      <c r="GCT1741" s="12"/>
      <c r="GCU1741" s="12"/>
      <c r="GCV1741" s="12"/>
      <c r="GCW1741" s="12"/>
      <c r="GCX1741" s="12"/>
      <c r="GCY1741" s="12"/>
      <c r="GCZ1741" s="12"/>
      <c r="GDA1741" s="12"/>
      <c r="GDB1741" s="12"/>
      <c r="GDC1741" s="12"/>
      <c r="GDD1741" s="12"/>
      <c r="GDE1741" s="12"/>
      <c r="GDF1741" s="12"/>
      <c r="GDG1741" s="12"/>
      <c r="GDH1741" s="12"/>
      <c r="GDI1741" s="12"/>
      <c r="GDJ1741" s="12"/>
      <c r="GDK1741" s="12"/>
      <c r="GDL1741" s="12"/>
      <c r="GDM1741" s="12"/>
      <c r="GDN1741" s="12"/>
      <c r="GDO1741" s="12"/>
      <c r="GDP1741" s="12"/>
      <c r="GDQ1741" s="12"/>
      <c r="GDR1741" s="12"/>
      <c r="GDS1741" s="12"/>
      <c r="GDT1741" s="12"/>
      <c r="GDU1741" s="12"/>
      <c r="GDV1741" s="12"/>
      <c r="GDW1741" s="12"/>
      <c r="GDX1741" s="12"/>
      <c r="GDY1741" s="12"/>
      <c r="GDZ1741" s="12"/>
      <c r="GEA1741" s="12"/>
      <c r="GEB1741" s="12"/>
      <c r="GEC1741" s="12"/>
      <c r="GED1741" s="12"/>
      <c r="GEE1741" s="12"/>
      <c r="GEF1741" s="12"/>
      <c r="GEG1741" s="12"/>
      <c r="GEH1741" s="12"/>
      <c r="GEI1741" s="12"/>
      <c r="GEJ1741" s="12"/>
      <c r="GEK1741" s="12"/>
      <c r="GEL1741" s="12"/>
      <c r="GEM1741" s="12"/>
      <c r="GEN1741" s="12"/>
      <c r="GEO1741" s="12"/>
      <c r="GEP1741" s="12"/>
      <c r="GEQ1741" s="12"/>
      <c r="GER1741" s="12"/>
      <c r="GES1741" s="12"/>
      <c r="GET1741" s="12"/>
      <c r="GEU1741" s="12"/>
      <c r="GEV1741" s="12"/>
      <c r="GEW1741" s="12"/>
      <c r="GEX1741" s="12"/>
      <c r="GEY1741" s="12"/>
      <c r="GEZ1741" s="12"/>
      <c r="GFA1741" s="12"/>
      <c r="GFB1741" s="12"/>
      <c r="GFC1741" s="12"/>
      <c r="GFD1741" s="12"/>
      <c r="GFE1741" s="12"/>
      <c r="GFF1741" s="12"/>
      <c r="GFG1741" s="12"/>
      <c r="GFH1741" s="12"/>
      <c r="GFI1741" s="12"/>
      <c r="GFJ1741" s="12"/>
      <c r="GFK1741" s="12"/>
      <c r="GFL1741" s="12"/>
      <c r="GFM1741" s="12"/>
      <c r="GFN1741" s="12"/>
      <c r="GFO1741" s="12"/>
      <c r="GFP1741" s="12"/>
      <c r="GFQ1741" s="12"/>
      <c r="GFR1741" s="12"/>
      <c r="GFS1741" s="12"/>
      <c r="GFT1741" s="12"/>
      <c r="GFU1741" s="12"/>
      <c r="GFV1741" s="12"/>
      <c r="GFW1741" s="12"/>
      <c r="GFX1741" s="12"/>
      <c r="GFY1741" s="12"/>
      <c r="GFZ1741" s="12"/>
      <c r="GGA1741" s="12"/>
      <c r="GGB1741" s="12"/>
      <c r="GGC1741" s="12"/>
      <c r="GGD1741" s="12"/>
      <c r="GGE1741" s="12"/>
      <c r="GGF1741" s="12"/>
      <c r="GGG1741" s="12"/>
      <c r="GGH1741" s="12"/>
      <c r="GGI1741" s="12"/>
      <c r="GGJ1741" s="12"/>
      <c r="GGK1741" s="12"/>
      <c r="GGL1741" s="12"/>
      <c r="GGM1741" s="12"/>
      <c r="GGN1741" s="12"/>
      <c r="GGO1741" s="12"/>
      <c r="GGP1741" s="12"/>
      <c r="GGQ1741" s="12"/>
      <c r="GGR1741" s="12"/>
      <c r="GGS1741" s="12"/>
      <c r="GGT1741" s="12"/>
      <c r="GGU1741" s="12"/>
      <c r="GGV1741" s="12"/>
      <c r="GGW1741" s="12"/>
      <c r="GGX1741" s="12"/>
      <c r="GGY1741" s="12"/>
      <c r="GGZ1741" s="12"/>
      <c r="GHA1741" s="12"/>
      <c r="GHB1741" s="12"/>
      <c r="GHC1741" s="12"/>
      <c r="GHD1741" s="12"/>
      <c r="GHE1741" s="12"/>
      <c r="GHF1741" s="12"/>
      <c r="GHG1741" s="12"/>
      <c r="GHH1741" s="12"/>
      <c r="GHI1741" s="12"/>
      <c r="GHJ1741" s="12"/>
      <c r="GHK1741" s="12"/>
      <c r="GHL1741" s="12"/>
      <c r="GHM1741" s="12"/>
      <c r="GHN1741" s="12"/>
      <c r="GHO1741" s="12"/>
      <c r="GHP1741" s="12"/>
      <c r="GHQ1741" s="12"/>
      <c r="GHR1741" s="12"/>
      <c r="GHS1741" s="12"/>
      <c r="GHT1741" s="12"/>
      <c r="GHU1741" s="12"/>
      <c r="GHV1741" s="12"/>
      <c r="GHW1741" s="12"/>
      <c r="GHX1741" s="12"/>
      <c r="GHY1741" s="12"/>
      <c r="GHZ1741" s="12"/>
      <c r="GIA1741" s="12"/>
      <c r="GIB1741" s="12"/>
      <c r="GIC1741" s="12"/>
      <c r="GID1741" s="12"/>
      <c r="GIE1741" s="12"/>
      <c r="GIF1741" s="12"/>
      <c r="GIG1741" s="12"/>
      <c r="GIH1741" s="12"/>
      <c r="GII1741" s="12"/>
      <c r="GIJ1741" s="12"/>
      <c r="GIK1741" s="12"/>
      <c r="GIL1741" s="12"/>
      <c r="GIM1741" s="12"/>
      <c r="GIN1741" s="12"/>
      <c r="GIO1741" s="12"/>
      <c r="GIP1741" s="12"/>
      <c r="GIQ1741" s="12"/>
      <c r="GIR1741" s="12"/>
      <c r="GIS1741" s="12"/>
      <c r="GIT1741" s="12"/>
      <c r="GIU1741" s="12"/>
      <c r="GIV1741" s="12"/>
      <c r="GIW1741" s="12"/>
      <c r="GIX1741" s="12"/>
      <c r="GIY1741" s="12"/>
      <c r="GIZ1741" s="12"/>
      <c r="GJA1741" s="12"/>
      <c r="GJB1741" s="12"/>
      <c r="GJC1741" s="12"/>
      <c r="GJD1741" s="12"/>
      <c r="GJE1741" s="12"/>
      <c r="GJF1741" s="12"/>
      <c r="GJG1741" s="12"/>
      <c r="GJH1741" s="12"/>
      <c r="GJI1741" s="12"/>
      <c r="GJJ1741" s="12"/>
      <c r="GJK1741" s="12"/>
      <c r="GJL1741" s="12"/>
      <c r="GJM1741" s="12"/>
      <c r="GJN1741" s="12"/>
      <c r="GJO1741" s="12"/>
      <c r="GJP1741" s="12"/>
      <c r="GJQ1741" s="12"/>
      <c r="GJR1741" s="12"/>
      <c r="GJS1741" s="12"/>
      <c r="GJT1741" s="12"/>
      <c r="GJU1741" s="12"/>
      <c r="GJV1741" s="12"/>
      <c r="GJW1741" s="12"/>
      <c r="GJX1741" s="12"/>
      <c r="GJY1741" s="12"/>
      <c r="GJZ1741" s="12"/>
      <c r="GKA1741" s="12"/>
      <c r="GKB1741" s="12"/>
      <c r="GKC1741" s="12"/>
      <c r="GKD1741" s="12"/>
      <c r="GKE1741" s="12"/>
      <c r="GKF1741" s="12"/>
      <c r="GKG1741" s="12"/>
      <c r="GKH1741" s="12"/>
      <c r="GKI1741" s="12"/>
      <c r="GKJ1741" s="12"/>
      <c r="GKK1741" s="12"/>
      <c r="GKL1741" s="12"/>
      <c r="GKM1741" s="12"/>
      <c r="GKN1741" s="12"/>
      <c r="GKO1741" s="12"/>
      <c r="GKP1741" s="12"/>
      <c r="GKQ1741" s="12"/>
      <c r="GKR1741" s="12"/>
      <c r="GKS1741" s="12"/>
      <c r="GKT1741" s="12"/>
      <c r="GKU1741" s="12"/>
      <c r="GKV1741" s="12"/>
      <c r="GKW1741" s="12"/>
      <c r="GKX1741" s="12"/>
      <c r="GKY1741" s="12"/>
      <c r="GKZ1741" s="12"/>
      <c r="GLA1741" s="12"/>
      <c r="GLB1741" s="12"/>
      <c r="GLC1741" s="12"/>
      <c r="GLD1741" s="12"/>
      <c r="GLE1741" s="12"/>
      <c r="GLF1741" s="12"/>
      <c r="GLG1741" s="12"/>
      <c r="GLH1741" s="12"/>
      <c r="GLI1741" s="12"/>
      <c r="GLJ1741" s="12"/>
      <c r="GLK1741" s="12"/>
      <c r="GLL1741" s="12"/>
      <c r="GLM1741" s="12"/>
      <c r="GLN1741" s="12"/>
      <c r="GLO1741" s="12"/>
      <c r="GLP1741" s="12"/>
      <c r="GLQ1741" s="12"/>
      <c r="GLR1741" s="12"/>
      <c r="GLS1741" s="12"/>
      <c r="GLT1741" s="12"/>
      <c r="GLU1741" s="12"/>
      <c r="GLV1741" s="12"/>
      <c r="GLW1741" s="12"/>
      <c r="GLX1741" s="12"/>
      <c r="GLY1741" s="12"/>
      <c r="GLZ1741" s="12"/>
      <c r="GMA1741" s="12"/>
      <c r="GMB1741" s="12"/>
      <c r="GMC1741" s="12"/>
      <c r="GMD1741" s="12"/>
      <c r="GME1741" s="12"/>
      <c r="GMF1741" s="12"/>
      <c r="GMG1741" s="12"/>
      <c r="GMH1741" s="12"/>
      <c r="GMI1741" s="12"/>
      <c r="GMJ1741" s="12"/>
      <c r="GMK1741" s="12"/>
      <c r="GML1741" s="12"/>
      <c r="GMM1741" s="12"/>
      <c r="GMN1741" s="12"/>
      <c r="GMO1741" s="12"/>
      <c r="GMP1741" s="12"/>
      <c r="GMQ1741" s="12"/>
      <c r="GMR1741" s="12"/>
      <c r="GMS1741" s="12"/>
      <c r="GMT1741" s="12"/>
      <c r="GMU1741" s="12"/>
      <c r="GMV1741" s="12"/>
      <c r="GMW1741" s="12"/>
      <c r="GMX1741" s="12"/>
      <c r="GMY1741" s="12"/>
      <c r="GMZ1741" s="12"/>
      <c r="GNA1741" s="12"/>
      <c r="GNB1741" s="12"/>
      <c r="GNC1741" s="12"/>
      <c r="GND1741" s="12"/>
      <c r="GNE1741" s="12"/>
      <c r="GNF1741" s="12"/>
      <c r="GNG1741" s="12"/>
      <c r="GNH1741" s="12"/>
      <c r="GNI1741" s="12"/>
      <c r="GNJ1741" s="12"/>
      <c r="GNK1741" s="12"/>
      <c r="GNL1741" s="12"/>
      <c r="GNM1741" s="12"/>
      <c r="GNN1741" s="12"/>
      <c r="GNO1741" s="12"/>
      <c r="GNP1741" s="12"/>
      <c r="GNQ1741" s="12"/>
      <c r="GNR1741" s="12"/>
      <c r="GNS1741" s="12"/>
      <c r="GNT1741" s="12"/>
      <c r="GNU1741" s="12"/>
      <c r="GNV1741" s="12"/>
      <c r="GNW1741" s="12"/>
      <c r="GNX1741" s="12"/>
      <c r="GNY1741" s="12"/>
      <c r="GNZ1741" s="12"/>
      <c r="GOA1741" s="12"/>
      <c r="GOB1741" s="12"/>
      <c r="GOC1741" s="12"/>
      <c r="GOD1741" s="12"/>
      <c r="GOE1741" s="12"/>
      <c r="GOF1741" s="12"/>
      <c r="GOG1741" s="12"/>
      <c r="GOH1741" s="12"/>
      <c r="GOI1741" s="12"/>
      <c r="GOJ1741" s="12"/>
      <c r="GOK1741" s="12"/>
      <c r="GOL1741" s="12"/>
      <c r="GOM1741" s="12"/>
      <c r="GON1741" s="12"/>
      <c r="GOO1741" s="12"/>
      <c r="GOP1741" s="12"/>
      <c r="GOQ1741" s="12"/>
      <c r="GOR1741" s="12"/>
      <c r="GOS1741" s="12"/>
      <c r="GOT1741" s="12"/>
      <c r="GOU1741" s="12"/>
      <c r="GOV1741" s="12"/>
      <c r="GOW1741" s="12"/>
      <c r="GOX1741" s="12"/>
      <c r="GOY1741" s="12"/>
      <c r="GOZ1741" s="12"/>
      <c r="GPA1741" s="12"/>
      <c r="GPB1741" s="12"/>
      <c r="GPC1741" s="12"/>
      <c r="GPD1741" s="12"/>
      <c r="GPE1741" s="12"/>
      <c r="GPF1741" s="12"/>
      <c r="GPG1741" s="12"/>
      <c r="GPH1741" s="12"/>
      <c r="GPI1741" s="12"/>
      <c r="GPJ1741" s="12"/>
      <c r="GPK1741" s="12"/>
      <c r="GPL1741" s="12"/>
      <c r="GPM1741" s="12"/>
      <c r="GPN1741" s="12"/>
      <c r="GPO1741" s="12"/>
      <c r="GPP1741" s="12"/>
      <c r="GPQ1741" s="12"/>
      <c r="GPR1741" s="12"/>
      <c r="GPS1741" s="12"/>
      <c r="GPT1741" s="12"/>
      <c r="GPU1741" s="12"/>
      <c r="GPV1741" s="12"/>
      <c r="GPW1741" s="12"/>
      <c r="GPX1741" s="12"/>
      <c r="GPY1741" s="12"/>
      <c r="GPZ1741" s="12"/>
      <c r="GQA1741" s="12"/>
      <c r="GQB1741" s="12"/>
      <c r="GQC1741" s="12"/>
      <c r="GQD1741" s="12"/>
      <c r="GQE1741" s="12"/>
      <c r="GQF1741" s="12"/>
      <c r="GQG1741" s="12"/>
      <c r="GQH1741" s="12"/>
      <c r="GQI1741" s="12"/>
      <c r="GQJ1741" s="12"/>
      <c r="GQK1741" s="12"/>
      <c r="GQL1741" s="12"/>
      <c r="GQM1741" s="12"/>
      <c r="GQN1741" s="12"/>
      <c r="GQO1741" s="12"/>
      <c r="GQP1741" s="12"/>
      <c r="GQQ1741" s="12"/>
      <c r="GQR1741" s="12"/>
      <c r="GQS1741" s="12"/>
      <c r="GQT1741" s="12"/>
      <c r="GQU1741" s="12"/>
      <c r="GQV1741" s="12"/>
      <c r="GQW1741" s="12"/>
      <c r="GQX1741" s="12"/>
      <c r="GQY1741" s="12"/>
      <c r="GQZ1741" s="12"/>
      <c r="GRA1741" s="12"/>
      <c r="GRB1741" s="12"/>
      <c r="GRC1741" s="12"/>
      <c r="GRD1741" s="12"/>
      <c r="GRE1741" s="12"/>
      <c r="GRF1741" s="12"/>
      <c r="GRG1741" s="12"/>
      <c r="GRH1741" s="12"/>
      <c r="GRI1741" s="12"/>
      <c r="GRJ1741" s="12"/>
      <c r="GRK1741" s="12"/>
      <c r="GRL1741" s="12"/>
      <c r="GRM1741" s="12"/>
      <c r="GRN1741" s="12"/>
      <c r="GRO1741" s="12"/>
      <c r="GRP1741" s="12"/>
      <c r="GRQ1741" s="12"/>
      <c r="GRR1741" s="12"/>
      <c r="GRS1741" s="12"/>
      <c r="GRT1741" s="12"/>
      <c r="GRU1741" s="12"/>
      <c r="GRV1741" s="12"/>
      <c r="GRW1741" s="12"/>
      <c r="GRX1741" s="12"/>
      <c r="GRY1741" s="12"/>
      <c r="GRZ1741" s="12"/>
      <c r="GSA1741" s="12"/>
      <c r="GSB1741" s="12"/>
      <c r="GSC1741" s="12"/>
      <c r="GSD1741" s="12"/>
      <c r="GSE1741" s="12"/>
      <c r="GSF1741" s="12"/>
      <c r="GSG1741" s="12"/>
      <c r="GSH1741" s="12"/>
      <c r="GSI1741" s="12"/>
      <c r="GSJ1741" s="12"/>
      <c r="GSK1741" s="12"/>
      <c r="GSL1741" s="12"/>
      <c r="GSM1741" s="12"/>
      <c r="GSN1741" s="12"/>
      <c r="GSO1741" s="12"/>
      <c r="GSP1741" s="12"/>
      <c r="GSQ1741" s="12"/>
      <c r="GSR1741" s="12"/>
      <c r="GSS1741" s="12"/>
      <c r="GST1741" s="12"/>
      <c r="GSU1741" s="12"/>
      <c r="GSV1741" s="12"/>
      <c r="GSW1741" s="12"/>
      <c r="GSX1741" s="12"/>
      <c r="GSY1741" s="12"/>
      <c r="GSZ1741" s="12"/>
      <c r="GTA1741" s="12"/>
      <c r="GTB1741" s="12"/>
      <c r="GTC1741" s="12"/>
      <c r="GTD1741" s="12"/>
      <c r="GTE1741" s="12"/>
      <c r="GTF1741" s="12"/>
      <c r="GTG1741" s="12"/>
      <c r="GTH1741" s="12"/>
      <c r="GTI1741" s="12"/>
      <c r="GTJ1741" s="12"/>
      <c r="GTK1741" s="12"/>
      <c r="GTL1741" s="12"/>
      <c r="GTM1741" s="12"/>
      <c r="GTN1741" s="12"/>
      <c r="GTO1741" s="12"/>
      <c r="GTP1741" s="12"/>
      <c r="GTQ1741" s="12"/>
      <c r="GTR1741" s="12"/>
      <c r="GTS1741" s="12"/>
      <c r="GTT1741" s="12"/>
      <c r="GTU1741" s="12"/>
      <c r="GTV1741" s="12"/>
      <c r="GTW1741" s="12"/>
      <c r="GTX1741" s="12"/>
      <c r="GTY1741" s="12"/>
      <c r="GTZ1741" s="12"/>
      <c r="GUA1741" s="12"/>
      <c r="GUB1741" s="12"/>
      <c r="GUC1741" s="12"/>
      <c r="GUD1741" s="12"/>
      <c r="GUE1741" s="12"/>
      <c r="GUF1741" s="12"/>
      <c r="GUG1741" s="12"/>
      <c r="GUH1741" s="12"/>
      <c r="GUI1741" s="12"/>
      <c r="GUJ1741" s="12"/>
      <c r="GUK1741" s="12"/>
      <c r="GUL1741" s="12"/>
      <c r="GUM1741" s="12"/>
      <c r="GUN1741" s="12"/>
      <c r="GUO1741" s="12"/>
      <c r="GUP1741" s="12"/>
      <c r="GUQ1741" s="12"/>
      <c r="GUR1741" s="12"/>
      <c r="GUS1741" s="12"/>
      <c r="GUT1741" s="12"/>
      <c r="GUU1741" s="12"/>
      <c r="GUV1741" s="12"/>
      <c r="GUW1741" s="12"/>
      <c r="GUX1741" s="12"/>
      <c r="GUY1741" s="12"/>
      <c r="GUZ1741" s="12"/>
      <c r="GVA1741" s="12"/>
      <c r="GVB1741" s="12"/>
      <c r="GVC1741" s="12"/>
      <c r="GVD1741" s="12"/>
      <c r="GVE1741" s="12"/>
      <c r="GVF1741" s="12"/>
      <c r="GVG1741" s="12"/>
      <c r="GVH1741" s="12"/>
      <c r="GVI1741" s="12"/>
      <c r="GVJ1741" s="12"/>
      <c r="GVK1741" s="12"/>
      <c r="GVL1741" s="12"/>
      <c r="GVM1741" s="12"/>
      <c r="GVN1741" s="12"/>
      <c r="GVO1741" s="12"/>
      <c r="GVP1741" s="12"/>
      <c r="GVQ1741" s="12"/>
      <c r="GVR1741" s="12"/>
      <c r="GVS1741" s="12"/>
      <c r="GVT1741" s="12"/>
      <c r="GVU1741" s="12"/>
      <c r="GVV1741" s="12"/>
      <c r="GVW1741" s="12"/>
      <c r="GVX1741" s="12"/>
      <c r="GVY1741" s="12"/>
      <c r="GVZ1741" s="12"/>
      <c r="GWA1741" s="12"/>
      <c r="GWB1741" s="12"/>
      <c r="GWC1741" s="12"/>
      <c r="GWD1741" s="12"/>
      <c r="GWE1741" s="12"/>
      <c r="GWF1741" s="12"/>
      <c r="GWG1741" s="12"/>
      <c r="GWH1741" s="12"/>
      <c r="GWI1741" s="12"/>
      <c r="GWJ1741" s="12"/>
      <c r="GWK1741" s="12"/>
      <c r="GWL1741" s="12"/>
      <c r="GWM1741" s="12"/>
      <c r="GWN1741" s="12"/>
      <c r="GWO1741" s="12"/>
      <c r="GWP1741" s="12"/>
      <c r="GWQ1741" s="12"/>
      <c r="GWR1741" s="12"/>
      <c r="GWS1741" s="12"/>
      <c r="GWT1741" s="12"/>
      <c r="GWU1741" s="12"/>
      <c r="GWV1741" s="12"/>
      <c r="GWW1741" s="12"/>
      <c r="GWX1741" s="12"/>
      <c r="GWY1741" s="12"/>
      <c r="GWZ1741" s="12"/>
      <c r="GXA1741" s="12"/>
      <c r="GXB1741" s="12"/>
      <c r="GXC1741" s="12"/>
      <c r="GXD1741" s="12"/>
      <c r="GXE1741" s="12"/>
      <c r="GXF1741" s="12"/>
      <c r="GXG1741" s="12"/>
      <c r="GXH1741" s="12"/>
      <c r="GXI1741" s="12"/>
      <c r="GXJ1741" s="12"/>
      <c r="GXK1741" s="12"/>
      <c r="GXL1741" s="12"/>
      <c r="GXM1741" s="12"/>
      <c r="GXN1741" s="12"/>
      <c r="GXO1741" s="12"/>
      <c r="GXP1741" s="12"/>
      <c r="GXQ1741" s="12"/>
      <c r="GXR1741" s="12"/>
      <c r="GXS1741" s="12"/>
      <c r="GXT1741" s="12"/>
      <c r="GXU1741" s="12"/>
      <c r="GXV1741" s="12"/>
      <c r="GXW1741" s="12"/>
      <c r="GXX1741" s="12"/>
      <c r="GXY1741" s="12"/>
      <c r="GXZ1741" s="12"/>
      <c r="GYA1741" s="12"/>
      <c r="GYB1741" s="12"/>
      <c r="GYC1741" s="12"/>
      <c r="GYD1741" s="12"/>
      <c r="GYE1741" s="12"/>
      <c r="GYF1741" s="12"/>
      <c r="GYG1741" s="12"/>
      <c r="GYH1741" s="12"/>
      <c r="GYI1741" s="12"/>
      <c r="GYJ1741" s="12"/>
      <c r="GYK1741" s="12"/>
      <c r="GYL1741" s="12"/>
      <c r="GYM1741" s="12"/>
      <c r="GYN1741" s="12"/>
      <c r="GYO1741" s="12"/>
      <c r="GYP1741" s="12"/>
      <c r="GYQ1741" s="12"/>
      <c r="GYR1741" s="12"/>
      <c r="GYS1741" s="12"/>
      <c r="GYT1741" s="12"/>
      <c r="GYU1741" s="12"/>
      <c r="GYV1741" s="12"/>
      <c r="GYW1741" s="12"/>
      <c r="GYX1741" s="12"/>
      <c r="GYY1741" s="12"/>
      <c r="GYZ1741" s="12"/>
      <c r="GZA1741" s="12"/>
      <c r="GZB1741" s="12"/>
      <c r="GZC1741" s="12"/>
      <c r="GZD1741" s="12"/>
      <c r="GZE1741" s="12"/>
      <c r="GZF1741" s="12"/>
      <c r="GZG1741" s="12"/>
      <c r="GZH1741" s="12"/>
      <c r="GZI1741" s="12"/>
      <c r="GZJ1741" s="12"/>
      <c r="GZK1741" s="12"/>
      <c r="GZL1741" s="12"/>
      <c r="GZM1741" s="12"/>
      <c r="GZN1741" s="12"/>
      <c r="GZO1741" s="12"/>
      <c r="GZP1741" s="12"/>
      <c r="GZQ1741" s="12"/>
      <c r="GZR1741" s="12"/>
      <c r="GZS1741" s="12"/>
      <c r="GZT1741" s="12"/>
      <c r="GZU1741" s="12"/>
      <c r="GZV1741" s="12"/>
      <c r="GZW1741" s="12"/>
      <c r="GZX1741" s="12"/>
      <c r="GZY1741" s="12"/>
      <c r="GZZ1741" s="12"/>
      <c r="HAA1741" s="12"/>
      <c r="HAB1741" s="12"/>
      <c r="HAC1741" s="12"/>
      <c r="HAD1741" s="12"/>
      <c r="HAE1741" s="12"/>
      <c r="HAF1741" s="12"/>
      <c r="HAG1741" s="12"/>
      <c r="HAH1741" s="12"/>
      <c r="HAI1741" s="12"/>
      <c r="HAJ1741" s="12"/>
      <c r="HAK1741" s="12"/>
      <c r="HAL1741" s="12"/>
      <c r="HAM1741" s="12"/>
      <c r="HAN1741" s="12"/>
      <c r="HAO1741" s="12"/>
      <c r="HAP1741" s="12"/>
      <c r="HAQ1741" s="12"/>
      <c r="HAR1741" s="12"/>
      <c r="HAS1741" s="12"/>
      <c r="HAT1741" s="12"/>
      <c r="HAU1741" s="12"/>
      <c r="HAV1741" s="12"/>
      <c r="HAW1741" s="12"/>
      <c r="HAX1741" s="12"/>
      <c r="HAY1741" s="12"/>
      <c r="HAZ1741" s="12"/>
      <c r="HBA1741" s="12"/>
      <c r="HBB1741" s="12"/>
      <c r="HBC1741" s="12"/>
      <c r="HBD1741" s="12"/>
      <c r="HBE1741" s="12"/>
      <c r="HBF1741" s="12"/>
      <c r="HBG1741" s="12"/>
      <c r="HBH1741" s="12"/>
      <c r="HBI1741" s="12"/>
      <c r="HBJ1741" s="12"/>
      <c r="HBK1741" s="12"/>
      <c r="HBL1741" s="12"/>
      <c r="HBM1741" s="12"/>
      <c r="HBN1741" s="12"/>
      <c r="HBO1741" s="12"/>
      <c r="HBP1741" s="12"/>
      <c r="HBQ1741" s="12"/>
      <c r="HBR1741" s="12"/>
      <c r="HBS1741" s="12"/>
      <c r="HBT1741" s="12"/>
      <c r="HBU1741" s="12"/>
      <c r="HBV1741" s="12"/>
      <c r="HBW1741" s="12"/>
      <c r="HBX1741" s="12"/>
      <c r="HBY1741" s="12"/>
      <c r="HBZ1741" s="12"/>
      <c r="HCA1741" s="12"/>
      <c r="HCB1741" s="12"/>
      <c r="HCC1741" s="12"/>
      <c r="HCD1741" s="12"/>
      <c r="HCE1741" s="12"/>
      <c r="HCF1741" s="12"/>
      <c r="HCG1741" s="12"/>
      <c r="HCH1741" s="12"/>
      <c r="HCI1741" s="12"/>
      <c r="HCJ1741" s="12"/>
      <c r="HCK1741" s="12"/>
      <c r="HCL1741" s="12"/>
      <c r="HCM1741" s="12"/>
      <c r="HCN1741" s="12"/>
      <c r="HCO1741" s="12"/>
      <c r="HCP1741" s="12"/>
      <c r="HCQ1741" s="12"/>
      <c r="HCR1741" s="12"/>
      <c r="HCS1741" s="12"/>
      <c r="HCT1741" s="12"/>
      <c r="HCU1741" s="12"/>
      <c r="HCV1741" s="12"/>
      <c r="HCW1741" s="12"/>
      <c r="HCX1741" s="12"/>
      <c r="HCY1741" s="12"/>
      <c r="HCZ1741" s="12"/>
      <c r="HDA1741" s="12"/>
      <c r="HDB1741" s="12"/>
      <c r="HDC1741" s="12"/>
      <c r="HDD1741" s="12"/>
      <c r="HDE1741" s="12"/>
      <c r="HDF1741" s="12"/>
      <c r="HDG1741" s="12"/>
      <c r="HDH1741" s="12"/>
      <c r="HDI1741" s="12"/>
      <c r="HDJ1741" s="12"/>
      <c r="HDK1741" s="12"/>
      <c r="HDL1741" s="12"/>
      <c r="HDM1741" s="12"/>
      <c r="HDN1741" s="12"/>
      <c r="HDO1741" s="12"/>
      <c r="HDP1741" s="12"/>
      <c r="HDQ1741" s="12"/>
      <c r="HDR1741" s="12"/>
      <c r="HDS1741" s="12"/>
      <c r="HDT1741" s="12"/>
      <c r="HDU1741" s="12"/>
      <c r="HDV1741" s="12"/>
      <c r="HDW1741" s="12"/>
      <c r="HDX1741" s="12"/>
      <c r="HDY1741" s="12"/>
      <c r="HDZ1741" s="12"/>
      <c r="HEA1741" s="12"/>
      <c r="HEB1741" s="12"/>
      <c r="HEC1741" s="12"/>
      <c r="HED1741" s="12"/>
      <c r="HEE1741" s="12"/>
      <c r="HEF1741" s="12"/>
      <c r="HEG1741" s="12"/>
      <c r="HEH1741" s="12"/>
      <c r="HEI1741" s="12"/>
      <c r="HEJ1741" s="12"/>
      <c r="HEK1741" s="12"/>
      <c r="HEL1741" s="12"/>
      <c r="HEM1741" s="12"/>
      <c r="HEN1741" s="12"/>
      <c r="HEO1741" s="12"/>
      <c r="HEP1741" s="12"/>
      <c r="HEQ1741" s="12"/>
      <c r="HER1741" s="12"/>
      <c r="HES1741" s="12"/>
      <c r="HET1741" s="12"/>
      <c r="HEU1741" s="12"/>
      <c r="HEV1741" s="12"/>
      <c r="HEW1741" s="12"/>
      <c r="HEX1741" s="12"/>
      <c r="HEY1741" s="12"/>
      <c r="HEZ1741" s="12"/>
      <c r="HFA1741" s="12"/>
      <c r="HFB1741" s="12"/>
      <c r="HFC1741" s="12"/>
      <c r="HFD1741" s="12"/>
      <c r="HFE1741" s="12"/>
      <c r="HFF1741" s="12"/>
      <c r="HFG1741" s="12"/>
      <c r="HFH1741" s="12"/>
      <c r="HFI1741" s="12"/>
      <c r="HFJ1741" s="12"/>
      <c r="HFK1741" s="12"/>
      <c r="HFL1741" s="12"/>
      <c r="HFM1741" s="12"/>
      <c r="HFN1741" s="12"/>
      <c r="HFO1741" s="12"/>
      <c r="HFP1741" s="12"/>
      <c r="HFQ1741" s="12"/>
      <c r="HFR1741" s="12"/>
      <c r="HFS1741" s="12"/>
      <c r="HFT1741" s="12"/>
      <c r="HFU1741" s="12"/>
      <c r="HFV1741" s="12"/>
      <c r="HFW1741" s="12"/>
      <c r="HFX1741" s="12"/>
      <c r="HFY1741" s="12"/>
      <c r="HFZ1741" s="12"/>
      <c r="HGA1741" s="12"/>
      <c r="HGB1741" s="12"/>
      <c r="HGC1741" s="12"/>
      <c r="HGD1741" s="12"/>
      <c r="HGE1741" s="12"/>
      <c r="HGF1741" s="12"/>
      <c r="HGG1741" s="12"/>
      <c r="HGH1741" s="12"/>
      <c r="HGI1741" s="12"/>
      <c r="HGJ1741" s="12"/>
      <c r="HGK1741" s="12"/>
      <c r="HGL1741" s="12"/>
      <c r="HGM1741" s="12"/>
      <c r="HGN1741" s="12"/>
      <c r="HGO1741" s="12"/>
      <c r="HGP1741" s="12"/>
      <c r="HGQ1741" s="12"/>
      <c r="HGR1741" s="12"/>
      <c r="HGS1741" s="12"/>
      <c r="HGT1741" s="12"/>
      <c r="HGU1741" s="12"/>
      <c r="HGV1741" s="12"/>
      <c r="HGW1741" s="12"/>
      <c r="HGX1741" s="12"/>
      <c r="HGY1741" s="12"/>
      <c r="HGZ1741" s="12"/>
      <c r="HHA1741" s="12"/>
      <c r="HHB1741" s="12"/>
      <c r="HHC1741" s="12"/>
      <c r="HHD1741" s="12"/>
      <c r="HHE1741" s="12"/>
      <c r="HHF1741" s="12"/>
      <c r="HHG1741" s="12"/>
      <c r="HHH1741" s="12"/>
      <c r="HHI1741" s="12"/>
      <c r="HHJ1741" s="12"/>
      <c r="HHK1741" s="12"/>
      <c r="HHL1741" s="12"/>
      <c r="HHM1741" s="12"/>
      <c r="HHN1741" s="12"/>
      <c r="HHO1741" s="12"/>
      <c r="HHP1741" s="12"/>
      <c r="HHQ1741" s="12"/>
      <c r="HHR1741" s="12"/>
      <c r="HHS1741" s="12"/>
      <c r="HHT1741" s="12"/>
      <c r="HHU1741" s="12"/>
      <c r="HHV1741" s="12"/>
      <c r="HHW1741" s="12"/>
      <c r="HHX1741" s="12"/>
      <c r="HHY1741" s="12"/>
      <c r="HHZ1741" s="12"/>
      <c r="HIA1741" s="12"/>
      <c r="HIB1741" s="12"/>
      <c r="HIC1741" s="12"/>
      <c r="HID1741" s="12"/>
      <c r="HIE1741" s="12"/>
      <c r="HIF1741" s="12"/>
      <c r="HIG1741" s="12"/>
      <c r="HIH1741" s="12"/>
      <c r="HII1741" s="12"/>
      <c r="HIJ1741" s="12"/>
      <c r="HIK1741" s="12"/>
      <c r="HIL1741" s="12"/>
      <c r="HIM1741" s="12"/>
      <c r="HIN1741" s="12"/>
      <c r="HIO1741" s="12"/>
      <c r="HIP1741" s="12"/>
      <c r="HIQ1741" s="12"/>
      <c r="HIR1741" s="12"/>
      <c r="HIS1741" s="12"/>
      <c r="HIT1741" s="12"/>
      <c r="HIU1741" s="12"/>
      <c r="HIV1741" s="12"/>
      <c r="HIW1741" s="12"/>
      <c r="HIX1741" s="12"/>
      <c r="HIY1741" s="12"/>
      <c r="HIZ1741" s="12"/>
      <c r="HJA1741" s="12"/>
      <c r="HJB1741" s="12"/>
      <c r="HJC1741" s="12"/>
      <c r="HJD1741" s="12"/>
      <c r="HJE1741" s="12"/>
      <c r="HJF1741" s="12"/>
      <c r="HJG1741" s="12"/>
      <c r="HJH1741" s="12"/>
      <c r="HJI1741" s="12"/>
      <c r="HJJ1741" s="12"/>
      <c r="HJK1741" s="12"/>
      <c r="HJL1741" s="12"/>
      <c r="HJM1741" s="12"/>
      <c r="HJN1741" s="12"/>
      <c r="HJO1741" s="12"/>
      <c r="HJP1741" s="12"/>
      <c r="HJQ1741" s="12"/>
      <c r="HJR1741" s="12"/>
      <c r="HJS1741" s="12"/>
      <c r="HJT1741" s="12"/>
      <c r="HJU1741" s="12"/>
      <c r="HJV1741" s="12"/>
      <c r="HJW1741" s="12"/>
      <c r="HJX1741" s="12"/>
      <c r="HJY1741" s="12"/>
      <c r="HJZ1741" s="12"/>
      <c r="HKA1741" s="12"/>
      <c r="HKB1741" s="12"/>
      <c r="HKC1741" s="12"/>
      <c r="HKD1741" s="12"/>
      <c r="HKE1741" s="12"/>
      <c r="HKF1741" s="12"/>
      <c r="HKG1741" s="12"/>
      <c r="HKH1741" s="12"/>
      <c r="HKI1741" s="12"/>
      <c r="HKJ1741" s="12"/>
      <c r="HKK1741" s="12"/>
      <c r="HKL1741" s="12"/>
      <c r="HKM1741" s="12"/>
      <c r="HKN1741" s="12"/>
      <c r="HKO1741" s="12"/>
      <c r="HKP1741" s="12"/>
      <c r="HKQ1741" s="12"/>
      <c r="HKR1741" s="12"/>
      <c r="HKS1741" s="12"/>
      <c r="HKT1741" s="12"/>
      <c r="HKU1741" s="12"/>
      <c r="HKV1741" s="12"/>
      <c r="HKW1741" s="12"/>
      <c r="HKX1741" s="12"/>
      <c r="HKY1741" s="12"/>
      <c r="HKZ1741" s="12"/>
      <c r="HLA1741" s="12"/>
      <c r="HLB1741" s="12"/>
      <c r="HLC1741" s="12"/>
      <c r="HLD1741" s="12"/>
      <c r="HLE1741" s="12"/>
      <c r="HLF1741" s="12"/>
      <c r="HLG1741" s="12"/>
      <c r="HLH1741" s="12"/>
      <c r="HLI1741" s="12"/>
      <c r="HLJ1741" s="12"/>
      <c r="HLK1741" s="12"/>
      <c r="HLL1741" s="12"/>
      <c r="HLM1741" s="12"/>
      <c r="HLN1741" s="12"/>
      <c r="HLO1741" s="12"/>
      <c r="HLP1741" s="12"/>
      <c r="HLQ1741" s="12"/>
      <c r="HLR1741" s="12"/>
      <c r="HLS1741" s="12"/>
      <c r="HLT1741" s="12"/>
      <c r="HLU1741" s="12"/>
      <c r="HLV1741" s="12"/>
      <c r="HLW1741" s="12"/>
      <c r="HLX1741" s="12"/>
      <c r="HLY1741" s="12"/>
      <c r="HLZ1741" s="12"/>
      <c r="HMA1741" s="12"/>
      <c r="HMB1741" s="12"/>
      <c r="HMC1741" s="12"/>
      <c r="HMD1741" s="12"/>
      <c r="HME1741" s="12"/>
      <c r="HMF1741" s="12"/>
      <c r="HMG1741" s="12"/>
      <c r="HMH1741" s="12"/>
      <c r="HMI1741" s="12"/>
      <c r="HMJ1741" s="12"/>
      <c r="HMK1741" s="12"/>
      <c r="HML1741" s="12"/>
      <c r="HMM1741" s="12"/>
      <c r="HMN1741" s="12"/>
      <c r="HMO1741" s="12"/>
      <c r="HMP1741" s="12"/>
      <c r="HMQ1741" s="12"/>
      <c r="HMR1741" s="12"/>
      <c r="HMS1741" s="12"/>
      <c r="HMT1741" s="12"/>
      <c r="HMU1741" s="12"/>
      <c r="HMV1741" s="12"/>
      <c r="HMW1741" s="12"/>
      <c r="HMX1741" s="12"/>
      <c r="HMY1741" s="12"/>
      <c r="HMZ1741" s="12"/>
      <c r="HNA1741" s="12"/>
      <c r="HNB1741" s="12"/>
      <c r="HNC1741" s="12"/>
      <c r="HND1741" s="12"/>
      <c r="HNE1741" s="12"/>
      <c r="HNF1741" s="12"/>
      <c r="HNG1741" s="12"/>
      <c r="HNH1741" s="12"/>
      <c r="HNI1741" s="12"/>
      <c r="HNJ1741" s="12"/>
      <c r="HNK1741" s="12"/>
      <c r="HNL1741" s="12"/>
      <c r="HNM1741" s="12"/>
      <c r="HNN1741" s="12"/>
      <c r="HNO1741" s="12"/>
      <c r="HNP1741" s="12"/>
      <c r="HNQ1741" s="12"/>
      <c r="HNR1741" s="12"/>
      <c r="HNS1741" s="12"/>
      <c r="HNT1741" s="12"/>
      <c r="HNU1741" s="12"/>
      <c r="HNV1741" s="12"/>
      <c r="HNW1741" s="12"/>
      <c r="HNX1741" s="12"/>
      <c r="HNY1741" s="12"/>
      <c r="HNZ1741" s="12"/>
      <c r="HOA1741" s="12"/>
      <c r="HOB1741" s="12"/>
      <c r="HOC1741" s="12"/>
      <c r="HOD1741" s="12"/>
      <c r="HOE1741" s="12"/>
      <c r="HOF1741" s="12"/>
      <c r="HOG1741" s="12"/>
      <c r="HOH1741" s="12"/>
      <c r="HOI1741" s="12"/>
      <c r="HOJ1741" s="12"/>
      <c r="HOK1741" s="12"/>
      <c r="HOL1741" s="12"/>
      <c r="HOM1741" s="12"/>
      <c r="HON1741" s="12"/>
      <c r="HOO1741" s="12"/>
      <c r="HOP1741" s="12"/>
      <c r="HOQ1741" s="12"/>
      <c r="HOR1741" s="12"/>
      <c r="HOS1741" s="12"/>
      <c r="HOT1741" s="12"/>
      <c r="HOU1741" s="12"/>
      <c r="HOV1741" s="12"/>
      <c r="HOW1741" s="12"/>
      <c r="HOX1741" s="12"/>
      <c r="HOY1741" s="12"/>
      <c r="HOZ1741" s="12"/>
      <c r="HPA1741" s="12"/>
      <c r="HPB1741" s="12"/>
      <c r="HPC1741" s="12"/>
      <c r="HPD1741" s="12"/>
      <c r="HPE1741" s="12"/>
      <c r="HPF1741" s="12"/>
      <c r="HPG1741" s="12"/>
      <c r="HPH1741" s="12"/>
      <c r="HPI1741" s="12"/>
      <c r="HPJ1741" s="12"/>
      <c r="HPK1741" s="12"/>
      <c r="HPL1741" s="12"/>
      <c r="HPM1741" s="12"/>
      <c r="HPN1741" s="12"/>
      <c r="HPO1741" s="12"/>
      <c r="HPP1741" s="12"/>
      <c r="HPQ1741" s="12"/>
      <c r="HPR1741" s="12"/>
      <c r="HPS1741" s="12"/>
      <c r="HPT1741" s="12"/>
      <c r="HPU1741" s="12"/>
      <c r="HPV1741" s="12"/>
      <c r="HPW1741" s="12"/>
      <c r="HPX1741" s="12"/>
      <c r="HPY1741" s="12"/>
      <c r="HPZ1741" s="12"/>
      <c r="HQA1741" s="12"/>
      <c r="HQB1741" s="12"/>
      <c r="HQC1741" s="12"/>
      <c r="HQD1741" s="12"/>
      <c r="HQE1741" s="12"/>
      <c r="HQF1741" s="12"/>
      <c r="HQG1741" s="12"/>
      <c r="HQH1741" s="12"/>
      <c r="HQI1741" s="12"/>
      <c r="HQJ1741" s="12"/>
      <c r="HQK1741" s="12"/>
      <c r="HQL1741" s="12"/>
      <c r="HQM1741" s="12"/>
      <c r="HQN1741" s="12"/>
      <c r="HQO1741" s="12"/>
      <c r="HQP1741" s="12"/>
      <c r="HQQ1741" s="12"/>
      <c r="HQR1741" s="12"/>
      <c r="HQS1741" s="12"/>
      <c r="HQT1741" s="12"/>
      <c r="HQU1741" s="12"/>
      <c r="HQV1741" s="12"/>
      <c r="HQW1741" s="12"/>
      <c r="HQX1741" s="12"/>
      <c r="HQY1741" s="12"/>
      <c r="HQZ1741" s="12"/>
      <c r="HRA1741" s="12"/>
      <c r="HRB1741" s="12"/>
      <c r="HRC1741" s="12"/>
      <c r="HRD1741" s="12"/>
      <c r="HRE1741" s="12"/>
      <c r="HRF1741" s="12"/>
      <c r="HRG1741" s="12"/>
      <c r="HRH1741" s="12"/>
      <c r="HRI1741" s="12"/>
      <c r="HRJ1741" s="12"/>
      <c r="HRK1741" s="12"/>
      <c r="HRL1741" s="12"/>
      <c r="HRM1741" s="12"/>
      <c r="HRN1741" s="12"/>
      <c r="HRO1741" s="12"/>
      <c r="HRP1741" s="12"/>
      <c r="HRQ1741" s="12"/>
      <c r="HRR1741" s="12"/>
      <c r="HRS1741" s="12"/>
      <c r="HRT1741" s="12"/>
      <c r="HRU1741" s="12"/>
      <c r="HRV1741" s="12"/>
      <c r="HRW1741" s="12"/>
      <c r="HRX1741" s="12"/>
      <c r="HRY1741" s="12"/>
      <c r="HRZ1741" s="12"/>
      <c r="HSA1741" s="12"/>
      <c r="HSB1741" s="12"/>
      <c r="HSC1741" s="12"/>
      <c r="HSD1741" s="12"/>
      <c r="HSE1741" s="12"/>
      <c r="HSF1741" s="12"/>
      <c r="HSG1741" s="12"/>
      <c r="HSH1741" s="12"/>
      <c r="HSI1741" s="12"/>
      <c r="HSJ1741" s="12"/>
      <c r="HSK1741" s="12"/>
      <c r="HSL1741" s="12"/>
      <c r="HSM1741" s="12"/>
      <c r="HSN1741" s="12"/>
      <c r="HSO1741" s="12"/>
      <c r="HSP1741" s="12"/>
      <c r="HSQ1741" s="12"/>
      <c r="HSR1741" s="12"/>
      <c r="HSS1741" s="12"/>
      <c r="HST1741" s="12"/>
      <c r="HSU1741" s="12"/>
      <c r="HSV1741" s="12"/>
      <c r="HSW1741" s="12"/>
      <c r="HSX1741" s="12"/>
      <c r="HSY1741" s="12"/>
      <c r="HSZ1741" s="12"/>
      <c r="HTA1741" s="12"/>
      <c r="HTB1741" s="12"/>
      <c r="HTC1741" s="12"/>
      <c r="HTD1741" s="12"/>
      <c r="HTE1741" s="12"/>
      <c r="HTF1741" s="12"/>
      <c r="HTG1741" s="12"/>
      <c r="HTH1741" s="12"/>
      <c r="HTI1741" s="12"/>
      <c r="HTJ1741" s="12"/>
      <c r="HTK1741" s="12"/>
      <c r="HTL1741" s="12"/>
      <c r="HTM1741" s="12"/>
      <c r="HTN1741" s="12"/>
      <c r="HTO1741" s="12"/>
      <c r="HTP1741" s="12"/>
      <c r="HTQ1741" s="12"/>
      <c r="HTR1741" s="12"/>
      <c r="HTS1741" s="12"/>
      <c r="HTT1741" s="12"/>
      <c r="HTU1741" s="12"/>
      <c r="HTV1741" s="12"/>
      <c r="HTW1741" s="12"/>
      <c r="HTX1741" s="12"/>
      <c r="HTY1741" s="12"/>
      <c r="HTZ1741" s="12"/>
      <c r="HUA1741" s="12"/>
      <c r="HUB1741" s="12"/>
      <c r="HUC1741" s="12"/>
      <c r="HUD1741" s="12"/>
      <c r="HUE1741" s="12"/>
      <c r="HUF1741" s="12"/>
      <c r="HUG1741" s="12"/>
      <c r="HUH1741" s="12"/>
      <c r="HUI1741" s="12"/>
      <c r="HUJ1741" s="12"/>
      <c r="HUK1741" s="12"/>
      <c r="HUL1741" s="12"/>
      <c r="HUM1741" s="12"/>
      <c r="HUN1741" s="12"/>
      <c r="HUO1741" s="12"/>
      <c r="HUP1741" s="12"/>
      <c r="HUQ1741" s="12"/>
      <c r="HUR1741" s="12"/>
      <c r="HUS1741" s="12"/>
      <c r="HUT1741" s="12"/>
      <c r="HUU1741" s="12"/>
      <c r="HUV1741" s="12"/>
      <c r="HUW1741" s="12"/>
      <c r="HUX1741" s="12"/>
      <c r="HUY1741" s="12"/>
      <c r="HUZ1741" s="12"/>
      <c r="HVA1741" s="12"/>
      <c r="HVB1741" s="12"/>
      <c r="HVC1741" s="12"/>
      <c r="HVD1741" s="12"/>
      <c r="HVE1741" s="12"/>
      <c r="HVF1741" s="12"/>
      <c r="HVG1741" s="12"/>
      <c r="HVH1741" s="12"/>
      <c r="HVI1741" s="12"/>
      <c r="HVJ1741" s="12"/>
      <c r="HVK1741" s="12"/>
      <c r="HVL1741" s="12"/>
      <c r="HVM1741" s="12"/>
      <c r="HVN1741" s="12"/>
      <c r="HVO1741" s="12"/>
      <c r="HVP1741" s="12"/>
      <c r="HVQ1741" s="12"/>
      <c r="HVR1741" s="12"/>
      <c r="HVS1741" s="12"/>
      <c r="HVT1741" s="12"/>
      <c r="HVU1741" s="12"/>
      <c r="HVV1741" s="12"/>
      <c r="HVW1741" s="12"/>
      <c r="HVX1741" s="12"/>
      <c r="HVY1741" s="12"/>
      <c r="HVZ1741" s="12"/>
      <c r="HWA1741" s="12"/>
      <c r="HWB1741" s="12"/>
      <c r="HWC1741" s="12"/>
      <c r="HWD1741" s="12"/>
      <c r="HWE1741" s="12"/>
      <c r="HWF1741" s="12"/>
      <c r="HWG1741" s="12"/>
      <c r="HWH1741" s="12"/>
      <c r="HWI1741" s="12"/>
      <c r="HWJ1741" s="12"/>
      <c r="HWK1741" s="12"/>
      <c r="HWL1741" s="12"/>
      <c r="HWM1741" s="12"/>
      <c r="HWN1741" s="12"/>
      <c r="HWO1741" s="12"/>
      <c r="HWP1741" s="12"/>
      <c r="HWQ1741" s="12"/>
      <c r="HWR1741" s="12"/>
      <c r="HWS1741" s="12"/>
      <c r="HWT1741" s="12"/>
      <c r="HWU1741" s="12"/>
      <c r="HWV1741" s="12"/>
      <c r="HWW1741" s="12"/>
      <c r="HWX1741" s="12"/>
      <c r="HWY1741" s="12"/>
      <c r="HWZ1741" s="12"/>
      <c r="HXA1741" s="12"/>
      <c r="HXB1741" s="12"/>
      <c r="HXC1741" s="12"/>
      <c r="HXD1741" s="12"/>
      <c r="HXE1741" s="12"/>
      <c r="HXF1741" s="12"/>
      <c r="HXG1741" s="12"/>
      <c r="HXH1741" s="12"/>
      <c r="HXI1741" s="12"/>
      <c r="HXJ1741" s="12"/>
      <c r="HXK1741" s="12"/>
      <c r="HXL1741" s="12"/>
      <c r="HXM1741" s="12"/>
      <c r="HXN1741" s="12"/>
      <c r="HXO1741" s="12"/>
      <c r="HXP1741" s="12"/>
      <c r="HXQ1741" s="12"/>
      <c r="HXR1741" s="12"/>
      <c r="HXS1741" s="12"/>
      <c r="HXT1741" s="12"/>
      <c r="HXU1741" s="12"/>
      <c r="HXV1741" s="12"/>
      <c r="HXW1741" s="12"/>
      <c r="HXX1741" s="12"/>
      <c r="HXY1741" s="12"/>
      <c r="HXZ1741" s="12"/>
      <c r="HYA1741" s="12"/>
      <c r="HYB1741" s="12"/>
      <c r="HYC1741" s="12"/>
      <c r="HYD1741" s="12"/>
      <c r="HYE1741" s="12"/>
      <c r="HYF1741" s="12"/>
      <c r="HYG1741" s="12"/>
      <c r="HYH1741" s="12"/>
      <c r="HYI1741" s="12"/>
      <c r="HYJ1741" s="12"/>
      <c r="HYK1741" s="12"/>
      <c r="HYL1741" s="12"/>
      <c r="HYM1741" s="12"/>
      <c r="HYN1741" s="12"/>
      <c r="HYO1741" s="12"/>
      <c r="HYP1741" s="12"/>
      <c r="HYQ1741" s="12"/>
      <c r="HYR1741" s="12"/>
      <c r="HYS1741" s="12"/>
      <c r="HYT1741" s="12"/>
      <c r="HYU1741" s="12"/>
      <c r="HYV1741" s="12"/>
      <c r="HYW1741" s="12"/>
      <c r="HYX1741" s="12"/>
      <c r="HYY1741" s="12"/>
      <c r="HYZ1741" s="12"/>
      <c r="HZA1741" s="12"/>
      <c r="HZB1741" s="12"/>
      <c r="HZC1741" s="12"/>
      <c r="HZD1741" s="12"/>
      <c r="HZE1741" s="12"/>
      <c r="HZF1741" s="12"/>
      <c r="HZG1741" s="12"/>
      <c r="HZH1741" s="12"/>
      <c r="HZI1741" s="12"/>
      <c r="HZJ1741" s="12"/>
      <c r="HZK1741" s="12"/>
      <c r="HZL1741" s="12"/>
      <c r="HZM1741" s="12"/>
      <c r="HZN1741" s="12"/>
      <c r="HZO1741" s="12"/>
      <c r="HZP1741" s="12"/>
      <c r="HZQ1741" s="12"/>
      <c r="HZR1741" s="12"/>
      <c r="HZS1741" s="12"/>
      <c r="HZT1741" s="12"/>
      <c r="HZU1741" s="12"/>
      <c r="HZV1741" s="12"/>
      <c r="HZW1741" s="12"/>
      <c r="HZX1741" s="12"/>
      <c r="HZY1741" s="12"/>
      <c r="HZZ1741" s="12"/>
      <c r="IAA1741" s="12"/>
      <c r="IAB1741" s="12"/>
      <c r="IAC1741" s="12"/>
      <c r="IAD1741" s="12"/>
      <c r="IAE1741" s="12"/>
      <c r="IAF1741" s="12"/>
      <c r="IAG1741" s="12"/>
      <c r="IAH1741" s="12"/>
      <c r="IAI1741" s="12"/>
      <c r="IAJ1741" s="12"/>
      <c r="IAK1741" s="12"/>
      <c r="IAL1741" s="12"/>
      <c r="IAM1741" s="12"/>
      <c r="IAN1741" s="12"/>
      <c r="IAO1741" s="12"/>
      <c r="IAP1741" s="12"/>
      <c r="IAQ1741" s="12"/>
      <c r="IAR1741" s="12"/>
      <c r="IAS1741" s="12"/>
      <c r="IAT1741" s="12"/>
      <c r="IAU1741" s="12"/>
      <c r="IAV1741" s="12"/>
      <c r="IAW1741" s="12"/>
      <c r="IAX1741" s="12"/>
      <c r="IAY1741" s="12"/>
      <c r="IAZ1741" s="12"/>
      <c r="IBA1741" s="12"/>
      <c r="IBB1741" s="12"/>
      <c r="IBC1741" s="12"/>
      <c r="IBD1741" s="12"/>
      <c r="IBE1741" s="12"/>
      <c r="IBF1741" s="12"/>
      <c r="IBG1741" s="12"/>
      <c r="IBH1741" s="12"/>
      <c r="IBI1741" s="12"/>
      <c r="IBJ1741" s="12"/>
      <c r="IBK1741" s="12"/>
      <c r="IBL1741" s="12"/>
      <c r="IBM1741" s="12"/>
      <c r="IBN1741" s="12"/>
      <c r="IBO1741" s="12"/>
      <c r="IBP1741" s="12"/>
      <c r="IBQ1741" s="12"/>
      <c r="IBR1741" s="12"/>
      <c r="IBS1741" s="12"/>
      <c r="IBT1741" s="12"/>
      <c r="IBU1741" s="12"/>
      <c r="IBV1741" s="12"/>
      <c r="IBW1741" s="12"/>
      <c r="IBX1741" s="12"/>
      <c r="IBY1741" s="12"/>
      <c r="IBZ1741" s="12"/>
      <c r="ICA1741" s="12"/>
      <c r="ICB1741" s="12"/>
      <c r="ICC1741" s="12"/>
      <c r="ICD1741" s="12"/>
      <c r="ICE1741" s="12"/>
      <c r="ICF1741" s="12"/>
      <c r="ICG1741" s="12"/>
      <c r="ICH1741" s="12"/>
      <c r="ICI1741" s="12"/>
      <c r="ICJ1741" s="12"/>
      <c r="ICK1741" s="12"/>
      <c r="ICL1741" s="12"/>
      <c r="ICM1741" s="12"/>
      <c r="ICN1741" s="12"/>
      <c r="ICO1741" s="12"/>
      <c r="ICP1741" s="12"/>
      <c r="ICQ1741" s="12"/>
      <c r="ICR1741" s="12"/>
      <c r="ICS1741" s="12"/>
      <c r="ICT1741" s="12"/>
      <c r="ICU1741" s="12"/>
      <c r="ICV1741" s="12"/>
      <c r="ICW1741" s="12"/>
      <c r="ICX1741" s="12"/>
      <c r="ICY1741" s="12"/>
      <c r="ICZ1741" s="12"/>
      <c r="IDA1741" s="12"/>
      <c r="IDB1741" s="12"/>
      <c r="IDC1741" s="12"/>
      <c r="IDD1741" s="12"/>
      <c r="IDE1741" s="12"/>
      <c r="IDF1741" s="12"/>
      <c r="IDG1741" s="12"/>
      <c r="IDH1741" s="12"/>
      <c r="IDI1741" s="12"/>
      <c r="IDJ1741" s="12"/>
      <c r="IDK1741" s="12"/>
      <c r="IDL1741" s="12"/>
      <c r="IDM1741" s="12"/>
      <c r="IDN1741" s="12"/>
      <c r="IDO1741" s="12"/>
      <c r="IDP1741" s="12"/>
      <c r="IDQ1741" s="12"/>
      <c r="IDR1741" s="12"/>
      <c r="IDS1741" s="12"/>
      <c r="IDT1741" s="12"/>
      <c r="IDU1741" s="12"/>
      <c r="IDV1741" s="12"/>
      <c r="IDW1741" s="12"/>
      <c r="IDX1741" s="12"/>
      <c r="IDY1741" s="12"/>
      <c r="IDZ1741" s="12"/>
      <c r="IEA1741" s="12"/>
      <c r="IEB1741" s="12"/>
      <c r="IEC1741" s="12"/>
      <c r="IED1741" s="12"/>
      <c r="IEE1741" s="12"/>
      <c r="IEF1741" s="12"/>
      <c r="IEG1741" s="12"/>
      <c r="IEH1741" s="12"/>
      <c r="IEI1741" s="12"/>
      <c r="IEJ1741" s="12"/>
      <c r="IEK1741" s="12"/>
      <c r="IEL1741" s="12"/>
      <c r="IEM1741" s="12"/>
      <c r="IEN1741" s="12"/>
      <c r="IEO1741" s="12"/>
      <c r="IEP1741" s="12"/>
      <c r="IEQ1741" s="12"/>
      <c r="IER1741" s="12"/>
      <c r="IES1741" s="12"/>
      <c r="IET1741" s="12"/>
      <c r="IEU1741" s="12"/>
      <c r="IEV1741" s="12"/>
      <c r="IEW1741" s="12"/>
      <c r="IEX1741" s="12"/>
      <c r="IEY1741" s="12"/>
      <c r="IEZ1741" s="12"/>
      <c r="IFA1741" s="12"/>
      <c r="IFB1741" s="12"/>
      <c r="IFC1741" s="12"/>
      <c r="IFD1741" s="12"/>
      <c r="IFE1741" s="12"/>
      <c r="IFF1741" s="12"/>
      <c r="IFG1741" s="12"/>
      <c r="IFH1741" s="12"/>
      <c r="IFI1741" s="12"/>
      <c r="IFJ1741" s="12"/>
      <c r="IFK1741" s="12"/>
      <c r="IFL1741" s="12"/>
      <c r="IFM1741" s="12"/>
      <c r="IFN1741" s="12"/>
      <c r="IFO1741" s="12"/>
      <c r="IFP1741" s="12"/>
      <c r="IFQ1741" s="12"/>
      <c r="IFR1741" s="12"/>
      <c r="IFS1741" s="12"/>
      <c r="IFT1741" s="12"/>
      <c r="IFU1741" s="12"/>
      <c r="IFV1741" s="12"/>
      <c r="IFW1741" s="12"/>
      <c r="IFX1741" s="12"/>
      <c r="IFY1741" s="12"/>
      <c r="IFZ1741" s="12"/>
      <c r="IGA1741" s="12"/>
      <c r="IGB1741" s="12"/>
      <c r="IGC1741" s="12"/>
      <c r="IGD1741" s="12"/>
      <c r="IGE1741" s="12"/>
      <c r="IGF1741" s="12"/>
      <c r="IGG1741" s="12"/>
      <c r="IGH1741" s="12"/>
      <c r="IGI1741" s="12"/>
      <c r="IGJ1741" s="12"/>
      <c r="IGK1741" s="12"/>
      <c r="IGL1741" s="12"/>
      <c r="IGM1741" s="12"/>
      <c r="IGN1741" s="12"/>
      <c r="IGO1741" s="12"/>
      <c r="IGP1741" s="12"/>
      <c r="IGQ1741" s="12"/>
      <c r="IGR1741" s="12"/>
      <c r="IGS1741" s="12"/>
      <c r="IGT1741" s="12"/>
      <c r="IGU1741" s="12"/>
      <c r="IGV1741" s="12"/>
      <c r="IGW1741" s="12"/>
      <c r="IGX1741" s="12"/>
      <c r="IGY1741" s="12"/>
      <c r="IGZ1741" s="12"/>
      <c r="IHA1741" s="12"/>
      <c r="IHB1741" s="12"/>
      <c r="IHC1741" s="12"/>
      <c r="IHD1741" s="12"/>
      <c r="IHE1741" s="12"/>
      <c r="IHF1741" s="12"/>
      <c r="IHG1741" s="12"/>
      <c r="IHH1741" s="12"/>
      <c r="IHI1741" s="12"/>
      <c r="IHJ1741" s="12"/>
      <c r="IHK1741" s="12"/>
      <c r="IHL1741" s="12"/>
      <c r="IHM1741" s="12"/>
      <c r="IHN1741" s="12"/>
      <c r="IHO1741" s="12"/>
      <c r="IHP1741" s="12"/>
      <c r="IHQ1741" s="12"/>
      <c r="IHR1741" s="12"/>
      <c r="IHS1741" s="12"/>
      <c r="IHT1741" s="12"/>
      <c r="IHU1741" s="12"/>
      <c r="IHV1741" s="12"/>
      <c r="IHW1741" s="12"/>
      <c r="IHX1741" s="12"/>
      <c r="IHY1741" s="12"/>
      <c r="IHZ1741" s="12"/>
      <c r="IIA1741" s="12"/>
      <c r="IIB1741" s="12"/>
      <c r="IIC1741" s="12"/>
      <c r="IID1741" s="12"/>
      <c r="IIE1741" s="12"/>
      <c r="IIF1741" s="12"/>
      <c r="IIG1741" s="12"/>
      <c r="IIH1741" s="12"/>
      <c r="III1741" s="12"/>
      <c r="IIJ1741" s="12"/>
      <c r="IIK1741" s="12"/>
      <c r="IIL1741" s="12"/>
      <c r="IIM1741" s="12"/>
      <c r="IIN1741" s="12"/>
      <c r="IIO1741" s="12"/>
      <c r="IIP1741" s="12"/>
      <c r="IIQ1741" s="12"/>
      <c r="IIR1741" s="12"/>
      <c r="IIS1741" s="12"/>
      <c r="IIT1741" s="12"/>
      <c r="IIU1741" s="12"/>
      <c r="IIV1741" s="12"/>
      <c r="IIW1741" s="12"/>
      <c r="IIX1741" s="12"/>
      <c r="IIY1741" s="12"/>
      <c r="IIZ1741" s="12"/>
      <c r="IJA1741" s="12"/>
      <c r="IJB1741" s="12"/>
      <c r="IJC1741" s="12"/>
      <c r="IJD1741" s="12"/>
      <c r="IJE1741" s="12"/>
      <c r="IJF1741" s="12"/>
      <c r="IJG1741" s="12"/>
      <c r="IJH1741" s="12"/>
      <c r="IJI1741" s="12"/>
      <c r="IJJ1741" s="12"/>
      <c r="IJK1741" s="12"/>
      <c r="IJL1741" s="12"/>
      <c r="IJM1741" s="12"/>
      <c r="IJN1741" s="12"/>
      <c r="IJO1741" s="12"/>
      <c r="IJP1741" s="12"/>
      <c r="IJQ1741" s="12"/>
      <c r="IJR1741" s="12"/>
      <c r="IJS1741" s="12"/>
      <c r="IJT1741" s="12"/>
      <c r="IJU1741" s="12"/>
      <c r="IJV1741" s="12"/>
      <c r="IJW1741" s="12"/>
      <c r="IJX1741" s="12"/>
      <c r="IJY1741" s="12"/>
      <c r="IJZ1741" s="12"/>
      <c r="IKA1741" s="12"/>
      <c r="IKB1741" s="12"/>
      <c r="IKC1741" s="12"/>
      <c r="IKD1741" s="12"/>
      <c r="IKE1741" s="12"/>
      <c r="IKF1741" s="12"/>
      <c r="IKG1741" s="12"/>
      <c r="IKH1741" s="12"/>
      <c r="IKI1741" s="12"/>
      <c r="IKJ1741" s="12"/>
      <c r="IKK1741" s="12"/>
      <c r="IKL1741" s="12"/>
      <c r="IKM1741" s="12"/>
      <c r="IKN1741" s="12"/>
      <c r="IKO1741" s="12"/>
      <c r="IKP1741" s="12"/>
      <c r="IKQ1741" s="12"/>
      <c r="IKR1741" s="12"/>
      <c r="IKS1741" s="12"/>
      <c r="IKT1741" s="12"/>
      <c r="IKU1741" s="12"/>
      <c r="IKV1741" s="12"/>
      <c r="IKW1741" s="12"/>
      <c r="IKX1741" s="12"/>
      <c r="IKY1741" s="12"/>
      <c r="IKZ1741" s="12"/>
      <c r="ILA1741" s="12"/>
      <c r="ILB1741" s="12"/>
      <c r="ILC1741" s="12"/>
      <c r="ILD1741" s="12"/>
      <c r="ILE1741" s="12"/>
      <c r="ILF1741" s="12"/>
      <c r="ILG1741" s="12"/>
      <c r="ILH1741" s="12"/>
      <c r="ILI1741" s="12"/>
      <c r="ILJ1741" s="12"/>
      <c r="ILK1741" s="12"/>
      <c r="ILL1741" s="12"/>
      <c r="ILM1741" s="12"/>
      <c r="ILN1741" s="12"/>
      <c r="ILO1741" s="12"/>
      <c r="ILP1741" s="12"/>
      <c r="ILQ1741" s="12"/>
      <c r="ILR1741" s="12"/>
      <c r="ILS1741" s="12"/>
      <c r="ILT1741" s="12"/>
      <c r="ILU1741" s="12"/>
      <c r="ILV1741" s="12"/>
      <c r="ILW1741" s="12"/>
      <c r="ILX1741" s="12"/>
      <c r="ILY1741" s="12"/>
      <c r="ILZ1741" s="12"/>
      <c r="IMA1741" s="12"/>
      <c r="IMB1741" s="12"/>
      <c r="IMC1741" s="12"/>
      <c r="IMD1741" s="12"/>
      <c r="IME1741" s="12"/>
      <c r="IMF1741" s="12"/>
      <c r="IMG1741" s="12"/>
      <c r="IMH1741" s="12"/>
      <c r="IMI1741" s="12"/>
      <c r="IMJ1741" s="12"/>
      <c r="IMK1741" s="12"/>
      <c r="IML1741" s="12"/>
      <c r="IMM1741" s="12"/>
      <c r="IMN1741" s="12"/>
      <c r="IMO1741" s="12"/>
      <c r="IMP1741" s="12"/>
      <c r="IMQ1741" s="12"/>
      <c r="IMR1741" s="12"/>
      <c r="IMS1741" s="12"/>
      <c r="IMT1741" s="12"/>
      <c r="IMU1741" s="12"/>
      <c r="IMV1741" s="12"/>
      <c r="IMW1741" s="12"/>
      <c r="IMX1741" s="12"/>
      <c r="IMY1741" s="12"/>
      <c r="IMZ1741" s="12"/>
      <c r="INA1741" s="12"/>
      <c r="INB1741" s="12"/>
      <c r="INC1741" s="12"/>
      <c r="IND1741" s="12"/>
      <c r="INE1741" s="12"/>
      <c r="INF1741" s="12"/>
      <c r="ING1741" s="12"/>
      <c r="INH1741" s="12"/>
      <c r="INI1741" s="12"/>
      <c r="INJ1741" s="12"/>
      <c r="INK1741" s="12"/>
      <c r="INL1741" s="12"/>
      <c r="INM1741" s="12"/>
      <c r="INN1741" s="12"/>
      <c r="INO1741" s="12"/>
      <c r="INP1741" s="12"/>
      <c r="INQ1741" s="12"/>
      <c r="INR1741" s="12"/>
      <c r="INS1741" s="12"/>
      <c r="INT1741" s="12"/>
      <c r="INU1741" s="12"/>
      <c r="INV1741" s="12"/>
      <c r="INW1741" s="12"/>
      <c r="INX1741" s="12"/>
      <c r="INY1741" s="12"/>
      <c r="INZ1741" s="12"/>
      <c r="IOA1741" s="12"/>
      <c r="IOB1741" s="12"/>
      <c r="IOC1741" s="12"/>
      <c r="IOD1741" s="12"/>
      <c r="IOE1741" s="12"/>
      <c r="IOF1741" s="12"/>
      <c r="IOG1741" s="12"/>
      <c r="IOH1741" s="12"/>
      <c r="IOI1741" s="12"/>
      <c r="IOJ1741" s="12"/>
      <c r="IOK1741" s="12"/>
      <c r="IOL1741" s="12"/>
      <c r="IOM1741" s="12"/>
      <c r="ION1741" s="12"/>
      <c r="IOO1741" s="12"/>
      <c r="IOP1741" s="12"/>
      <c r="IOQ1741" s="12"/>
      <c r="IOR1741" s="12"/>
      <c r="IOS1741" s="12"/>
      <c r="IOT1741" s="12"/>
      <c r="IOU1741" s="12"/>
      <c r="IOV1741" s="12"/>
      <c r="IOW1741" s="12"/>
      <c r="IOX1741" s="12"/>
      <c r="IOY1741" s="12"/>
      <c r="IOZ1741" s="12"/>
      <c r="IPA1741" s="12"/>
      <c r="IPB1741" s="12"/>
      <c r="IPC1741" s="12"/>
      <c r="IPD1741" s="12"/>
      <c r="IPE1741" s="12"/>
      <c r="IPF1741" s="12"/>
      <c r="IPG1741" s="12"/>
      <c r="IPH1741" s="12"/>
      <c r="IPI1741" s="12"/>
      <c r="IPJ1741" s="12"/>
      <c r="IPK1741" s="12"/>
      <c r="IPL1741" s="12"/>
      <c r="IPM1741" s="12"/>
      <c r="IPN1741" s="12"/>
      <c r="IPO1741" s="12"/>
      <c r="IPP1741" s="12"/>
      <c r="IPQ1741" s="12"/>
      <c r="IPR1741" s="12"/>
      <c r="IPS1741" s="12"/>
      <c r="IPT1741" s="12"/>
      <c r="IPU1741" s="12"/>
      <c r="IPV1741" s="12"/>
      <c r="IPW1741" s="12"/>
      <c r="IPX1741" s="12"/>
      <c r="IPY1741" s="12"/>
      <c r="IPZ1741" s="12"/>
      <c r="IQA1741" s="12"/>
      <c r="IQB1741" s="12"/>
      <c r="IQC1741" s="12"/>
      <c r="IQD1741" s="12"/>
      <c r="IQE1741" s="12"/>
      <c r="IQF1741" s="12"/>
      <c r="IQG1741" s="12"/>
      <c r="IQH1741" s="12"/>
      <c r="IQI1741" s="12"/>
      <c r="IQJ1741" s="12"/>
      <c r="IQK1741" s="12"/>
      <c r="IQL1741" s="12"/>
      <c r="IQM1741" s="12"/>
      <c r="IQN1741" s="12"/>
      <c r="IQO1741" s="12"/>
      <c r="IQP1741" s="12"/>
      <c r="IQQ1741" s="12"/>
      <c r="IQR1741" s="12"/>
      <c r="IQS1741" s="12"/>
      <c r="IQT1741" s="12"/>
      <c r="IQU1741" s="12"/>
      <c r="IQV1741" s="12"/>
      <c r="IQW1741" s="12"/>
      <c r="IQX1741" s="12"/>
      <c r="IQY1741" s="12"/>
      <c r="IQZ1741" s="12"/>
      <c r="IRA1741" s="12"/>
      <c r="IRB1741" s="12"/>
      <c r="IRC1741" s="12"/>
      <c r="IRD1741" s="12"/>
      <c r="IRE1741" s="12"/>
      <c r="IRF1741" s="12"/>
      <c r="IRG1741" s="12"/>
      <c r="IRH1741" s="12"/>
      <c r="IRI1741" s="12"/>
      <c r="IRJ1741" s="12"/>
      <c r="IRK1741" s="12"/>
      <c r="IRL1741" s="12"/>
      <c r="IRM1741" s="12"/>
      <c r="IRN1741" s="12"/>
      <c r="IRO1741" s="12"/>
      <c r="IRP1741" s="12"/>
      <c r="IRQ1741" s="12"/>
      <c r="IRR1741" s="12"/>
      <c r="IRS1741" s="12"/>
      <c r="IRT1741" s="12"/>
      <c r="IRU1741" s="12"/>
      <c r="IRV1741" s="12"/>
      <c r="IRW1741" s="12"/>
      <c r="IRX1741" s="12"/>
      <c r="IRY1741" s="12"/>
      <c r="IRZ1741" s="12"/>
      <c r="ISA1741" s="12"/>
      <c r="ISB1741" s="12"/>
      <c r="ISC1741" s="12"/>
      <c r="ISD1741" s="12"/>
      <c r="ISE1741" s="12"/>
      <c r="ISF1741" s="12"/>
      <c r="ISG1741" s="12"/>
      <c r="ISH1741" s="12"/>
      <c r="ISI1741" s="12"/>
      <c r="ISJ1741" s="12"/>
      <c r="ISK1741" s="12"/>
      <c r="ISL1741" s="12"/>
      <c r="ISM1741" s="12"/>
      <c r="ISN1741" s="12"/>
      <c r="ISO1741" s="12"/>
      <c r="ISP1741" s="12"/>
      <c r="ISQ1741" s="12"/>
      <c r="ISR1741" s="12"/>
      <c r="ISS1741" s="12"/>
      <c r="IST1741" s="12"/>
      <c r="ISU1741" s="12"/>
      <c r="ISV1741" s="12"/>
      <c r="ISW1741" s="12"/>
      <c r="ISX1741" s="12"/>
      <c r="ISY1741" s="12"/>
      <c r="ISZ1741" s="12"/>
      <c r="ITA1741" s="12"/>
      <c r="ITB1741" s="12"/>
      <c r="ITC1741" s="12"/>
      <c r="ITD1741" s="12"/>
      <c r="ITE1741" s="12"/>
      <c r="ITF1741" s="12"/>
      <c r="ITG1741" s="12"/>
      <c r="ITH1741" s="12"/>
      <c r="ITI1741" s="12"/>
      <c r="ITJ1741" s="12"/>
      <c r="ITK1741" s="12"/>
      <c r="ITL1741" s="12"/>
      <c r="ITM1741" s="12"/>
      <c r="ITN1741" s="12"/>
      <c r="ITO1741" s="12"/>
      <c r="ITP1741" s="12"/>
      <c r="ITQ1741" s="12"/>
      <c r="ITR1741" s="12"/>
      <c r="ITS1741" s="12"/>
      <c r="ITT1741" s="12"/>
      <c r="ITU1741" s="12"/>
      <c r="ITV1741" s="12"/>
      <c r="ITW1741" s="12"/>
      <c r="ITX1741" s="12"/>
      <c r="ITY1741" s="12"/>
      <c r="ITZ1741" s="12"/>
      <c r="IUA1741" s="12"/>
      <c r="IUB1741" s="12"/>
      <c r="IUC1741" s="12"/>
      <c r="IUD1741" s="12"/>
      <c r="IUE1741" s="12"/>
      <c r="IUF1741" s="12"/>
      <c r="IUG1741" s="12"/>
      <c r="IUH1741" s="12"/>
      <c r="IUI1741" s="12"/>
      <c r="IUJ1741" s="12"/>
      <c r="IUK1741" s="12"/>
      <c r="IUL1741" s="12"/>
      <c r="IUM1741" s="12"/>
      <c r="IUN1741" s="12"/>
      <c r="IUO1741" s="12"/>
      <c r="IUP1741" s="12"/>
      <c r="IUQ1741" s="12"/>
      <c r="IUR1741" s="12"/>
      <c r="IUS1741" s="12"/>
      <c r="IUT1741" s="12"/>
      <c r="IUU1741" s="12"/>
      <c r="IUV1741" s="12"/>
      <c r="IUW1741" s="12"/>
      <c r="IUX1741" s="12"/>
      <c r="IUY1741" s="12"/>
      <c r="IUZ1741" s="12"/>
      <c r="IVA1741" s="12"/>
      <c r="IVB1741" s="12"/>
      <c r="IVC1741" s="12"/>
      <c r="IVD1741" s="12"/>
      <c r="IVE1741" s="12"/>
      <c r="IVF1741" s="12"/>
      <c r="IVG1741" s="12"/>
      <c r="IVH1741" s="12"/>
      <c r="IVI1741" s="12"/>
      <c r="IVJ1741" s="12"/>
      <c r="IVK1741" s="12"/>
      <c r="IVL1741" s="12"/>
      <c r="IVM1741" s="12"/>
      <c r="IVN1741" s="12"/>
      <c r="IVO1741" s="12"/>
      <c r="IVP1741" s="12"/>
      <c r="IVQ1741" s="12"/>
      <c r="IVR1741" s="12"/>
      <c r="IVS1741" s="12"/>
      <c r="IVT1741" s="12"/>
      <c r="IVU1741" s="12"/>
      <c r="IVV1741" s="12"/>
      <c r="IVW1741" s="12"/>
      <c r="IVX1741" s="12"/>
      <c r="IVY1741" s="12"/>
      <c r="IVZ1741" s="12"/>
      <c r="IWA1741" s="12"/>
      <c r="IWB1741" s="12"/>
      <c r="IWC1741" s="12"/>
      <c r="IWD1741" s="12"/>
      <c r="IWE1741" s="12"/>
      <c r="IWF1741" s="12"/>
      <c r="IWG1741" s="12"/>
      <c r="IWH1741" s="12"/>
      <c r="IWI1741" s="12"/>
      <c r="IWJ1741" s="12"/>
      <c r="IWK1741" s="12"/>
      <c r="IWL1741" s="12"/>
      <c r="IWM1741" s="12"/>
      <c r="IWN1741" s="12"/>
      <c r="IWO1741" s="12"/>
      <c r="IWP1741" s="12"/>
      <c r="IWQ1741" s="12"/>
      <c r="IWR1741" s="12"/>
      <c r="IWS1741" s="12"/>
      <c r="IWT1741" s="12"/>
      <c r="IWU1741" s="12"/>
      <c r="IWV1741" s="12"/>
      <c r="IWW1741" s="12"/>
      <c r="IWX1741" s="12"/>
      <c r="IWY1741" s="12"/>
      <c r="IWZ1741" s="12"/>
      <c r="IXA1741" s="12"/>
      <c r="IXB1741" s="12"/>
      <c r="IXC1741" s="12"/>
      <c r="IXD1741" s="12"/>
      <c r="IXE1741" s="12"/>
      <c r="IXF1741" s="12"/>
      <c r="IXG1741" s="12"/>
      <c r="IXH1741" s="12"/>
      <c r="IXI1741" s="12"/>
      <c r="IXJ1741" s="12"/>
      <c r="IXK1741" s="12"/>
      <c r="IXL1741" s="12"/>
      <c r="IXM1741" s="12"/>
      <c r="IXN1741" s="12"/>
      <c r="IXO1741" s="12"/>
      <c r="IXP1741" s="12"/>
      <c r="IXQ1741" s="12"/>
      <c r="IXR1741" s="12"/>
      <c r="IXS1741" s="12"/>
      <c r="IXT1741" s="12"/>
      <c r="IXU1741" s="12"/>
      <c r="IXV1741" s="12"/>
      <c r="IXW1741" s="12"/>
      <c r="IXX1741" s="12"/>
      <c r="IXY1741" s="12"/>
      <c r="IXZ1741" s="12"/>
      <c r="IYA1741" s="12"/>
      <c r="IYB1741" s="12"/>
      <c r="IYC1741" s="12"/>
      <c r="IYD1741" s="12"/>
      <c r="IYE1741" s="12"/>
      <c r="IYF1741" s="12"/>
      <c r="IYG1741" s="12"/>
      <c r="IYH1741" s="12"/>
      <c r="IYI1741" s="12"/>
      <c r="IYJ1741" s="12"/>
      <c r="IYK1741" s="12"/>
      <c r="IYL1741" s="12"/>
      <c r="IYM1741" s="12"/>
      <c r="IYN1741" s="12"/>
      <c r="IYO1741" s="12"/>
      <c r="IYP1741" s="12"/>
      <c r="IYQ1741" s="12"/>
      <c r="IYR1741" s="12"/>
      <c r="IYS1741" s="12"/>
      <c r="IYT1741" s="12"/>
      <c r="IYU1741" s="12"/>
      <c r="IYV1741" s="12"/>
      <c r="IYW1741" s="12"/>
      <c r="IYX1741" s="12"/>
      <c r="IYY1741" s="12"/>
      <c r="IYZ1741" s="12"/>
      <c r="IZA1741" s="12"/>
      <c r="IZB1741" s="12"/>
      <c r="IZC1741" s="12"/>
      <c r="IZD1741" s="12"/>
      <c r="IZE1741" s="12"/>
      <c r="IZF1741" s="12"/>
      <c r="IZG1741" s="12"/>
      <c r="IZH1741" s="12"/>
      <c r="IZI1741" s="12"/>
      <c r="IZJ1741" s="12"/>
      <c r="IZK1741" s="12"/>
      <c r="IZL1741" s="12"/>
      <c r="IZM1741" s="12"/>
      <c r="IZN1741" s="12"/>
      <c r="IZO1741" s="12"/>
      <c r="IZP1741" s="12"/>
      <c r="IZQ1741" s="12"/>
      <c r="IZR1741" s="12"/>
      <c r="IZS1741" s="12"/>
      <c r="IZT1741" s="12"/>
      <c r="IZU1741" s="12"/>
      <c r="IZV1741" s="12"/>
      <c r="IZW1741" s="12"/>
      <c r="IZX1741" s="12"/>
      <c r="IZY1741" s="12"/>
      <c r="IZZ1741" s="12"/>
      <c r="JAA1741" s="12"/>
      <c r="JAB1741" s="12"/>
      <c r="JAC1741" s="12"/>
      <c r="JAD1741" s="12"/>
      <c r="JAE1741" s="12"/>
      <c r="JAF1741" s="12"/>
      <c r="JAG1741" s="12"/>
      <c r="JAH1741" s="12"/>
      <c r="JAI1741" s="12"/>
      <c r="JAJ1741" s="12"/>
      <c r="JAK1741" s="12"/>
      <c r="JAL1741" s="12"/>
      <c r="JAM1741" s="12"/>
      <c r="JAN1741" s="12"/>
      <c r="JAO1741" s="12"/>
      <c r="JAP1741" s="12"/>
      <c r="JAQ1741" s="12"/>
      <c r="JAR1741" s="12"/>
      <c r="JAS1741" s="12"/>
      <c r="JAT1741" s="12"/>
      <c r="JAU1741" s="12"/>
      <c r="JAV1741" s="12"/>
      <c r="JAW1741" s="12"/>
      <c r="JAX1741" s="12"/>
      <c r="JAY1741" s="12"/>
      <c r="JAZ1741" s="12"/>
      <c r="JBA1741" s="12"/>
      <c r="JBB1741" s="12"/>
      <c r="JBC1741" s="12"/>
      <c r="JBD1741" s="12"/>
      <c r="JBE1741" s="12"/>
      <c r="JBF1741" s="12"/>
      <c r="JBG1741" s="12"/>
      <c r="JBH1741" s="12"/>
      <c r="JBI1741" s="12"/>
      <c r="JBJ1741" s="12"/>
      <c r="JBK1741" s="12"/>
      <c r="JBL1741" s="12"/>
      <c r="JBM1741" s="12"/>
      <c r="JBN1741" s="12"/>
      <c r="JBO1741" s="12"/>
      <c r="JBP1741" s="12"/>
      <c r="JBQ1741" s="12"/>
      <c r="JBR1741" s="12"/>
      <c r="JBS1741" s="12"/>
      <c r="JBT1741" s="12"/>
      <c r="JBU1741" s="12"/>
      <c r="JBV1741" s="12"/>
      <c r="JBW1741" s="12"/>
      <c r="JBX1741" s="12"/>
      <c r="JBY1741" s="12"/>
      <c r="JBZ1741" s="12"/>
      <c r="JCA1741" s="12"/>
      <c r="JCB1741" s="12"/>
      <c r="JCC1741" s="12"/>
      <c r="JCD1741" s="12"/>
      <c r="JCE1741" s="12"/>
      <c r="JCF1741" s="12"/>
      <c r="JCG1741" s="12"/>
      <c r="JCH1741" s="12"/>
      <c r="JCI1741" s="12"/>
      <c r="JCJ1741" s="12"/>
      <c r="JCK1741" s="12"/>
      <c r="JCL1741" s="12"/>
      <c r="JCM1741" s="12"/>
      <c r="JCN1741" s="12"/>
      <c r="JCO1741" s="12"/>
      <c r="JCP1741" s="12"/>
      <c r="JCQ1741" s="12"/>
      <c r="JCR1741" s="12"/>
      <c r="JCS1741" s="12"/>
      <c r="JCT1741" s="12"/>
      <c r="JCU1741" s="12"/>
      <c r="JCV1741" s="12"/>
      <c r="JCW1741" s="12"/>
      <c r="JCX1741" s="12"/>
      <c r="JCY1741" s="12"/>
      <c r="JCZ1741" s="12"/>
      <c r="JDA1741" s="12"/>
      <c r="JDB1741" s="12"/>
      <c r="JDC1741" s="12"/>
      <c r="JDD1741" s="12"/>
      <c r="JDE1741" s="12"/>
      <c r="JDF1741" s="12"/>
      <c r="JDG1741" s="12"/>
      <c r="JDH1741" s="12"/>
      <c r="JDI1741" s="12"/>
      <c r="JDJ1741" s="12"/>
      <c r="JDK1741" s="12"/>
      <c r="JDL1741" s="12"/>
      <c r="JDM1741" s="12"/>
      <c r="JDN1741" s="12"/>
      <c r="JDO1741" s="12"/>
      <c r="JDP1741" s="12"/>
      <c r="JDQ1741" s="12"/>
      <c r="JDR1741" s="12"/>
      <c r="JDS1741" s="12"/>
      <c r="JDT1741" s="12"/>
      <c r="JDU1741" s="12"/>
      <c r="JDV1741" s="12"/>
      <c r="JDW1741" s="12"/>
      <c r="JDX1741" s="12"/>
      <c r="JDY1741" s="12"/>
      <c r="JDZ1741" s="12"/>
      <c r="JEA1741" s="12"/>
      <c r="JEB1741" s="12"/>
      <c r="JEC1741" s="12"/>
      <c r="JED1741" s="12"/>
      <c r="JEE1741" s="12"/>
      <c r="JEF1741" s="12"/>
      <c r="JEG1741" s="12"/>
      <c r="JEH1741" s="12"/>
      <c r="JEI1741" s="12"/>
      <c r="JEJ1741" s="12"/>
      <c r="JEK1741" s="12"/>
      <c r="JEL1741" s="12"/>
      <c r="JEM1741" s="12"/>
      <c r="JEN1741" s="12"/>
      <c r="JEO1741" s="12"/>
      <c r="JEP1741" s="12"/>
      <c r="JEQ1741" s="12"/>
      <c r="JER1741" s="12"/>
      <c r="JES1741" s="12"/>
      <c r="JET1741" s="12"/>
      <c r="JEU1741" s="12"/>
      <c r="JEV1741" s="12"/>
      <c r="JEW1741" s="12"/>
      <c r="JEX1741" s="12"/>
      <c r="JEY1741" s="12"/>
      <c r="JEZ1741" s="12"/>
      <c r="JFA1741" s="12"/>
      <c r="JFB1741" s="12"/>
      <c r="JFC1741" s="12"/>
      <c r="JFD1741" s="12"/>
      <c r="JFE1741" s="12"/>
      <c r="JFF1741" s="12"/>
      <c r="JFG1741" s="12"/>
      <c r="JFH1741" s="12"/>
      <c r="JFI1741" s="12"/>
      <c r="JFJ1741" s="12"/>
      <c r="JFK1741" s="12"/>
      <c r="JFL1741" s="12"/>
      <c r="JFM1741" s="12"/>
      <c r="JFN1741" s="12"/>
      <c r="JFO1741" s="12"/>
      <c r="JFP1741" s="12"/>
      <c r="JFQ1741" s="12"/>
      <c r="JFR1741" s="12"/>
      <c r="JFS1741" s="12"/>
      <c r="JFT1741" s="12"/>
      <c r="JFU1741" s="12"/>
      <c r="JFV1741" s="12"/>
      <c r="JFW1741" s="12"/>
      <c r="JFX1741" s="12"/>
      <c r="JFY1741" s="12"/>
      <c r="JFZ1741" s="12"/>
      <c r="JGA1741" s="12"/>
      <c r="JGB1741" s="12"/>
      <c r="JGC1741" s="12"/>
      <c r="JGD1741" s="12"/>
      <c r="JGE1741" s="12"/>
      <c r="JGF1741" s="12"/>
      <c r="JGG1741" s="12"/>
      <c r="JGH1741" s="12"/>
      <c r="JGI1741" s="12"/>
      <c r="JGJ1741" s="12"/>
      <c r="JGK1741" s="12"/>
      <c r="JGL1741" s="12"/>
      <c r="JGM1741" s="12"/>
      <c r="JGN1741" s="12"/>
      <c r="JGO1741" s="12"/>
      <c r="JGP1741" s="12"/>
      <c r="JGQ1741" s="12"/>
      <c r="JGR1741" s="12"/>
      <c r="JGS1741" s="12"/>
      <c r="JGT1741" s="12"/>
      <c r="JGU1741" s="12"/>
      <c r="JGV1741" s="12"/>
      <c r="JGW1741" s="12"/>
      <c r="JGX1741" s="12"/>
      <c r="JGY1741" s="12"/>
      <c r="JGZ1741" s="12"/>
      <c r="JHA1741" s="12"/>
      <c r="JHB1741" s="12"/>
      <c r="JHC1741" s="12"/>
      <c r="JHD1741" s="12"/>
      <c r="JHE1741" s="12"/>
      <c r="JHF1741" s="12"/>
      <c r="JHG1741" s="12"/>
      <c r="JHH1741" s="12"/>
      <c r="JHI1741" s="12"/>
      <c r="JHJ1741" s="12"/>
      <c r="JHK1741" s="12"/>
      <c r="JHL1741" s="12"/>
      <c r="JHM1741" s="12"/>
      <c r="JHN1741" s="12"/>
      <c r="JHO1741" s="12"/>
      <c r="JHP1741" s="12"/>
      <c r="JHQ1741" s="12"/>
      <c r="JHR1741" s="12"/>
      <c r="JHS1741" s="12"/>
      <c r="JHT1741" s="12"/>
      <c r="JHU1741" s="12"/>
      <c r="JHV1741" s="12"/>
      <c r="JHW1741" s="12"/>
      <c r="JHX1741" s="12"/>
      <c r="JHY1741" s="12"/>
      <c r="JHZ1741" s="12"/>
      <c r="JIA1741" s="12"/>
      <c r="JIB1741" s="12"/>
      <c r="JIC1741" s="12"/>
      <c r="JID1741" s="12"/>
      <c r="JIE1741" s="12"/>
      <c r="JIF1741" s="12"/>
      <c r="JIG1741" s="12"/>
      <c r="JIH1741" s="12"/>
      <c r="JII1741" s="12"/>
      <c r="JIJ1741" s="12"/>
      <c r="JIK1741" s="12"/>
      <c r="JIL1741" s="12"/>
      <c r="JIM1741" s="12"/>
      <c r="JIN1741" s="12"/>
      <c r="JIO1741" s="12"/>
      <c r="JIP1741" s="12"/>
      <c r="JIQ1741" s="12"/>
      <c r="JIR1741" s="12"/>
      <c r="JIS1741" s="12"/>
      <c r="JIT1741" s="12"/>
      <c r="JIU1741" s="12"/>
      <c r="JIV1741" s="12"/>
      <c r="JIW1741" s="12"/>
      <c r="JIX1741" s="12"/>
      <c r="JIY1741" s="12"/>
      <c r="JIZ1741" s="12"/>
      <c r="JJA1741" s="12"/>
      <c r="JJB1741" s="12"/>
      <c r="JJC1741" s="12"/>
      <c r="JJD1741" s="12"/>
      <c r="JJE1741" s="12"/>
      <c r="JJF1741" s="12"/>
      <c r="JJG1741" s="12"/>
      <c r="JJH1741" s="12"/>
      <c r="JJI1741" s="12"/>
      <c r="JJJ1741" s="12"/>
      <c r="JJK1741" s="12"/>
      <c r="JJL1741" s="12"/>
      <c r="JJM1741" s="12"/>
      <c r="JJN1741" s="12"/>
      <c r="JJO1741" s="12"/>
      <c r="JJP1741" s="12"/>
      <c r="JJQ1741" s="12"/>
      <c r="JJR1741" s="12"/>
      <c r="JJS1741" s="12"/>
      <c r="JJT1741" s="12"/>
      <c r="JJU1741" s="12"/>
      <c r="JJV1741" s="12"/>
      <c r="JJW1741" s="12"/>
      <c r="JJX1741" s="12"/>
      <c r="JJY1741" s="12"/>
      <c r="JJZ1741" s="12"/>
      <c r="JKA1741" s="12"/>
      <c r="JKB1741" s="12"/>
      <c r="JKC1741" s="12"/>
      <c r="JKD1741" s="12"/>
      <c r="JKE1741" s="12"/>
      <c r="JKF1741" s="12"/>
      <c r="JKG1741" s="12"/>
      <c r="JKH1741" s="12"/>
      <c r="JKI1741" s="12"/>
      <c r="JKJ1741" s="12"/>
      <c r="JKK1741" s="12"/>
      <c r="JKL1741" s="12"/>
      <c r="JKM1741" s="12"/>
      <c r="JKN1741" s="12"/>
      <c r="JKO1741" s="12"/>
      <c r="JKP1741" s="12"/>
      <c r="JKQ1741" s="12"/>
      <c r="JKR1741" s="12"/>
      <c r="JKS1741" s="12"/>
      <c r="JKT1741" s="12"/>
      <c r="JKU1741" s="12"/>
      <c r="JKV1741" s="12"/>
      <c r="JKW1741" s="12"/>
      <c r="JKX1741" s="12"/>
      <c r="JKY1741" s="12"/>
      <c r="JKZ1741" s="12"/>
      <c r="JLA1741" s="12"/>
      <c r="JLB1741" s="12"/>
      <c r="JLC1741" s="12"/>
      <c r="JLD1741" s="12"/>
      <c r="JLE1741" s="12"/>
      <c r="JLF1741" s="12"/>
      <c r="JLG1741" s="12"/>
      <c r="JLH1741" s="12"/>
      <c r="JLI1741" s="12"/>
      <c r="JLJ1741" s="12"/>
      <c r="JLK1741" s="12"/>
      <c r="JLL1741" s="12"/>
      <c r="JLM1741" s="12"/>
      <c r="JLN1741" s="12"/>
      <c r="JLO1741" s="12"/>
      <c r="JLP1741" s="12"/>
      <c r="JLQ1741" s="12"/>
      <c r="JLR1741" s="12"/>
      <c r="JLS1741" s="12"/>
      <c r="JLT1741" s="12"/>
      <c r="JLU1741" s="12"/>
      <c r="JLV1741" s="12"/>
      <c r="JLW1741" s="12"/>
      <c r="JLX1741" s="12"/>
      <c r="JLY1741" s="12"/>
      <c r="JLZ1741" s="12"/>
      <c r="JMA1741" s="12"/>
      <c r="JMB1741" s="12"/>
      <c r="JMC1741" s="12"/>
      <c r="JMD1741" s="12"/>
      <c r="JME1741" s="12"/>
      <c r="JMF1741" s="12"/>
      <c r="JMG1741" s="12"/>
      <c r="JMH1741" s="12"/>
      <c r="JMI1741" s="12"/>
      <c r="JMJ1741" s="12"/>
      <c r="JMK1741" s="12"/>
      <c r="JML1741" s="12"/>
      <c r="JMM1741" s="12"/>
      <c r="JMN1741" s="12"/>
      <c r="JMO1741" s="12"/>
      <c r="JMP1741" s="12"/>
      <c r="JMQ1741" s="12"/>
      <c r="JMR1741" s="12"/>
      <c r="JMS1741" s="12"/>
      <c r="JMT1741" s="12"/>
      <c r="JMU1741" s="12"/>
      <c r="JMV1741" s="12"/>
      <c r="JMW1741" s="12"/>
      <c r="JMX1741" s="12"/>
      <c r="JMY1741" s="12"/>
      <c r="JMZ1741" s="12"/>
      <c r="JNA1741" s="12"/>
      <c r="JNB1741" s="12"/>
      <c r="JNC1741" s="12"/>
      <c r="JND1741" s="12"/>
      <c r="JNE1741" s="12"/>
      <c r="JNF1741" s="12"/>
      <c r="JNG1741" s="12"/>
      <c r="JNH1741" s="12"/>
      <c r="JNI1741" s="12"/>
      <c r="JNJ1741" s="12"/>
      <c r="JNK1741" s="12"/>
      <c r="JNL1741" s="12"/>
      <c r="JNM1741" s="12"/>
      <c r="JNN1741" s="12"/>
      <c r="JNO1741" s="12"/>
      <c r="JNP1741" s="12"/>
      <c r="JNQ1741" s="12"/>
      <c r="JNR1741" s="12"/>
      <c r="JNS1741" s="12"/>
      <c r="JNT1741" s="12"/>
      <c r="JNU1741" s="12"/>
      <c r="JNV1741" s="12"/>
      <c r="JNW1741" s="12"/>
      <c r="JNX1741" s="12"/>
      <c r="JNY1741" s="12"/>
      <c r="JNZ1741" s="12"/>
      <c r="JOA1741" s="12"/>
      <c r="JOB1741" s="12"/>
      <c r="JOC1741" s="12"/>
      <c r="JOD1741" s="12"/>
      <c r="JOE1741" s="12"/>
      <c r="JOF1741" s="12"/>
      <c r="JOG1741" s="12"/>
      <c r="JOH1741" s="12"/>
      <c r="JOI1741" s="12"/>
      <c r="JOJ1741" s="12"/>
      <c r="JOK1741" s="12"/>
      <c r="JOL1741" s="12"/>
      <c r="JOM1741" s="12"/>
      <c r="JON1741" s="12"/>
      <c r="JOO1741" s="12"/>
      <c r="JOP1741" s="12"/>
      <c r="JOQ1741" s="12"/>
      <c r="JOR1741" s="12"/>
      <c r="JOS1741" s="12"/>
      <c r="JOT1741" s="12"/>
      <c r="JOU1741" s="12"/>
      <c r="JOV1741" s="12"/>
      <c r="JOW1741" s="12"/>
      <c r="JOX1741" s="12"/>
      <c r="JOY1741" s="12"/>
      <c r="JOZ1741" s="12"/>
      <c r="JPA1741" s="12"/>
      <c r="JPB1741" s="12"/>
      <c r="JPC1741" s="12"/>
      <c r="JPD1741" s="12"/>
      <c r="JPE1741" s="12"/>
      <c r="JPF1741" s="12"/>
      <c r="JPG1741" s="12"/>
      <c r="JPH1741" s="12"/>
      <c r="JPI1741" s="12"/>
      <c r="JPJ1741" s="12"/>
      <c r="JPK1741" s="12"/>
      <c r="JPL1741" s="12"/>
      <c r="JPM1741" s="12"/>
      <c r="JPN1741" s="12"/>
      <c r="JPO1741" s="12"/>
      <c r="JPP1741" s="12"/>
      <c r="JPQ1741" s="12"/>
      <c r="JPR1741" s="12"/>
      <c r="JPS1741" s="12"/>
      <c r="JPT1741" s="12"/>
      <c r="JPU1741" s="12"/>
      <c r="JPV1741" s="12"/>
      <c r="JPW1741" s="12"/>
      <c r="JPX1741" s="12"/>
      <c r="JPY1741" s="12"/>
      <c r="JPZ1741" s="12"/>
      <c r="JQA1741" s="12"/>
      <c r="JQB1741" s="12"/>
      <c r="JQC1741" s="12"/>
      <c r="JQD1741" s="12"/>
      <c r="JQE1741" s="12"/>
      <c r="JQF1741" s="12"/>
      <c r="JQG1741" s="12"/>
      <c r="JQH1741" s="12"/>
      <c r="JQI1741" s="12"/>
      <c r="JQJ1741" s="12"/>
      <c r="JQK1741" s="12"/>
      <c r="JQL1741" s="12"/>
      <c r="JQM1741" s="12"/>
      <c r="JQN1741" s="12"/>
      <c r="JQO1741" s="12"/>
      <c r="JQP1741" s="12"/>
      <c r="JQQ1741" s="12"/>
      <c r="JQR1741" s="12"/>
      <c r="JQS1741" s="12"/>
      <c r="JQT1741" s="12"/>
      <c r="JQU1741" s="12"/>
      <c r="JQV1741" s="12"/>
      <c r="JQW1741" s="12"/>
      <c r="JQX1741" s="12"/>
      <c r="JQY1741" s="12"/>
      <c r="JQZ1741" s="12"/>
      <c r="JRA1741" s="12"/>
      <c r="JRB1741" s="12"/>
      <c r="JRC1741" s="12"/>
      <c r="JRD1741" s="12"/>
      <c r="JRE1741" s="12"/>
      <c r="JRF1741" s="12"/>
      <c r="JRG1741" s="12"/>
      <c r="JRH1741" s="12"/>
      <c r="JRI1741" s="12"/>
      <c r="JRJ1741" s="12"/>
      <c r="JRK1741" s="12"/>
      <c r="JRL1741" s="12"/>
      <c r="JRM1741" s="12"/>
      <c r="JRN1741" s="12"/>
      <c r="JRO1741" s="12"/>
      <c r="JRP1741" s="12"/>
      <c r="JRQ1741" s="12"/>
      <c r="JRR1741" s="12"/>
      <c r="JRS1741" s="12"/>
      <c r="JRT1741" s="12"/>
      <c r="JRU1741" s="12"/>
      <c r="JRV1741" s="12"/>
      <c r="JRW1741" s="12"/>
      <c r="JRX1741" s="12"/>
      <c r="JRY1741" s="12"/>
      <c r="JRZ1741" s="12"/>
      <c r="JSA1741" s="12"/>
      <c r="JSB1741" s="12"/>
      <c r="JSC1741" s="12"/>
      <c r="JSD1741" s="12"/>
      <c r="JSE1741" s="12"/>
      <c r="JSF1741" s="12"/>
      <c r="JSG1741" s="12"/>
      <c r="JSH1741" s="12"/>
      <c r="JSI1741" s="12"/>
      <c r="JSJ1741" s="12"/>
      <c r="JSK1741" s="12"/>
      <c r="JSL1741" s="12"/>
      <c r="JSM1741" s="12"/>
      <c r="JSN1741" s="12"/>
      <c r="JSO1741" s="12"/>
      <c r="JSP1741" s="12"/>
      <c r="JSQ1741" s="12"/>
      <c r="JSR1741" s="12"/>
      <c r="JSS1741" s="12"/>
      <c r="JST1741" s="12"/>
      <c r="JSU1741" s="12"/>
      <c r="JSV1741" s="12"/>
      <c r="JSW1741" s="12"/>
      <c r="JSX1741" s="12"/>
      <c r="JSY1741" s="12"/>
      <c r="JSZ1741" s="12"/>
      <c r="JTA1741" s="12"/>
      <c r="JTB1741" s="12"/>
      <c r="JTC1741" s="12"/>
      <c r="JTD1741" s="12"/>
      <c r="JTE1741" s="12"/>
      <c r="JTF1741" s="12"/>
      <c r="JTG1741" s="12"/>
      <c r="JTH1741" s="12"/>
      <c r="JTI1741" s="12"/>
      <c r="JTJ1741" s="12"/>
      <c r="JTK1741" s="12"/>
      <c r="JTL1741" s="12"/>
      <c r="JTM1741" s="12"/>
      <c r="JTN1741" s="12"/>
      <c r="JTO1741" s="12"/>
      <c r="JTP1741" s="12"/>
      <c r="JTQ1741" s="12"/>
      <c r="JTR1741" s="12"/>
      <c r="JTS1741" s="12"/>
      <c r="JTT1741" s="12"/>
      <c r="JTU1741" s="12"/>
      <c r="JTV1741" s="12"/>
      <c r="JTW1741" s="12"/>
      <c r="JTX1741" s="12"/>
      <c r="JTY1741" s="12"/>
      <c r="JTZ1741" s="12"/>
      <c r="JUA1741" s="12"/>
      <c r="JUB1741" s="12"/>
      <c r="JUC1741" s="12"/>
      <c r="JUD1741" s="12"/>
      <c r="JUE1741" s="12"/>
      <c r="JUF1741" s="12"/>
      <c r="JUG1741" s="12"/>
      <c r="JUH1741" s="12"/>
      <c r="JUI1741" s="12"/>
      <c r="JUJ1741" s="12"/>
      <c r="JUK1741" s="12"/>
      <c r="JUL1741" s="12"/>
      <c r="JUM1741" s="12"/>
      <c r="JUN1741" s="12"/>
      <c r="JUO1741" s="12"/>
      <c r="JUP1741" s="12"/>
      <c r="JUQ1741" s="12"/>
      <c r="JUR1741" s="12"/>
      <c r="JUS1741" s="12"/>
      <c r="JUT1741" s="12"/>
      <c r="JUU1741" s="12"/>
      <c r="JUV1741" s="12"/>
      <c r="JUW1741" s="12"/>
      <c r="JUX1741" s="12"/>
      <c r="JUY1741" s="12"/>
      <c r="JUZ1741" s="12"/>
      <c r="JVA1741" s="12"/>
      <c r="JVB1741" s="12"/>
      <c r="JVC1741" s="12"/>
      <c r="JVD1741" s="12"/>
      <c r="JVE1741" s="12"/>
      <c r="JVF1741" s="12"/>
      <c r="JVG1741" s="12"/>
      <c r="JVH1741" s="12"/>
      <c r="JVI1741" s="12"/>
      <c r="JVJ1741" s="12"/>
      <c r="JVK1741" s="12"/>
      <c r="JVL1741" s="12"/>
      <c r="JVM1741" s="12"/>
      <c r="JVN1741" s="12"/>
      <c r="JVO1741" s="12"/>
      <c r="JVP1741" s="12"/>
      <c r="JVQ1741" s="12"/>
      <c r="JVR1741" s="12"/>
      <c r="JVS1741" s="12"/>
      <c r="JVT1741" s="12"/>
      <c r="JVU1741" s="12"/>
      <c r="JVV1741" s="12"/>
      <c r="JVW1741" s="12"/>
      <c r="JVX1741" s="12"/>
      <c r="JVY1741" s="12"/>
      <c r="JVZ1741" s="12"/>
      <c r="JWA1741" s="12"/>
      <c r="JWB1741" s="12"/>
      <c r="JWC1741" s="12"/>
      <c r="JWD1741" s="12"/>
      <c r="JWE1741" s="12"/>
      <c r="JWF1741" s="12"/>
      <c r="JWG1741" s="12"/>
      <c r="JWH1741" s="12"/>
      <c r="JWI1741" s="12"/>
      <c r="JWJ1741" s="12"/>
      <c r="JWK1741" s="12"/>
      <c r="JWL1741" s="12"/>
      <c r="JWM1741" s="12"/>
      <c r="JWN1741" s="12"/>
      <c r="JWO1741" s="12"/>
      <c r="JWP1741" s="12"/>
      <c r="JWQ1741" s="12"/>
      <c r="JWR1741" s="12"/>
      <c r="JWS1741" s="12"/>
      <c r="JWT1741" s="12"/>
      <c r="JWU1741" s="12"/>
      <c r="JWV1741" s="12"/>
      <c r="JWW1741" s="12"/>
      <c r="JWX1741" s="12"/>
      <c r="JWY1741" s="12"/>
      <c r="JWZ1741" s="12"/>
      <c r="JXA1741" s="12"/>
      <c r="JXB1741" s="12"/>
      <c r="JXC1741" s="12"/>
      <c r="JXD1741" s="12"/>
      <c r="JXE1741" s="12"/>
      <c r="JXF1741" s="12"/>
      <c r="JXG1741" s="12"/>
      <c r="JXH1741" s="12"/>
      <c r="JXI1741" s="12"/>
      <c r="JXJ1741" s="12"/>
      <c r="JXK1741" s="12"/>
      <c r="JXL1741" s="12"/>
      <c r="JXM1741" s="12"/>
      <c r="JXN1741" s="12"/>
      <c r="JXO1741" s="12"/>
      <c r="JXP1741" s="12"/>
      <c r="JXQ1741" s="12"/>
      <c r="JXR1741" s="12"/>
      <c r="JXS1741" s="12"/>
      <c r="JXT1741" s="12"/>
      <c r="JXU1741" s="12"/>
      <c r="JXV1741" s="12"/>
      <c r="JXW1741" s="12"/>
      <c r="JXX1741" s="12"/>
      <c r="JXY1741" s="12"/>
      <c r="JXZ1741" s="12"/>
      <c r="JYA1741" s="12"/>
      <c r="JYB1741" s="12"/>
      <c r="JYC1741" s="12"/>
      <c r="JYD1741" s="12"/>
      <c r="JYE1741" s="12"/>
      <c r="JYF1741" s="12"/>
      <c r="JYG1741" s="12"/>
      <c r="JYH1741" s="12"/>
      <c r="JYI1741" s="12"/>
      <c r="JYJ1741" s="12"/>
      <c r="JYK1741" s="12"/>
      <c r="JYL1741" s="12"/>
      <c r="JYM1741" s="12"/>
      <c r="JYN1741" s="12"/>
      <c r="JYO1741" s="12"/>
      <c r="JYP1741" s="12"/>
      <c r="JYQ1741" s="12"/>
      <c r="JYR1741" s="12"/>
      <c r="JYS1741" s="12"/>
      <c r="JYT1741" s="12"/>
      <c r="JYU1741" s="12"/>
      <c r="JYV1741" s="12"/>
      <c r="JYW1741" s="12"/>
      <c r="JYX1741" s="12"/>
      <c r="JYY1741" s="12"/>
      <c r="JYZ1741" s="12"/>
      <c r="JZA1741" s="12"/>
      <c r="JZB1741" s="12"/>
      <c r="JZC1741" s="12"/>
      <c r="JZD1741" s="12"/>
      <c r="JZE1741" s="12"/>
      <c r="JZF1741" s="12"/>
      <c r="JZG1741" s="12"/>
      <c r="JZH1741" s="12"/>
      <c r="JZI1741" s="12"/>
      <c r="JZJ1741" s="12"/>
      <c r="JZK1741" s="12"/>
      <c r="JZL1741" s="12"/>
      <c r="JZM1741" s="12"/>
      <c r="JZN1741" s="12"/>
      <c r="JZO1741" s="12"/>
      <c r="JZP1741" s="12"/>
      <c r="JZQ1741" s="12"/>
      <c r="JZR1741" s="12"/>
      <c r="JZS1741" s="12"/>
      <c r="JZT1741" s="12"/>
      <c r="JZU1741" s="12"/>
      <c r="JZV1741" s="12"/>
      <c r="JZW1741" s="12"/>
      <c r="JZX1741" s="12"/>
      <c r="JZY1741" s="12"/>
      <c r="JZZ1741" s="12"/>
      <c r="KAA1741" s="12"/>
      <c r="KAB1741" s="12"/>
      <c r="KAC1741" s="12"/>
      <c r="KAD1741" s="12"/>
      <c r="KAE1741" s="12"/>
      <c r="KAF1741" s="12"/>
      <c r="KAG1741" s="12"/>
      <c r="KAH1741" s="12"/>
      <c r="KAI1741" s="12"/>
      <c r="KAJ1741" s="12"/>
      <c r="KAK1741" s="12"/>
      <c r="KAL1741" s="12"/>
      <c r="KAM1741" s="12"/>
      <c r="KAN1741" s="12"/>
      <c r="KAO1741" s="12"/>
      <c r="KAP1741" s="12"/>
      <c r="KAQ1741" s="12"/>
      <c r="KAR1741" s="12"/>
      <c r="KAS1741" s="12"/>
      <c r="KAT1741" s="12"/>
      <c r="KAU1741" s="12"/>
      <c r="KAV1741" s="12"/>
      <c r="KAW1741" s="12"/>
      <c r="KAX1741" s="12"/>
      <c r="KAY1741" s="12"/>
      <c r="KAZ1741" s="12"/>
      <c r="KBA1741" s="12"/>
      <c r="KBB1741" s="12"/>
      <c r="KBC1741" s="12"/>
      <c r="KBD1741" s="12"/>
      <c r="KBE1741" s="12"/>
      <c r="KBF1741" s="12"/>
      <c r="KBG1741" s="12"/>
      <c r="KBH1741" s="12"/>
      <c r="KBI1741" s="12"/>
      <c r="KBJ1741" s="12"/>
      <c r="KBK1741" s="12"/>
      <c r="KBL1741" s="12"/>
      <c r="KBM1741" s="12"/>
      <c r="KBN1741" s="12"/>
      <c r="KBO1741" s="12"/>
      <c r="KBP1741" s="12"/>
      <c r="KBQ1741" s="12"/>
      <c r="KBR1741" s="12"/>
      <c r="KBS1741" s="12"/>
      <c r="KBT1741" s="12"/>
      <c r="KBU1741" s="12"/>
      <c r="KBV1741" s="12"/>
      <c r="KBW1741" s="12"/>
      <c r="KBX1741" s="12"/>
      <c r="KBY1741" s="12"/>
      <c r="KBZ1741" s="12"/>
      <c r="KCA1741" s="12"/>
      <c r="KCB1741" s="12"/>
      <c r="KCC1741" s="12"/>
      <c r="KCD1741" s="12"/>
      <c r="KCE1741" s="12"/>
      <c r="KCF1741" s="12"/>
      <c r="KCG1741" s="12"/>
      <c r="KCH1741" s="12"/>
      <c r="KCI1741" s="12"/>
      <c r="KCJ1741" s="12"/>
      <c r="KCK1741" s="12"/>
      <c r="KCL1741" s="12"/>
      <c r="KCM1741" s="12"/>
      <c r="KCN1741" s="12"/>
      <c r="KCO1741" s="12"/>
      <c r="KCP1741" s="12"/>
      <c r="KCQ1741" s="12"/>
      <c r="KCR1741" s="12"/>
      <c r="KCS1741" s="12"/>
      <c r="KCT1741" s="12"/>
      <c r="KCU1741" s="12"/>
      <c r="KCV1741" s="12"/>
      <c r="KCW1741" s="12"/>
      <c r="KCX1741" s="12"/>
      <c r="KCY1741" s="12"/>
      <c r="KCZ1741" s="12"/>
      <c r="KDA1741" s="12"/>
      <c r="KDB1741" s="12"/>
      <c r="KDC1741" s="12"/>
      <c r="KDD1741" s="12"/>
      <c r="KDE1741" s="12"/>
      <c r="KDF1741" s="12"/>
      <c r="KDG1741" s="12"/>
      <c r="KDH1741" s="12"/>
      <c r="KDI1741" s="12"/>
      <c r="KDJ1741" s="12"/>
      <c r="KDK1741" s="12"/>
      <c r="KDL1741" s="12"/>
      <c r="KDM1741" s="12"/>
      <c r="KDN1741" s="12"/>
      <c r="KDO1741" s="12"/>
      <c r="KDP1741" s="12"/>
      <c r="KDQ1741" s="12"/>
      <c r="KDR1741" s="12"/>
      <c r="KDS1741" s="12"/>
      <c r="KDT1741" s="12"/>
      <c r="KDU1741" s="12"/>
      <c r="KDV1741" s="12"/>
      <c r="KDW1741" s="12"/>
      <c r="KDX1741" s="12"/>
      <c r="KDY1741" s="12"/>
      <c r="KDZ1741" s="12"/>
      <c r="KEA1741" s="12"/>
      <c r="KEB1741" s="12"/>
      <c r="KEC1741" s="12"/>
      <c r="KED1741" s="12"/>
      <c r="KEE1741" s="12"/>
      <c r="KEF1741" s="12"/>
      <c r="KEG1741" s="12"/>
      <c r="KEH1741" s="12"/>
      <c r="KEI1741" s="12"/>
      <c r="KEJ1741" s="12"/>
      <c r="KEK1741" s="12"/>
      <c r="KEL1741" s="12"/>
      <c r="KEM1741" s="12"/>
      <c r="KEN1741" s="12"/>
      <c r="KEO1741" s="12"/>
      <c r="KEP1741" s="12"/>
      <c r="KEQ1741" s="12"/>
      <c r="KER1741" s="12"/>
      <c r="KES1741" s="12"/>
      <c r="KET1741" s="12"/>
      <c r="KEU1741" s="12"/>
      <c r="KEV1741" s="12"/>
      <c r="KEW1741" s="12"/>
      <c r="KEX1741" s="12"/>
      <c r="KEY1741" s="12"/>
      <c r="KEZ1741" s="12"/>
      <c r="KFA1741" s="12"/>
      <c r="KFB1741" s="12"/>
      <c r="KFC1741" s="12"/>
      <c r="KFD1741" s="12"/>
      <c r="KFE1741" s="12"/>
      <c r="KFF1741" s="12"/>
      <c r="KFG1741" s="12"/>
      <c r="KFH1741" s="12"/>
      <c r="KFI1741" s="12"/>
      <c r="KFJ1741" s="12"/>
      <c r="KFK1741" s="12"/>
      <c r="KFL1741" s="12"/>
      <c r="KFM1741" s="12"/>
      <c r="KFN1741" s="12"/>
      <c r="KFO1741" s="12"/>
      <c r="KFP1741" s="12"/>
      <c r="KFQ1741" s="12"/>
      <c r="KFR1741" s="12"/>
      <c r="KFS1741" s="12"/>
      <c r="KFT1741" s="12"/>
      <c r="KFU1741" s="12"/>
      <c r="KFV1741" s="12"/>
      <c r="KFW1741" s="12"/>
      <c r="KFX1741" s="12"/>
      <c r="KFY1741" s="12"/>
      <c r="KFZ1741" s="12"/>
      <c r="KGA1741" s="12"/>
      <c r="KGB1741" s="12"/>
      <c r="KGC1741" s="12"/>
      <c r="KGD1741" s="12"/>
      <c r="KGE1741" s="12"/>
      <c r="KGF1741" s="12"/>
      <c r="KGG1741" s="12"/>
      <c r="KGH1741" s="12"/>
      <c r="KGI1741" s="12"/>
      <c r="KGJ1741" s="12"/>
      <c r="KGK1741" s="12"/>
      <c r="KGL1741" s="12"/>
      <c r="KGM1741" s="12"/>
      <c r="KGN1741" s="12"/>
      <c r="KGO1741" s="12"/>
      <c r="KGP1741" s="12"/>
      <c r="KGQ1741" s="12"/>
      <c r="KGR1741" s="12"/>
      <c r="KGS1741" s="12"/>
      <c r="KGT1741" s="12"/>
      <c r="KGU1741" s="12"/>
      <c r="KGV1741" s="12"/>
      <c r="KGW1741" s="12"/>
      <c r="KGX1741" s="12"/>
      <c r="KGY1741" s="12"/>
      <c r="KGZ1741" s="12"/>
      <c r="KHA1741" s="12"/>
      <c r="KHB1741" s="12"/>
      <c r="KHC1741" s="12"/>
      <c r="KHD1741" s="12"/>
      <c r="KHE1741" s="12"/>
      <c r="KHF1741" s="12"/>
      <c r="KHG1741" s="12"/>
      <c r="KHH1741" s="12"/>
      <c r="KHI1741" s="12"/>
      <c r="KHJ1741" s="12"/>
      <c r="KHK1741" s="12"/>
      <c r="KHL1741" s="12"/>
      <c r="KHM1741" s="12"/>
      <c r="KHN1741" s="12"/>
      <c r="KHO1741" s="12"/>
      <c r="KHP1741" s="12"/>
      <c r="KHQ1741" s="12"/>
      <c r="KHR1741" s="12"/>
      <c r="KHS1741" s="12"/>
      <c r="KHT1741" s="12"/>
      <c r="KHU1741" s="12"/>
      <c r="KHV1741" s="12"/>
      <c r="KHW1741" s="12"/>
      <c r="KHX1741" s="12"/>
      <c r="KHY1741" s="12"/>
      <c r="KHZ1741" s="12"/>
      <c r="KIA1741" s="12"/>
      <c r="KIB1741" s="12"/>
      <c r="KIC1741" s="12"/>
      <c r="KID1741" s="12"/>
      <c r="KIE1741" s="12"/>
      <c r="KIF1741" s="12"/>
      <c r="KIG1741" s="12"/>
      <c r="KIH1741" s="12"/>
      <c r="KII1741" s="12"/>
      <c r="KIJ1741" s="12"/>
      <c r="KIK1741" s="12"/>
      <c r="KIL1741" s="12"/>
      <c r="KIM1741" s="12"/>
      <c r="KIN1741" s="12"/>
      <c r="KIO1741" s="12"/>
      <c r="KIP1741" s="12"/>
      <c r="KIQ1741" s="12"/>
      <c r="KIR1741" s="12"/>
      <c r="KIS1741" s="12"/>
      <c r="KIT1741" s="12"/>
      <c r="KIU1741" s="12"/>
      <c r="KIV1741" s="12"/>
      <c r="KIW1741" s="12"/>
      <c r="KIX1741" s="12"/>
      <c r="KIY1741" s="12"/>
      <c r="KIZ1741" s="12"/>
      <c r="KJA1741" s="12"/>
      <c r="KJB1741" s="12"/>
      <c r="KJC1741" s="12"/>
      <c r="KJD1741" s="12"/>
      <c r="KJE1741" s="12"/>
      <c r="KJF1741" s="12"/>
      <c r="KJG1741" s="12"/>
      <c r="KJH1741" s="12"/>
      <c r="KJI1741" s="12"/>
      <c r="KJJ1741" s="12"/>
      <c r="KJK1741" s="12"/>
      <c r="KJL1741" s="12"/>
      <c r="KJM1741" s="12"/>
      <c r="KJN1741" s="12"/>
      <c r="KJO1741" s="12"/>
      <c r="KJP1741" s="12"/>
      <c r="KJQ1741" s="12"/>
      <c r="KJR1741" s="12"/>
      <c r="KJS1741" s="12"/>
      <c r="KJT1741" s="12"/>
      <c r="KJU1741" s="12"/>
      <c r="KJV1741" s="12"/>
      <c r="KJW1741" s="12"/>
      <c r="KJX1741" s="12"/>
      <c r="KJY1741" s="12"/>
      <c r="KJZ1741" s="12"/>
      <c r="KKA1741" s="12"/>
      <c r="KKB1741" s="12"/>
      <c r="KKC1741" s="12"/>
      <c r="KKD1741" s="12"/>
      <c r="KKE1741" s="12"/>
      <c r="KKF1741" s="12"/>
      <c r="KKG1741" s="12"/>
      <c r="KKH1741" s="12"/>
      <c r="KKI1741" s="12"/>
      <c r="KKJ1741" s="12"/>
      <c r="KKK1741" s="12"/>
      <c r="KKL1741" s="12"/>
      <c r="KKM1741" s="12"/>
      <c r="KKN1741" s="12"/>
      <c r="KKO1741" s="12"/>
      <c r="KKP1741" s="12"/>
      <c r="KKQ1741" s="12"/>
      <c r="KKR1741" s="12"/>
      <c r="KKS1741" s="12"/>
      <c r="KKT1741" s="12"/>
      <c r="KKU1741" s="12"/>
      <c r="KKV1741" s="12"/>
      <c r="KKW1741" s="12"/>
      <c r="KKX1741" s="12"/>
      <c r="KKY1741" s="12"/>
      <c r="KKZ1741" s="12"/>
      <c r="KLA1741" s="12"/>
      <c r="KLB1741" s="12"/>
      <c r="KLC1741" s="12"/>
      <c r="KLD1741" s="12"/>
      <c r="KLE1741" s="12"/>
      <c r="KLF1741" s="12"/>
      <c r="KLG1741" s="12"/>
      <c r="KLH1741" s="12"/>
      <c r="KLI1741" s="12"/>
      <c r="KLJ1741" s="12"/>
      <c r="KLK1741" s="12"/>
      <c r="KLL1741" s="12"/>
      <c r="KLM1741" s="12"/>
      <c r="KLN1741" s="12"/>
      <c r="KLO1741" s="12"/>
      <c r="KLP1741" s="12"/>
      <c r="KLQ1741" s="12"/>
      <c r="KLR1741" s="12"/>
      <c r="KLS1741" s="12"/>
      <c r="KLT1741" s="12"/>
      <c r="KLU1741" s="12"/>
      <c r="KLV1741" s="12"/>
      <c r="KLW1741" s="12"/>
      <c r="KLX1741" s="12"/>
      <c r="KLY1741" s="12"/>
      <c r="KLZ1741" s="12"/>
      <c r="KMA1741" s="12"/>
      <c r="KMB1741" s="12"/>
      <c r="KMC1741" s="12"/>
      <c r="KMD1741" s="12"/>
      <c r="KME1741" s="12"/>
      <c r="KMF1741" s="12"/>
      <c r="KMG1741" s="12"/>
      <c r="KMH1741" s="12"/>
      <c r="KMI1741" s="12"/>
      <c r="KMJ1741" s="12"/>
      <c r="KMK1741" s="12"/>
      <c r="KML1741" s="12"/>
      <c r="KMM1741" s="12"/>
      <c r="KMN1741" s="12"/>
      <c r="KMO1741" s="12"/>
      <c r="KMP1741" s="12"/>
      <c r="KMQ1741" s="12"/>
      <c r="KMR1741" s="12"/>
      <c r="KMS1741" s="12"/>
      <c r="KMT1741" s="12"/>
      <c r="KMU1741" s="12"/>
      <c r="KMV1741" s="12"/>
      <c r="KMW1741" s="12"/>
      <c r="KMX1741" s="12"/>
      <c r="KMY1741" s="12"/>
      <c r="KMZ1741" s="12"/>
      <c r="KNA1741" s="12"/>
      <c r="KNB1741" s="12"/>
      <c r="KNC1741" s="12"/>
      <c r="KND1741" s="12"/>
      <c r="KNE1741" s="12"/>
      <c r="KNF1741" s="12"/>
      <c r="KNG1741" s="12"/>
      <c r="KNH1741" s="12"/>
      <c r="KNI1741" s="12"/>
      <c r="KNJ1741" s="12"/>
      <c r="KNK1741" s="12"/>
      <c r="KNL1741" s="12"/>
      <c r="KNM1741" s="12"/>
      <c r="KNN1741" s="12"/>
      <c r="KNO1741" s="12"/>
      <c r="KNP1741" s="12"/>
      <c r="KNQ1741" s="12"/>
      <c r="KNR1741" s="12"/>
      <c r="KNS1741" s="12"/>
      <c r="KNT1741" s="12"/>
      <c r="KNU1741" s="12"/>
      <c r="KNV1741" s="12"/>
      <c r="KNW1741" s="12"/>
      <c r="KNX1741" s="12"/>
      <c r="KNY1741" s="12"/>
      <c r="KNZ1741" s="12"/>
      <c r="KOA1741" s="12"/>
      <c r="KOB1741" s="12"/>
      <c r="KOC1741" s="12"/>
      <c r="KOD1741" s="12"/>
      <c r="KOE1741" s="12"/>
      <c r="KOF1741" s="12"/>
      <c r="KOG1741" s="12"/>
      <c r="KOH1741" s="12"/>
      <c r="KOI1741" s="12"/>
      <c r="KOJ1741" s="12"/>
      <c r="KOK1741" s="12"/>
      <c r="KOL1741" s="12"/>
      <c r="KOM1741" s="12"/>
      <c r="KON1741" s="12"/>
      <c r="KOO1741" s="12"/>
      <c r="KOP1741" s="12"/>
      <c r="KOQ1741" s="12"/>
      <c r="KOR1741" s="12"/>
      <c r="KOS1741" s="12"/>
      <c r="KOT1741" s="12"/>
      <c r="KOU1741" s="12"/>
      <c r="KOV1741" s="12"/>
      <c r="KOW1741" s="12"/>
      <c r="KOX1741" s="12"/>
      <c r="KOY1741" s="12"/>
      <c r="KOZ1741" s="12"/>
      <c r="KPA1741" s="12"/>
      <c r="KPB1741" s="12"/>
      <c r="KPC1741" s="12"/>
      <c r="KPD1741" s="12"/>
      <c r="KPE1741" s="12"/>
      <c r="KPF1741" s="12"/>
      <c r="KPG1741" s="12"/>
      <c r="KPH1741" s="12"/>
      <c r="KPI1741" s="12"/>
      <c r="KPJ1741" s="12"/>
      <c r="KPK1741" s="12"/>
      <c r="KPL1741" s="12"/>
      <c r="KPM1741" s="12"/>
      <c r="KPN1741" s="12"/>
      <c r="KPO1741" s="12"/>
      <c r="KPP1741" s="12"/>
      <c r="KPQ1741" s="12"/>
      <c r="KPR1741" s="12"/>
      <c r="KPS1741" s="12"/>
      <c r="KPT1741" s="12"/>
      <c r="KPU1741" s="12"/>
      <c r="KPV1741" s="12"/>
      <c r="KPW1741" s="12"/>
      <c r="KPX1741" s="12"/>
      <c r="KPY1741" s="12"/>
      <c r="KPZ1741" s="12"/>
      <c r="KQA1741" s="12"/>
      <c r="KQB1741" s="12"/>
      <c r="KQC1741" s="12"/>
      <c r="KQD1741" s="12"/>
      <c r="KQE1741" s="12"/>
      <c r="KQF1741" s="12"/>
      <c r="KQG1741" s="12"/>
      <c r="KQH1741" s="12"/>
      <c r="KQI1741" s="12"/>
      <c r="KQJ1741" s="12"/>
      <c r="KQK1741" s="12"/>
      <c r="KQL1741" s="12"/>
      <c r="KQM1741" s="12"/>
      <c r="KQN1741" s="12"/>
      <c r="KQO1741" s="12"/>
      <c r="KQP1741" s="12"/>
      <c r="KQQ1741" s="12"/>
      <c r="KQR1741" s="12"/>
      <c r="KQS1741" s="12"/>
      <c r="KQT1741" s="12"/>
      <c r="KQU1741" s="12"/>
      <c r="KQV1741" s="12"/>
      <c r="KQW1741" s="12"/>
      <c r="KQX1741" s="12"/>
      <c r="KQY1741" s="12"/>
      <c r="KQZ1741" s="12"/>
      <c r="KRA1741" s="12"/>
      <c r="KRB1741" s="12"/>
      <c r="KRC1741" s="12"/>
      <c r="KRD1741" s="12"/>
      <c r="KRE1741" s="12"/>
      <c r="KRF1741" s="12"/>
      <c r="KRG1741" s="12"/>
      <c r="KRH1741" s="12"/>
      <c r="KRI1741" s="12"/>
      <c r="KRJ1741" s="12"/>
      <c r="KRK1741" s="12"/>
      <c r="KRL1741" s="12"/>
      <c r="KRM1741" s="12"/>
      <c r="KRN1741" s="12"/>
      <c r="KRO1741" s="12"/>
      <c r="KRP1741" s="12"/>
      <c r="KRQ1741" s="12"/>
      <c r="KRR1741" s="12"/>
      <c r="KRS1741" s="12"/>
      <c r="KRT1741" s="12"/>
      <c r="KRU1741" s="12"/>
      <c r="KRV1741" s="12"/>
      <c r="KRW1741" s="12"/>
      <c r="KRX1741" s="12"/>
      <c r="KRY1741" s="12"/>
      <c r="KRZ1741" s="12"/>
      <c r="KSA1741" s="12"/>
      <c r="KSB1741" s="12"/>
      <c r="KSC1741" s="12"/>
      <c r="KSD1741" s="12"/>
      <c r="KSE1741" s="12"/>
      <c r="KSF1741" s="12"/>
      <c r="KSG1741" s="12"/>
      <c r="KSH1741" s="12"/>
      <c r="KSI1741" s="12"/>
      <c r="KSJ1741" s="12"/>
      <c r="KSK1741" s="12"/>
      <c r="KSL1741" s="12"/>
      <c r="KSM1741" s="12"/>
      <c r="KSN1741" s="12"/>
      <c r="KSO1741" s="12"/>
      <c r="KSP1741" s="12"/>
      <c r="KSQ1741" s="12"/>
      <c r="KSR1741" s="12"/>
      <c r="KSS1741" s="12"/>
      <c r="KST1741" s="12"/>
      <c r="KSU1741" s="12"/>
      <c r="KSV1741" s="12"/>
      <c r="KSW1741" s="12"/>
      <c r="KSX1741" s="12"/>
      <c r="KSY1741" s="12"/>
      <c r="KSZ1741" s="12"/>
      <c r="KTA1741" s="12"/>
      <c r="KTB1741" s="12"/>
      <c r="KTC1741" s="12"/>
      <c r="KTD1741" s="12"/>
      <c r="KTE1741" s="12"/>
      <c r="KTF1741" s="12"/>
      <c r="KTG1741" s="12"/>
      <c r="KTH1741" s="12"/>
      <c r="KTI1741" s="12"/>
      <c r="KTJ1741" s="12"/>
      <c r="KTK1741" s="12"/>
      <c r="KTL1741" s="12"/>
      <c r="KTM1741" s="12"/>
      <c r="KTN1741" s="12"/>
      <c r="KTO1741" s="12"/>
      <c r="KTP1741" s="12"/>
      <c r="KTQ1741" s="12"/>
      <c r="KTR1741" s="12"/>
      <c r="KTS1741" s="12"/>
      <c r="KTT1741" s="12"/>
      <c r="KTU1741" s="12"/>
      <c r="KTV1741" s="12"/>
      <c r="KTW1741" s="12"/>
      <c r="KTX1741" s="12"/>
      <c r="KTY1741" s="12"/>
      <c r="KTZ1741" s="12"/>
      <c r="KUA1741" s="12"/>
      <c r="KUB1741" s="12"/>
      <c r="KUC1741" s="12"/>
      <c r="KUD1741" s="12"/>
      <c r="KUE1741" s="12"/>
      <c r="KUF1741" s="12"/>
      <c r="KUG1741" s="12"/>
      <c r="KUH1741" s="12"/>
      <c r="KUI1741" s="12"/>
      <c r="KUJ1741" s="12"/>
      <c r="KUK1741" s="12"/>
      <c r="KUL1741" s="12"/>
      <c r="KUM1741" s="12"/>
      <c r="KUN1741" s="12"/>
      <c r="KUO1741" s="12"/>
      <c r="KUP1741" s="12"/>
      <c r="KUQ1741" s="12"/>
      <c r="KUR1741" s="12"/>
      <c r="KUS1741" s="12"/>
      <c r="KUT1741" s="12"/>
      <c r="KUU1741" s="12"/>
      <c r="KUV1741" s="12"/>
      <c r="KUW1741" s="12"/>
      <c r="KUX1741" s="12"/>
      <c r="KUY1741" s="12"/>
      <c r="KUZ1741" s="12"/>
      <c r="KVA1741" s="12"/>
      <c r="KVB1741" s="12"/>
      <c r="KVC1741" s="12"/>
      <c r="KVD1741" s="12"/>
      <c r="KVE1741" s="12"/>
      <c r="KVF1741" s="12"/>
      <c r="KVG1741" s="12"/>
      <c r="KVH1741" s="12"/>
      <c r="KVI1741" s="12"/>
      <c r="KVJ1741" s="12"/>
      <c r="KVK1741" s="12"/>
      <c r="KVL1741" s="12"/>
      <c r="KVM1741" s="12"/>
      <c r="KVN1741" s="12"/>
      <c r="KVO1741" s="12"/>
      <c r="KVP1741" s="12"/>
      <c r="KVQ1741" s="12"/>
      <c r="KVR1741" s="12"/>
      <c r="KVS1741" s="12"/>
      <c r="KVT1741" s="12"/>
      <c r="KVU1741" s="12"/>
      <c r="KVV1741" s="12"/>
      <c r="KVW1741" s="12"/>
      <c r="KVX1741" s="12"/>
      <c r="KVY1741" s="12"/>
      <c r="KVZ1741" s="12"/>
      <c r="KWA1741" s="12"/>
      <c r="KWB1741" s="12"/>
      <c r="KWC1741" s="12"/>
      <c r="KWD1741" s="12"/>
      <c r="KWE1741" s="12"/>
      <c r="KWF1741" s="12"/>
      <c r="KWG1741" s="12"/>
      <c r="KWH1741" s="12"/>
      <c r="KWI1741" s="12"/>
      <c r="KWJ1741" s="12"/>
      <c r="KWK1741" s="12"/>
      <c r="KWL1741" s="12"/>
      <c r="KWM1741" s="12"/>
      <c r="KWN1741" s="12"/>
      <c r="KWO1741" s="12"/>
      <c r="KWP1741" s="12"/>
      <c r="KWQ1741" s="12"/>
      <c r="KWR1741" s="12"/>
      <c r="KWS1741" s="12"/>
      <c r="KWT1741" s="12"/>
      <c r="KWU1741" s="12"/>
      <c r="KWV1741" s="12"/>
      <c r="KWW1741" s="12"/>
      <c r="KWX1741" s="12"/>
      <c r="KWY1741" s="12"/>
      <c r="KWZ1741" s="12"/>
      <c r="KXA1741" s="12"/>
      <c r="KXB1741" s="12"/>
      <c r="KXC1741" s="12"/>
      <c r="KXD1741" s="12"/>
      <c r="KXE1741" s="12"/>
      <c r="KXF1741" s="12"/>
      <c r="KXG1741" s="12"/>
      <c r="KXH1741" s="12"/>
      <c r="KXI1741" s="12"/>
      <c r="KXJ1741" s="12"/>
      <c r="KXK1741" s="12"/>
      <c r="KXL1741" s="12"/>
      <c r="KXM1741" s="12"/>
      <c r="KXN1741" s="12"/>
      <c r="KXO1741" s="12"/>
      <c r="KXP1741" s="12"/>
      <c r="KXQ1741" s="12"/>
      <c r="KXR1741" s="12"/>
      <c r="KXS1741" s="12"/>
      <c r="KXT1741" s="12"/>
      <c r="KXU1741" s="12"/>
      <c r="KXV1741" s="12"/>
      <c r="KXW1741" s="12"/>
      <c r="KXX1741" s="12"/>
      <c r="KXY1741" s="12"/>
      <c r="KXZ1741" s="12"/>
      <c r="KYA1741" s="12"/>
      <c r="KYB1741" s="12"/>
      <c r="KYC1741" s="12"/>
      <c r="KYD1741" s="12"/>
      <c r="KYE1741" s="12"/>
      <c r="KYF1741" s="12"/>
      <c r="KYG1741" s="12"/>
      <c r="KYH1741" s="12"/>
      <c r="KYI1741" s="12"/>
      <c r="KYJ1741" s="12"/>
      <c r="KYK1741" s="12"/>
      <c r="KYL1741" s="12"/>
      <c r="KYM1741" s="12"/>
      <c r="KYN1741" s="12"/>
      <c r="KYO1741" s="12"/>
      <c r="KYP1741" s="12"/>
      <c r="KYQ1741" s="12"/>
      <c r="KYR1741" s="12"/>
      <c r="KYS1741" s="12"/>
      <c r="KYT1741" s="12"/>
      <c r="KYU1741" s="12"/>
      <c r="KYV1741" s="12"/>
      <c r="KYW1741" s="12"/>
      <c r="KYX1741" s="12"/>
      <c r="KYY1741" s="12"/>
      <c r="KYZ1741" s="12"/>
      <c r="KZA1741" s="12"/>
      <c r="KZB1741" s="12"/>
      <c r="KZC1741" s="12"/>
      <c r="KZD1741" s="12"/>
      <c r="KZE1741" s="12"/>
      <c r="KZF1741" s="12"/>
      <c r="KZG1741" s="12"/>
      <c r="KZH1741" s="12"/>
      <c r="KZI1741" s="12"/>
      <c r="KZJ1741" s="12"/>
      <c r="KZK1741" s="12"/>
      <c r="KZL1741" s="12"/>
      <c r="KZM1741" s="12"/>
      <c r="KZN1741" s="12"/>
      <c r="KZO1741" s="12"/>
      <c r="KZP1741" s="12"/>
      <c r="KZQ1741" s="12"/>
      <c r="KZR1741" s="12"/>
      <c r="KZS1741" s="12"/>
      <c r="KZT1741" s="12"/>
      <c r="KZU1741" s="12"/>
      <c r="KZV1741" s="12"/>
      <c r="KZW1741" s="12"/>
      <c r="KZX1741" s="12"/>
      <c r="KZY1741" s="12"/>
      <c r="KZZ1741" s="12"/>
      <c r="LAA1741" s="12"/>
      <c r="LAB1741" s="12"/>
      <c r="LAC1741" s="12"/>
      <c r="LAD1741" s="12"/>
      <c r="LAE1741" s="12"/>
      <c r="LAF1741" s="12"/>
      <c r="LAG1741" s="12"/>
      <c r="LAH1741" s="12"/>
      <c r="LAI1741" s="12"/>
      <c r="LAJ1741" s="12"/>
      <c r="LAK1741" s="12"/>
      <c r="LAL1741" s="12"/>
      <c r="LAM1741" s="12"/>
      <c r="LAN1741" s="12"/>
      <c r="LAO1741" s="12"/>
      <c r="LAP1741" s="12"/>
      <c r="LAQ1741" s="12"/>
      <c r="LAR1741" s="12"/>
      <c r="LAS1741" s="12"/>
      <c r="LAT1741" s="12"/>
      <c r="LAU1741" s="12"/>
      <c r="LAV1741" s="12"/>
      <c r="LAW1741" s="12"/>
      <c r="LAX1741" s="12"/>
      <c r="LAY1741" s="12"/>
      <c r="LAZ1741" s="12"/>
      <c r="LBA1741" s="12"/>
      <c r="LBB1741" s="12"/>
      <c r="LBC1741" s="12"/>
      <c r="LBD1741" s="12"/>
      <c r="LBE1741" s="12"/>
      <c r="LBF1741" s="12"/>
      <c r="LBG1741" s="12"/>
      <c r="LBH1741" s="12"/>
      <c r="LBI1741" s="12"/>
      <c r="LBJ1741" s="12"/>
      <c r="LBK1741" s="12"/>
      <c r="LBL1741" s="12"/>
      <c r="LBM1741" s="12"/>
      <c r="LBN1741" s="12"/>
      <c r="LBO1741" s="12"/>
      <c r="LBP1741" s="12"/>
      <c r="LBQ1741" s="12"/>
      <c r="LBR1741" s="12"/>
      <c r="LBS1741" s="12"/>
      <c r="LBT1741" s="12"/>
      <c r="LBU1741" s="12"/>
      <c r="LBV1741" s="12"/>
      <c r="LBW1741" s="12"/>
      <c r="LBX1741" s="12"/>
      <c r="LBY1741" s="12"/>
      <c r="LBZ1741" s="12"/>
      <c r="LCA1741" s="12"/>
      <c r="LCB1741" s="12"/>
      <c r="LCC1741" s="12"/>
      <c r="LCD1741" s="12"/>
      <c r="LCE1741" s="12"/>
      <c r="LCF1741" s="12"/>
      <c r="LCG1741" s="12"/>
      <c r="LCH1741" s="12"/>
      <c r="LCI1741" s="12"/>
      <c r="LCJ1741" s="12"/>
      <c r="LCK1741" s="12"/>
      <c r="LCL1741" s="12"/>
      <c r="LCM1741" s="12"/>
      <c r="LCN1741" s="12"/>
      <c r="LCO1741" s="12"/>
      <c r="LCP1741" s="12"/>
      <c r="LCQ1741" s="12"/>
      <c r="LCR1741" s="12"/>
      <c r="LCS1741" s="12"/>
      <c r="LCT1741" s="12"/>
      <c r="LCU1741" s="12"/>
      <c r="LCV1741" s="12"/>
      <c r="LCW1741" s="12"/>
      <c r="LCX1741" s="12"/>
      <c r="LCY1741" s="12"/>
      <c r="LCZ1741" s="12"/>
      <c r="LDA1741" s="12"/>
      <c r="LDB1741" s="12"/>
      <c r="LDC1741" s="12"/>
      <c r="LDD1741" s="12"/>
      <c r="LDE1741" s="12"/>
      <c r="LDF1741" s="12"/>
      <c r="LDG1741" s="12"/>
      <c r="LDH1741" s="12"/>
      <c r="LDI1741" s="12"/>
      <c r="LDJ1741" s="12"/>
      <c r="LDK1741" s="12"/>
      <c r="LDL1741" s="12"/>
      <c r="LDM1741" s="12"/>
      <c r="LDN1741" s="12"/>
      <c r="LDO1741" s="12"/>
      <c r="LDP1741" s="12"/>
      <c r="LDQ1741" s="12"/>
      <c r="LDR1741" s="12"/>
      <c r="LDS1741" s="12"/>
      <c r="LDT1741" s="12"/>
      <c r="LDU1741" s="12"/>
      <c r="LDV1741" s="12"/>
      <c r="LDW1741" s="12"/>
      <c r="LDX1741" s="12"/>
      <c r="LDY1741" s="12"/>
      <c r="LDZ1741" s="12"/>
      <c r="LEA1741" s="12"/>
      <c r="LEB1741" s="12"/>
      <c r="LEC1741" s="12"/>
      <c r="LED1741" s="12"/>
      <c r="LEE1741" s="12"/>
      <c r="LEF1741" s="12"/>
      <c r="LEG1741" s="12"/>
      <c r="LEH1741" s="12"/>
      <c r="LEI1741" s="12"/>
      <c r="LEJ1741" s="12"/>
      <c r="LEK1741" s="12"/>
      <c r="LEL1741" s="12"/>
      <c r="LEM1741" s="12"/>
      <c r="LEN1741" s="12"/>
      <c r="LEO1741" s="12"/>
      <c r="LEP1741" s="12"/>
      <c r="LEQ1741" s="12"/>
      <c r="LER1741" s="12"/>
      <c r="LES1741" s="12"/>
      <c r="LET1741" s="12"/>
      <c r="LEU1741" s="12"/>
      <c r="LEV1741" s="12"/>
      <c r="LEW1741" s="12"/>
      <c r="LEX1741" s="12"/>
      <c r="LEY1741" s="12"/>
      <c r="LEZ1741" s="12"/>
      <c r="LFA1741" s="12"/>
      <c r="LFB1741" s="12"/>
      <c r="LFC1741" s="12"/>
      <c r="LFD1741" s="12"/>
      <c r="LFE1741" s="12"/>
      <c r="LFF1741" s="12"/>
      <c r="LFG1741" s="12"/>
      <c r="LFH1741" s="12"/>
      <c r="LFI1741" s="12"/>
      <c r="LFJ1741" s="12"/>
      <c r="LFK1741" s="12"/>
      <c r="LFL1741" s="12"/>
      <c r="LFM1741" s="12"/>
      <c r="LFN1741" s="12"/>
      <c r="LFO1741" s="12"/>
      <c r="LFP1741" s="12"/>
      <c r="LFQ1741" s="12"/>
      <c r="LFR1741" s="12"/>
      <c r="LFS1741" s="12"/>
      <c r="LFT1741" s="12"/>
      <c r="LFU1741" s="12"/>
      <c r="LFV1741" s="12"/>
      <c r="LFW1741" s="12"/>
      <c r="LFX1741" s="12"/>
      <c r="LFY1741" s="12"/>
      <c r="LFZ1741" s="12"/>
      <c r="LGA1741" s="12"/>
      <c r="LGB1741" s="12"/>
      <c r="LGC1741" s="12"/>
      <c r="LGD1741" s="12"/>
      <c r="LGE1741" s="12"/>
      <c r="LGF1741" s="12"/>
      <c r="LGG1741" s="12"/>
      <c r="LGH1741" s="12"/>
      <c r="LGI1741" s="12"/>
      <c r="LGJ1741" s="12"/>
      <c r="LGK1741" s="12"/>
      <c r="LGL1741" s="12"/>
      <c r="LGM1741" s="12"/>
      <c r="LGN1741" s="12"/>
      <c r="LGO1741" s="12"/>
      <c r="LGP1741" s="12"/>
      <c r="LGQ1741" s="12"/>
      <c r="LGR1741" s="12"/>
      <c r="LGS1741" s="12"/>
      <c r="LGT1741" s="12"/>
      <c r="LGU1741" s="12"/>
      <c r="LGV1741" s="12"/>
      <c r="LGW1741" s="12"/>
      <c r="LGX1741" s="12"/>
      <c r="LGY1741" s="12"/>
      <c r="LGZ1741" s="12"/>
      <c r="LHA1741" s="12"/>
      <c r="LHB1741" s="12"/>
      <c r="LHC1741" s="12"/>
      <c r="LHD1741" s="12"/>
      <c r="LHE1741" s="12"/>
      <c r="LHF1741" s="12"/>
      <c r="LHG1741" s="12"/>
      <c r="LHH1741" s="12"/>
      <c r="LHI1741" s="12"/>
      <c r="LHJ1741" s="12"/>
      <c r="LHK1741" s="12"/>
      <c r="LHL1741" s="12"/>
      <c r="LHM1741" s="12"/>
      <c r="LHN1741" s="12"/>
      <c r="LHO1741" s="12"/>
      <c r="LHP1741" s="12"/>
      <c r="LHQ1741" s="12"/>
      <c r="LHR1741" s="12"/>
      <c r="LHS1741" s="12"/>
      <c r="LHT1741" s="12"/>
      <c r="LHU1741" s="12"/>
      <c r="LHV1741" s="12"/>
      <c r="LHW1741" s="12"/>
      <c r="LHX1741" s="12"/>
      <c r="LHY1741" s="12"/>
      <c r="LHZ1741" s="12"/>
      <c r="LIA1741" s="12"/>
      <c r="LIB1741" s="12"/>
      <c r="LIC1741" s="12"/>
      <c r="LID1741" s="12"/>
      <c r="LIE1741" s="12"/>
      <c r="LIF1741" s="12"/>
      <c r="LIG1741" s="12"/>
      <c r="LIH1741" s="12"/>
      <c r="LII1741" s="12"/>
      <c r="LIJ1741" s="12"/>
      <c r="LIK1741" s="12"/>
      <c r="LIL1741" s="12"/>
      <c r="LIM1741" s="12"/>
      <c r="LIN1741" s="12"/>
      <c r="LIO1741" s="12"/>
      <c r="LIP1741" s="12"/>
      <c r="LIQ1741" s="12"/>
      <c r="LIR1741" s="12"/>
      <c r="LIS1741" s="12"/>
      <c r="LIT1741" s="12"/>
      <c r="LIU1741" s="12"/>
      <c r="LIV1741" s="12"/>
      <c r="LIW1741" s="12"/>
      <c r="LIX1741" s="12"/>
      <c r="LIY1741" s="12"/>
      <c r="LIZ1741" s="12"/>
      <c r="LJA1741" s="12"/>
      <c r="LJB1741" s="12"/>
      <c r="LJC1741" s="12"/>
      <c r="LJD1741" s="12"/>
      <c r="LJE1741" s="12"/>
      <c r="LJF1741" s="12"/>
      <c r="LJG1741" s="12"/>
      <c r="LJH1741" s="12"/>
      <c r="LJI1741" s="12"/>
      <c r="LJJ1741" s="12"/>
      <c r="LJK1741" s="12"/>
      <c r="LJL1741" s="12"/>
      <c r="LJM1741" s="12"/>
      <c r="LJN1741" s="12"/>
      <c r="LJO1741" s="12"/>
      <c r="LJP1741" s="12"/>
      <c r="LJQ1741" s="12"/>
      <c r="LJR1741" s="12"/>
      <c r="LJS1741" s="12"/>
      <c r="LJT1741" s="12"/>
      <c r="LJU1741" s="12"/>
      <c r="LJV1741" s="12"/>
      <c r="LJW1741" s="12"/>
      <c r="LJX1741" s="12"/>
      <c r="LJY1741" s="12"/>
      <c r="LJZ1741" s="12"/>
      <c r="LKA1741" s="12"/>
      <c r="LKB1741" s="12"/>
      <c r="LKC1741" s="12"/>
      <c r="LKD1741" s="12"/>
      <c r="LKE1741" s="12"/>
      <c r="LKF1741" s="12"/>
      <c r="LKG1741" s="12"/>
      <c r="LKH1741" s="12"/>
      <c r="LKI1741" s="12"/>
      <c r="LKJ1741" s="12"/>
      <c r="LKK1741" s="12"/>
      <c r="LKL1741" s="12"/>
      <c r="LKM1741" s="12"/>
      <c r="LKN1741" s="12"/>
      <c r="LKO1741" s="12"/>
      <c r="LKP1741" s="12"/>
      <c r="LKQ1741" s="12"/>
      <c r="LKR1741" s="12"/>
      <c r="LKS1741" s="12"/>
      <c r="LKT1741" s="12"/>
      <c r="LKU1741" s="12"/>
      <c r="LKV1741" s="12"/>
      <c r="LKW1741" s="12"/>
      <c r="LKX1741" s="12"/>
      <c r="LKY1741" s="12"/>
      <c r="LKZ1741" s="12"/>
      <c r="LLA1741" s="12"/>
      <c r="LLB1741" s="12"/>
      <c r="LLC1741" s="12"/>
      <c r="LLD1741" s="12"/>
      <c r="LLE1741" s="12"/>
      <c r="LLF1741" s="12"/>
      <c r="LLG1741" s="12"/>
      <c r="LLH1741" s="12"/>
      <c r="LLI1741" s="12"/>
      <c r="LLJ1741" s="12"/>
      <c r="LLK1741" s="12"/>
      <c r="LLL1741" s="12"/>
      <c r="LLM1741" s="12"/>
      <c r="LLN1741" s="12"/>
      <c r="LLO1741" s="12"/>
      <c r="LLP1741" s="12"/>
      <c r="LLQ1741" s="12"/>
      <c r="LLR1741" s="12"/>
      <c r="LLS1741" s="12"/>
      <c r="LLT1741" s="12"/>
      <c r="LLU1741" s="12"/>
      <c r="LLV1741" s="12"/>
      <c r="LLW1741" s="12"/>
      <c r="LLX1741" s="12"/>
      <c r="LLY1741" s="12"/>
      <c r="LLZ1741" s="12"/>
      <c r="LMA1741" s="12"/>
      <c r="LMB1741" s="12"/>
      <c r="LMC1741" s="12"/>
      <c r="LMD1741" s="12"/>
      <c r="LME1741" s="12"/>
      <c r="LMF1741" s="12"/>
      <c r="LMG1741" s="12"/>
      <c r="LMH1741" s="12"/>
      <c r="LMI1741" s="12"/>
      <c r="LMJ1741" s="12"/>
      <c r="LMK1741" s="12"/>
      <c r="LML1741" s="12"/>
      <c r="LMM1741" s="12"/>
      <c r="LMN1741" s="12"/>
      <c r="LMO1741" s="12"/>
      <c r="LMP1741" s="12"/>
      <c r="LMQ1741" s="12"/>
      <c r="LMR1741" s="12"/>
      <c r="LMS1741" s="12"/>
      <c r="LMT1741" s="12"/>
      <c r="LMU1741" s="12"/>
      <c r="LMV1741" s="12"/>
      <c r="LMW1741" s="12"/>
      <c r="LMX1741" s="12"/>
      <c r="LMY1741" s="12"/>
      <c r="LMZ1741" s="12"/>
      <c r="LNA1741" s="12"/>
      <c r="LNB1741" s="12"/>
      <c r="LNC1741" s="12"/>
      <c r="LND1741" s="12"/>
      <c r="LNE1741" s="12"/>
      <c r="LNF1741" s="12"/>
      <c r="LNG1741" s="12"/>
      <c r="LNH1741" s="12"/>
      <c r="LNI1741" s="12"/>
      <c r="LNJ1741" s="12"/>
      <c r="LNK1741" s="12"/>
      <c r="LNL1741" s="12"/>
      <c r="LNM1741" s="12"/>
      <c r="LNN1741" s="12"/>
      <c r="LNO1741" s="12"/>
      <c r="LNP1741" s="12"/>
      <c r="LNQ1741" s="12"/>
      <c r="LNR1741" s="12"/>
      <c r="LNS1741" s="12"/>
      <c r="LNT1741" s="12"/>
      <c r="LNU1741" s="12"/>
      <c r="LNV1741" s="12"/>
      <c r="LNW1741" s="12"/>
      <c r="LNX1741" s="12"/>
      <c r="LNY1741" s="12"/>
      <c r="LNZ1741" s="12"/>
      <c r="LOA1741" s="12"/>
      <c r="LOB1741" s="12"/>
      <c r="LOC1741" s="12"/>
      <c r="LOD1741" s="12"/>
      <c r="LOE1741" s="12"/>
      <c r="LOF1741" s="12"/>
      <c r="LOG1741" s="12"/>
      <c r="LOH1741" s="12"/>
      <c r="LOI1741" s="12"/>
      <c r="LOJ1741" s="12"/>
      <c r="LOK1741" s="12"/>
      <c r="LOL1741" s="12"/>
      <c r="LOM1741" s="12"/>
      <c r="LON1741" s="12"/>
      <c r="LOO1741" s="12"/>
      <c r="LOP1741" s="12"/>
      <c r="LOQ1741" s="12"/>
      <c r="LOR1741" s="12"/>
      <c r="LOS1741" s="12"/>
      <c r="LOT1741" s="12"/>
      <c r="LOU1741" s="12"/>
      <c r="LOV1741" s="12"/>
      <c r="LOW1741" s="12"/>
      <c r="LOX1741" s="12"/>
      <c r="LOY1741" s="12"/>
      <c r="LOZ1741" s="12"/>
      <c r="LPA1741" s="12"/>
      <c r="LPB1741" s="12"/>
      <c r="LPC1741" s="12"/>
      <c r="LPD1741" s="12"/>
      <c r="LPE1741" s="12"/>
      <c r="LPF1741" s="12"/>
      <c r="LPG1741" s="12"/>
      <c r="LPH1741" s="12"/>
      <c r="LPI1741" s="12"/>
      <c r="LPJ1741" s="12"/>
      <c r="LPK1741" s="12"/>
      <c r="LPL1741" s="12"/>
      <c r="LPM1741" s="12"/>
      <c r="LPN1741" s="12"/>
      <c r="LPO1741" s="12"/>
      <c r="LPP1741" s="12"/>
      <c r="LPQ1741" s="12"/>
      <c r="LPR1741" s="12"/>
      <c r="LPS1741" s="12"/>
      <c r="LPT1741" s="12"/>
      <c r="LPU1741" s="12"/>
      <c r="LPV1741" s="12"/>
      <c r="LPW1741" s="12"/>
      <c r="LPX1741" s="12"/>
      <c r="LPY1741" s="12"/>
      <c r="LPZ1741" s="12"/>
      <c r="LQA1741" s="12"/>
      <c r="LQB1741" s="12"/>
      <c r="LQC1741" s="12"/>
      <c r="LQD1741" s="12"/>
      <c r="LQE1741" s="12"/>
      <c r="LQF1741" s="12"/>
      <c r="LQG1741" s="12"/>
      <c r="LQH1741" s="12"/>
      <c r="LQI1741" s="12"/>
      <c r="LQJ1741" s="12"/>
      <c r="LQK1741" s="12"/>
      <c r="LQL1741" s="12"/>
      <c r="LQM1741" s="12"/>
      <c r="LQN1741" s="12"/>
      <c r="LQO1741" s="12"/>
      <c r="LQP1741" s="12"/>
      <c r="LQQ1741" s="12"/>
      <c r="LQR1741" s="12"/>
      <c r="LQS1741" s="12"/>
      <c r="LQT1741" s="12"/>
      <c r="LQU1741" s="12"/>
      <c r="LQV1741" s="12"/>
      <c r="LQW1741" s="12"/>
      <c r="LQX1741" s="12"/>
      <c r="LQY1741" s="12"/>
      <c r="LQZ1741" s="12"/>
      <c r="LRA1741" s="12"/>
      <c r="LRB1741" s="12"/>
      <c r="LRC1741" s="12"/>
      <c r="LRD1741" s="12"/>
      <c r="LRE1741" s="12"/>
      <c r="LRF1741" s="12"/>
      <c r="LRG1741" s="12"/>
      <c r="LRH1741" s="12"/>
      <c r="LRI1741" s="12"/>
      <c r="LRJ1741" s="12"/>
      <c r="LRK1741" s="12"/>
      <c r="LRL1741" s="12"/>
      <c r="LRM1741" s="12"/>
      <c r="LRN1741" s="12"/>
      <c r="LRO1741" s="12"/>
      <c r="LRP1741" s="12"/>
      <c r="LRQ1741" s="12"/>
      <c r="LRR1741" s="12"/>
      <c r="LRS1741" s="12"/>
      <c r="LRT1741" s="12"/>
      <c r="LRU1741" s="12"/>
      <c r="LRV1741" s="12"/>
      <c r="LRW1741" s="12"/>
      <c r="LRX1741" s="12"/>
      <c r="LRY1741" s="12"/>
      <c r="LRZ1741" s="12"/>
      <c r="LSA1741" s="12"/>
      <c r="LSB1741" s="12"/>
      <c r="LSC1741" s="12"/>
      <c r="LSD1741" s="12"/>
      <c r="LSE1741" s="12"/>
      <c r="LSF1741" s="12"/>
      <c r="LSG1741" s="12"/>
      <c r="LSH1741" s="12"/>
      <c r="LSI1741" s="12"/>
      <c r="LSJ1741" s="12"/>
      <c r="LSK1741" s="12"/>
      <c r="LSL1741" s="12"/>
      <c r="LSM1741" s="12"/>
      <c r="LSN1741" s="12"/>
      <c r="LSO1741" s="12"/>
      <c r="LSP1741" s="12"/>
      <c r="LSQ1741" s="12"/>
      <c r="LSR1741" s="12"/>
      <c r="LSS1741" s="12"/>
      <c r="LST1741" s="12"/>
      <c r="LSU1741" s="12"/>
      <c r="LSV1741" s="12"/>
      <c r="LSW1741" s="12"/>
      <c r="LSX1741" s="12"/>
      <c r="LSY1741" s="12"/>
      <c r="LSZ1741" s="12"/>
      <c r="LTA1741" s="12"/>
      <c r="LTB1741" s="12"/>
      <c r="LTC1741" s="12"/>
      <c r="LTD1741" s="12"/>
      <c r="LTE1741" s="12"/>
      <c r="LTF1741" s="12"/>
      <c r="LTG1741" s="12"/>
      <c r="LTH1741" s="12"/>
      <c r="LTI1741" s="12"/>
      <c r="LTJ1741" s="12"/>
      <c r="LTK1741" s="12"/>
      <c r="LTL1741" s="12"/>
      <c r="LTM1741" s="12"/>
      <c r="LTN1741" s="12"/>
      <c r="LTO1741" s="12"/>
      <c r="LTP1741" s="12"/>
      <c r="LTQ1741" s="12"/>
      <c r="LTR1741" s="12"/>
      <c r="LTS1741" s="12"/>
      <c r="LTT1741" s="12"/>
      <c r="LTU1741" s="12"/>
      <c r="LTV1741" s="12"/>
      <c r="LTW1741" s="12"/>
      <c r="LTX1741" s="12"/>
      <c r="LTY1741" s="12"/>
      <c r="LTZ1741" s="12"/>
      <c r="LUA1741" s="12"/>
      <c r="LUB1741" s="12"/>
      <c r="LUC1741" s="12"/>
      <c r="LUD1741" s="12"/>
      <c r="LUE1741" s="12"/>
      <c r="LUF1741" s="12"/>
      <c r="LUG1741" s="12"/>
      <c r="LUH1741" s="12"/>
      <c r="LUI1741" s="12"/>
      <c r="LUJ1741" s="12"/>
      <c r="LUK1741" s="12"/>
      <c r="LUL1741" s="12"/>
      <c r="LUM1741" s="12"/>
      <c r="LUN1741" s="12"/>
      <c r="LUO1741" s="12"/>
      <c r="LUP1741" s="12"/>
      <c r="LUQ1741" s="12"/>
      <c r="LUR1741" s="12"/>
      <c r="LUS1741" s="12"/>
      <c r="LUT1741" s="12"/>
      <c r="LUU1741" s="12"/>
      <c r="LUV1741" s="12"/>
      <c r="LUW1741" s="12"/>
      <c r="LUX1741" s="12"/>
      <c r="LUY1741" s="12"/>
      <c r="LUZ1741" s="12"/>
      <c r="LVA1741" s="12"/>
      <c r="LVB1741" s="12"/>
      <c r="LVC1741" s="12"/>
      <c r="LVD1741" s="12"/>
      <c r="LVE1741" s="12"/>
      <c r="LVF1741" s="12"/>
      <c r="LVG1741" s="12"/>
      <c r="LVH1741" s="12"/>
      <c r="LVI1741" s="12"/>
      <c r="LVJ1741" s="12"/>
      <c r="LVK1741" s="12"/>
      <c r="LVL1741" s="12"/>
      <c r="LVM1741" s="12"/>
      <c r="LVN1741" s="12"/>
      <c r="LVO1741" s="12"/>
      <c r="LVP1741" s="12"/>
      <c r="LVQ1741" s="12"/>
      <c r="LVR1741" s="12"/>
      <c r="LVS1741" s="12"/>
      <c r="LVT1741" s="12"/>
      <c r="LVU1741" s="12"/>
      <c r="LVV1741" s="12"/>
      <c r="LVW1741" s="12"/>
      <c r="LVX1741" s="12"/>
      <c r="LVY1741" s="12"/>
      <c r="LVZ1741" s="12"/>
      <c r="LWA1741" s="12"/>
      <c r="LWB1741" s="12"/>
      <c r="LWC1741" s="12"/>
      <c r="LWD1741" s="12"/>
      <c r="LWE1741" s="12"/>
      <c r="LWF1741" s="12"/>
      <c r="LWG1741" s="12"/>
      <c r="LWH1741" s="12"/>
      <c r="LWI1741" s="12"/>
      <c r="LWJ1741" s="12"/>
      <c r="LWK1741" s="12"/>
      <c r="LWL1741" s="12"/>
      <c r="LWM1741" s="12"/>
      <c r="LWN1741" s="12"/>
      <c r="LWO1741" s="12"/>
      <c r="LWP1741" s="12"/>
      <c r="LWQ1741" s="12"/>
      <c r="LWR1741" s="12"/>
      <c r="LWS1741" s="12"/>
      <c r="LWT1741" s="12"/>
      <c r="LWU1741" s="12"/>
      <c r="LWV1741" s="12"/>
      <c r="LWW1741" s="12"/>
      <c r="LWX1741" s="12"/>
      <c r="LWY1741" s="12"/>
      <c r="LWZ1741" s="12"/>
      <c r="LXA1741" s="12"/>
      <c r="LXB1741" s="12"/>
      <c r="LXC1741" s="12"/>
      <c r="LXD1741" s="12"/>
      <c r="LXE1741" s="12"/>
      <c r="LXF1741" s="12"/>
      <c r="LXG1741" s="12"/>
      <c r="LXH1741" s="12"/>
      <c r="LXI1741" s="12"/>
      <c r="LXJ1741" s="12"/>
      <c r="LXK1741" s="12"/>
      <c r="LXL1741" s="12"/>
      <c r="LXM1741" s="12"/>
      <c r="LXN1741" s="12"/>
      <c r="LXO1741" s="12"/>
      <c r="LXP1741" s="12"/>
      <c r="LXQ1741" s="12"/>
      <c r="LXR1741" s="12"/>
      <c r="LXS1741" s="12"/>
      <c r="LXT1741" s="12"/>
      <c r="LXU1741" s="12"/>
      <c r="LXV1741" s="12"/>
      <c r="LXW1741" s="12"/>
      <c r="LXX1741" s="12"/>
      <c r="LXY1741" s="12"/>
      <c r="LXZ1741" s="12"/>
      <c r="LYA1741" s="12"/>
      <c r="LYB1741" s="12"/>
      <c r="LYC1741" s="12"/>
      <c r="LYD1741" s="12"/>
      <c r="LYE1741" s="12"/>
      <c r="LYF1741" s="12"/>
      <c r="LYG1741" s="12"/>
      <c r="LYH1741" s="12"/>
      <c r="LYI1741" s="12"/>
      <c r="LYJ1741" s="12"/>
      <c r="LYK1741" s="12"/>
      <c r="LYL1741" s="12"/>
      <c r="LYM1741" s="12"/>
      <c r="LYN1741" s="12"/>
      <c r="LYO1741" s="12"/>
      <c r="LYP1741" s="12"/>
      <c r="LYQ1741" s="12"/>
      <c r="LYR1741" s="12"/>
      <c r="LYS1741" s="12"/>
      <c r="LYT1741" s="12"/>
      <c r="LYU1741" s="12"/>
      <c r="LYV1741" s="12"/>
      <c r="LYW1741" s="12"/>
      <c r="LYX1741" s="12"/>
      <c r="LYY1741" s="12"/>
      <c r="LYZ1741" s="12"/>
      <c r="LZA1741" s="12"/>
      <c r="LZB1741" s="12"/>
      <c r="LZC1741" s="12"/>
      <c r="LZD1741" s="12"/>
      <c r="LZE1741" s="12"/>
      <c r="LZF1741" s="12"/>
      <c r="LZG1741" s="12"/>
      <c r="LZH1741" s="12"/>
      <c r="LZI1741" s="12"/>
      <c r="LZJ1741" s="12"/>
      <c r="LZK1741" s="12"/>
      <c r="LZL1741" s="12"/>
      <c r="LZM1741" s="12"/>
      <c r="LZN1741" s="12"/>
      <c r="LZO1741" s="12"/>
      <c r="LZP1741" s="12"/>
      <c r="LZQ1741" s="12"/>
      <c r="LZR1741" s="12"/>
      <c r="LZS1741" s="12"/>
      <c r="LZT1741" s="12"/>
      <c r="LZU1741" s="12"/>
      <c r="LZV1741" s="12"/>
      <c r="LZW1741" s="12"/>
      <c r="LZX1741" s="12"/>
      <c r="LZY1741" s="12"/>
      <c r="LZZ1741" s="12"/>
      <c r="MAA1741" s="12"/>
      <c r="MAB1741" s="12"/>
      <c r="MAC1741" s="12"/>
      <c r="MAD1741" s="12"/>
      <c r="MAE1741" s="12"/>
      <c r="MAF1741" s="12"/>
      <c r="MAG1741" s="12"/>
      <c r="MAH1741" s="12"/>
      <c r="MAI1741" s="12"/>
      <c r="MAJ1741" s="12"/>
      <c r="MAK1741" s="12"/>
      <c r="MAL1741" s="12"/>
      <c r="MAM1741" s="12"/>
      <c r="MAN1741" s="12"/>
      <c r="MAO1741" s="12"/>
      <c r="MAP1741" s="12"/>
      <c r="MAQ1741" s="12"/>
      <c r="MAR1741" s="12"/>
      <c r="MAS1741" s="12"/>
      <c r="MAT1741" s="12"/>
      <c r="MAU1741" s="12"/>
      <c r="MAV1741" s="12"/>
      <c r="MAW1741" s="12"/>
      <c r="MAX1741" s="12"/>
      <c r="MAY1741" s="12"/>
      <c r="MAZ1741" s="12"/>
      <c r="MBA1741" s="12"/>
      <c r="MBB1741" s="12"/>
      <c r="MBC1741" s="12"/>
      <c r="MBD1741" s="12"/>
      <c r="MBE1741" s="12"/>
      <c r="MBF1741" s="12"/>
      <c r="MBG1741" s="12"/>
      <c r="MBH1741" s="12"/>
      <c r="MBI1741" s="12"/>
      <c r="MBJ1741" s="12"/>
      <c r="MBK1741" s="12"/>
      <c r="MBL1741" s="12"/>
      <c r="MBM1741" s="12"/>
      <c r="MBN1741" s="12"/>
      <c r="MBO1741" s="12"/>
      <c r="MBP1741" s="12"/>
      <c r="MBQ1741" s="12"/>
      <c r="MBR1741" s="12"/>
      <c r="MBS1741" s="12"/>
      <c r="MBT1741" s="12"/>
      <c r="MBU1741" s="12"/>
      <c r="MBV1741" s="12"/>
      <c r="MBW1741" s="12"/>
      <c r="MBX1741" s="12"/>
      <c r="MBY1741" s="12"/>
      <c r="MBZ1741" s="12"/>
      <c r="MCA1741" s="12"/>
      <c r="MCB1741" s="12"/>
      <c r="MCC1741" s="12"/>
      <c r="MCD1741" s="12"/>
      <c r="MCE1741" s="12"/>
      <c r="MCF1741" s="12"/>
      <c r="MCG1741" s="12"/>
      <c r="MCH1741" s="12"/>
      <c r="MCI1741" s="12"/>
      <c r="MCJ1741" s="12"/>
      <c r="MCK1741" s="12"/>
      <c r="MCL1741" s="12"/>
      <c r="MCM1741" s="12"/>
      <c r="MCN1741" s="12"/>
      <c r="MCO1741" s="12"/>
      <c r="MCP1741" s="12"/>
      <c r="MCQ1741" s="12"/>
      <c r="MCR1741" s="12"/>
      <c r="MCS1741" s="12"/>
      <c r="MCT1741" s="12"/>
      <c r="MCU1741" s="12"/>
      <c r="MCV1741" s="12"/>
      <c r="MCW1741" s="12"/>
      <c r="MCX1741" s="12"/>
      <c r="MCY1741" s="12"/>
      <c r="MCZ1741" s="12"/>
      <c r="MDA1741" s="12"/>
      <c r="MDB1741" s="12"/>
      <c r="MDC1741" s="12"/>
      <c r="MDD1741" s="12"/>
      <c r="MDE1741" s="12"/>
      <c r="MDF1741" s="12"/>
      <c r="MDG1741" s="12"/>
      <c r="MDH1741" s="12"/>
      <c r="MDI1741" s="12"/>
      <c r="MDJ1741" s="12"/>
      <c r="MDK1741" s="12"/>
      <c r="MDL1741" s="12"/>
      <c r="MDM1741" s="12"/>
      <c r="MDN1741" s="12"/>
      <c r="MDO1741" s="12"/>
      <c r="MDP1741" s="12"/>
      <c r="MDQ1741" s="12"/>
      <c r="MDR1741" s="12"/>
      <c r="MDS1741" s="12"/>
      <c r="MDT1741" s="12"/>
      <c r="MDU1741" s="12"/>
      <c r="MDV1741" s="12"/>
      <c r="MDW1741" s="12"/>
      <c r="MDX1741" s="12"/>
      <c r="MDY1741" s="12"/>
      <c r="MDZ1741" s="12"/>
      <c r="MEA1741" s="12"/>
      <c r="MEB1741" s="12"/>
      <c r="MEC1741" s="12"/>
      <c r="MED1741" s="12"/>
      <c r="MEE1741" s="12"/>
      <c r="MEF1741" s="12"/>
      <c r="MEG1741" s="12"/>
      <c r="MEH1741" s="12"/>
      <c r="MEI1741" s="12"/>
      <c r="MEJ1741" s="12"/>
      <c r="MEK1741" s="12"/>
      <c r="MEL1741" s="12"/>
      <c r="MEM1741" s="12"/>
      <c r="MEN1741" s="12"/>
      <c r="MEO1741" s="12"/>
      <c r="MEP1741" s="12"/>
      <c r="MEQ1741" s="12"/>
      <c r="MER1741" s="12"/>
      <c r="MES1741" s="12"/>
      <c r="MET1741" s="12"/>
      <c r="MEU1741" s="12"/>
      <c r="MEV1741" s="12"/>
      <c r="MEW1741" s="12"/>
      <c r="MEX1741" s="12"/>
      <c r="MEY1741" s="12"/>
      <c r="MEZ1741" s="12"/>
      <c r="MFA1741" s="12"/>
      <c r="MFB1741" s="12"/>
      <c r="MFC1741" s="12"/>
      <c r="MFD1741" s="12"/>
      <c r="MFE1741" s="12"/>
      <c r="MFF1741" s="12"/>
      <c r="MFG1741" s="12"/>
      <c r="MFH1741" s="12"/>
      <c r="MFI1741" s="12"/>
      <c r="MFJ1741" s="12"/>
      <c r="MFK1741" s="12"/>
      <c r="MFL1741" s="12"/>
      <c r="MFM1741" s="12"/>
      <c r="MFN1741" s="12"/>
      <c r="MFO1741" s="12"/>
      <c r="MFP1741" s="12"/>
      <c r="MFQ1741" s="12"/>
      <c r="MFR1741" s="12"/>
      <c r="MFS1741" s="12"/>
      <c r="MFT1741" s="12"/>
      <c r="MFU1741" s="12"/>
      <c r="MFV1741" s="12"/>
      <c r="MFW1741" s="12"/>
      <c r="MFX1741" s="12"/>
      <c r="MFY1741" s="12"/>
      <c r="MFZ1741" s="12"/>
      <c r="MGA1741" s="12"/>
      <c r="MGB1741" s="12"/>
      <c r="MGC1741" s="12"/>
      <c r="MGD1741" s="12"/>
      <c r="MGE1741" s="12"/>
      <c r="MGF1741" s="12"/>
      <c r="MGG1741" s="12"/>
      <c r="MGH1741" s="12"/>
      <c r="MGI1741" s="12"/>
      <c r="MGJ1741" s="12"/>
      <c r="MGK1741" s="12"/>
      <c r="MGL1741" s="12"/>
      <c r="MGM1741" s="12"/>
      <c r="MGN1741" s="12"/>
      <c r="MGO1741" s="12"/>
      <c r="MGP1741" s="12"/>
      <c r="MGQ1741" s="12"/>
      <c r="MGR1741" s="12"/>
      <c r="MGS1741" s="12"/>
      <c r="MGT1741" s="12"/>
      <c r="MGU1741" s="12"/>
      <c r="MGV1741" s="12"/>
      <c r="MGW1741" s="12"/>
      <c r="MGX1741" s="12"/>
      <c r="MGY1741" s="12"/>
      <c r="MGZ1741" s="12"/>
      <c r="MHA1741" s="12"/>
      <c r="MHB1741" s="12"/>
      <c r="MHC1741" s="12"/>
      <c r="MHD1741" s="12"/>
      <c r="MHE1741" s="12"/>
      <c r="MHF1741" s="12"/>
      <c r="MHG1741" s="12"/>
      <c r="MHH1741" s="12"/>
      <c r="MHI1741" s="12"/>
      <c r="MHJ1741" s="12"/>
      <c r="MHK1741" s="12"/>
      <c r="MHL1741" s="12"/>
      <c r="MHM1741" s="12"/>
      <c r="MHN1741" s="12"/>
      <c r="MHO1741" s="12"/>
      <c r="MHP1741" s="12"/>
      <c r="MHQ1741" s="12"/>
      <c r="MHR1741" s="12"/>
      <c r="MHS1741" s="12"/>
      <c r="MHT1741" s="12"/>
      <c r="MHU1741" s="12"/>
      <c r="MHV1741" s="12"/>
      <c r="MHW1741" s="12"/>
      <c r="MHX1741" s="12"/>
      <c r="MHY1741" s="12"/>
      <c r="MHZ1741" s="12"/>
      <c r="MIA1741" s="12"/>
      <c r="MIB1741" s="12"/>
      <c r="MIC1741" s="12"/>
      <c r="MID1741" s="12"/>
      <c r="MIE1741" s="12"/>
      <c r="MIF1741" s="12"/>
      <c r="MIG1741" s="12"/>
      <c r="MIH1741" s="12"/>
      <c r="MII1741" s="12"/>
      <c r="MIJ1741" s="12"/>
      <c r="MIK1741" s="12"/>
      <c r="MIL1741" s="12"/>
      <c r="MIM1741" s="12"/>
      <c r="MIN1741" s="12"/>
      <c r="MIO1741" s="12"/>
      <c r="MIP1741" s="12"/>
      <c r="MIQ1741" s="12"/>
      <c r="MIR1741" s="12"/>
      <c r="MIS1741" s="12"/>
      <c r="MIT1741" s="12"/>
      <c r="MIU1741" s="12"/>
      <c r="MIV1741" s="12"/>
      <c r="MIW1741" s="12"/>
      <c r="MIX1741" s="12"/>
      <c r="MIY1741" s="12"/>
      <c r="MIZ1741" s="12"/>
      <c r="MJA1741" s="12"/>
      <c r="MJB1741" s="12"/>
      <c r="MJC1741" s="12"/>
      <c r="MJD1741" s="12"/>
      <c r="MJE1741" s="12"/>
      <c r="MJF1741" s="12"/>
      <c r="MJG1741" s="12"/>
      <c r="MJH1741" s="12"/>
      <c r="MJI1741" s="12"/>
      <c r="MJJ1741" s="12"/>
      <c r="MJK1741" s="12"/>
      <c r="MJL1741" s="12"/>
      <c r="MJM1741" s="12"/>
      <c r="MJN1741" s="12"/>
      <c r="MJO1741" s="12"/>
      <c r="MJP1741" s="12"/>
      <c r="MJQ1741" s="12"/>
      <c r="MJR1741" s="12"/>
      <c r="MJS1741" s="12"/>
      <c r="MJT1741" s="12"/>
      <c r="MJU1741" s="12"/>
      <c r="MJV1741" s="12"/>
      <c r="MJW1741" s="12"/>
      <c r="MJX1741" s="12"/>
      <c r="MJY1741" s="12"/>
      <c r="MJZ1741" s="12"/>
      <c r="MKA1741" s="12"/>
      <c r="MKB1741" s="12"/>
      <c r="MKC1741" s="12"/>
      <c r="MKD1741" s="12"/>
      <c r="MKE1741" s="12"/>
      <c r="MKF1741" s="12"/>
      <c r="MKG1741" s="12"/>
      <c r="MKH1741" s="12"/>
      <c r="MKI1741" s="12"/>
      <c r="MKJ1741" s="12"/>
      <c r="MKK1741" s="12"/>
      <c r="MKL1741" s="12"/>
      <c r="MKM1741" s="12"/>
      <c r="MKN1741" s="12"/>
      <c r="MKO1741" s="12"/>
      <c r="MKP1741" s="12"/>
      <c r="MKQ1741" s="12"/>
      <c r="MKR1741" s="12"/>
      <c r="MKS1741" s="12"/>
      <c r="MKT1741" s="12"/>
      <c r="MKU1741" s="12"/>
      <c r="MKV1741" s="12"/>
      <c r="MKW1741" s="12"/>
      <c r="MKX1741" s="12"/>
      <c r="MKY1741" s="12"/>
      <c r="MKZ1741" s="12"/>
      <c r="MLA1741" s="12"/>
      <c r="MLB1741" s="12"/>
      <c r="MLC1741" s="12"/>
      <c r="MLD1741" s="12"/>
      <c r="MLE1741" s="12"/>
      <c r="MLF1741" s="12"/>
      <c r="MLG1741" s="12"/>
      <c r="MLH1741" s="12"/>
      <c r="MLI1741" s="12"/>
      <c r="MLJ1741" s="12"/>
      <c r="MLK1741" s="12"/>
      <c r="MLL1741" s="12"/>
      <c r="MLM1741" s="12"/>
      <c r="MLN1741" s="12"/>
      <c r="MLO1741" s="12"/>
      <c r="MLP1741" s="12"/>
      <c r="MLQ1741" s="12"/>
      <c r="MLR1741" s="12"/>
      <c r="MLS1741" s="12"/>
      <c r="MLT1741" s="12"/>
      <c r="MLU1741" s="12"/>
      <c r="MLV1741" s="12"/>
      <c r="MLW1741" s="12"/>
      <c r="MLX1741" s="12"/>
      <c r="MLY1741" s="12"/>
      <c r="MLZ1741" s="12"/>
      <c r="MMA1741" s="12"/>
      <c r="MMB1741" s="12"/>
      <c r="MMC1741" s="12"/>
      <c r="MMD1741" s="12"/>
      <c r="MME1741" s="12"/>
      <c r="MMF1741" s="12"/>
      <c r="MMG1741" s="12"/>
      <c r="MMH1741" s="12"/>
      <c r="MMI1741" s="12"/>
      <c r="MMJ1741" s="12"/>
      <c r="MMK1741" s="12"/>
      <c r="MML1741" s="12"/>
      <c r="MMM1741" s="12"/>
      <c r="MMN1741" s="12"/>
      <c r="MMO1741" s="12"/>
      <c r="MMP1741" s="12"/>
      <c r="MMQ1741" s="12"/>
      <c r="MMR1741" s="12"/>
      <c r="MMS1741" s="12"/>
      <c r="MMT1741" s="12"/>
      <c r="MMU1741" s="12"/>
      <c r="MMV1741" s="12"/>
      <c r="MMW1741" s="12"/>
      <c r="MMX1741" s="12"/>
      <c r="MMY1741" s="12"/>
      <c r="MMZ1741" s="12"/>
      <c r="MNA1741" s="12"/>
      <c r="MNB1741" s="12"/>
      <c r="MNC1741" s="12"/>
      <c r="MND1741" s="12"/>
      <c r="MNE1741" s="12"/>
      <c r="MNF1741" s="12"/>
      <c r="MNG1741" s="12"/>
      <c r="MNH1741" s="12"/>
      <c r="MNI1741" s="12"/>
      <c r="MNJ1741" s="12"/>
      <c r="MNK1741" s="12"/>
      <c r="MNL1741" s="12"/>
      <c r="MNM1741" s="12"/>
      <c r="MNN1741" s="12"/>
      <c r="MNO1741" s="12"/>
      <c r="MNP1741" s="12"/>
      <c r="MNQ1741" s="12"/>
      <c r="MNR1741" s="12"/>
      <c r="MNS1741" s="12"/>
      <c r="MNT1741" s="12"/>
      <c r="MNU1741" s="12"/>
      <c r="MNV1741" s="12"/>
      <c r="MNW1741" s="12"/>
      <c r="MNX1741" s="12"/>
      <c r="MNY1741" s="12"/>
      <c r="MNZ1741" s="12"/>
      <c r="MOA1741" s="12"/>
      <c r="MOB1741" s="12"/>
      <c r="MOC1741" s="12"/>
      <c r="MOD1741" s="12"/>
      <c r="MOE1741" s="12"/>
      <c r="MOF1741" s="12"/>
      <c r="MOG1741" s="12"/>
      <c r="MOH1741" s="12"/>
      <c r="MOI1741" s="12"/>
      <c r="MOJ1741" s="12"/>
      <c r="MOK1741" s="12"/>
      <c r="MOL1741" s="12"/>
      <c r="MOM1741" s="12"/>
      <c r="MON1741" s="12"/>
      <c r="MOO1741" s="12"/>
      <c r="MOP1741" s="12"/>
      <c r="MOQ1741" s="12"/>
      <c r="MOR1741" s="12"/>
      <c r="MOS1741" s="12"/>
      <c r="MOT1741" s="12"/>
      <c r="MOU1741" s="12"/>
      <c r="MOV1741" s="12"/>
      <c r="MOW1741" s="12"/>
      <c r="MOX1741" s="12"/>
      <c r="MOY1741" s="12"/>
      <c r="MOZ1741" s="12"/>
      <c r="MPA1741" s="12"/>
      <c r="MPB1741" s="12"/>
      <c r="MPC1741" s="12"/>
      <c r="MPD1741" s="12"/>
      <c r="MPE1741" s="12"/>
      <c r="MPF1741" s="12"/>
      <c r="MPG1741" s="12"/>
      <c r="MPH1741" s="12"/>
      <c r="MPI1741" s="12"/>
      <c r="MPJ1741" s="12"/>
      <c r="MPK1741" s="12"/>
      <c r="MPL1741" s="12"/>
      <c r="MPM1741" s="12"/>
      <c r="MPN1741" s="12"/>
      <c r="MPO1741" s="12"/>
      <c r="MPP1741" s="12"/>
      <c r="MPQ1741" s="12"/>
      <c r="MPR1741" s="12"/>
      <c r="MPS1741" s="12"/>
      <c r="MPT1741" s="12"/>
      <c r="MPU1741" s="12"/>
      <c r="MPV1741" s="12"/>
      <c r="MPW1741" s="12"/>
      <c r="MPX1741" s="12"/>
      <c r="MPY1741" s="12"/>
      <c r="MPZ1741" s="12"/>
      <c r="MQA1741" s="12"/>
      <c r="MQB1741" s="12"/>
      <c r="MQC1741" s="12"/>
      <c r="MQD1741" s="12"/>
      <c r="MQE1741" s="12"/>
      <c r="MQF1741" s="12"/>
      <c r="MQG1741" s="12"/>
      <c r="MQH1741" s="12"/>
      <c r="MQI1741" s="12"/>
      <c r="MQJ1741" s="12"/>
      <c r="MQK1741" s="12"/>
      <c r="MQL1741" s="12"/>
      <c r="MQM1741" s="12"/>
      <c r="MQN1741" s="12"/>
      <c r="MQO1741" s="12"/>
      <c r="MQP1741" s="12"/>
      <c r="MQQ1741" s="12"/>
      <c r="MQR1741" s="12"/>
      <c r="MQS1741" s="12"/>
      <c r="MQT1741" s="12"/>
      <c r="MQU1741" s="12"/>
      <c r="MQV1741" s="12"/>
      <c r="MQW1741" s="12"/>
      <c r="MQX1741" s="12"/>
      <c r="MQY1741" s="12"/>
      <c r="MQZ1741" s="12"/>
      <c r="MRA1741" s="12"/>
      <c r="MRB1741" s="12"/>
      <c r="MRC1741" s="12"/>
      <c r="MRD1741" s="12"/>
      <c r="MRE1741" s="12"/>
      <c r="MRF1741" s="12"/>
      <c r="MRG1741" s="12"/>
      <c r="MRH1741" s="12"/>
      <c r="MRI1741" s="12"/>
      <c r="MRJ1741" s="12"/>
      <c r="MRK1741" s="12"/>
      <c r="MRL1741" s="12"/>
      <c r="MRM1741" s="12"/>
      <c r="MRN1741" s="12"/>
      <c r="MRO1741" s="12"/>
      <c r="MRP1741" s="12"/>
      <c r="MRQ1741" s="12"/>
      <c r="MRR1741" s="12"/>
      <c r="MRS1741" s="12"/>
      <c r="MRT1741" s="12"/>
      <c r="MRU1741" s="12"/>
      <c r="MRV1741" s="12"/>
      <c r="MRW1741" s="12"/>
      <c r="MRX1741" s="12"/>
      <c r="MRY1741" s="12"/>
      <c r="MRZ1741" s="12"/>
      <c r="MSA1741" s="12"/>
      <c r="MSB1741" s="12"/>
      <c r="MSC1741" s="12"/>
      <c r="MSD1741" s="12"/>
      <c r="MSE1741" s="12"/>
      <c r="MSF1741" s="12"/>
      <c r="MSG1741" s="12"/>
      <c r="MSH1741" s="12"/>
      <c r="MSI1741" s="12"/>
      <c r="MSJ1741" s="12"/>
      <c r="MSK1741" s="12"/>
      <c r="MSL1741" s="12"/>
      <c r="MSM1741" s="12"/>
      <c r="MSN1741" s="12"/>
      <c r="MSO1741" s="12"/>
      <c r="MSP1741" s="12"/>
      <c r="MSQ1741" s="12"/>
      <c r="MSR1741" s="12"/>
      <c r="MSS1741" s="12"/>
      <c r="MST1741" s="12"/>
      <c r="MSU1741" s="12"/>
      <c r="MSV1741" s="12"/>
      <c r="MSW1741" s="12"/>
      <c r="MSX1741" s="12"/>
      <c r="MSY1741" s="12"/>
      <c r="MSZ1741" s="12"/>
      <c r="MTA1741" s="12"/>
      <c r="MTB1741" s="12"/>
      <c r="MTC1741" s="12"/>
      <c r="MTD1741" s="12"/>
      <c r="MTE1741" s="12"/>
      <c r="MTF1741" s="12"/>
      <c r="MTG1741" s="12"/>
      <c r="MTH1741" s="12"/>
      <c r="MTI1741" s="12"/>
      <c r="MTJ1741" s="12"/>
      <c r="MTK1741" s="12"/>
      <c r="MTL1741" s="12"/>
      <c r="MTM1741" s="12"/>
      <c r="MTN1741" s="12"/>
      <c r="MTO1741" s="12"/>
      <c r="MTP1741" s="12"/>
      <c r="MTQ1741" s="12"/>
      <c r="MTR1741" s="12"/>
      <c r="MTS1741" s="12"/>
      <c r="MTT1741" s="12"/>
      <c r="MTU1741" s="12"/>
      <c r="MTV1741" s="12"/>
      <c r="MTW1741" s="12"/>
      <c r="MTX1741" s="12"/>
      <c r="MTY1741" s="12"/>
      <c r="MTZ1741" s="12"/>
      <c r="MUA1741" s="12"/>
      <c r="MUB1741" s="12"/>
      <c r="MUC1741" s="12"/>
      <c r="MUD1741" s="12"/>
      <c r="MUE1741" s="12"/>
      <c r="MUF1741" s="12"/>
      <c r="MUG1741" s="12"/>
      <c r="MUH1741" s="12"/>
      <c r="MUI1741" s="12"/>
      <c r="MUJ1741" s="12"/>
      <c r="MUK1741" s="12"/>
      <c r="MUL1741" s="12"/>
      <c r="MUM1741" s="12"/>
      <c r="MUN1741" s="12"/>
      <c r="MUO1741" s="12"/>
      <c r="MUP1741" s="12"/>
      <c r="MUQ1741" s="12"/>
      <c r="MUR1741" s="12"/>
      <c r="MUS1741" s="12"/>
      <c r="MUT1741" s="12"/>
      <c r="MUU1741" s="12"/>
      <c r="MUV1741" s="12"/>
      <c r="MUW1741" s="12"/>
      <c r="MUX1741" s="12"/>
      <c r="MUY1741" s="12"/>
      <c r="MUZ1741" s="12"/>
      <c r="MVA1741" s="12"/>
      <c r="MVB1741" s="12"/>
      <c r="MVC1741" s="12"/>
      <c r="MVD1741" s="12"/>
      <c r="MVE1741" s="12"/>
      <c r="MVF1741" s="12"/>
      <c r="MVG1741" s="12"/>
      <c r="MVH1741" s="12"/>
      <c r="MVI1741" s="12"/>
      <c r="MVJ1741" s="12"/>
      <c r="MVK1741" s="12"/>
      <c r="MVL1741" s="12"/>
      <c r="MVM1741" s="12"/>
      <c r="MVN1741" s="12"/>
      <c r="MVO1741" s="12"/>
      <c r="MVP1741" s="12"/>
      <c r="MVQ1741" s="12"/>
      <c r="MVR1741" s="12"/>
      <c r="MVS1741" s="12"/>
      <c r="MVT1741" s="12"/>
      <c r="MVU1741" s="12"/>
      <c r="MVV1741" s="12"/>
      <c r="MVW1741" s="12"/>
      <c r="MVX1741" s="12"/>
      <c r="MVY1741" s="12"/>
      <c r="MVZ1741" s="12"/>
      <c r="MWA1741" s="12"/>
      <c r="MWB1741" s="12"/>
      <c r="MWC1741" s="12"/>
      <c r="MWD1741" s="12"/>
      <c r="MWE1741" s="12"/>
      <c r="MWF1741" s="12"/>
      <c r="MWG1741" s="12"/>
      <c r="MWH1741" s="12"/>
      <c r="MWI1741" s="12"/>
      <c r="MWJ1741" s="12"/>
      <c r="MWK1741" s="12"/>
      <c r="MWL1741" s="12"/>
      <c r="MWM1741" s="12"/>
      <c r="MWN1741" s="12"/>
      <c r="MWO1741" s="12"/>
      <c r="MWP1741" s="12"/>
      <c r="MWQ1741" s="12"/>
      <c r="MWR1741" s="12"/>
      <c r="MWS1741" s="12"/>
      <c r="MWT1741" s="12"/>
      <c r="MWU1741" s="12"/>
      <c r="MWV1741" s="12"/>
      <c r="MWW1741" s="12"/>
      <c r="MWX1741" s="12"/>
      <c r="MWY1741" s="12"/>
      <c r="MWZ1741" s="12"/>
      <c r="MXA1741" s="12"/>
      <c r="MXB1741" s="12"/>
      <c r="MXC1741" s="12"/>
      <c r="MXD1741" s="12"/>
      <c r="MXE1741" s="12"/>
      <c r="MXF1741" s="12"/>
      <c r="MXG1741" s="12"/>
      <c r="MXH1741" s="12"/>
      <c r="MXI1741" s="12"/>
      <c r="MXJ1741" s="12"/>
      <c r="MXK1741" s="12"/>
      <c r="MXL1741" s="12"/>
      <c r="MXM1741" s="12"/>
      <c r="MXN1741" s="12"/>
      <c r="MXO1741" s="12"/>
      <c r="MXP1741" s="12"/>
      <c r="MXQ1741" s="12"/>
      <c r="MXR1741" s="12"/>
      <c r="MXS1741" s="12"/>
      <c r="MXT1741" s="12"/>
      <c r="MXU1741" s="12"/>
      <c r="MXV1741" s="12"/>
      <c r="MXW1741" s="12"/>
      <c r="MXX1741" s="12"/>
      <c r="MXY1741" s="12"/>
      <c r="MXZ1741" s="12"/>
      <c r="MYA1741" s="12"/>
      <c r="MYB1741" s="12"/>
      <c r="MYC1741" s="12"/>
      <c r="MYD1741" s="12"/>
      <c r="MYE1741" s="12"/>
      <c r="MYF1741" s="12"/>
      <c r="MYG1741" s="12"/>
      <c r="MYH1741" s="12"/>
      <c r="MYI1741" s="12"/>
      <c r="MYJ1741" s="12"/>
      <c r="MYK1741" s="12"/>
      <c r="MYL1741" s="12"/>
      <c r="MYM1741" s="12"/>
      <c r="MYN1741" s="12"/>
      <c r="MYO1741" s="12"/>
      <c r="MYP1741" s="12"/>
      <c r="MYQ1741" s="12"/>
      <c r="MYR1741" s="12"/>
      <c r="MYS1741" s="12"/>
      <c r="MYT1741" s="12"/>
      <c r="MYU1741" s="12"/>
      <c r="MYV1741" s="12"/>
      <c r="MYW1741" s="12"/>
      <c r="MYX1741" s="12"/>
      <c r="MYY1741" s="12"/>
      <c r="MYZ1741" s="12"/>
      <c r="MZA1741" s="12"/>
      <c r="MZB1741" s="12"/>
      <c r="MZC1741" s="12"/>
      <c r="MZD1741" s="12"/>
      <c r="MZE1741" s="12"/>
      <c r="MZF1741" s="12"/>
      <c r="MZG1741" s="12"/>
      <c r="MZH1741" s="12"/>
      <c r="MZI1741" s="12"/>
      <c r="MZJ1741" s="12"/>
      <c r="MZK1741" s="12"/>
      <c r="MZL1741" s="12"/>
      <c r="MZM1741" s="12"/>
      <c r="MZN1741" s="12"/>
      <c r="MZO1741" s="12"/>
      <c r="MZP1741" s="12"/>
      <c r="MZQ1741" s="12"/>
      <c r="MZR1741" s="12"/>
      <c r="MZS1741" s="12"/>
      <c r="MZT1741" s="12"/>
      <c r="MZU1741" s="12"/>
      <c r="MZV1741" s="12"/>
      <c r="MZW1741" s="12"/>
      <c r="MZX1741" s="12"/>
      <c r="MZY1741" s="12"/>
      <c r="MZZ1741" s="12"/>
      <c r="NAA1741" s="12"/>
      <c r="NAB1741" s="12"/>
      <c r="NAC1741" s="12"/>
      <c r="NAD1741" s="12"/>
      <c r="NAE1741" s="12"/>
      <c r="NAF1741" s="12"/>
      <c r="NAG1741" s="12"/>
      <c r="NAH1741" s="12"/>
      <c r="NAI1741" s="12"/>
      <c r="NAJ1741" s="12"/>
      <c r="NAK1741" s="12"/>
      <c r="NAL1741" s="12"/>
      <c r="NAM1741" s="12"/>
      <c r="NAN1741" s="12"/>
      <c r="NAO1741" s="12"/>
      <c r="NAP1741" s="12"/>
      <c r="NAQ1741" s="12"/>
      <c r="NAR1741" s="12"/>
      <c r="NAS1741" s="12"/>
      <c r="NAT1741" s="12"/>
      <c r="NAU1741" s="12"/>
      <c r="NAV1741" s="12"/>
      <c r="NAW1741" s="12"/>
      <c r="NAX1741" s="12"/>
      <c r="NAY1741" s="12"/>
      <c r="NAZ1741" s="12"/>
      <c r="NBA1741" s="12"/>
      <c r="NBB1741" s="12"/>
      <c r="NBC1741" s="12"/>
      <c r="NBD1741" s="12"/>
      <c r="NBE1741" s="12"/>
      <c r="NBF1741" s="12"/>
      <c r="NBG1741" s="12"/>
      <c r="NBH1741" s="12"/>
      <c r="NBI1741" s="12"/>
      <c r="NBJ1741" s="12"/>
      <c r="NBK1741" s="12"/>
      <c r="NBL1741" s="12"/>
      <c r="NBM1741" s="12"/>
      <c r="NBN1741" s="12"/>
      <c r="NBO1741" s="12"/>
      <c r="NBP1741" s="12"/>
      <c r="NBQ1741" s="12"/>
      <c r="NBR1741" s="12"/>
      <c r="NBS1741" s="12"/>
      <c r="NBT1741" s="12"/>
      <c r="NBU1741" s="12"/>
      <c r="NBV1741" s="12"/>
      <c r="NBW1741" s="12"/>
      <c r="NBX1741" s="12"/>
      <c r="NBY1741" s="12"/>
      <c r="NBZ1741" s="12"/>
      <c r="NCA1741" s="12"/>
      <c r="NCB1741" s="12"/>
      <c r="NCC1741" s="12"/>
      <c r="NCD1741" s="12"/>
      <c r="NCE1741" s="12"/>
      <c r="NCF1741" s="12"/>
      <c r="NCG1741" s="12"/>
      <c r="NCH1741" s="12"/>
      <c r="NCI1741" s="12"/>
      <c r="NCJ1741" s="12"/>
      <c r="NCK1741" s="12"/>
      <c r="NCL1741" s="12"/>
      <c r="NCM1741" s="12"/>
      <c r="NCN1741" s="12"/>
      <c r="NCO1741" s="12"/>
      <c r="NCP1741" s="12"/>
      <c r="NCQ1741" s="12"/>
      <c r="NCR1741" s="12"/>
      <c r="NCS1741" s="12"/>
      <c r="NCT1741" s="12"/>
      <c r="NCU1741" s="12"/>
      <c r="NCV1741" s="12"/>
      <c r="NCW1741" s="12"/>
      <c r="NCX1741" s="12"/>
      <c r="NCY1741" s="12"/>
      <c r="NCZ1741" s="12"/>
      <c r="NDA1741" s="12"/>
      <c r="NDB1741" s="12"/>
      <c r="NDC1741" s="12"/>
      <c r="NDD1741" s="12"/>
      <c r="NDE1741" s="12"/>
      <c r="NDF1741" s="12"/>
      <c r="NDG1741" s="12"/>
      <c r="NDH1741" s="12"/>
      <c r="NDI1741" s="12"/>
      <c r="NDJ1741" s="12"/>
      <c r="NDK1741" s="12"/>
      <c r="NDL1741" s="12"/>
      <c r="NDM1741" s="12"/>
      <c r="NDN1741" s="12"/>
      <c r="NDO1741" s="12"/>
      <c r="NDP1741" s="12"/>
      <c r="NDQ1741" s="12"/>
      <c r="NDR1741" s="12"/>
      <c r="NDS1741" s="12"/>
      <c r="NDT1741" s="12"/>
      <c r="NDU1741" s="12"/>
      <c r="NDV1741" s="12"/>
      <c r="NDW1741" s="12"/>
      <c r="NDX1741" s="12"/>
      <c r="NDY1741" s="12"/>
      <c r="NDZ1741" s="12"/>
      <c r="NEA1741" s="12"/>
      <c r="NEB1741" s="12"/>
      <c r="NEC1741" s="12"/>
      <c r="NED1741" s="12"/>
      <c r="NEE1741" s="12"/>
      <c r="NEF1741" s="12"/>
      <c r="NEG1741" s="12"/>
      <c r="NEH1741" s="12"/>
      <c r="NEI1741" s="12"/>
      <c r="NEJ1741" s="12"/>
      <c r="NEK1741" s="12"/>
      <c r="NEL1741" s="12"/>
      <c r="NEM1741" s="12"/>
      <c r="NEN1741" s="12"/>
      <c r="NEO1741" s="12"/>
      <c r="NEP1741" s="12"/>
      <c r="NEQ1741" s="12"/>
      <c r="NER1741" s="12"/>
      <c r="NES1741" s="12"/>
      <c r="NET1741" s="12"/>
      <c r="NEU1741" s="12"/>
      <c r="NEV1741" s="12"/>
      <c r="NEW1741" s="12"/>
      <c r="NEX1741" s="12"/>
      <c r="NEY1741" s="12"/>
      <c r="NEZ1741" s="12"/>
      <c r="NFA1741" s="12"/>
      <c r="NFB1741" s="12"/>
      <c r="NFC1741" s="12"/>
      <c r="NFD1741" s="12"/>
      <c r="NFE1741" s="12"/>
      <c r="NFF1741" s="12"/>
      <c r="NFG1741" s="12"/>
      <c r="NFH1741" s="12"/>
      <c r="NFI1741" s="12"/>
      <c r="NFJ1741" s="12"/>
      <c r="NFK1741" s="12"/>
      <c r="NFL1741" s="12"/>
      <c r="NFM1741" s="12"/>
      <c r="NFN1741" s="12"/>
      <c r="NFO1741" s="12"/>
      <c r="NFP1741" s="12"/>
      <c r="NFQ1741" s="12"/>
      <c r="NFR1741" s="12"/>
      <c r="NFS1741" s="12"/>
      <c r="NFT1741" s="12"/>
      <c r="NFU1741" s="12"/>
      <c r="NFV1741" s="12"/>
      <c r="NFW1741" s="12"/>
      <c r="NFX1741" s="12"/>
      <c r="NFY1741" s="12"/>
      <c r="NFZ1741" s="12"/>
      <c r="NGA1741" s="12"/>
      <c r="NGB1741" s="12"/>
      <c r="NGC1741" s="12"/>
      <c r="NGD1741" s="12"/>
      <c r="NGE1741" s="12"/>
      <c r="NGF1741" s="12"/>
      <c r="NGG1741" s="12"/>
      <c r="NGH1741" s="12"/>
      <c r="NGI1741" s="12"/>
      <c r="NGJ1741" s="12"/>
      <c r="NGK1741" s="12"/>
      <c r="NGL1741" s="12"/>
      <c r="NGM1741" s="12"/>
      <c r="NGN1741" s="12"/>
      <c r="NGO1741" s="12"/>
      <c r="NGP1741" s="12"/>
      <c r="NGQ1741" s="12"/>
      <c r="NGR1741" s="12"/>
      <c r="NGS1741" s="12"/>
      <c r="NGT1741" s="12"/>
      <c r="NGU1741" s="12"/>
      <c r="NGV1741" s="12"/>
      <c r="NGW1741" s="12"/>
      <c r="NGX1741" s="12"/>
      <c r="NGY1741" s="12"/>
      <c r="NGZ1741" s="12"/>
      <c r="NHA1741" s="12"/>
      <c r="NHB1741" s="12"/>
      <c r="NHC1741" s="12"/>
      <c r="NHD1741" s="12"/>
      <c r="NHE1741" s="12"/>
      <c r="NHF1741" s="12"/>
      <c r="NHG1741" s="12"/>
      <c r="NHH1741" s="12"/>
      <c r="NHI1741" s="12"/>
      <c r="NHJ1741" s="12"/>
      <c r="NHK1741" s="12"/>
      <c r="NHL1741" s="12"/>
      <c r="NHM1741" s="12"/>
      <c r="NHN1741" s="12"/>
      <c r="NHO1741" s="12"/>
      <c r="NHP1741" s="12"/>
      <c r="NHQ1741" s="12"/>
      <c r="NHR1741" s="12"/>
      <c r="NHS1741" s="12"/>
      <c r="NHT1741" s="12"/>
      <c r="NHU1741" s="12"/>
      <c r="NHV1741" s="12"/>
      <c r="NHW1741" s="12"/>
      <c r="NHX1741" s="12"/>
      <c r="NHY1741" s="12"/>
      <c r="NHZ1741" s="12"/>
      <c r="NIA1741" s="12"/>
      <c r="NIB1741" s="12"/>
      <c r="NIC1741" s="12"/>
      <c r="NID1741" s="12"/>
      <c r="NIE1741" s="12"/>
      <c r="NIF1741" s="12"/>
      <c r="NIG1741" s="12"/>
      <c r="NIH1741" s="12"/>
      <c r="NII1741" s="12"/>
      <c r="NIJ1741" s="12"/>
      <c r="NIK1741" s="12"/>
      <c r="NIL1741" s="12"/>
      <c r="NIM1741" s="12"/>
      <c r="NIN1741" s="12"/>
      <c r="NIO1741" s="12"/>
      <c r="NIP1741" s="12"/>
      <c r="NIQ1741" s="12"/>
      <c r="NIR1741" s="12"/>
      <c r="NIS1741" s="12"/>
      <c r="NIT1741" s="12"/>
      <c r="NIU1741" s="12"/>
      <c r="NIV1741" s="12"/>
      <c r="NIW1741" s="12"/>
      <c r="NIX1741" s="12"/>
      <c r="NIY1741" s="12"/>
      <c r="NIZ1741" s="12"/>
      <c r="NJA1741" s="12"/>
      <c r="NJB1741" s="12"/>
      <c r="NJC1741" s="12"/>
      <c r="NJD1741" s="12"/>
      <c r="NJE1741" s="12"/>
      <c r="NJF1741" s="12"/>
      <c r="NJG1741" s="12"/>
      <c r="NJH1741" s="12"/>
      <c r="NJI1741" s="12"/>
      <c r="NJJ1741" s="12"/>
      <c r="NJK1741" s="12"/>
      <c r="NJL1741" s="12"/>
      <c r="NJM1741" s="12"/>
      <c r="NJN1741" s="12"/>
      <c r="NJO1741" s="12"/>
      <c r="NJP1741" s="12"/>
      <c r="NJQ1741" s="12"/>
      <c r="NJR1741" s="12"/>
      <c r="NJS1741" s="12"/>
      <c r="NJT1741" s="12"/>
      <c r="NJU1741" s="12"/>
      <c r="NJV1741" s="12"/>
      <c r="NJW1741" s="12"/>
      <c r="NJX1741" s="12"/>
      <c r="NJY1741" s="12"/>
      <c r="NJZ1741" s="12"/>
      <c r="NKA1741" s="12"/>
      <c r="NKB1741" s="12"/>
      <c r="NKC1741" s="12"/>
      <c r="NKD1741" s="12"/>
      <c r="NKE1741" s="12"/>
      <c r="NKF1741" s="12"/>
      <c r="NKG1741" s="12"/>
      <c r="NKH1741" s="12"/>
      <c r="NKI1741" s="12"/>
      <c r="NKJ1741" s="12"/>
      <c r="NKK1741" s="12"/>
      <c r="NKL1741" s="12"/>
      <c r="NKM1741" s="12"/>
      <c r="NKN1741" s="12"/>
      <c r="NKO1741" s="12"/>
      <c r="NKP1741" s="12"/>
      <c r="NKQ1741" s="12"/>
      <c r="NKR1741" s="12"/>
      <c r="NKS1741" s="12"/>
      <c r="NKT1741" s="12"/>
      <c r="NKU1741" s="12"/>
      <c r="NKV1741" s="12"/>
      <c r="NKW1741" s="12"/>
      <c r="NKX1741" s="12"/>
      <c r="NKY1741" s="12"/>
      <c r="NKZ1741" s="12"/>
      <c r="NLA1741" s="12"/>
      <c r="NLB1741" s="12"/>
      <c r="NLC1741" s="12"/>
      <c r="NLD1741" s="12"/>
      <c r="NLE1741" s="12"/>
      <c r="NLF1741" s="12"/>
      <c r="NLG1741" s="12"/>
      <c r="NLH1741" s="12"/>
      <c r="NLI1741" s="12"/>
      <c r="NLJ1741" s="12"/>
      <c r="NLK1741" s="12"/>
      <c r="NLL1741" s="12"/>
      <c r="NLM1741" s="12"/>
      <c r="NLN1741" s="12"/>
      <c r="NLO1741" s="12"/>
      <c r="NLP1741" s="12"/>
      <c r="NLQ1741" s="12"/>
      <c r="NLR1741" s="12"/>
      <c r="NLS1741" s="12"/>
      <c r="NLT1741" s="12"/>
      <c r="NLU1741" s="12"/>
      <c r="NLV1741" s="12"/>
      <c r="NLW1741" s="12"/>
      <c r="NLX1741" s="12"/>
      <c r="NLY1741" s="12"/>
      <c r="NLZ1741" s="12"/>
      <c r="NMA1741" s="12"/>
      <c r="NMB1741" s="12"/>
      <c r="NMC1741" s="12"/>
      <c r="NMD1741" s="12"/>
      <c r="NME1741" s="12"/>
      <c r="NMF1741" s="12"/>
      <c r="NMG1741" s="12"/>
      <c r="NMH1741" s="12"/>
      <c r="NMI1741" s="12"/>
      <c r="NMJ1741" s="12"/>
      <c r="NMK1741" s="12"/>
      <c r="NML1741" s="12"/>
      <c r="NMM1741" s="12"/>
      <c r="NMN1741" s="12"/>
      <c r="NMO1741" s="12"/>
      <c r="NMP1741" s="12"/>
      <c r="NMQ1741" s="12"/>
      <c r="NMR1741" s="12"/>
      <c r="NMS1741" s="12"/>
      <c r="NMT1741" s="12"/>
      <c r="NMU1741" s="12"/>
      <c r="NMV1741" s="12"/>
      <c r="NMW1741" s="12"/>
      <c r="NMX1741" s="12"/>
      <c r="NMY1741" s="12"/>
      <c r="NMZ1741" s="12"/>
      <c r="NNA1741" s="12"/>
      <c r="NNB1741" s="12"/>
      <c r="NNC1741" s="12"/>
      <c r="NND1741" s="12"/>
      <c r="NNE1741" s="12"/>
      <c r="NNF1741" s="12"/>
      <c r="NNG1741" s="12"/>
      <c r="NNH1741" s="12"/>
      <c r="NNI1741" s="12"/>
      <c r="NNJ1741" s="12"/>
      <c r="NNK1741" s="12"/>
      <c r="NNL1741" s="12"/>
      <c r="NNM1741" s="12"/>
      <c r="NNN1741" s="12"/>
      <c r="NNO1741" s="12"/>
      <c r="NNP1741" s="12"/>
      <c r="NNQ1741" s="12"/>
      <c r="NNR1741" s="12"/>
      <c r="NNS1741" s="12"/>
      <c r="NNT1741" s="12"/>
      <c r="NNU1741" s="12"/>
      <c r="NNV1741" s="12"/>
      <c r="NNW1741" s="12"/>
      <c r="NNX1741" s="12"/>
      <c r="NNY1741" s="12"/>
      <c r="NNZ1741" s="12"/>
      <c r="NOA1741" s="12"/>
      <c r="NOB1741" s="12"/>
      <c r="NOC1741" s="12"/>
      <c r="NOD1741" s="12"/>
      <c r="NOE1741" s="12"/>
      <c r="NOF1741" s="12"/>
      <c r="NOG1741" s="12"/>
      <c r="NOH1741" s="12"/>
      <c r="NOI1741" s="12"/>
      <c r="NOJ1741" s="12"/>
      <c r="NOK1741" s="12"/>
      <c r="NOL1741" s="12"/>
      <c r="NOM1741" s="12"/>
      <c r="NON1741" s="12"/>
      <c r="NOO1741" s="12"/>
      <c r="NOP1741" s="12"/>
      <c r="NOQ1741" s="12"/>
      <c r="NOR1741" s="12"/>
      <c r="NOS1741" s="12"/>
      <c r="NOT1741" s="12"/>
      <c r="NOU1741" s="12"/>
      <c r="NOV1741" s="12"/>
      <c r="NOW1741" s="12"/>
      <c r="NOX1741" s="12"/>
      <c r="NOY1741" s="12"/>
      <c r="NOZ1741" s="12"/>
      <c r="NPA1741" s="12"/>
      <c r="NPB1741" s="12"/>
      <c r="NPC1741" s="12"/>
      <c r="NPD1741" s="12"/>
      <c r="NPE1741" s="12"/>
      <c r="NPF1741" s="12"/>
      <c r="NPG1741" s="12"/>
      <c r="NPH1741" s="12"/>
      <c r="NPI1741" s="12"/>
      <c r="NPJ1741" s="12"/>
      <c r="NPK1741" s="12"/>
      <c r="NPL1741" s="12"/>
      <c r="NPM1741" s="12"/>
      <c r="NPN1741" s="12"/>
      <c r="NPO1741" s="12"/>
      <c r="NPP1741" s="12"/>
      <c r="NPQ1741" s="12"/>
      <c r="NPR1741" s="12"/>
      <c r="NPS1741" s="12"/>
      <c r="NPT1741" s="12"/>
      <c r="NPU1741" s="12"/>
      <c r="NPV1741" s="12"/>
      <c r="NPW1741" s="12"/>
      <c r="NPX1741" s="12"/>
      <c r="NPY1741" s="12"/>
      <c r="NPZ1741" s="12"/>
      <c r="NQA1741" s="12"/>
      <c r="NQB1741" s="12"/>
      <c r="NQC1741" s="12"/>
      <c r="NQD1741" s="12"/>
      <c r="NQE1741" s="12"/>
      <c r="NQF1741" s="12"/>
      <c r="NQG1741" s="12"/>
      <c r="NQH1741" s="12"/>
      <c r="NQI1741" s="12"/>
      <c r="NQJ1741" s="12"/>
      <c r="NQK1741" s="12"/>
      <c r="NQL1741" s="12"/>
      <c r="NQM1741" s="12"/>
      <c r="NQN1741" s="12"/>
      <c r="NQO1741" s="12"/>
      <c r="NQP1741" s="12"/>
      <c r="NQQ1741" s="12"/>
      <c r="NQR1741" s="12"/>
      <c r="NQS1741" s="12"/>
      <c r="NQT1741" s="12"/>
      <c r="NQU1741" s="12"/>
      <c r="NQV1741" s="12"/>
      <c r="NQW1741" s="12"/>
      <c r="NQX1741" s="12"/>
      <c r="NQY1741" s="12"/>
      <c r="NQZ1741" s="12"/>
      <c r="NRA1741" s="12"/>
      <c r="NRB1741" s="12"/>
      <c r="NRC1741" s="12"/>
      <c r="NRD1741" s="12"/>
      <c r="NRE1741" s="12"/>
      <c r="NRF1741" s="12"/>
      <c r="NRG1741" s="12"/>
      <c r="NRH1741" s="12"/>
      <c r="NRI1741" s="12"/>
      <c r="NRJ1741" s="12"/>
      <c r="NRK1741" s="12"/>
      <c r="NRL1741" s="12"/>
      <c r="NRM1741" s="12"/>
      <c r="NRN1741" s="12"/>
      <c r="NRO1741" s="12"/>
      <c r="NRP1741" s="12"/>
      <c r="NRQ1741" s="12"/>
      <c r="NRR1741" s="12"/>
      <c r="NRS1741" s="12"/>
      <c r="NRT1741" s="12"/>
      <c r="NRU1741" s="12"/>
      <c r="NRV1741" s="12"/>
      <c r="NRW1741" s="12"/>
      <c r="NRX1741" s="12"/>
      <c r="NRY1741" s="12"/>
      <c r="NRZ1741" s="12"/>
      <c r="NSA1741" s="12"/>
      <c r="NSB1741" s="12"/>
      <c r="NSC1741" s="12"/>
      <c r="NSD1741" s="12"/>
      <c r="NSE1741" s="12"/>
      <c r="NSF1741" s="12"/>
      <c r="NSG1741" s="12"/>
      <c r="NSH1741" s="12"/>
      <c r="NSI1741" s="12"/>
      <c r="NSJ1741" s="12"/>
      <c r="NSK1741" s="12"/>
      <c r="NSL1741" s="12"/>
      <c r="NSM1741" s="12"/>
      <c r="NSN1741" s="12"/>
      <c r="NSO1741" s="12"/>
      <c r="NSP1741" s="12"/>
      <c r="NSQ1741" s="12"/>
      <c r="NSR1741" s="12"/>
      <c r="NSS1741" s="12"/>
      <c r="NST1741" s="12"/>
      <c r="NSU1741" s="12"/>
      <c r="NSV1741" s="12"/>
      <c r="NSW1741" s="12"/>
      <c r="NSX1741" s="12"/>
      <c r="NSY1741" s="12"/>
      <c r="NSZ1741" s="12"/>
      <c r="NTA1741" s="12"/>
      <c r="NTB1741" s="12"/>
      <c r="NTC1741" s="12"/>
      <c r="NTD1741" s="12"/>
      <c r="NTE1741" s="12"/>
      <c r="NTF1741" s="12"/>
      <c r="NTG1741" s="12"/>
      <c r="NTH1741" s="12"/>
      <c r="NTI1741" s="12"/>
      <c r="NTJ1741" s="12"/>
      <c r="NTK1741" s="12"/>
      <c r="NTL1741" s="12"/>
      <c r="NTM1741" s="12"/>
      <c r="NTN1741" s="12"/>
      <c r="NTO1741" s="12"/>
      <c r="NTP1741" s="12"/>
      <c r="NTQ1741" s="12"/>
      <c r="NTR1741" s="12"/>
      <c r="NTS1741" s="12"/>
      <c r="NTT1741" s="12"/>
      <c r="NTU1741" s="12"/>
      <c r="NTV1741" s="12"/>
      <c r="NTW1741" s="12"/>
      <c r="NTX1741" s="12"/>
      <c r="NTY1741" s="12"/>
      <c r="NTZ1741" s="12"/>
      <c r="NUA1741" s="12"/>
      <c r="NUB1741" s="12"/>
      <c r="NUC1741" s="12"/>
      <c r="NUD1741" s="12"/>
      <c r="NUE1741" s="12"/>
      <c r="NUF1741" s="12"/>
      <c r="NUG1741" s="12"/>
      <c r="NUH1741" s="12"/>
      <c r="NUI1741" s="12"/>
      <c r="NUJ1741" s="12"/>
      <c r="NUK1741" s="12"/>
      <c r="NUL1741" s="12"/>
      <c r="NUM1741" s="12"/>
      <c r="NUN1741" s="12"/>
      <c r="NUO1741" s="12"/>
      <c r="NUP1741" s="12"/>
      <c r="NUQ1741" s="12"/>
      <c r="NUR1741" s="12"/>
      <c r="NUS1741" s="12"/>
      <c r="NUT1741" s="12"/>
      <c r="NUU1741" s="12"/>
      <c r="NUV1741" s="12"/>
      <c r="NUW1741" s="12"/>
      <c r="NUX1741" s="12"/>
      <c r="NUY1741" s="12"/>
      <c r="NUZ1741" s="12"/>
      <c r="NVA1741" s="12"/>
      <c r="NVB1741" s="12"/>
      <c r="NVC1741" s="12"/>
      <c r="NVD1741" s="12"/>
      <c r="NVE1741" s="12"/>
      <c r="NVF1741" s="12"/>
      <c r="NVG1741" s="12"/>
      <c r="NVH1741" s="12"/>
      <c r="NVI1741" s="12"/>
      <c r="NVJ1741" s="12"/>
      <c r="NVK1741" s="12"/>
      <c r="NVL1741" s="12"/>
      <c r="NVM1741" s="12"/>
      <c r="NVN1741" s="12"/>
      <c r="NVO1741" s="12"/>
      <c r="NVP1741" s="12"/>
      <c r="NVQ1741" s="12"/>
      <c r="NVR1741" s="12"/>
      <c r="NVS1741" s="12"/>
      <c r="NVT1741" s="12"/>
      <c r="NVU1741" s="12"/>
      <c r="NVV1741" s="12"/>
      <c r="NVW1741" s="12"/>
      <c r="NVX1741" s="12"/>
      <c r="NVY1741" s="12"/>
      <c r="NVZ1741" s="12"/>
      <c r="NWA1741" s="12"/>
      <c r="NWB1741" s="12"/>
      <c r="NWC1741" s="12"/>
      <c r="NWD1741" s="12"/>
      <c r="NWE1741" s="12"/>
      <c r="NWF1741" s="12"/>
      <c r="NWG1741" s="12"/>
      <c r="NWH1741" s="12"/>
      <c r="NWI1741" s="12"/>
      <c r="NWJ1741" s="12"/>
      <c r="NWK1741" s="12"/>
      <c r="NWL1741" s="12"/>
      <c r="NWM1741" s="12"/>
      <c r="NWN1741" s="12"/>
      <c r="NWO1741" s="12"/>
      <c r="NWP1741" s="12"/>
      <c r="NWQ1741" s="12"/>
      <c r="NWR1741" s="12"/>
      <c r="NWS1741" s="12"/>
      <c r="NWT1741" s="12"/>
      <c r="NWU1741" s="12"/>
      <c r="NWV1741" s="12"/>
      <c r="NWW1741" s="12"/>
      <c r="NWX1741" s="12"/>
      <c r="NWY1741" s="12"/>
      <c r="NWZ1741" s="12"/>
      <c r="NXA1741" s="12"/>
      <c r="NXB1741" s="12"/>
      <c r="NXC1741" s="12"/>
      <c r="NXD1741" s="12"/>
      <c r="NXE1741" s="12"/>
      <c r="NXF1741" s="12"/>
      <c r="NXG1741" s="12"/>
      <c r="NXH1741" s="12"/>
      <c r="NXI1741" s="12"/>
      <c r="NXJ1741" s="12"/>
      <c r="NXK1741" s="12"/>
      <c r="NXL1741" s="12"/>
      <c r="NXM1741" s="12"/>
      <c r="NXN1741" s="12"/>
      <c r="NXO1741" s="12"/>
      <c r="NXP1741" s="12"/>
      <c r="NXQ1741" s="12"/>
      <c r="NXR1741" s="12"/>
      <c r="NXS1741" s="12"/>
      <c r="NXT1741" s="12"/>
      <c r="NXU1741" s="12"/>
      <c r="NXV1741" s="12"/>
      <c r="NXW1741" s="12"/>
      <c r="NXX1741" s="12"/>
      <c r="NXY1741" s="12"/>
      <c r="NXZ1741" s="12"/>
      <c r="NYA1741" s="12"/>
      <c r="NYB1741" s="12"/>
      <c r="NYC1741" s="12"/>
      <c r="NYD1741" s="12"/>
      <c r="NYE1741" s="12"/>
      <c r="NYF1741" s="12"/>
      <c r="NYG1741" s="12"/>
      <c r="NYH1741" s="12"/>
      <c r="NYI1741" s="12"/>
      <c r="NYJ1741" s="12"/>
      <c r="NYK1741" s="12"/>
      <c r="NYL1741" s="12"/>
      <c r="NYM1741" s="12"/>
      <c r="NYN1741" s="12"/>
      <c r="NYO1741" s="12"/>
      <c r="NYP1741" s="12"/>
      <c r="NYQ1741" s="12"/>
      <c r="NYR1741" s="12"/>
      <c r="NYS1741" s="12"/>
      <c r="NYT1741" s="12"/>
      <c r="NYU1741" s="12"/>
      <c r="NYV1741" s="12"/>
      <c r="NYW1741" s="12"/>
      <c r="NYX1741" s="12"/>
      <c r="NYY1741" s="12"/>
      <c r="NYZ1741" s="12"/>
      <c r="NZA1741" s="12"/>
      <c r="NZB1741" s="12"/>
      <c r="NZC1741" s="12"/>
      <c r="NZD1741" s="12"/>
      <c r="NZE1741" s="12"/>
      <c r="NZF1741" s="12"/>
      <c r="NZG1741" s="12"/>
      <c r="NZH1741" s="12"/>
      <c r="NZI1741" s="12"/>
      <c r="NZJ1741" s="12"/>
      <c r="NZK1741" s="12"/>
      <c r="NZL1741" s="12"/>
      <c r="NZM1741" s="12"/>
      <c r="NZN1741" s="12"/>
      <c r="NZO1741" s="12"/>
      <c r="NZP1741" s="12"/>
      <c r="NZQ1741" s="12"/>
      <c r="NZR1741" s="12"/>
      <c r="NZS1741" s="12"/>
      <c r="NZT1741" s="12"/>
      <c r="NZU1741" s="12"/>
      <c r="NZV1741" s="12"/>
      <c r="NZW1741" s="12"/>
      <c r="NZX1741" s="12"/>
      <c r="NZY1741" s="12"/>
      <c r="NZZ1741" s="12"/>
      <c r="OAA1741" s="12"/>
      <c r="OAB1741" s="12"/>
      <c r="OAC1741" s="12"/>
      <c r="OAD1741" s="12"/>
      <c r="OAE1741" s="12"/>
      <c r="OAF1741" s="12"/>
      <c r="OAG1741" s="12"/>
      <c r="OAH1741" s="12"/>
      <c r="OAI1741" s="12"/>
      <c r="OAJ1741" s="12"/>
      <c r="OAK1741" s="12"/>
      <c r="OAL1741" s="12"/>
      <c r="OAM1741" s="12"/>
      <c r="OAN1741" s="12"/>
      <c r="OAO1741" s="12"/>
      <c r="OAP1741" s="12"/>
      <c r="OAQ1741" s="12"/>
      <c r="OAR1741" s="12"/>
      <c r="OAS1741" s="12"/>
      <c r="OAT1741" s="12"/>
      <c r="OAU1741" s="12"/>
      <c r="OAV1741" s="12"/>
      <c r="OAW1741" s="12"/>
      <c r="OAX1741" s="12"/>
      <c r="OAY1741" s="12"/>
      <c r="OAZ1741" s="12"/>
      <c r="OBA1741" s="12"/>
      <c r="OBB1741" s="12"/>
      <c r="OBC1741" s="12"/>
      <c r="OBD1741" s="12"/>
      <c r="OBE1741" s="12"/>
      <c r="OBF1741" s="12"/>
      <c r="OBG1741" s="12"/>
      <c r="OBH1741" s="12"/>
      <c r="OBI1741" s="12"/>
      <c r="OBJ1741" s="12"/>
      <c r="OBK1741" s="12"/>
      <c r="OBL1741" s="12"/>
      <c r="OBM1741" s="12"/>
      <c r="OBN1741" s="12"/>
      <c r="OBO1741" s="12"/>
      <c r="OBP1741" s="12"/>
      <c r="OBQ1741" s="12"/>
      <c r="OBR1741" s="12"/>
      <c r="OBS1741" s="12"/>
      <c r="OBT1741" s="12"/>
      <c r="OBU1741" s="12"/>
      <c r="OBV1741" s="12"/>
      <c r="OBW1741" s="12"/>
      <c r="OBX1741" s="12"/>
      <c r="OBY1741" s="12"/>
      <c r="OBZ1741" s="12"/>
      <c r="OCA1741" s="12"/>
      <c r="OCB1741" s="12"/>
      <c r="OCC1741" s="12"/>
      <c r="OCD1741" s="12"/>
      <c r="OCE1741" s="12"/>
      <c r="OCF1741" s="12"/>
      <c r="OCG1741" s="12"/>
      <c r="OCH1741" s="12"/>
      <c r="OCI1741" s="12"/>
      <c r="OCJ1741" s="12"/>
      <c r="OCK1741" s="12"/>
      <c r="OCL1741" s="12"/>
      <c r="OCM1741" s="12"/>
      <c r="OCN1741" s="12"/>
      <c r="OCO1741" s="12"/>
      <c r="OCP1741" s="12"/>
      <c r="OCQ1741" s="12"/>
      <c r="OCR1741" s="12"/>
      <c r="OCS1741" s="12"/>
      <c r="OCT1741" s="12"/>
      <c r="OCU1741" s="12"/>
      <c r="OCV1741" s="12"/>
      <c r="OCW1741" s="12"/>
      <c r="OCX1741" s="12"/>
      <c r="OCY1741" s="12"/>
      <c r="OCZ1741" s="12"/>
      <c r="ODA1741" s="12"/>
      <c r="ODB1741" s="12"/>
      <c r="ODC1741" s="12"/>
      <c r="ODD1741" s="12"/>
      <c r="ODE1741" s="12"/>
      <c r="ODF1741" s="12"/>
      <c r="ODG1741" s="12"/>
      <c r="ODH1741" s="12"/>
      <c r="ODI1741" s="12"/>
      <c r="ODJ1741" s="12"/>
      <c r="ODK1741" s="12"/>
      <c r="ODL1741" s="12"/>
      <c r="ODM1741" s="12"/>
      <c r="ODN1741" s="12"/>
      <c r="ODO1741" s="12"/>
      <c r="ODP1741" s="12"/>
      <c r="ODQ1741" s="12"/>
      <c r="ODR1741" s="12"/>
      <c r="ODS1741" s="12"/>
      <c r="ODT1741" s="12"/>
      <c r="ODU1741" s="12"/>
      <c r="ODV1741" s="12"/>
      <c r="ODW1741" s="12"/>
      <c r="ODX1741" s="12"/>
      <c r="ODY1741" s="12"/>
      <c r="ODZ1741" s="12"/>
      <c r="OEA1741" s="12"/>
      <c r="OEB1741" s="12"/>
      <c r="OEC1741" s="12"/>
      <c r="OED1741" s="12"/>
      <c r="OEE1741" s="12"/>
      <c r="OEF1741" s="12"/>
      <c r="OEG1741" s="12"/>
      <c r="OEH1741" s="12"/>
      <c r="OEI1741" s="12"/>
      <c r="OEJ1741" s="12"/>
      <c r="OEK1741" s="12"/>
      <c r="OEL1741" s="12"/>
      <c r="OEM1741" s="12"/>
      <c r="OEN1741" s="12"/>
      <c r="OEO1741" s="12"/>
      <c r="OEP1741" s="12"/>
      <c r="OEQ1741" s="12"/>
      <c r="OER1741" s="12"/>
      <c r="OES1741" s="12"/>
      <c r="OET1741" s="12"/>
      <c r="OEU1741" s="12"/>
      <c r="OEV1741" s="12"/>
      <c r="OEW1741" s="12"/>
      <c r="OEX1741" s="12"/>
      <c r="OEY1741" s="12"/>
      <c r="OEZ1741" s="12"/>
      <c r="OFA1741" s="12"/>
      <c r="OFB1741" s="12"/>
      <c r="OFC1741" s="12"/>
      <c r="OFD1741" s="12"/>
      <c r="OFE1741" s="12"/>
      <c r="OFF1741" s="12"/>
      <c r="OFG1741" s="12"/>
      <c r="OFH1741" s="12"/>
      <c r="OFI1741" s="12"/>
      <c r="OFJ1741" s="12"/>
      <c r="OFK1741" s="12"/>
      <c r="OFL1741" s="12"/>
      <c r="OFM1741" s="12"/>
      <c r="OFN1741" s="12"/>
      <c r="OFO1741" s="12"/>
      <c r="OFP1741" s="12"/>
      <c r="OFQ1741" s="12"/>
      <c r="OFR1741" s="12"/>
      <c r="OFS1741" s="12"/>
      <c r="OFT1741" s="12"/>
      <c r="OFU1741" s="12"/>
      <c r="OFV1741" s="12"/>
      <c r="OFW1741" s="12"/>
      <c r="OFX1741" s="12"/>
      <c r="OFY1741" s="12"/>
      <c r="OFZ1741" s="12"/>
      <c r="OGA1741" s="12"/>
      <c r="OGB1741" s="12"/>
      <c r="OGC1741" s="12"/>
      <c r="OGD1741" s="12"/>
      <c r="OGE1741" s="12"/>
      <c r="OGF1741" s="12"/>
      <c r="OGG1741" s="12"/>
      <c r="OGH1741" s="12"/>
      <c r="OGI1741" s="12"/>
      <c r="OGJ1741" s="12"/>
      <c r="OGK1741" s="12"/>
      <c r="OGL1741" s="12"/>
      <c r="OGM1741" s="12"/>
      <c r="OGN1741" s="12"/>
      <c r="OGO1741" s="12"/>
      <c r="OGP1741" s="12"/>
      <c r="OGQ1741" s="12"/>
      <c r="OGR1741" s="12"/>
      <c r="OGS1741" s="12"/>
      <c r="OGT1741" s="12"/>
      <c r="OGU1741" s="12"/>
      <c r="OGV1741" s="12"/>
      <c r="OGW1741" s="12"/>
      <c r="OGX1741" s="12"/>
      <c r="OGY1741" s="12"/>
      <c r="OGZ1741" s="12"/>
      <c r="OHA1741" s="12"/>
      <c r="OHB1741" s="12"/>
      <c r="OHC1741" s="12"/>
      <c r="OHD1741" s="12"/>
      <c r="OHE1741" s="12"/>
      <c r="OHF1741" s="12"/>
      <c r="OHG1741" s="12"/>
      <c r="OHH1741" s="12"/>
      <c r="OHI1741" s="12"/>
      <c r="OHJ1741" s="12"/>
      <c r="OHK1741" s="12"/>
      <c r="OHL1741" s="12"/>
      <c r="OHM1741" s="12"/>
      <c r="OHN1741" s="12"/>
      <c r="OHO1741" s="12"/>
      <c r="OHP1741" s="12"/>
      <c r="OHQ1741" s="12"/>
      <c r="OHR1741" s="12"/>
      <c r="OHS1741" s="12"/>
      <c r="OHT1741" s="12"/>
      <c r="OHU1741" s="12"/>
      <c r="OHV1741" s="12"/>
      <c r="OHW1741" s="12"/>
      <c r="OHX1741" s="12"/>
      <c r="OHY1741" s="12"/>
      <c r="OHZ1741" s="12"/>
      <c r="OIA1741" s="12"/>
      <c r="OIB1741" s="12"/>
      <c r="OIC1741" s="12"/>
      <c r="OID1741" s="12"/>
      <c r="OIE1741" s="12"/>
      <c r="OIF1741" s="12"/>
      <c r="OIG1741" s="12"/>
      <c r="OIH1741" s="12"/>
      <c r="OII1741" s="12"/>
      <c r="OIJ1741" s="12"/>
      <c r="OIK1741" s="12"/>
      <c r="OIL1741" s="12"/>
      <c r="OIM1741" s="12"/>
      <c r="OIN1741" s="12"/>
      <c r="OIO1741" s="12"/>
      <c r="OIP1741" s="12"/>
      <c r="OIQ1741" s="12"/>
      <c r="OIR1741" s="12"/>
      <c r="OIS1741" s="12"/>
      <c r="OIT1741" s="12"/>
      <c r="OIU1741" s="12"/>
      <c r="OIV1741" s="12"/>
      <c r="OIW1741" s="12"/>
      <c r="OIX1741" s="12"/>
      <c r="OIY1741" s="12"/>
      <c r="OIZ1741" s="12"/>
      <c r="OJA1741" s="12"/>
      <c r="OJB1741" s="12"/>
      <c r="OJC1741" s="12"/>
      <c r="OJD1741" s="12"/>
      <c r="OJE1741" s="12"/>
      <c r="OJF1741" s="12"/>
      <c r="OJG1741" s="12"/>
      <c r="OJH1741" s="12"/>
      <c r="OJI1741" s="12"/>
      <c r="OJJ1741" s="12"/>
      <c r="OJK1741" s="12"/>
      <c r="OJL1741" s="12"/>
      <c r="OJM1741" s="12"/>
      <c r="OJN1741" s="12"/>
      <c r="OJO1741" s="12"/>
      <c r="OJP1741" s="12"/>
      <c r="OJQ1741" s="12"/>
      <c r="OJR1741" s="12"/>
      <c r="OJS1741" s="12"/>
      <c r="OJT1741" s="12"/>
      <c r="OJU1741" s="12"/>
      <c r="OJV1741" s="12"/>
      <c r="OJW1741" s="12"/>
      <c r="OJX1741" s="12"/>
      <c r="OJY1741" s="12"/>
      <c r="OJZ1741" s="12"/>
      <c r="OKA1741" s="12"/>
      <c r="OKB1741" s="12"/>
      <c r="OKC1741" s="12"/>
      <c r="OKD1741" s="12"/>
      <c r="OKE1741" s="12"/>
      <c r="OKF1741" s="12"/>
      <c r="OKG1741" s="12"/>
      <c r="OKH1741" s="12"/>
      <c r="OKI1741" s="12"/>
      <c r="OKJ1741" s="12"/>
      <c r="OKK1741" s="12"/>
      <c r="OKL1741" s="12"/>
      <c r="OKM1741" s="12"/>
      <c r="OKN1741" s="12"/>
      <c r="OKO1741" s="12"/>
      <c r="OKP1741" s="12"/>
      <c r="OKQ1741" s="12"/>
      <c r="OKR1741" s="12"/>
      <c r="OKS1741" s="12"/>
      <c r="OKT1741" s="12"/>
      <c r="OKU1741" s="12"/>
      <c r="OKV1741" s="12"/>
      <c r="OKW1741" s="12"/>
      <c r="OKX1741" s="12"/>
      <c r="OKY1741" s="12"/>
      <c r="OKZ1741" s="12"/>
      <c r="OLA1741" s="12"/>
      <c r="OLB1741" s="12"/>
      <c r="OLC1741" s="12"/>
      <c r="OLD1741" s="12"/>
      <c r="OLE1741" s="12"/>
      <c r="OLF1741" s="12"/>
      <c r="OLG1741" s="12"/>
      <c r="OLH1741" s="12"/>
      <c r="OLI1741" s="12"/>
      <c r="OLJ1741" s="12"/>
      <c r="OLK1741" s="12"/>
      <c r="OLL1741" s="12"/>
      <c r="OLM1741" s="12"/>
      <c r="OLN1741" s="12"/>
      <c r="OLO1741" s="12"/>
      <c r="OLP1741" s="12"/>
      <c r="OLQ1741" s="12"/>
      <c r="OLR1741" s="12"/>
      <c r="OLS1741" s="12"/>
      <c r="OLT1741" s="12"/>
      <c r="OLU1741" s="12"/>
      <c r="OLV1741" s="12"/>
      <c r="OLW1741" s="12"/>
      <c r="OLX1741" s="12"/>
      <c r="OLY1741" s="12"/>
      <c r="OLZ1741" s="12"/>
      <c r="OMA1741" s="12"/>
      <c r="OMB1741" s="12"/>
      <c r="OMC1741" s="12"/>
      <c r="OMD1741" s="12"/>
      <c r="OME1741" s="12"/>
      <c r="OMF1741" s="12"/>
      <c r="OMG1741" s="12"/>
      <c r="OMH1741" s="12"/>
      <c r="OMI1741" s="12"/>
      <c r="OMJ1741" s="12"/>
      <c r="OMK1741" s="12"/>
      <c r="OML1741" s="12"/>
      <c r="OMM1741" s="12"/>
      <c r="OMN1741" s="12"/>
      <c r="OMO1741" s="12"/>
      <c r="OMP1741" s="12"/>
      <c r="OMQ1741" s="12"/>
      <c r="OMR1741" s="12"/>
      <c r="OMS1741" s="12"/>
      <c r="OMT1741" s="12"/>
      <c r="OMU1741" s="12"/>
      <c r="OMV1741" s="12"/>
      <c r="OMW1741" s="12"/>
      <c r="OMX1741" s="12"/>
      <c r="OMY1741" s="12"/>
      <c r="OMZ1741" s="12"/>
      <c r="ONA1741" s="12"/>
      <c r="ONB1741" s="12"/>
      <c r="ONC1741" s="12"/>
      <c r="OND1741" s="12"/>
      <c r="ONE1741" s="12"/>
      <c r="ONF1741" s="12"/>
      <c r="ONG1741" s="12"/>
      <c r="ONH1741" s="12"/>
      <c r="ONI1741" s="12"/>
      <c r="ONJ1741" s="12"/>
      <c r="ONK1741" s="12"/>
      <c r="ONL1741" s="12"/>
      <c r="ONM1741" s="12"/>
      <c r="ONN1741" s="12"/>
      <c r="ONO1741" s="12"/>
      <c r="ONP1741" s="12"/>
      <c r="ONQ1741" s="12"/>
      <c r="ONR1741" s="12"/>
      <c r="ONS1741" s="12"/>
      <c r="ONT1741" s="12"/>
      <c r="ONU1741" s="12"/>
      <c r="ONV1741" s="12"/>
      <c r="ONW1741" s="12"/>
      <c r="ONX1741" s="12"/>
      <c r="ONY1741" s="12"/>
      <c r="ONZ1741" s="12"/>
      <c r="OOA1741" s="12"/>
      <c r="OOB1741" s="12"/>
      <c r="OOC1741" s="12"/>
      <c r="OOD1741" s="12"/>
      <c r="OOE1741" s="12"/>
      <c r="OOF1741" s="12"/>
      <c r="OOG1741" s="12"/>
      <c r="OOH1741" s="12"/>
      <c r="OOI1741" s="12"/>
      <c r="OOJ1741" s="12"/>
      <c r="OOK1741" s="12"/>
      <c r="OOL1741" s="12"/>
      <c r="OOM1741" s="12"/>
      <c r="OON1741" s="12"/>
      <c r="OOO1741" s="12"/>
      <c r="OOP1741" s="12"/>
      <c r="OOQ1741" s="12"/>
      <c r="OOR1741" s="12"/>
      <c r="OOS1741" s="12"/>
      <c r="OOT1741" s="12"/>
      <c r="OOU1741" s="12"/>
      <c r="OOV1741" s="12"/>
      <c r="OOW1741" s="12"/>
      <c r="OOX1741" s="12"/>
      <c r="OOY1741" s="12"/>
      <c r="OOZ1741" s="12"/>
      <c r="OPA1741" s="12"/>
      <c r="OPB1741" s="12"/>
      <c r="OPC1741" s="12"/>
      <c r="OPD1741" s="12"/>
      <c r="OPE1741" s="12"/>
      <c r="OPF1741" s="12"/>
      <c r="OPG1741" s="12"/>
      <c r="OPH1741" s="12"/>
      <c r="OPI1741" s="12"/>
      <c r="OPJ1741" s="12"/>
      <c r="OPK1741" s="12"/>
      <c r="OPL1741" s="12"/>
      <c r="OPM1741" s="12"/>
      <c r="OPN1741" s="12"/>
      <c r="OPO1741" s="12"/>
      <c r="OPP1741" s="12"/>
      <c r="OPQ1741" s="12"/>
      <c r="OPR1741" s="12"/>
      <c r="OPS1741" s="12"/>
      <c r="OPT1741" s="12"/>
      <c r="OPU1741" s="12"/>
      <c r="OPV1741" s="12"/>
      <c r="OPW1741" s="12"/>
      <c r="OPX1741" s="12"/>
      <c r="OPY1741" s="12"/>
      <c r="OPZ1741" s="12"/>
      <c r="OQA1741" s="12"/>
      <c r="OQB1741" s="12"/>
      <c r="OQC1741" s="12"/>
      <c r="OQD1741" s="12"/>
      <c r="OQE1741" s="12"/>
      <c r="OQF1741" s="12"/>
      <c r="OQG1741" s="12"/>
      <c r="OQH1741" s="12"/>
      <c r="OQI1741" s="12"/>
      <c r="OQJ1741" s="12"/>
      <c r="OQK1741" s="12"/>
      <c r="OQL1741" s="12"/>
      <c r="OQM1741" s="12"/>
      <c r="OQN1741" s="12"/>
      <c r="OQO1741" s="12"/>
      <c r="OQP1741" s="12"/>
      <c r="OQQ1741" s="12"/>
      <c r="OQR1741" s="12"/>
      <c r="OQS1741" s="12"/>
      <c r="OQT1741" s="12"/>
      <c r="OQU1741" s="12"/>
      <c r="OQV1741" s="12"/>
      <c r="OQW1741" s="12"/>
      <c r="OQX1741" s="12"/>
      <c r="OQY1741" s="12"/>
      <c r="OQZ1741" s="12"/>
      <c r="ORA1741" s="12"/>
      <c r="ORB1741" s="12"/>
      <c r="ORC1741" s="12"/>
      <c r="ORD1741" s="12"/>
      <c r="ORE1741" s="12"/>
      <c r="ORF1741" s="12"/>
      <c r="ORG1741" s="12"/>
      <c r="ORH1741" s="12"/>
      <c r="ORI1741" s="12"/>
      <c r="ORJ1741" s="12"/>
      <c r="ORK1741" s="12"/>
      <c r="ORL1741" s="12"/>
      <c r="ORM1741" s="12"/>
      <c r="ORN1741" s="12"/>
      <c r="ORO1741" s="12"/>
      <c r="ORP1741" s="12"/>
      <c r="ORQ1741" s="12"/>
      <c r="ORR1741" s="12"/>
      <c r="ORS1741" s="12"/>
      <c r="ORT1741" s="12"/>
      <c r="ORU1741" s="12"/>
      <c r="ORV1741" s="12"/>
      <c r="ORW1741" s="12"/>
      <c r="ORX1741" s="12"/>
      <c r="ORY1741" s="12"/>
      <c r="ORZ1741" s="12"/>
      <c r="OSA1741" s="12"/>
      <c r="OSB1741" s="12"/>
      <c r="OSC1741" s="12"/>
      <c r="OSD1741" s="12"/>
      <c r="OSE1741" s="12"/>
      <c r="OSF1741" s="12"/>
      <c r="OSG1741" s="12"/>
      <c r="OSH1741" s="12"/>
      <c r="OSI1741" s="12"/>
      <c r="OSJ1741" s="12"/>
      <c r="OSK1741" s="12"/>
      <c r="OSL1741" s="12"/>
      <c r="OSM1741" s="12"/>
      <c r="OSN1741" s="12"/>
      <c r="OSO1741" s="12"/>
      <c r="OSP1741" s="12"/>
      <c r="OSQ1741" s="12"/>
      <c r="OSR1741" s="12"/>
      <c r="OSS1741" s="12"/>
      <c r="OST1741" s="12"/>
      <c r="OSU1741" s="12"/>
      <c r="OSV1741" s="12"/>
      <c r="OSW1741" s="12"/>
      <c r="OSX1741" s="12"/>
      <c r="OSY1741" s="12"/>
      <c r="OSZ1741" s="12"/>
      <c r="OTA1741" s="12"/>
      <c r="OTB1741" s="12"/>
      <c r="OTC1741" s="12"/>
      <c r="OTD1741" s="12"/>
      <c r="OTE1741" s="12"/>
      <c r="OTF1741" s="12"/>
      <c r="OTG1741" s="12"/>
      <c r="OTH1741" s="12"/>
      <c r="OTI1741" s="12"/>
      <c r="OTJ1741" s="12"/>
      <c r="OTK1741" s="12"/>
      <c r="OTL1741" s="12"/>
      <c r="OTM1741" s="12"/>
      <c r="OTN1741" s="12"/>
      <c r="OTO1741" s="12"/>
      <c r="OTP1741" s="12"/>
      <c r="OTQ1741" s="12"/>
      <c r="OTR1741" s="12"/>
      <c r="OTS1741" s="12"/>
      <c r="OTT1741" s="12"/>
      <c r="OTU1741" s="12"/>
      <c r="OTV1741" s="12"/>
      <c r="OTW1741" s="12"/>
      <c r="OTX1741" s="12"/>
      <c r="OTY1741" s="12"/>
      <c r="OTZ1741" s="12"/>
      <c r="OUA1741" s="12"/>
      <c r="OUB1741" s="12"/>
      <c r="OUC1741" s="12"/>
      <c r="OUD1741" s="12"/>
      <c r="OUE1741" s="12"/>
      <c r="OUF1741" s="12"/>
      <c r="OUG1741" s="12"/>
      <c r="OUH1741" s="12"/>
      <c r="OUI1741" s="12"/>
      <c r="OUJ1741" s="12"/>
      <c r="OUK1741" s="12"/>
      <c r="OUL1741" s="12"/>
      <c r="OUM1741" s="12"/>
      <c r="OUN1741" s="12"/>
      <c r="OUO1741" s="12"/>
      <c r="OUP1741" s="12"/>
      <c r="OUQ1741" s="12"/>
      <c r="OUR1741" s="12"/>
      <c r="OUS1741" s="12"/>
      <c r="OUT1741" s="12"/>
      <c r="OUU1741" s="12"/>
      <c r="OUV1741" s="12"/>
      <c r="OUW1741" s="12"/>
      <c r="OUX1741" s="12"/>
      <c r="OUY1741" s="12"/>
      <c r="OUZ1741" s="12"/>
      <c r="OVA1741" s="12"/>
      <c r="OVB1741" s="12"/>
      <c r="OVC1741" s="12"/>
      <c r="OVD1741" s="12"/>
      <c r="OVE1741" s="12"/>
      <c r="OVF1741" s="12"/>
      <c r="OVG1741" s="12"/>
      <c r="OVH1741" s="12"/>
      <c r="OVI1741" s="12"/>
      <c r="OVJ1741" s="12"/>
      <c r="OVK1741" s="12"/>
      <c r="OVL1741" s="12"/>
      <c r="OVM1741" s="12"/>
      <c r="OVN1741" s="12"/>
      <c r="OVO1741" s="12"/>
      <c r="OVP1741" s="12"/>
      <c r="OVQ1741" s="12"/>
      <c r="OVR1741" s="12"/>
      <c r="OVS1741" s="12"/>
      <c r="OVT1741" s="12"/>
      <c r="OVU1741" s="12"/>
      <c r="OVV1741" s="12"/>
      <c r="OVW1741" s="12"/>
      <c r="OVX1741" s="12"/>
      <c r="OVY1741" s="12"/>
      <c r="OVZ1741" s="12"/>
      <c r="OWA1741" s="12"/>
      <c r="OWB1741" s="12"/>
      <c r="OWC1741" s="12"/>
      <c r="OWD1741" s="12"/>
      <c r="OWE1741" s="12"/>
      <c r="OWF1741" s="12"/>
      <c r="OWG1741" s="12"/>
      <c r="OWH1741" s="12"/>
      <c r="OWI1741" s="12"/>
      <c r="OWJ1741" s="12"/>
      <c r="OWK1741" s="12"/>
      <c r="OWL1741" s="12"/>
      <c r="OWM1741" s="12"/>
      <c r="OWN1741" s="12"/>
      <c r="OWO1741" s="12"/>
      <c r="OWP1741" s="12"/>
      <c r="OWQ1741" s="12"/>
      <c r="OWR1741" s="12"/>
      <c r="OWS1741" s="12"/>
      <c r="OWT1741" s="12"/>
      <c r="OWU1741" s="12"/>
      <c r="OWV1741" s="12"/>
      <c r="OWW1741" s="12"/>
      <c r="OWX1741" s="12"/>
      <c r="OWY1741" s="12"/>
      <c r="OWZ1741" s="12"/>
      <c r="OXA1741" s="12"/>
      <c r="OXB1741" s="12"/>
      <c r="OXC1741" s="12"/>
      <c r="OXD1741" s="12"/>
      <c r="OXE1741" s="12"/>
      <c r="OXF1741" s="12"/>
      <c r="OXG1741" s="12"/>
      <c r="OXH1741" s="12"/>
      <c r="OXI1741" s="12"/>
      <c r="OXJ1741" s="12"/>
      <c r="OXK1741" s="12"/>
      <c r="OXL1741" s="12"/>
      <c r="OXM1741" s="12"/>
      <c r="OXN1741" s="12"/>
      <c r="OXO1741" s="12"/>
      <c r="OXP1741" s="12"/>
      <c r="OXQ1741" s="12"/>
      <c r="OXR1741" s="12"/>
      <c r="OXS1741" s="12"/>
      <c r="OXT1741" s="12"/>
      <c r="OXU1741" s="12"/>
      <c r="OXV1741" s="12"/>
      <c r="OXW1741" s="12"/>
      <c r="OXX1741" s="12"/>
      <c r="OXY1741" s="12"/>
      <c r="OXZ1741" s="12"/>
      <c r="OYA1741" s="12"/>
      <c r="OYB1741" s="12"/>
      <c r="OYC1741" s="12"/>
      <c r="OYD1741" s="12"/>
      <c r="OYE1741" s="12"/>
      <c r="OYF1741" s="12"/>
      <c r="OYG1741" s="12"/>
      <c r="OYH1741" s="12"/>
      <c r="OYI1741" s="12"/>
      <c r="OYJ1741" s="12"/>
      <c r="OYK1741" s="12"/>
      <c r="OYL1741" s="12"/>
      <c r="OYM1741" s="12"/>
      <c r="OYN1741" s="12"/>
      <c r="OYO1741" s="12"/>
      <c r="OYP1741" s="12"/>
      <c r="OYQ1741" s="12"/>
      <c r="OYR1741" s="12"/>
      <c r="OYS1741" s="12"/>
      <c r="OYT1741" s="12"/>
      <c r="OYU1741" s="12"/>
      <c r="OYV1741" s="12"/>
      <c r="OYW1741" s="12"/>
      <c r="OYX1741" s="12"/>
      <c r="OYY1741" s="12"/>
      <c r="OYZ1741" s="12"/>
      <c r="OZA1741" s="12"/>
      <c r="OZB1741" s="12"/>
      <c r="OZC1741" s="12"/>
      <c r="OZD1741" s="12"/>
      <c r="OZE1741" s="12"/>
      <c r="OZF1741" s="12"/>
      <c r="OZG1741" s="12"/>
      <c r="OZH1741" s="12"/>
      <c r="OZI1741" s="12"/>
      <c r="OZJ1741" s="12"/>
      <c r="OZK1741" s="12"/>
      <c r="OZL1741" s="12"/>
      <c r="OZM1741" s="12"/>
      <c r="OZN1741" s="12"/>
      <c r="OZO1741" s="12"/>
      <c r="OZP1741" s="12"/>
      <c r="OZQ1741" s="12"/>
      <c r="OZR1741" s="12"/>
      <c r="OZS1741" s="12"/>
      <c r="OZT1741" s="12"/>
      <c r="OZU1741" s="12"/>
      <c r="OZV1741" s="12"/>
      <c r="OZW1741" s="12"/>
      <c r="OZX1741" s="12"/>
      <c r="OZY1741" s="12"/>
      <c r="OZZ1741" s="12"/>
      <c r="PAA1741" s="12"/>
      <c r="PAB1741" s="12"/>
      <c r="PAC1741" s="12"/>
      <c r="PAD1741" s="12"/>
      <c r="PAE1741" s="12"/>
      <c r="PAF1741" s="12"/>
      <c r="PAG1741" s="12"/>
      <c r="PAH1741" s="12"/>
      <c r="PAI1741" s="12"/>
      <c r="PAJ1741" s="12"/>
      <c r="PAK1741" s="12"/>
      <c r="PAL1741" s="12"/>
      <c r="PAM1741" s="12"/>
      <c r="PAN1741" s="12"/>
      <c r="PAO1741" s="12"/>
      <c r="PAP1741" s="12"/>
      <c r="PAQ1741" s="12"/>
      <c r="PAR1741" s="12"/>
      <c r="PAS1741" s="12"/>
      <c r="PAT1741" s="12"/>
      <c r="PAU1741" s="12"/>
      <c r="PAV1741" s="12"/>
      <c r="PAW1741" s="12"/>
      <c r="PAX1741" s="12"/>
      <c r="PAY1741" s="12"/>
      <c r="PAZ1741" s="12"/>
      <c r="PBA1741" s="12"/>
      <c r="PBB1741" s="12"/>
      <c r="PBC1741" s="12"/>
      <c r="PBD1741" s="12"/>
      <c r="PBE1741" s="12"/>
      <c r="PBF1741" s="12"/>
      <c r="PBG1741" s="12"/>
      <c r="PBH1741" s="12"/>
      <c r="PBI1741" s="12"/>
      <c r="PBJ1741" s="12"/>
      <c r="PBK1741" s="12"/>
      <c r="PBL1741" s="12"/>
      <c r="PBM1741" s="12"/>
      <c r="PBN1741" s="12"/>
      <c r="PBO1741" s="12"/>
      <c r="PBP1741" s="12"/>
      <c r="PBQ1741" s="12"/>
      <c r="PBR1741" s="12"/>
      <c r="PBS1741" s="12"/>
      <c r="PBT1741" s="12"/>
      <c r="PBU1741" s="12"/>
      <c r="PBV1741" s="12"/>
      <c r="PBW1741" s="12"/>
      <c r="PBX1741" s="12"/>
      <c r="PBY1741" s="12"/>
      <c r="PBZ1741" s="12"/>
      <c r="PCA1741" s="12"/>
      <c r="PCB1741" s="12"/>
      <c r="PCC1741" s="12"/>
      <c r="PCD1741" s="12"/>
      <c r="PCE1741" s="12"/>
      <c r="PCF1741" s="12"/>
      <c r="PCG1741" s="12"/>
      <c r="PCH1741" s="12"/>
      <c r="PCI1741" s="12"/>
      <c r="PCJ1741" s="12"/>
      <c r="PCK1741" s="12"/>
      <c r="PCL1741" s="12"/>
      <c r="PCM1741" s="12"/>
      <c r="PCN1741" s="12"/>
      <c r="PCO1741" s="12"/>
      <c r="PCP1741" s="12"/>
      <c r="PCQ1741" s="12"/>
      <c r="PCR1741" s="12"/>
      <c r="PCS1741" s="12"/>
      <c r="PCT1741" s="12"/>
      <c r="PCU1741" s="12"/>
      <c r="PCV1741" s="12"/>
      <c r="PCW1741" s="12"/>
      <c r="PCX1741" s="12"/>
      <c r="PCY1741" s="12"/>
      <c r="PCZ1741" s="12"/>
      <c r="PDA1741" s="12"/>
      <c r="PDB1741" s="12"/>
      <c r="PDC1741" s="12"/>
      <c r="PDD1741" s="12"/>
      <c r="PDE1741" s="12"/>
      <c r="PDF1741" s="12"/>
      <c r="PDG1741" s="12"/>
      <c r="PDH1741" s="12"/>
      <c r="PDI1741" s="12"/>
      <c r="PDJ1741" s="12"/>
      <c r="PDK1741" s="12"/>
      <c r="PDL1741" s="12"/>
      <c r="PDM1741" s="12"/>
      <c r="PDN1741" s="12"/>
      <c r="PDO1741" s="12"/>
      <c r="PDP1741" s="12"/>
      <c r="PDQ1741" s="12"/>
      <c r="PDR1741" s="12"/>
      <c r="PDS1741" s="12"/>
      <c r="PDT1741" s="12"/>
      <c r="PDU1741" s="12"/>
      <c r="PDV1741" s="12"/>
      <c r="PDW1741" s="12"/>
      <c r="PDX1741" s="12"/>
      <c r="PDY1741" s="12"/>
      <c r="PDZ1741" s="12"/>
      <c r="PEA1741" s="12"/>
      <c r="PEB1741" s="12"/>
      <c r="PEC1741" s="12"/>
      <c r="PED1741" s="12"/>
      <c r="PEE1741" s="12"/>
      <c r="PEF1741" s="12"/>
      <c r="PEG1741" s="12"/>
      <c r="PEH1741" s="12"/>
      <c r="PEI1741" s="12"/>
      <c r="PEJ1741" s="12"/>
      <c r="PEK1741" s="12"/>
      <c r="PEL1741" s="12"/>
      <c r="PEM1741" s="12"/>
      <c r="PEN1741" s="12"/>
      <c r="PEO1741" s="12"/>
      <c r="PEP1741" s="12"/>
      <c r="PEQ1741" s="12"/>
      <c r="PER1741" s="12"/>
      <c r="PES1741" s="12"/>
      <c r="PET1741" s="12"/>
      <c r="PEU1741" s="12"/>
      <c r="PEV1741" s="12"/>
      <c r="PEW1741" s="12"/>
      <c r="PEX1741" s="12"/>
      <c r="PEY1741" s="12"/>
      <c r="PEZ1741" s="12"/>
      <c r="PFA1741" s="12"/>
      <c r="PFB1741" s="12"/>
      <c r="PFC1741" s="12"/>
      <c r="PFD1741" s="12"/>
      <c r="PFE1741" s="12"/>
      <c r="PFF1741" s="12"/>
      <c r="PFG1741" s="12"/>
      <c r="PFH1741" s="12"/>
      <c r="PFI1741" s="12"/>
      <c r="PFJ1741" s="12"/>
      <c r="PFK1741" s="12"/>
      <c r="PFL1741" s="12"/>
      <c r="PFM1741" s="12"/>
      <c r="PFN1741" s="12"/>
      <c r="PFO1741" s="12"/>
      <c r="PFP1741" s="12"/>
      <c r="PFQ1741" s="12"/>
      <c r="PFR1741" s="12"/>
      <c r="PFS1741" s="12"/>
      <c r="PFT1741" s="12"/>
      <c r="PFU1741" s="12"/>
      <c r="PFV1741" s="12"/>
      <c r="PFW1741" s="12"/>
      <c r="PFX1741" s="12"/>
      <c r="PFY1741" s="12"/>
      <c r="PFZ1741" s="12"/>
      <c r="PGA1741" s="12"/>
      <c r="PGB1741" s="12"/>
      <c r="PGC1741" s="12"/>
      <c r="PGD1741" s="12"/>
      <c r="PGE1741" s="12"/>
      <c r="PGF1741" s="12"/>
      <c r="PGG1741" s="12"/>
      <c r="PGH1741" s="12"/>
      <c r="PGI1741" s="12"/>
      <c r="PGJ1741" s="12"/>
      <c r="PGK1741" s="12"/>
      <c r="PGL1741" s="12"/>
      <c r="PGM1741" s="12"/>
      <c r="PGN1741" s="12"/>
      <c r="PGO1741" s="12"/>
      <c r="PGP1741" s="12"/>
      <c r="PGQ1741" s="12"/>
      <c r="PGR1741" s="12"/>
      <c r="PGS1741" s="12"/>
      <c r="PGT1741" s="12"/>
      <c r="PGU1741" s="12"/>
      <c r="PGV1741" s="12"/>
      <c r="PGW1741" s="12"/>
      <c r="PGX1741" s="12"/>
      <c r="PGY1741" s="12"/>
      <c r="PGZ1741" s="12"/>
      <c r="PHA1741" s="12"/>
      <c r="PHB1741" s="12"/>
      <c r="PHC1741" s="12"/>
      <c r="PHD1741" s="12"/>
      <c r="PHE1741" s="12"/>
      <c r="PHF1741" s="12"/>
      <c r="PHG1741" s="12"/>
      <c r="PHH1741" s="12"/>
      <c r="PHI1741" s="12"/>
      <c r="PHJ1741" s="12"/>
      <c r="PHK1741" s="12"/>
      <c r="PHL1741" s="12"/>
      <c r="PHM1741" s="12"/>
      <c r="PHN1741" s="12"/>
      <c r="PHO1741" s="12"/>
      <c r="PHP1741" s="12"/>
      <c r="PHQ1741" s="12"/>
      <c r="PHR1741" s="12"/>
      <c r="PHS1741" s="12"/>
      <c r="PHT1741" s="12"/>
      <c r="PHU1741" s="12"/>
      <c r="PHV1741" s="12"/>
      <c r="PHW1741" s="12"/>
      <c r="PHX1741" s="12"/>
      <c r="PHY1741" s="12"/>
      <c r="PHZ1741" s="12"/>
      <c r="PIA1741" s="12"/>
      <c r="PIB1741" s="12"/>
      <c r="PIC1741" s="12"/>
      <c r="PID1741" s="12"/>
      <c r="PIE1741" s="12"/>
      <c r="PIF1741" s="12"/>
      <c r="PIG1741" s="12"/>
      <c r="PIH1741" s="12"/>
      <c r="PII1741" s="12"/>
      <c r="PIJ1741" s="12"/>
      <c r="PIK1741" s="12"/>
      <c r="PIL1741" s="12"/>
      <c r="PIM1741" s="12"/>
      <c r="PIN1741" s="12"/>
      <c r="PIO1741" s="12"/>
      <c r="PIP1741" s="12"/>
      <c r="PIQ1741" s="12"/>
      <c r="PIR1741" s="12"/>
      <c r="PIS1741" s="12"/>
      <c r="PIT1741" s="12"/>
      <c r="PIU1741" s="12"/>
      <c r="PIV1741" s="12"/>
      <c r="PIW1741" s="12"/>
      <c r="PIX1741" s="12"/>
      <c r="PIY1741" s="12"/>
      <c r="PIZ1741" s="12"/>
      <c r="PJA1741" s="12"/>
      <c r="PJB1741" s="12"/>
      <c r="PJC1741" s="12"/>
      <c r="PJD1741" s="12"/>
      <c r="PJE1741" s="12"/>
      <c r="PJF1741" s="12"/>
      <c r="PJG1741" s="12"/>
      <c r="PJH1741" s="12"/>
      <c r="PJI1741" s="12"/>
      <c r="PJJ1741" s="12"/>
      <c r="PJK1741" s="12"/>
      <c r="PJL1741" s="12"/>
      <c r="PJM1741" s="12"/>
      <c r="PJN1741" s="12"/>
      <c r="PJO1741" s="12"/>
      <c r="PJP1741" s="12"/>
      <c r="PJQ1741" s="12"/>
      <c r="PJR1741" s="12"/>
      <c r="PJS1741" s="12"/>
      <c r="PJT1741" s="12"/>
      <c r="PJU1741" s="12"/>
      <c r="PJV1741" s="12"/>
      <c r="PJW1741" s="12"/>
      <c r="PJX1741" s="12"/>
      <c r="PJY1741" s="12"/>
      <c r="PJZ1741" s="12"/>
      <c r="PKA1741" s="12"/>
      <c r="PKB1741" s="12"/>
      <c r="PKC1741" s="12"/>
      <c r="PKD1741" s="12"/>
      <c r="PKE1741" s="12"/>
      <c r="PKF1741" s="12"/>
      <c r="PKG1741" s="12"/>
      <c r="PKH1741" s="12"/>
      <c r="PKI1741" s="12"/>
      <c r="PKJ1741" s="12"/>
      <c r="PKK1741" s="12"/>
      <c r="PKL1741" s="12"/>
      <c r="PKM1741" s="12"/>
      <c r="PKN1741" s="12"/>
      <c r="PKO1741" s="12"/>
      <c r="PKP1741" s="12"/>
      <c r="PKQ1741" s="12"/>
      <c r="PKR1741" s="12"/>
      <c r="PKS1741" s="12"/>
      <c r="PKT1741" s="12"/>
      <c r="PKU1741" s="12"/>
      <c r="PKV1741" s="12"/>
      <c r="PKW1741" s="12"/>
      <c r="PKX1741" s="12"/>
      <c r="PKY1741" s="12"/>
      <c r="PKZ1741" s="12"/>
      <c r="PLA1741" s="12"/>
      <c r="PLB1741" s="12"/>
      <c r="PLC1741" s="12"/>
      <c r="PLD1741" s="12"/>
      <c r="PLE1741" s="12"/>
      <c r="PLF1741" s="12"/>
      <c r="PLG1741" s="12"/>
      <c r="PLH1741" s="12"/>
      <c r="PLI1741" s="12"/>
      <c r="PLJ1741" s="12"/>
      <c r="PLK1741" s="12"/>
      <c r="PLL1741" s="12"/>
      <c r="PLM1741" s="12"/>
      <c r="PLN1741" s="12"/>
      <c r="PLO1741" s="12"/>
      <c r="PLP1741" s="12"/>
      <c r="PLQ1741" s="12"/>
      <c r="PLR1741" s="12"/>
      <c r="PLS1741" s="12"/>
      <c r="PLT1741" s="12"/>
      <c r="PLU1741" s="12"/>
      <c r="PLV1741" s="12"/>
      <c r="PLW1741" s="12"/>
      <c r="PLX1741" s="12"/>
      <c r="PLY1741" s="12"/>
      <c r="PLZ1741" s="12"/>
      <c r="PMA1741" s="12"/>
      <c r="PMB1741" s="12"/>
      <c r="PMC1741" s="12"/>
      <c r="PMD1741" s="12"/>
      <c r="PME1741" s="12"/>
      <c r="PMF1741" s="12"/>
      <c r="PMG1741" s="12"/>
      <c r="PMH1741" s="12"/>
      <c r="PMI1741" s="12"/>
      <c r="PMJ1741" s="12"/>
      <c r="PMK1741" s="12"/>
      <c r="PML1741" s="12"/>
      <c r="PMM1741" s="12"/>
      <c r="PMN1741" s="12"/>
      <c r="PMO1741" s="12"/>
      <c r="PMP1741" s="12"/>
      <c r="PMQ1741" s="12"/>
      <c r="PMR1741" s="12"/>
      <c r="PMS1741" s="12"/>
      <c r="PMT1741" s="12"/>
      <c r="PMU1741" s="12"/>
      <c r="PMV1741" s="12"/>
      <c r="PMW1741" s="12"/>
      <c r="PMX1741" s="12"/>
      <c r="PMY1741" s="12"/>
      <c r="PMZ1741" s="12"/>
      <c r="PNA1741" s="12"/>
      <c r="PNB1741" s="12"/>
      <c r="PNC1741" s="12"/>
      <c r="PND1741" s="12"/>
      <c r="PNE1741" s="12"/>
      <c r="PNF1741" s="12"/>
      <c r="PNG1741" s="12"/>
      <c r="PNH1741" s="12"/>
      <c r="PNI1741" s="12"/>
      <c r="PNJ1741" s="12"/>
      <c r="PNK1741" s="12"/>
      <c r="PNL1741" s="12"/>
      <c r="PNM1741" s="12"/>
      <c r="PNN1741" s="12"/>
      <c r="PNO1741" s="12"/>
      <c r="PNP1741" s="12"/>
      <c r="PNQ1741" s="12"/>
      <c r="PNR1741" s="12"/>
      <c r="PNS1741" s="12"/>
      <c r="PNT1741" s="12"/>
      <c r="PNU1741" s="12"/>
      <c r="PNV1741" s="12"/>
      <c r="PNW1741" s="12"/>
      <c r="PNX1741" s="12"/>
      <c r="PNY1741" s="12"/>
      <c r="PNZ1741" s="12"/>
      <c r="POA1741" s="12"/>
      <c r="POB1741" s="12"/>
      <c r="POC1741" s="12"/>
      <c r="POD1741" s="12"/>
      <c r="POE1741" s="12"/>
      <c r="POF1741" s="12"/>
      <c r="POG1741" s="12"/>
      <c r="POH1741" s="12"/>
      <c r="POI1741" s="12"/>
      <c r="POJ1741" s="12"/>
      <c r="POK1741" s="12"/>
      <c r="POL1741" s="12"/>
      <c r="POM1741" s="12"/>
      <c r="PON1741" s="12"/>
      <c r="POO1741" s="12"/>
      <c r="POP1741" s="12"/>
      <c r="POQ1741" s="12"/>
      <c r="POR1741" s="12"/>
      <c r="POS1741" s="12"/>
      <c r="POT1741" s="12"/>
      <c r="POU1741" s="12"/>
      <c r="POV1741" s="12"/>
      <c r="POW1741" s="12"/>
      <c r="POX1741" s="12"/>
      <c r="POY1741" s="12"/>
      <c r="POZ1741" s="12"/>
      <c r="PPA1741" s="12"/>
      <c r="PPB1741" s="12"/>
      <c r="PPC1741" s="12"/>
      <c r="PPD1741" s="12"/>
      <c r="PPE1741" s="12"/>
      <c r="PPF1741" s="12"/>
      <c r="PPG1741" s="12"/>
      <c r="PPH1741" s="12"/>
      <c r="PPI1741" s="12"/>
      <c r="PPJ1741" s="12"/>
      <c r="PPK1741" s="12"/>
      <c r="PPL1741" s="12"/>
      <c r="PPM1741" s="12"/>
      <c r="PPN1741" s="12"/>
      <c r="PPO1741" s="12"/>
      <c r="PPP1741" s="12"/>
      <c r="PPQ1741" s="12"/>
      <c r="PPR1741" s="12"/>
      <c r="PPS1741" s="12"/>
      <c r="PPT1741" s="12"/>
      <c r="PPU1741" s="12"/>
      <c r="PPV1741" s="12"/>
      <c r="PPW1741" s="12"/>
      <c r="PPX1741" s="12"/>
      <c r="PPY1741" s="12"/>
      <c r="PPZ1741" s="12"/>
      <c r="PQA1741" s="12"/>
      <c r="PQB1741" s="12"/>
      <c r="PQC1741" s="12"/>
      <c r="PQD1741" s="12"/>
      <c r="PQE1741" s="12"/>
      <c r="PQF1741" s="12"/>
      <c r="PQG1741" s="12"/>
      <c r="PQH1741" s="12"/>
      <c r="PQI1741" s="12"/>
      <c r="PQJ1741" s="12"/>
      <c r="PQK1741" s="12"/>
      <c r="PQL1741" s="12"/>
      <c r="PQM1741" s="12"/>
      <c r="PQN1741" s="12"/>
      <c r="PQO1741" s="12"/>
      <c r="PQP1741" s="12"/>
      <c r="PQQ1741" s="12"/>
      <c r="PQR1741" s="12"/>
      <c r="PQS1741" s="12"/>
      <c r="PQT1741" s="12"/>
      <c r="PQU1741" s="12"/>
      <c r="PQV1741" s="12"/>
      <c r="PQW1741" s="12"/>
      <c r="PQX1741" s="12"/>
      <c r="PQY1741" s="12"/>
      <c r="PQZ1741" s="12"/>
      <c r="PRA1741" s="12"/>
      <c r="PRB1741" s="12"/>
      <c r="PRC1741" s="12"/>
      <c r="PRD1741" s="12"/>
      <c r="PRE1741" s="12"/>
      <c r="PRF1741" s="12"/>
      <c r="PRG1741" s="12"/>
      <c r="PRH1741" s="12"/>
      <c r="PRI1741" s="12"/>
      <c r="PRJ1741" s="12"/>
      <c r="PRK1741" s="12"/>
      <c r="PRL1741" s="12"/>
      <c r="PRM1741" s="12"/>
      <c r="PRN1741" s="12"/>
      <c r="PRO1741" s="12"/>
      <c r="PRP1741" s="12"/>
      <c r="PRQ1741" s="12"/>
      <c r="PRR1741" s="12"/>
      <c r="PRS1741" s="12"/>
      <c r="PRT1741" s="12"/>
      <c r="PRU1741" s="12"/>
      <c r="PRV1741" s="12"/>
      <c r="PRW1741" s="12"/>
      <c r="PRX1741" s="12"/>
      <c r="PRY1741" s="12"/>
      <c r="PRZ1741" s="12"/>
      <c r="PSA1741" s="12"/>
      <c r="PSB1741" s="12"/>
      <c r="PSC1741" s="12"/>
      <c r="PSD1741" s="12"/>
      <c r="PSE1741" s="12"/>
      <c r="PSF1741" s="12"/>
      <c r="PSG1741" s="12"/>
      <c r="PSH1741" s="12"/>
      <c r="PSI1741" s="12"/>
      <c r="PSJ1741" s="12"/>
      <c r="PSK1741" s="12"/>
      <c r="PSL1741" s="12"/>
      <c r="PSM1741" s="12"/>
      <c r="PSN1741" s="12"/>
      <c r="PSO1741" s="12"/>
      <c r="PSP1741" s="12"/>
      <c r="PSQ1741" s="12"/>
      <c r="PSR1741" s="12"/>
      <c r="PSS1741" s="12"/>
      <c r="PST1741" s="12"/>
      <c r="PSU1741" s="12"/>
      <c r="PSV1741" s="12"/>
      <c r="PSW1741" s="12"/>
      <c r="PSX1741" s="12"/>
      <c r="PSY1741" s="12"/>
      <c r="PSZ1741" s="12"/>
      <c r="PTA1741" s="12"/>
      <c r="PTB1741" s="12"/>
      <c r="PTC1741" s="12"/>
      <c r="PTD1741" s="12"/>
      <c r="PTE1741" s="12"/>
      <c r="PTF1741" s="12"/>
      <c r="PTG1741" s="12"/>
      <c r="PTH1741" s="12"/>
      <c r="PTI1741" s="12"/>
      <c r="PTJ1741" s="12"/>
      <c r="PTK1741" s="12"/>
      <c r="PTL1741" s="12"/>
      <c r="PTM1741" s="12"/>
      <c r="PTN1741" s="12"/>
      <c r="PTO1741" s="12"/>
      <c r="PTP1741" s="12"/>
      <c r="PTQ1741" s="12"/>
      <c r="PTR1741" s="12"/>
      <c r="PTS1741" s="12"/>
      <c r="PTT1741" s="12"/>
      <c r="PTU1741" s="12"/>
      <c r="PTV1741" s="12"/>
      <c r="PTW1741" s="12"/>
      <c r="PTX1741" s="12"/>
      <c r="PTY1741" s="12"/>
      <c r="PTZ1741" s="12"/>
      <c r="PUA1741" s="12"/>
      <c r="PUB1741" s="12"/>
      <c r="PUC1741" s="12"/>
      <c r="PUD1741" s="12"/>
      <c r="PUE1741" s="12"/>
      <c r="PUF1741" s="12"/>
      <c r="PUG1741" s="12"/>
      <c r="PUH1741" s="12"/>
      <c r="PUI1741" s="12"/>
      <c r="PUJ1741" s="12"/>
      <c r="PUK1741" s="12"/>
      <c r="PUL1741" s="12"/>
      <c r="PUM1741" s="12"/>
      <c r="PUN1741" s="12"/>
      <c r="PUO1741" s="12"/>
      <c r="PUP1741" s="12"/>
      <c r="PUQ1741" s="12"/>
      <c r="PUR1741" s="12"/>
      <c r="PUS1741" s="12"/>
      <c r="PUT1741" s="12"/>
      <c r="PUU1741" s="12"/>
      <c r="PUV1741" s="12"/>
      <c r="PUW1741" s="12"/>
      <c r="PUX1741" s="12"/>
      <c r="PUY1741" s="12"/>
      <c r="PUZ1741" s="12"/>
      <c r="PVA1741" s="12"/>
      <c r="PVB1741" s="12"/>
      <c r="PVC1741" s="12"/>
      <c r="PVD1741" s="12"/>
      <c r="PVE1741" s="12"/>
      <c r="PVF1741" s="12"/>
      <c r="PVG1741" s="12"/>
      <c r="PVH1741" s="12"/>
      <c r="PVI1741" s="12"/>
      <c r="PVJ1741" s="12"/>
      <c r="PVK1741" s="12"/>
      <c r="PVL1741" s="12"/>
      <c r="PVM1741" s="12"/>
      <c r="PVN1741" s="12"/>
      <c r="PVO1741" s="12"/>
      <c r="PVP1741" s="12"/>
      <c r="PVQ1741" s="12"/>
      <c r="PVR1741" s="12"/>
      <c r="PVS1741" s="12"/>
      <c r="PVT1741" s="12"/>
      <c r="PVU1741" s="12"/>
      <c r="PVV1741" s="12"/>
      <c r="PVW1741" s="12"/>
      <c r="PVX1741" s="12"/>
      <c r="PVY1741" s="12"/>
      <c r="PVZ1741" s="12"/>
      <c r="PWA1741" s="12"/>
      <c r="PWB1741" s="12"/>
      <c r="PWC1741" s="12"/>
      <c r="PWD1741" s="12"/>
      <c r="PWE1741" s="12"/>
      <c r="PWF1741" s="12"/>
      <c r="PWG1741" s="12"/>
      <c r="PWH1741" s="12"/>
      <c r="PWI1741" s="12"/>
      <c r="PWJ1741" s="12"/>
      <c r="PWK1741" s="12"/>
      <c r="PWL1741" s="12"/>
      <c r="PWM1741" s="12"/>
      <c r="PWN1741" s="12"/>
      <c r="PWO1741" s="12"/>
      <c r="PWP1741" s="12"/>
      <c r="PWQ1741" s="12"/>
      <c r="PWR1741" s="12"/>
      <c r="PWS1741" s="12"/>
      <c r="PWT1741" s="12"/>
      <c r="PWU1741" s="12"/>
      <c r="PWV1741" s="12"/>
      <c r="PWW1741" s="12"/>
      <c r="PWX1741" s="12"/>
      <c r="PWY1741" s="12"/>
      <c r="PWZ1741" s="12"/>
      <c r="PXA1741" s="12"/>
      <c r="PXB1741" s="12"/>
      <c r="PXC1741" s="12"/>
      <c r="PXD1741" s="12"/>
      <c r="PXE1741" s="12"/>
      <c r="PXF1741" s="12"/>
      <c r="PXG1741" s="12"/>
      <c r="PXH1741" s="12"/>
      <c r="PXI1741" s="12"/>
      <c r="PXJ1741" s="12"/>
      <c r="PXK1741" s="12"/>
      <c r="PXL1741" s="12"/>
      <c r="PXM1741" s="12"/>
      <c r="PXN1741" s="12"/>
      <c r="PXO1741" s="12"/>
      <c r="PXP1741" s="12"/>
      <c r="PXQ1741" s="12"/>
      <c r="PXR1741" s="12"/>
      <c r="PXS1741" s="12"/>
      <c r="PXT1741" s="12"/>
      <c r="PXU1741" s="12"/>
      <c r="PXV1741" s="12"/>
      <c r="PXW1741" s="12"/>
      <c r="PXX1741" s="12"/>
      <c r="PXY1741" s="12"/>
      <c r="PXZ1741" s="12"/>
      <c r="PYA1741" s="12"/>
      <c r="PYB1741" s="12"/>
      <c r="PYC1741" s="12"/>
      <c r="PYD1741" s="12"/>
      <c r="PYE1741" s="12"/>
      <c r="PYF1741" s="12"/>
      <c r="PYG1741" s="12"/>
      <c r="PYH1741" s="12"/>
      <c r="PYI1741" s="12"/>
      <c r="PYJ1741" s="12"/>
      <c r="PYK1741" s="12"/>
      <c r="PYL1741" s="12"/>
      <c r="PYM1741" s="12"/>
      <c r="PYN1741" s="12"/>
      <c r="PYO1741" s="12"/>
      <c r="PYP1741" s="12"/>
      <c r="PYQ1741" s="12"/>
      <c r="PYR1741" s="12"/>
      <c r="PYS1741" s="12"/>
      <c r="PYT1741" s="12"/>
      <c r="PYU1741" s="12"/>
      <c r="PYV1741" s="12"/>
      <c r="PYW1741" s="12"/>
      <c r="PYX1741" s="12"/>
      <c r="PYY1741" s="12"/>
      <c r="PYZ1741" s="12"/>
      <c r="PZA1741" s="12"/>
      <c r="PZB1741" s="12"/>
      <c r="PZC1741" s="12"/>
      <c r="PZD1741" s="12"/>
      <c r="PZE1741" s="12"/>
      <c r="PZF1741" s="12"/>
      <c r="PZG1741" s="12"/>
      <c r="PZH1741" s="12"/>
      <c r="PZI1741" s="12"/>
      <c r="PZJ1741" s="12"/>
      <c r="PZK1741" s="12"/>
      <c r="PZL1741" s="12"/>
      <c r="PZM1741" s="12"/>
      <c r="PZN1741" s="12"/>
      <c r="PZO1741" s="12"/>
      <c r="PZP1741" s="12"/>
      <c r="PZQ1741" s="12"/>
      <c r="PZR1741" s="12"/>
      <c r="PZS1741" s="12"/>
      <c r="PZT1741" s="12"/>
      <c r="PZU1741" s="12"/>
      <c r="PZV1741" s="12"/>
      <c r="PZW1741" s="12"/>
      <c r="PZX1741" s="12"/>
      <c r="PZY1741" s="12"/>
      <c r="PZZ1741" s="12"/>
      <c r="QAA1741" s="12"/>
      <c r="QAB1741" s="12"/>
      <c r="QAC1741" s="12"/>
      <c r="QAD1741" s="12"/>
      <c r="QAE1741" s="12"/>
      <c r="QAF1741" s="12"/>
      <c r="QAG1741" s="12"/>
      <c r="QAH1741" s="12"/>
      <c r="QAI1741" s="12"/>
      <c r="QAJ1741" s="12"/>
      <c r="QAK1741" s="12"/>
      <c r="QAL1741" s="12"/>
      <c r="QAM1741" s="12"/>
      <c r="QAN1741" s="12"/>
      <c r="QAO1741" s="12"/>
      <c r="QAP1741" s="12"/>
      <c r="QAQ1741" s="12"/>
      <c r="QAR1741" s="12"/>
      <c r="QAS1741" s="12"/>
      <c r="QAT1741" s="12"/>
      <c r="QAU1741" s="12"/>
      <c r="QAV1741" s="12"/>
      <c r="QAW1741" s="12"/>
      <c r="QAX1741" s="12"/>
      <c r="QAY1741" s="12"/>
      <c r="QAZ1741" s="12"/>
      <c r="QBA1741" s="12"/>
      <c r="QBB1741" s="12"/>
      <c r="QBC1741" s="12"/>
      <c r="QBD1741" s="12"/>
      <c r="QBE1741" s="12"/>
      <c r="QBF1741" s="12"/>
      <c r="QBG1741" s="12"/>
      <c r="QBH1741" s="12"/>
      <c r="QBI1741" s="12"/>
      <c r="QBJ1741" s="12"/>
      <c r="QBK1741" s="12"/>
      <c r="QBL1741" s="12"/>
      <c r="QBM1741" s="12"/>
      <c r="QBN1741" s="12"/>
      <c r="QBO1741" s="12"/>
      <c r="QBP1741" s="12"/>
      <c r="QBQ1741" s="12"/>
      <c r="QBR1741" s="12"/>
      <c r="QBS1741" s="12"/>
      <c r="QBT1741" s="12"/>
      <c r="QBU1741" s="12"/>
      <c r="QBV1741" s="12"/>
      <c r="QBW1741" s="12"/>
      <c r="QBX1741" s="12"/>
      <c r="QBY1741" s="12"/>
      <c r="QBZ1741" s="12"/>
      <c r="QCA1741" s="12"/>
      <c r="QCB1741" s="12"/>
      <c r="QCC1741" s="12"/>
      <c r="QCD1741" s="12"/>
      <c r="QCE1741" s="12"/>
      <c r="QCF1741" s="12"/>
      <c r="QCG1741" s="12"/>
      <c r="QCH1741" s="12"/>
      <c r="QCI1741" s="12"/>
      <c r="QCJ1741" s="12"/>
      <c r="QCK1741" s="12"/>
      <c r="QCL1741" s="12"/>
      <c r="QCM1741" s="12"/>
      <c r="QCN1741" s="12"/>
      <c r="QCO1741" s="12"/>
      <c r="QCP1741" s="12"/>
      <c r="QCQ1741" s="12"/>
      <c r="QCR1741" s="12"/>
      <c r="QCS1741" s="12"/>
      <c r="QCT1741" s="12"/>
      <c r="QCU1741" s="12"/>
      <c r="QCV1741" s="12"/>
      <c r="QCW1741" s="12"/>
      <c r="QCX1741" s="12"/>
      <c r="QCY1741" s="12"/>
      <c r="QCZ1741" s="12"/>
      <c r="QDA1741" s="12"/>
      <c r="QDB1741" s="12"/>
      <c r="QDC1741" s="12"/>
      <c r="QDD1741" s="12"/>
      <c r="QDE1741" s="12"/>
      <c r="QDF1741" s="12"/>
      <c r="QDG1741" s="12"/>
      <c r="QDH1741" s="12"/>
      <c r="QDI1741" s="12"/>
      <c r="QDJ1741" s="12"/>
      <c r="QDK1741" s="12"/>
      <c r="QDL1741" s="12"/>
      <c r="QDM1741" s="12"/>
      <c r="QDN1741" s="12"/>
      <c r="QDO1741" s="12"/>
      <c r="QDP1741" s="12"/>
      <c r="QDQ1741" s="12"/>
      <c r="QDR1741" s="12"/>
      <c r="QDS1741" s="12"/>
      <c r="QDT1741" s="12"/>
      <c r="QDU1741" s="12"/>
      <c r="QDV1741" s="12"/>
      <c r="QDW1741" s="12"/>
      <c r="QDX1741" s="12"/>
      <c r="QDY1741" s="12"/>
      <c r="QDZ1741" s="12"/>
      <c r="QEA1741" s="12"/>
      <c r="QEB1741" s="12"/>
      <c r="QEC1741" s="12"/>
      <c r="QED1741" s="12"/>
      <c r="QEE1741" s="12"/>
      <c r="QEF1741" s="12"/>
      <c r="QEG1741" s="12"/>
      <c r="QEH1741" s="12"/>
      <c r="QEI1741" s="12"/>
      <c r="QEJ1741" s="12"/>
      <c r="QEK1741" s="12"/>
      <c r="QEL1741" s="12"/>
      <c r="QEM1741" s="12"/>
      <c r="QEN1741" s="12"/>
      <c r="QEO1741" s="12"/>
      <c r="QEP1741" s="12"/>
      <c r="QEQ1741" s="12"/>
      <c r="QER1741" s="12"/>
      <c r="QES1741" s="12"/>
      <c r="QET1741" s="12"/>
      <c r="QEU1741" s="12"/>
      <c r="QEV1741" s="12"/>
      <c r="QEW1741" s="12"/>
      <c r="QEX1741" s="12"/>
      <c r="QEY1741" s="12"/>
      <c r="QEZ1741" s="12"/>
      <c r="QFA1741" s="12"/>
      <c r="QFB1741" s="12"/>
      <c r="QFC1741" s="12"/>
      <c r="QFD1741" s="12"/>
      <c r="QFE1741" s="12"/>
      <c r="QFF1741" s="12"/>
      <c r="QFG1741" s="12"/>
      <c r="QFH1741" s="12"/>
      <c r="QFI1741" s="12"/>
      <c r="QFJ1741" s="12"/>
      <c r="QFK1741" s="12"/>
      <c r="QFL1741" s="12"/>
      <c r="QFM1741" s="12"/>
      <c r="QFN1741" s="12"/>
      <c r="QFO1741" s="12"/>
      <c r="QFP1741" s="12"/>
      <c r="QFQ1741" s="12"/>
      <c r="QFR1741" s="12"/>
      <c r="QFS1741" s="12"/>
      <c r="QFT1741" s="12"/>
      <c r="QFU1741" s="12"/>
      <c r="QFV1741" s="12"/>
      <c r="QFW1741" s="12"/>
      <c r="QFX1741" s="12"/>
      <c r="QFY1741" s="12"/>
      <c r="QFZ1741" s="12"/>
      <c r="QGA1741" s="12"/>
      <c r="QGB1741" s="12"/>
      <c r="QGC1741" s="12"/>
      <c r="QGD1741" s="12"/>
      <c r="QGE1741" s="12"/>
      <c r="QGF1741" s="12"/>
      <c r="QGG1741" s="12"/>
      <c r="QGH1741" s="12"/>
      <c r="QGI1741" s="12"/>
      <c r="QGJ1741" s="12"/>
      <c r="QGK1741" s="12"/>
      <c r="QGL1741" s="12"/>
      <c r="QGM1741" s="12"/>
      <c r="QGN1741" s="12"/>
      <c r="QGO1741" s="12"/>
      <c r="QGP1741" s="12"/>
      <c r="QGQ1741" s="12"/>
      <c r="QGR1741" s="12"/>
      <c r="QGS1741" s="12"/>
      <c r="QGT1741" s="12"/>
      <c r="QGU1741" s="12"/>
      <c r="QGV1741" s="12"/>
      <c r="QGW1741" s="12"/>
      <c r="QGX1741" s="12"/>
      <c r="QGY1741" s="12"/>
      <c r="QGZ1741" s="12"/>
      <c r="QHA1741" s="12"/>
      <c r="QHB1741" s="12"/>
      <c r="QHC1741" s="12"/>
      <c r="QHD1741" s="12"/>
      <c r="QHE1741" s="12"/>
      <c r="QHF1741" s="12"/>
      <c r="QHG1741" s="12"/>
      <c r="QHH1741" s="12"/>
      <c r="QHI1741" s="12"/>
      <c r="QHJ1741" s="12"/>
      <c r="QHK1741" s="12"/>
      <c r="QHL1741" s="12"/>
      <c r="QHM1741" s="12"/>
      <c r="QHN1741" s="12"/>
      <c r="QHO1741" s="12"/>
      <c r="QHP1741" s="12"/>
      <c r="QHQ1741" s="12"/>
      <c r="QHR1741" s="12"/>
      <c r="QHS1741" s="12"/>
      <c r="QHT1741" s="12"/>
      <c r="QHU1741" s="12"/>
      <c r="QHV1741" s="12"/>
      <c r="QHW1741" s="12"/>
      <c r="QHX1741" s="12"/>
      <c r="QHY1741" s="12"/>
      <c r="QHZ1741" s="12"/>
      <c r="QIA1741" s="12"/>
      <c r="QIB1741" s="12"/>
      <c r="QIC1741" s="12"/>
      <c r="QID1741" s="12"/>
      <c r="QIE1741" s="12"/>
      <c r="QIF1741" s="12"/>
      <c r="QIG1741" s="12"/>
      <c r="QIH1741" s="12"/>
      <c r="QII1741" s="12"/>
      <c r="QIJ1741" s="12"/>
      <c r="QIK1741" s="12"/>
      <c r="QIL1741" s="12"/>
      <c r="QIM1741" s="12"/>
      <c r="QIN1741" s="12"/>
      <c r="QIO1741" s="12"/>
      <c r="QIP1741" s="12"/>
      <c r="QIQ1741" s="12"/>
      <c r="QIR1741" s="12"/>
      <c r="QIS1741" s="12"/>
      <c r="QIT1741" s="12"/>
      <c r="QIU1741" s="12"/>
      <c r="QIV1741" s="12"/>
      <c r="QIW1741" s="12"/>
      <c r="QIX1741" s="12"/>
      <c r="QIY1741" s="12"/>
      <c r="QIZ1741" s="12"/>
      <c r="QJA1741" s="12"/>
      <c r="QJB1741" s="12"/>
      <c r="QJC1741" s="12"/>
      <c r="QJD1741" s="12"/>
      <c r="QJE1741" s="12"/>
      <c r="QJF1741" s="12"/>
      <c r="QJG1741" s="12"/>
      <c r="QJH1741" s="12"/>
      <c r="QJI1741" s="12"/>
      <c r="QJJ1741" s="12"/>
      <c r="QJK1741" s="12"/>
      <c r="QJL1741" s="12"/>
      <c r="QJM1741" s="12"/>
      <c r="QJN1741" s="12"/>
      <c r="QJO1741" s="12"/>
      <c r="QJP1741" s="12"/>
      <c r="QJQ1741" s="12"/>
      <c r="QJR1741" s="12"/>
      <c r="QJS1741" s="12"/>
      <c r="QJT1741" s="12"/>
      <c r="QJU1741" s="12"/>
      <c r="QJV1741" s="12"/>
      <c r="QJW1741" s="12"/>
      <c r="QJX1741" s="12"/>
      <c r="QJY1741" s="12"/>
      <c r="QJZ1741" s="12"/>
      <c r="QKA1741" s="12"/>
      <c r="QKB1741" s="12"/>
      <c r="QKC1741" s="12"/>
      <c r="QKD1741" s="12"/>
      <c r="QKE1741" s="12"/>
      <c r="QKF1741" s="12"/>
      <c r="QKG1741" s="12"/>
      <c r="QKH1741" s="12"/>
      <c r="QKI1741" s="12"/>
      <c r="QKJ1741" s="12"/>
      <c r="QKK1741" s="12"/>
      <c r="QKL1741" s="12"/>
      <c r="QKM1741" s="12"/>
      <c r="QKN1741" s="12"/>
      <c r="QKO1741" s="12"/>
      <c r="QKP1741" s="12"/>
      <c r="QKQ1741" s="12"/>
      <c r="QKR1741" s="12"/>
      <c r="QKS1741" s="12"/>
      <c r="QKT1741" s="12"/>
      <c r="QKU1741" s="12"/>
      <c r="QKV1741" s="12"/>
      <c r="QKW1741" s="12"/>
      <c r="QKX1741" s="12"/>
      <c r="QKY1741" s="12"/>
      <c r="QKZ1741" s="12"/>
      <c r="QLA1741" s="12"/>
      <c r="QLB1741" s="12"/>
      <c r="QLC1741" s="12"/>
      <c r="QLD1741" s="12"/>
      <c r="QLE1741" s="12"/>
      <c r="QLF1741" s="12"/>
      <c r="QLG1741" s="12"/>
      <c r="QLH1741" s="12"/>
      <c r="QLI1741" s="12"/>
      <c r="QLJ1741" s="12"/>
      <c r="QLK1741" s="12"/>
      <c r="QLL1741" s="12"/>
      <c r="QLM1741" s="12"/>
      <c r="QLN1741" s="12"/>
      <c r="QLO1741" s="12"/>
      <c r="QLP1741" s="12"/>
      <c r="QLQ1741" s="12"/>
      <c r="QLR1741" s="12"/>
      <c r="QLS1741" s="12"/>
      <c r="QLT1741" s="12"/>
      <c r="QLU1741" s="12"/>
      <c r="QLV1741" s="12"/>
      <c r="QLW1741" s="12"/>
      <c r="QLX1741" s="12"/>
      <c r="QLY1741" s="12"/>
      <c r="QLZ1741" s="12"/>
      <c r="QMA1741" s="12"/>
      <c r="QMB1741" s="12"/>
      <c r="QMC1741" s="12"/>
      <c r="QMD1741" s="12"/>
      <c r="QME1741" s="12"/>
      <c r="QMF1741" s="12"/>
      <c r="QMG1741" s="12"/>
      <c r="QMH1741" s="12"/>
      <c r="QMI1741" s="12"/>
      <c r="QMJ1741" s="12"/>
      <c r="QMK1741" s="12"/>
      <c r="QML1741" s="12"/>
      <c r="QMM1741" s="12"/>
      <c r="QMN1741" s="12"/>
      <c r="QMO1741" s="12"/>
      <c r="QMP1741" s="12"/>
      <c r="QMQ1741" s="12"/>
      <c r="QMR1741" s="12"/>
      <c r="QMS1741" s="12"/>
      <c r="QMT1741" s="12"/>
      <c r="QMU1741" s="12"/>
      <c r="QMV1741" s="12"/>
      <c r="QMW1741" s="12"/>
      <c r="QMX1741" s="12"/>
      <c r="QMY1741" s="12"/>
      <c r="QMZ1741" s="12"/>
      <c r="QNA1741" s="12"/>
      <c r="QNB1741" s="12"/>
      <c r="QNC1741" s="12"/>
      <c r="QND1741" s="12"/>
      <c r="QNE1741" s="12"/>
      <c r="QNF1741" s="12"/>
      <c r="QNG1741" s="12"/>
      <c r="QNH1741" s="12"/>
      <c r="QNI1741" s="12"/>
      <c r="QNJ1741" s="12"/>
      <c r="QNK1741" s="12"/>
      <c r="QNL1741" s="12"/>
      <c r="QNM1741" s="12"/>
      <c r="QNN1741" s="12"/>
      <c r="QNO1741" s="12"/>
      <c r="QNP1741" s="12"/>
      <c r="QNQ1741" s="12"/>
      <c r="QNR1741" s="12"/>
      <c r="QNS1741" s="12"/>
      <c r="QNT1741" s="12"/>
      <c r="QNU1741" s="12"/>
      <c r="QNV1741" s="12"/>
      <c r="QNW1741" s="12"/>
      <c r="QNX1741" s="12"/>
      <c r="QNY1741" s="12"/>
      <c r="QNZ1741" s="12"/>
      <c r="QOA1741" s="12"/>
      <c r="QOB1741" s="12"/>
      <c r="QOC1741" s="12"/>
      <c r="QOD1741" s="12"/>
      <c r="QOE1741" s="12"/>
      <c r="QOF1741" s="12"/>
      <c r="QOG1741" s="12"/>
      <c r="QOH1741" s="12"/>
      <c r="QOI1741" s="12"/>
      <c r="QOJ1741" s="12"/>
      <c r="QOK1741" s="12"/>
      <c r="QOL1741" s="12"/>
      <c r="QOM1741" s="12"/>
      <c r="QON1741" s="12"/>
      <c r="QOO1741" s="12"/>
      <c r="QOP1741" s="12"/>
      <c r="QOQ1741" s="12"/>
      <c r="QOR1741" s="12"/>
      <c r="QOS1741" s="12"/>
      <c r="QOT1741" s="12"/>
      <c r="QOU1741" s="12"/>
      <c r="QOV1741" s="12"/>
      <c r="QOW1741" s="12"/>
      <c r="QOX1741" s="12"/>
      <c r="QOY1741" s="12"/>
      <c r="QOZ1741" s="12"/>
      <c r="QPA1741" s="12"/>
      <c r="QPB1741" s="12"/>
      <c r="QPC1741" s="12"/>
      <c r="QPD1741" s="12"/>
      <c r="QPE1741" s="12"/>
      <c r="QPF1741" s="12"/>
      <c r="QPG1741" s="12"/>
      <c r="QPH1741" s="12"/>
      <c r="QPI1741" s="12"/>
      <c r="QPJ1741" s="12"/>
      <c r="QPK1741" s="12"/>
      <c r="QPL1741" s="12"/>
      <c r="QPM1741" s="12"/>
      <c r="QPN1741" s="12"/>
      <c r="QPO1741" s="12"/>
      <c r="QPP1741" s="12"/>
      <c r="QPQ1741" s="12"/>
      <c r="QPR1741" s="12"/>
      <c r="QPS1741" s="12"/>
      <c r="QPT1741" s="12"/>
      <c r="QPU1741" s="12"/>
      <c r="QPV1741" s="12"/>
      <c r="QPW1741" s="12"/>
      <c r="QPX1741" s="12"/>
      <c r="QPY1741" s="12"/>
      <c r="QPZ1741" s="12"/>
      <c r="QQA1741" s="12"/>
      <c r="QQB1741" s="12"/>
      <c r="QQC1741" s="12"/>
      <c r="QQD1741" s="12"/>
      <c r="QQE1741" s="12"/>
      <c r="QQF1741" s="12"/>
      <c r="QQG1741" s="12"/>
      <c r="QQH1741" s="12"/>
      <c r="QQI1741" s="12"/>
      <c r="QQJ1741" s="12"/>
      <c r="QQK1741" s="12"/>
      <c r="QQL1741" s="12"/>
      <c r="QQM1741" s="12"/>
      <c r="QQN1741" s="12"/>
      <c r="QQO1741" s="12"/>
      <c r="QQP1741" s="12"/>
      <c r="QQQ1741" s="12"/>
      <c r="QQR1741" s="12"/>
      <c r="QQS1741" s="12"/>
      <c r="QQT1741" s="12"/>
      <c r="QQU1741" s="12"/>
      <c r="QQV1741" s="12"/>
      <c r="QQW1741" s="12"/>
      <c r="QQX1741" s="12"/>
      <c r="QQY1741" s="12"/>
      <c r="QQZ1741" s="12"/>
      <c r="QRA1741" s="12"/>
      <c r="QRB1741" s="12"/>
      <c r="QRC1741" s="12"/>
      <c r="QRD1741" s="12"/>
      <c r="QRE1741" s="12"/>
      <c r="QRF1741" s="12"/>
      <c r="QRG1741" s="12"/>
      <c r="QRH1741" s="12"/>
      <c r="QRI1741" s="12"/>
      <c r="QRJ1741" s="12"/>
      <c r="QRK1741" s="12"/>
      <c r="QRL1741" s="12"/>
      <c r="QRM1741" s="12"/>
      <c r="QRN1741" s="12"/>
      <c r="QRO1741" s="12"/>
      <c r="QRP1741" s="12"/>
      <c r="QRQ1741" s="12"/>
      <c r="QRR1741" s="12"/>
      <c r="QRS1741" s="12"/>
      <c r="QRT1741" s="12"/>
      <c r="QRU1741" s="12"/>
      <c r="QRV1741" s="12"/>
      <c r="QRW1741" s="12"/>
      <c r="QRX1741" s="12"/>
      <c r="QRY1741" s="12"/>
      <c r="QRZ1741" s="12"/>
      <c r="QSA1741" s="12"/>
      <c r="QSB1741" s="12"/>
      <c r="QSC1741" s="12"/>
      <c r="QSD1741" s="12"/>
      <c r="QSE1741" s="12"/>
      <c r="QSF1741" s="12"/>
      <c r="QSG1741" s="12"/>
      <c r="QSH1741" s="12"/>
      <c r="QSI1741" s="12"/>
      <c r="QSJ1741" s="12"/>
      <c r="QSK1741" s="12"/>
      <c r="QSL1741" s="12"/>
      <c r="QSM1741" s="12"/>
      <c r="QSN1741" s="12"/>
      <c r="QSO1741" s="12"/>
      <c r="QSP1741" s="12"/>
      <c r="QSQ1741" s="12"/>
      <c r="QSR1741" s="12"/>
      <c r="QSS1741" s="12"/>
      <c r="QST1741" s="12"/>
      <c r="QSU1741" s="12"/>
      <c r="QSV1741" s="12"/>
      <c r="QSW1741" s="12"/>
      <c r="QSX1741" s="12"/>
      <c r="QSY1741" s="12"/>
      <c r="QSZ1741" s="12"/>
      <c r="QTA1741" s="12"/>
      <c r="QTB1741" s="12"/>
      <c r="QTC1741" s="12"/>
      <c r="QTD1741" s="12"/>
      <c r="QTE1741" s="12"/>
      <c r="QTF1741" s="12"/>
      <c r="QTG1741" s="12"/>
      <c r="QTH1741" s="12"/>
      <c r="QTI1741" s="12"/>
      <c r="QTJ1741" s="12"/>
      <c r="QTK1741" s="12"/>
      <c r="QTL1741" s="12"/>
      <c r="QTM1741" s="12"/>
      <c r="QTN1741" s="12"/>
      <c r="QTO1741" s="12"/>
      <c r="QTP1741" s="12"/>
      <c r="QTQ1741" s="12"/>
      <c r="QTR1741" s="12"/>
      <c r="QTS1741" s="12"/>
      <c r="QTT1741" s="12"/>
      <c r="QTU1741" s="12"/>
      <c r="QTV1741" s="12"/>
      <c r="QTW1741" s="12"/>
      <c r="QTX1741" s="12"/>
      <c r="QTY1741" s="12"/>
      <c r="QTZ1741" s="12"/>
      <c r="QUA1741" s="12"/>
      <c r="QUB1741" s="12"/>
      <c r="QUC1741" s="12"/>
      <c r="QUD1741" s="12"/>
      <c r="QUE1741" s="12"/>
      <c r="QUF1741" s="12"/>
      <c r="QUG1741" s="12"/>
      <c r="QUH1741" s="12"/>
      <c r="QUI1741" s="12"/>
      <c r="QUJ1741" s="12"/>
      <c r="QUK1741" s="12"/>
      <c r="QUL1741" s="12"/>
      <c r="QUM1741" s="12"/>
      <c r="QUN1741" s="12"/>
      <c r="QUO1741" s="12"/>
      <c r="QUP1741" s="12"/>
      <c r="QUQ1741" s="12"/>
      <c r="QUR1741" s="12"/>
      <c r="QUS1741" s="12"/>
      <c r="QUT1741" s="12"/>
      <c r="QUU1741" s="12"/>
      <c r="QUV1741" s="12"/>
      <c r="QUW1741" s="12"/>
      <c r="QUX1741" s="12"/>
      <c r="QUY1741" s="12"/>
      <c r="QUZ1741" s="12"/>
      <c r="QVA1741" s="12"/>
      <c r="QVB1741" s="12"/>
      <c r="QVC1741" s="12"/>
      <c r="QVD1741" s="12"/>
      <c r="QVE1741" s="12"/>
      <c r="QVF1741" s="12"/>
      <c r="QVG1741" s="12"/>
      <c r="QVH1741" s="12"/>
      <c r="QVI1741" s="12"/>
      <c r="QVJ1741" s="12"/>
      <c r="QVK1741" s="12"/>
      <c r="QVL1741" s="12"/>
      <c r="QVM1741" s="12"/>
      <c r="QVN1741" s="12"/>
      <c r="QVO1741" s="12"/>
      <c r="QVP1741" s="12"/>
      <c r="QVQ1741" s="12"/>
      <c r="QVR1741" s="12"/>
      <c r="QVS1741" s="12"/>
      <c r="QVT1741" s="12"/>
      <c r="QVU1741" s="12"/>
      <c r="QVV1741" s="12"/>
      <c r="QVW1741" s="12"/>
      <c r="QVX1741" s="12"/>
      <c r="QVY1741" s="12"/>
      <c r="QVZ1741" s="12"/>
      <c r="QWA1741" s="12"/>
      <c r="QWB1741" s="12"/>
      <c r="QWC1741" s="12"/>
      <c r="QWD1741" s="12"/>
      <c r="QWE1741" s="12"/>
      <c r="QWF1741" s="12"/>
      <c r="QWG1741" s="12"/>
      <c r="QWH1741" s="12"/>
      <c r="QWI1741" s="12"/>
      <c r="QWJ1741" s="12"/>
      <c r="QWK1741" s="12"/>
      <c r="QWL1741" s="12"/>
      <c r="QWM1741" s="12"/>
      <c r="QWN1741" s="12"/>
      <c r="QWO1741" s="12"/>
      <c r="QWP1741" s="12"/>
      <c r="QWQ1741" s="12"/>
      <c r="QWR1741" s="12"/>
      <c r="QWS1741" s="12"/>
      <c r="QWT1741" s="12"/>
      <c r="QWU1741" s="12"/>
      <c r="QWV1741" s="12"/>
      <c r="QWW1741" s="12"/>
      <c r="QWX1741" s="12"/>
      <c r="QWY1741" s="12"/>
      <c r="QWZ1741" s="12"/>
      <c r="QXA1741" s="12"/>
      <c r="QXB1741" s="12"/>
      <c r="QXC1741" s="12"/>
      <c r="QXD1741" s="12"/>
      <c r="QXE1741" s="12"/>
      <c r="QXF1741" s="12"/>
      <c r="QXG1741" s="12"/>
      <c r="QXH1741" s="12"/>
      <c r="QXI1741" s="12"/>
      <c r="QXJ1741" s="12"/>
      <c r="QXK1741" s="12"/>
      <c r="QXL1741" s="12"/>
      <c r="QXM1741" s="12"/>
      <c r="QXN1741" s="12"/>
      <c r="QXO1741" s="12"/>
      <c r="QXP1741" s="12"/>
      <c r="QXQ1741" s="12"/>
      <c r="QXR1741" s="12"/>
      <c r="QXS1741" s="12"/>
      <c r="QXT1741" s="12"/>
      <c r="QXU1741" s="12"/>
      <c r="QXV1741" s="12"/>
      <c r="QXW1741" s="12"/>
      <c r="QXX1741" s="12"/>
      <c r="QXY1741" s="12"/>
      <c r="QXZ1741" s="12"/>
      <c r="QYA1741" s="12"/>
      <c r="QYB1741" s="12"/>
      <c r="QYC1741" s="12"/>
      <c r="QYD1741" s="12"/>
      <c r="QYE1741" s="12"/>
      <c r="QYF1741" s="12"/>
      <c r="QYG1741" s="12"/>
      <c r="QYH1741" s="12"/>
      <c r="QYI1741" s="12"/>
      <c r="QYJ1741" s="12"/>
      <c r="QYK1741" s="12"/>
      <c r="QYL1741" s="12"/>
      <c r="QYM1741" s="12"/>
      <c r="QYN1741" s="12"/>
      <c r="QYO1741" s="12"/>
      <c r="QYP1741" s="12"/>
      <c r="QYQ1741" s="12"/>
      <c r="QYR1741" s="12"/>
      <c r="QYS1741" s="12"/>
      <c r="QYT1741" s="12"/>
      <c r="QYU1741" s="12"/>
      <c r="QYV1741" s="12"/>
      <c r="QYW1741" s="12"/>
      <c r="QYX1741" s="12"/>
      <c r="QYY1741" s="12"/>
      <c r="QYZ1741" s="12"/>
      <c r="QZA1741" s="12"/>
      <c r="QZB1741" s="12"/>
      <c r="QZC1741" s="12"/>
      <c r="QZD1741" s="12"/>
      <c r="QZE1741" s="12"/>
      <c r="QZF1741" s="12"/>
      <c r="QZG1741" s="12"/>
      <c r="QZH1741" s="12"/>
      <c r="QZI1741" s="12"/>
      <c r="QZJ1741" s="12"/>
      <c r="QZK1741" s="12"/>
      <c r="QZL1741" s="12"/>
      <c r="QZM1741" s="12"/>
      <c r="QZN1741" s="12"/>
      <c r="QZO1741" s="12"/>
      <c r="QZP1741" s="12"/>
      <c r="QZQ1741" s="12"/>
      <c r="QZR1741" s="12"/>
      <c r="QZS1741" s="12"/>
      <c r="QZT1741" s="12"/>
      <c r="QZU1741" s="12"/>
      <c r="QZV1741" s="12"/>
      <c r="QZW1741" s="12"/>
      <c r="QZX1741" s="12"/>
      <c r="QZY1741" s="12"/>
      <c r="QZZ1741" s="12"/>
      <c r="RAA1741" s="12"/>
      <c r="RAB1741" s="12"/>
      <c r="RAC1741" s="12"/>
      <c r="RAD1741" s="12"/>
      <c r="RAE1741" s="12"/>
      <c r="RAF1741" s="12"/>
      <c r="RAG1741" s="12"/>
      <c r="RAH1741" s="12"/>
      <c r="RAI1741" s="12"/>
      <c r="RAJ1741" s="12"/>
      <c r="RAK1741" s="12"/>
      <c r="RAL1741" s="12"/>
      <c r="RAM1741" s="12"/>
      <c r="RAN1741" s="12"/>
      <c r="RAO1741" s="12"/>
      <c r="RAP1741" s="12"/>
      <c r="RAQ1741" s="12"/>
      <c r="RAR1741" s="12"/>
      <c r="RAS1741" s="12"/>
      <c r="RAT1741" s="12"/>
      <c r="RAU1741" s="12"/>
      <c r="RAV1741" s="12"/>
      <c r="RAW1741" s="12"/>
      <c r="RAX1741" s="12"/>
      <c r="RAY1741" s="12"/>
      <c r="RAZ1741" s="12"/>
      <c r="RBA1741" s="12"/>
      <c r="RBB1741" s="12"/>
      <c r="RBC1741" s="12"/>
      <c r="RBD1741" s="12"/>
      <c r="RBE1741" s="12"/>
      <c r="RBF1741" s="12"/>
      <c r="RBG1741" s="12"/>
      <c r="RBH1741" s="12"/>
      <c r="RBI1741" s="12"/>
      <c r="RBJ1741" s="12"/>
      <c r="RBK1741" s="12"/>
      <c r="RBL1741" s="12"/>
      <c r="RBM1741" s="12"/>
      <c r="RBN1741" s="12"/>
      <c r="RBO1741" s="12"/>
      <c r="RBP1741" s="12"/>
      <c r="RBQ1741" s="12"/>
      <c r="RBR1741" s="12"/>
      <c r="RBS1741" s="12"/>
      <c r="RBT1741" s="12"/>
      <c r="RBU1741" s="12"/>
      <c r="RBV1741" s="12"/>
      <c r="RBW1741" s="12"/>
      <c r="RBX1741" s="12"/>
      <c r="RBY1741" s="12"/>
      <c r="RBZ1741" s="12"/>
      <c r="RCA1741" s="12"/>
      <c r="RCB1741" s="12"/>
      <c r="RCC1741" s="12"/>
      <c r="RCD1741" s="12"/>
      <c r="RCE1741" s="12"/>
      <c r="RCF1741" s="12"/>
      <c r="RCG1741" s="12"/>
      <c r="RCH1741" s="12"/>
      <c r="RCI1741" s="12"/>
      <c r="RCJ1741" s="12"/>
      <c r="RCK1741" s="12"/>
      <c r="RCL1741" s="12"/>
      <c r="RCM1741" s="12"/>
      <c r="RCN1741" s="12"/>
      <c r="RCO1741" s="12"/>
      <c r="RCP1741" s="12"/>
      <c r="RCQ1741" s="12"/>
      <c r="RCR1741" s="12"/>
      <c r="RCS1741" s="12"/>
      <c r="RCT1741" s="12"/>
      <c r="RCU1741" s="12"/>
      <c r="RCV1741" s="12"/>
      <c r="RCW1741" s="12"/>
      <c r="RCX1741" s="12"/>
      <c r="RCY1741" s="12"/>
      <c r="RCZ1741" s="12"/>
      <c r="RDA1741" s="12"/>
      <c r="RDB1741" s="12"/>
      <c r="RDC1741" s="12"/>
      <c r="RDD1741" s="12"/>
      <c r="RDE1741" s="12"/>
      <c r="RDF1741" s="12"/>
      <c r="RDG1741" s="12"/>
      <c r="RDH1741" s="12"/>
      <c r="RDI1741" s="12"/>
      <c r="RDJ1741" s="12"/>
      <c r="RDK1741" s="12"/>
      <c r="RDL1741" s="12"/>
      <c r="RDM1741" s="12"/>
      <c r="RDN1741" s="12"/>
      <c r="RDO1741" s="12"/>
      <c r="RDP1741" s="12"/>
      <c r="RDQ1741" s="12"/>
      <c r="RDR1741" s="12"/>
      <c r="RDS1741" s="12"/>
      <c r="RDT1741" s="12"/>
      <c r="RDU1741" s="12"/>
      <c r="RDV1741" s="12"/>
      <c r="RDW1741" s="12"/>
      <c r="RDX1741" s="12"/>
      <c r="RDY1741" s="12"/>
      <c r="RDZ1741" s="12"/>
      <c r="REA1741" s="12"/>
      <c r="REB1741" s="12"/>
      <c r="REC1741" s="12"/>
      <c r="RED1741" s="12"/>
      <c r="REE1741" s="12"/>
      <c r="REF1741" s="12"/>
      <c r="REG1741" s="12"/>
      <c r="REH1741" s="12"/>
      <c r="REI1741" s="12"/>
      <c r="REJ1741" s="12"/>
      <c r="REK1741" s="12"/>
      <c r="REL1741" s="12"/>
      <c r="REM1741" s="12"/>
      <c r="REN1741" s="12"/>
      <c r="REO1741" s="12"/>
      <c r="REP1741" s="12"/>
      <c r="REQ1741" s="12"/>
      <c r="RER1741" s="12"/>
      <c r="RES1741" s="12"/>
      <c r="RET1741" s="12"/>
      <c r="REU1741" s="12"/>
      <c r="REV1741" s="12"/>
      <c r="REW1741" s="12"/>
      <c r="REX1741" s="12"/>
      <c r="REY1741" s="12"/>
      <c r="REZ1741" s="12"/>
      <c r="RFA1741" s="12"/>
      <c r="RFB1741" s="12"/>
      <c r="RFC1741" s="12"/>
      <c r="RFD1741" s="12"/>
      <c r="RFE1741" s="12"/>
      <c r="RFF1741" s="12"/>
      <c r="RFG1741" s="12"/>
      <c r="RFH1741" s="12"/>
      <c r="RFI1741" s="12"/>
      <c r="RFJ1741" s="12"/>
      <c r="RFK1741" s="12"/>
      <c r="RFL1741" s="12"/>
      <c r="RFM1741" s="12"/>
      <c r="RFN1741" s="12"/>
      <c r="RFO1741" s="12"/>
      <c r="RFP1741" s="12"/>
      <c r="RFQ1741" s="12"/>
      <c r="RFR1741" s="12"/>
      <c r="RFS1741" s="12"/>
      <c r="RFT1741" s="12"/>
      <c r="RFU1741" s="12"/>
      <c r="RFV1741" s="12"/>
      <c r="RFW1741" s="12"/>
      <c r="RFX1741" s="12"/>
      <c r="RFY1741" s="12"/>
      <c r="RFZ1741" s="12"/>
      <c r="RGA1741" s="12"/>
      <c r="RGB1741" s="12"/>
      <c r="RGC1741" s="12"/>
      <c r="RGD1741" s="12"/>
      <c r="RGE1741" s="12"/>
      <c r="RGF1741" s="12"/>
      <c r="RGG1741" s="12"/>
      <c r="RGH1741" s="12"/>
      <c r="RGI1741" s="12"/>
      <c r="RGJ1741" s="12"/>
      <c r="RGK1741" s="12"/>
      <c r="RGL1741" s="12"/>
      <c r="RGM1741" s="12"/>
      <c r="RGN1741" s="12"/>
      <c r="RGO1741" s="12"/>
      <c r="RGP1741" s="12"/>
      <c r="RGQ1741" s="12"/>
      <c r="RGR1741" s="12"/>
      <c r="RGS1741" s="12"/>
      <c r="RGT1741" s="12"/>
      <c r="RGU1741" s="12"/>
      <c r="RGV1741" s="12"/>
      <c r="RGW1741" s="12"/>
      <c r="RGX1741" s="12"/>
      <c r="RGY1741" s="12"/>
      <c r="RGZ1741" s="12"/>
      <c r="RHA1741" s="12"/>
      <c r="RHB1741" s="12"/>
      <c r="RHC1741" s="12"/>
      <c r="RHD1741" s="12"/>
      <c r="RHE1741" s="12"/>
      <c r="RHF1741" s="12"/>
      <c r="RHG1741" s="12"/>
      <c r="RHH1741" s="12"/>
      <c r="RHI1741" s="12"/>
      <c r="RHJ1741" s="12"/>
      <c r="RHK1741" s="12"/>
      <c r="RHL1741" s="12"/>
      <c r="RHM1741" s="12"/>
      <c r="RHN1741" s="12"/>
      <c r="RHO1741" s="12"/>
      <c r="RHP1741" s="12"/>
      <c r="RHQ1741" s="12"/>
      <c r="RHR1741" s="12"/>
      <c r="RHS1741" s="12"/>
      <c r="RHT1741" s="12"/>
      <c r="RHU1741" s="12"/>
      <c r="RHV1741" s="12"/>
      <c r="RHW1741" s="12"/>
      <c r="RHX1741" s="12"/>
      <c r="RHY1741" s="12"/>
      <c r="RHZ1741" s="12"/>
      <c r="RIA1741" s="12"/>
      <c r="RIB1741" s="12"/>
      <c r="RIC1741" s="12"/>
      <c r="RID1741" s="12"/>
      <c r="RIE1741" s="12"/>
      <c r="RIF1741" s="12"/>
      <c r="RIG1741" s="12"/>
      <c r="RIH1741" s="12"/>
      <c r="RII1741" s="12"/>
      <c r="RIJ1741" s="12"/>
      <c r="RIK1741" s="12"/>
      <c r="RIL1741" s="12"/>
      <c r="RIM1741" s="12"/>
      <c r="RIN1741" s="12"/>
      <c r="RIO1741" s="12"/>
      <c r="RIP1741" s="12"/>
      <c r="RIQ1741" s="12"/>
      <c r="RIR1741" s="12"/>
      <c r="RIS1741" s="12"/>
      <c r="RIT1741" s="12"/>
      <c r="RIU1741" s="12"/>
      <c r="RIV1741" s="12"/>
      <c r="RIW1741" s="12"/>
      <c r="RIX1741" s="12"/>
      <c r="RIY1741" s="12"/>
      <c r="RIZ1741" s="12"/>
      <c r="RJA1741" s="12"/>
      <c r="RJB1741" s="12"/>
      <c r="RJC1741" s="12"/>
      <c r="RJD1741" s="12"/>
      <c r="RJE1741" s="12"/>
      <c r="RJF1741" s="12"/>
      <c r="RJG1741" s="12"/>
      <c r="RJH1741" s="12"/>
      <c r="RJI1741" s="12"/>
      <c r="RJJ1741" s="12"/>
      <c r="RJK1741" s="12"/>
      <c r="RJL1741" s="12"/>
      <c r="RJM1741" s="12"/>
      <c r="RJN1741" s="12"/>
      <c r="RJO1741" s="12"/>
      <c r="RJP1741" s="12"/>
      <c r="RJQ1741" s="12"/>
      <c r="RJR1741" s="12"/>
      <c r="RJS1741" s="12"/>
      <c r="RJT1741" s="12"/>
      <c r="RJU1741" s="12"/>
      <c r="RJV1741" s="12"/>
      <c r="RJW1741" s="12"/>
      <c r="RJX1741" s="12"/>
      <c r="RJY1741" s="12"/>
      <c r="RJZ1741" s="12"/>
      <c r="RKA1741" s="12"/>
      <c r="RKB1741" s="12"/>
      <c r="RKC1741" s="12"/>
      <c r="RKD1741" s="12"/>
      <c r="RKE1741" s="12"/>
      <c r="RKF1741" s="12"/>
      <c r="RKG1741" s="12"/>
      <c r="RKH1741" s="12"/>
      <c r="RKI1741" s="12"/>
      <c r="RKJ1741" s="12"/>
      <c r="RKK1741" s="12"/>
      <c r="RKL1741" s="12"/>
      <c r="RKM1741" s="12"/>
      <c r="RKN1741" s="12"/>
      <c r="RKO1741" s="12"/>
      <c r="RKP1741" s="12"/>
      <c r="RKQ1741" s="12"/>
      <c r="RKR1741" s="12"/>
      <c r="RKS1741" s="12"/>
      <c r="RKT1741" s="12"/>
      <c r="RKU1741" s="12"/>
      <c r="RKV1741" s="12"/>
      <c r="RKW1741" s="12"/>
      <c r="RKX1741" s="12"/>
      <c r="RKY1741" s="12"/>
      <c r="RKZ1741" s="12"/>
      <c r="RLA1741" s="12"/>
      <c r="RLB1741" s="12"/>
      <c r="RLC1741" s="12"/>
      <c r="RLD1741" s="12"/>
      <c r="RLE1741" s="12"/>
      <c r="RLF1741" s="12"/>
      <c r="RLG1741" s="12"/>
      <c r="RLH1741" s="12"/>
      <c r="RLI1741" s="12"/>
      <c r="RLJ1741" s="12"/>
      <c r="RLK1741" s="12"/>
      <c r="RLL1741" s="12"/>
      <c r="RLM1741" s="12"/>
      <c r="RLN1741" s="12"/>
      <c r="RLO1741" s="12"/>
      <c r="RLP1741" s="12"/>
      <c r="RLQ1741" s="12"/>
      <c r="RLR1741" s="12"/>
      <c r="RLS1741" s="12"/>
      <c r="RLT1741" s="12"/>
      <c r="RLU1741" s="12"/>
      <c r="RLV1741" s="12"/>
      <c r="RLW1741" s="12"/>
      <c r="RLX1741" s="12"/>
      <c r="RLY1741" s="12"/>
      <c r="RLZ1741" s="12"/>
      <c r="RMA1741" s="12"/>
      <c r="RMB1741" s="12"/>
      <c r="RMC1741" s="12"/>
      <c r="RMD1741" s="12"/>
      <c r="RME1741" s="12"/>
      <c r="RMF1741" s="12"/>
      <c r="RMG1741" s="12"/>
      <c r="RMH1741" s="12"/>
      <c r="RMI1741" s="12"/>
      <c r="RMJ1741" s="12"/>
      <c r="RMK1741" s="12"/>
      <c r="RML1741" s="12"/>
      <c r="RMM1741" s="12"/>
      <c r="RMN1741" s="12"/>
      <c r="RMO1741" s="12"/>
      <c r="RMP1741" s="12"/>
      <c r="RMQ1741" s="12"/>
      <c r="RMR1741" s="12"/>
      <c r="RMS1741" s="12"/>
      <c r="RMT1741" s="12"/>
      <c r="RMU1741" s="12"/>
      <c r="RMV1741" s="12"/>
      <c r="RMW1741" s="12"/>
      <c r="RMX1741" s="12"/>
      <c r="RMY1741" s="12"/>
      <c r="RMZ1741" s="12"/>
      <c r="RNA1741" s="12"/>
      <c r="RNB1741" s="12"/>
      <c r="RNC1741" s="12"/>
      <c r="RND1741" s="12"/>
      <c r="RNE1741" s="12"/>
      <c r="RNF1741" s="12"/>
      <c r="RNG1741" s="12"/>
      <c r="RNH1741" s="12"/>
      <c r="RNI1741" s="12"/>
      <c r="RNJ1741" s="12"/>
      <c r="RNK1741" s="12"/>
      <c r="RNL1741" s="12"/>
      <c r="RNM1741" s="12"/>
      <c r="RNN1741" s="12"/>
      <c r="RNO1741" s="12"/>
      <c r="RNP1741" s="12"/>
      <c r="RNQ1741" s="12"/>
      <c r="RNR1741" s="12"/>
      <c r="RNS1741" s="12"/>
      <c r="RNT1741" s="12"/>
      <c r="RNU1741" s="12"/>
      <c r="RNV1741" s="12"/>
      <c r="RNW1741" s="12"/>
      <c r="RNX1741" s="12"/>
      <c r="RNY1741" s="12"/>
      <c r="RNZ1741" s="12"/>
      <c r="ROA1741" s="12"/>
      <c r="ROB1741" s="12"/>
      <c r="ROC1741" s="12"/>
      <c r="ROD1741" s="12"/>
      <c r="ROE1741" s="12"/>
      <c r="ROF1741" s="12"/>
      <c r="ROG1741" s="12"/>
      <c r="ROH1741" s="12"/>
      <c r="ROI1741" s="12"/>
      <c r="ROJ1741" s="12"/>
      <c r="ROK1741" s="12"/>
      <c r="ROL1741" s="12"/>
      <c r="ROM1741" s="12"/>
      <c r="RON1741" s="12"/>
      <c r="ROO1741" s="12"/>
      <c r="ROP1741" s="12"/>
      <c r="ROQ1741" s="12"/>
      <c r="ROR1741" s="12"/>
      <c r="ROS1741" s="12"/>
      <c r="ROT1741" s="12"/>
      <c r="ROU1741" s="12"/>
      <c r="ROV1741" s="12"/>
      <c r="ROW1741" s="12"/>
      <c r="ROX1741" s="12"/>
      <c r="ROY1741" s="12"/>
      <c r="ROZ1741" s="12"/>
      <c r="RPA1741" s="12"/>
      <c r="RPB1741" s="12"/>
      <c r="RPC1741" s="12"/>
      <c r="RPD1741" s="12"/>
      <c r="RPE1741" s="12"/>
      <c r="RPF1741" s="12"/>
      <c r="RPG1741" s="12"/>
      <c r="RPH1741" s="12"/>
      <c r="RPI1741" s="12"/>
      <c r="RPJ1741" s="12"/>
      <c r="RPK1741" s="12"/>
      <c r="RPL1741" s="12"/>
      <c r="RPM1741" s="12"/>
      <c r="RPN1741" s="12"/>
      <c r="RPO1741" s="12"/>
      <c r="RPP1741" s="12"/>
      <c r="RPQ1741" s="12"/>
      <c r="RPR1741" s="12"/>
      <c r="RPS1741" s="12"/>
      <c r="RPT1741" s="12"/>
      <c r="RPU1741" s="12"/>
      <c r="RPV1741" s="12"/>
      <c r="RPW1741" s="12"/>
      <c r="RPX1741" s="12"/>
      <c r="RPY1741" s="12"/>
      <c r="RPZ1741" s="12"/>
      <c r="RQA1741" s="12"/>
      <c r="RQB1741" s="12"/>
      <c r="RQC1741" s="12"/>
      <c r="RQD1741" s="12"/>
      <c r="RQE1741" s="12"/>
      <c r="RQF1741" s="12"/>
      <c r="RQG1741" s="12"/>
      <c r="RQH1741" s="12"/>
      <c r="RQI1741" s="12"/>
      <c r="RQJ1741" s="12"/>
      <c r="RQK1741" s="12"/>
      <c r="RQL1741" s="12"/>
      <c r="RQM1741" s="12"/>
      <c r="RQN1741" s="12"/>
      <c r="RQO1741" s="12"/>
      <c r="RQP1741" s="12"/>
      <c r="RQQ1741" s="12"/>
      <c r="RQR1741" s="12"/>
      <c r="RQS1741" s="12"/>
      <c r="RQT1741" s="12"/>
      <c r="RQU1741" s="12"/>
      <c r="RQV1741" s="12"/>
      <c r="RQW1741" s="12"/>
      <c r="RQX1741" s="12"/>
      <c r="RQY1741" s="12"/>
      <c r="RQZ1741" s="12"/>
      <c r="RRA1741" s="12"/>
      <c r="RRB1741" s="12"/>
      <c r="RRC1741" s="12"/>
      <c r="RRD1741" s="12"/>
      <c r="RRE1741" s="12"/>
      <c r="RRF1741" s="12"/>
      <c r="RRG1741" s="12"/>
      <c r="RRH1741" s="12"/>
      <c r="RRI1741" s="12"/>
      <c r="RRJ1741" s="12"/>
      <c r="RRK1741" s="12"/>
      <c r="RRL1741" s="12"/>
      <c r="RRM1741" s="12"/>
      <c r="RRN1741" s="12"/>
      <c r="RRO1741" s="12"/>
      <c r="RRP1741" s="12"/>
      <c r="RRQ1741" s="12"/>
      <c r="RRR1741" s="12"/>
      <c r="RRS1741" s="12"/>
      <c r="RRT1741" s="12"/>
      <c r="RRU1741" s="12"/>
      <c r="RRV1741" s="12"/>
      <c r="RRW1741" s="12"/>
      <c r="RRX1741" s="12"/>
      <c r="RRY1741" s="12"/>
      <c r="RRZ1741" s="12"/>
      <c r="RSA1741" s="12"/>
      <c r="RSB1741" s="12"/>
      <c r="RSC1741" s="12"/>
      <c r="RSD1741" s="12"/>
      <c r="RSE1741" s="12"/>
      <c r="RSF1741" s="12"/>
      <c r="RSG1741" s="12"/>
      <c r="RSH1741" s="12"/>
      <c r="RSI1741" s="12"/>
      <c r="RSJ1741" s="12"/>
      <c r="RSK1741" s="12"/>
      <c r="RSL1741" s="12"/>
      <c r="RSM1741" s="12"/>
      <c r="RSN1741" s="12"/>
      <c r="RSO1741" s="12"/>
      <c r="RSP1741" s="12"/>
      <c r="RSQ1741" s="12"/>
      <c r="RSR1741" s="12"/>
      <c r="RSS1741" s="12"/>
      <c r="RST1741" s="12"/>
      <c r="RSU1741" s="12"/>
      <c r="RSV1741" s="12"/>
      <c r="RSW1741" s="12"/>
      <c r="RSX1741" s="12"/>
      <c r="RSY1741" s="12"/>
      <c r="RSZ1741" s="12"/>
      <c r="RTA1741" s="12"/>
      <c r="RTB1741" s="12"/>
      <c r="RTC1741" s="12"/>
      <c r="RTD1741" s="12"/>
      <c r="RTE1741" s="12"/>
      <c r="RTF1741" s="12"/>
      <c r="RTG1741" s="12"/>
      <c r="RTH1741" s="12"/>
      <c r="RTI1741" s="12"/>
      <c r="RTJ1741" s="12"/>
      <c r="RTK1741" s="12"/>
      <c r="RTL1741" s="12"/>
      <c r="RTM1741" s="12"/>
      <c r="RTN1741" s="12"/>
      <c r="RTO1741" s="12"/>
      <c r="RTP1741" s="12"/>
      <c r="RTQ1741" s="12"/>
      <c r="RTR1741" s="12"/>
      <c r="RTS1741" s="12"/>
      <c r="RTT1741" s="12"/>
      <c r="RTU1741" s="12"/>
      <c r="RTV1741" s="12"/>
      <c r="RTW1741" s="12"/>
      <c r="RTX1741" s="12"/>
      <c r="RTY1741" s="12"/>
      <c r="RTZ1741" s="12"/>
      <c r="RUA1741" s="12"/>
      <c r="RUB1741" s="12"/>
      <c r="RUC1741" s="12"/>
      <c r="RUD1741" s="12"/>
      <c r="RUE1741" s="12"/>
      <c r="RUF1741" s="12"/>
      <c r="RUG1741" s="12"/>
      <c r="RUH1741" s="12"/>
      <c r="RUI1741" s="12"/>
      <c r="RUJ1741" s="12"/>
      <c r="RUK1741" s="12"/>
      <c r="RUL1741" s="12"/>
      <c r="RUM1741" s="12"/>
      <c r="RUN1741" s="12"/>
      <c r="RUO1741" s="12"/>
      <c r="RUP1741" s="12"/>
      <c r="RUQ1741" s="12"/>
      <c r="RUR1741" s="12"/>
      <c r="RUS1741" s="12"/>
      <c r="RUT1741" s="12"/>
      <c r="RUU1741" s="12"/>
      <c r="RUV1741" s="12"/>
      <c r="RUW1741" s="12"/>
      <c r="RUX1741" s="12"/>
      <c r="RUY1741" s="12"/>
      <c r="RUZ1741" s="12"/>
      <c r="RVA1741" s="12"/>
      <c r="RVB1741" s="12"/>
      <c r="RVC1741" s="12"/>
      <c r="RVD1741" s="12"/>
      <c r="RVE1741" s="12"/>
      <c r="RVF1741" s="12"/>
      <c r="RVG1741" s="12"/>
      <c r="RVH1741" s="12"/>
      <c r="RVI1741" s="12"/>
      <c r="RVJ1741" s="12"/>
      <c r="RVK1741" s="12"/>
      <c r="RVL1741" s="12"/>
      <c r="RVM1741" s="12"/>
      <c r="RVN1741" s="12"/>
      <c r="RVO1741" s="12"/>
      <c r="RVP1741" s="12"/>
      <c r="RVQ1741" s="12"/>
      <c r="RVR1741" s="12"/>
      <c r="RVS1741" s="12"/>
      <c r="RVT1741" s="12"/>
      <c r="RVU1741" s="12"/>
      <c r="RVV1741" s="12"/>
      <c r="RVW1741" s="12"/>
      <c r="RVX1741" s="12"/>
      <c r="RVY1741" s="12"/>
      <c r="RVZ1741" s="12"/>
      <c r="RWA1741" s="12"/>
      <c r="RWB1741" s="12"/>
      <c r="RWC1741" s="12"/>
      <c r="RWD1741" s="12"/>
      <c r="RWE1741" s="12"/>
      <c r="RWF1741" s="12"/>
      <c r="RWG1741" s="12"/>
      <c r="RWH1741" s="12"/>
      <c r="RWI1741" s="12"/>
      <c r="RWJ1741" s="12"/>
      <c r="RWK1741" s="12"/>
      <c r="RWL1741" s="12"/>
      <c r="RWM1741" s="12"/>
      <c r="RWN1741" s="12"/>
      <c r="RWO1741" s="12"/>
      <c r="RWP1741" s="12"/>
      <c r="RWQ1741" s="12"/>
      <c r="RWR1741" s="12"/>
      <c r="RWS1741" s="12"/>
      <c r="RWT1741" s="12"/>
      <c r="RWU1741" s="12"/>
      <c r="RWV1741" s="12"/>
      <c r="RWW1741" s="12"/>
      <c r="RWX1741" s="12"/>
      <c r="RWY1741" s="12"/>
      <c r="RWZ1741" s="12"/>
      <c r="RXA1741" s="12"/>
      <c r="RXB1741" s="12"/>
      <c r="RXC1741" s="12"/>
      <c r="RXD1741" s="12"/>
      <c r="RXE1741" s="12"/>
      <c r="RXF1741" s="12"/>
      <c r="RXG1741" s="12"/>
      <c r="RXH1741" s="12"/>
      <c r="RXI1741" s="12"/>
      <c r="RXJ1741" s="12"/>
      <c r="RXK1741" s="12"/>
      <c r="RXL1741" s="12"/>
      <c r="RXM1741" s="12"/>
      <c r="RXN1741" s="12"/>
      <c r="RXO1741" s="12"/>
      <c r="RXP1741" s="12"/>
      <c r="RXQ1741" s="12"/>
      <c r="RXR1741" s="12"/>
      <c r="RXS1741" s="12"/>
      <c r="RXT1741" s="12"/>
      <c r="RXU1741" s="12"/>
      <c r="RXV1741" s="12"/>
      <c r="RXW1741" s="12"/>
      <c r="RXX1741" s="12"/>
      <c r="RXY1741" s="12"/>
      <c r="RXZ1741" s="12"/>
      <c r="RYA1741" s="12"/>
      <c r="RYB1741" s="12"/>
      <c r="RYC1741" s="12"/>
      <c r="RYD1741" s="12"/>
      <c r="RYE1741" s="12"/>
      <c r="RYF1741" s="12"/>
      <c r="RYG1741" s="12"/>
      <c r="RYH1741" s="12"/>
      <c r="RYI1741" s="12"/>
      <c r="RYJ1741" s="12"/>
      <c r="RYK1741" s="12"/>
      <c r="RYL1741" s="12"/>
      <c r="RYM1741" s="12"/>
      <c r="RYN1741" s="12"/>
      <c r="RYO1741" s="12"/>
      <c r="RYP1741" s="12"/>
      <c r="RYQ1741" s="12"/>
      <c r="RYR1741" s="12"/>
      <c r="RYS1741" s="12"/>
      <c r="RYT1741" s="12"/>
      <c r="RYU1741" s="12"/>
      <c r="RYV1741" s="12"/>
      <c r="RYW1741" s="12"/>
      <c r="RYX1741" s="12"/>
      <c r="RYY1741" s="12"/>
      <c r="RYZ1741" s="12"/>
      <c r="RZA1741" s="12"/>
      <c r="RZB1741" s="12"/>
      <c r="RZC1741" s="12"/>
      <c r="RZD1741" s="12"/>
      <c r="RZE1741" s="12"/>
      <c r="RZF1741" s="12"/>
      <c r="RZG1741" s="12"/>
      <c r="RZH1741" s="12"/>
      <c r="RZI1741" s="12"/>
      <c r="RZJ1741" s="12"/>
      <c r="RZK1741" s="12"/>
      <c r="RZL1741" s="12"/>
      <c r="RZM1741" s="12"/>
      <c r="RZN1741" s="12"/>
      <c r="RZO1741" s="12"/>
      <c r="RZP1741" s="12"/>
      <c r="RZQ1741" s="12"/>
      <c r="RZR1741" s="12"/>
      <c r="RZS1741" s="12"/>
      <c r="RZT1741" s="12"/>
      <c r="RZU1741" s="12"/>
      <c r="RZV1741" s="12"/>
      <c r="RZW1741" s="12"/>
      <c r="RZX1741" s="12"/>
      <c r="RZY1741" s="12"/>
      <c r="RZZ1741" s="12"/>
      <c r="SAA1741" s="12"/>
      <c r="SAB1741" s="12"/>
      <c r="SAC1741" s="12"/>
      <c r="SAD1741" s="12"/>
      <c r="SAE1741" s="12"/>
      <c r="SAF1741" s="12"/>
      <c r="SAG1741" s="12"/>
      <c r="SAH1741" s="12"/>
      <c r="SAI1741" s="12"/>
      <c r="SAJ1741" s="12"/>
      <c r="SAK1741" s="12"/>
      <c r="SAL1741" s="12"/>
      <c r="SAM1741" s="12"/>
      <c r="SAN1741" s="12"/>
      <c r="SAO1741" s="12"/>
      <c r="SAP1741" s="12"/>
      <c r="SAQ1741" s="12"/>
      <c r="SAR1741" s="12"/>
      <c r="SAS1741" s="12"/>
      <c r="SAT1741" s="12"/>
      <c r="SAU1741" s="12"/>
      <c r="SAV1741" s="12"/>
      <c r="SAW1741" s="12"/>
      <c r="SAX1741" s="12"/>
      <c r="SAY1741" s="12"/>
      <c r="SAZ1741" s="12"/>
      <c r="SBA1741" s="12"/>
      <c r="SBB1741" s="12"/>
      <c r="SBC1741" s="12"/>
      <c r="SBD1741" s="12"/>
      <c r="SBE1741" s="12"/>
      <c r="SBF1741" s="12"/>
      <c r="SBG1741" s="12"/>
      <c r="SBH1741" s="12"/>
      <c r="SBI1741" s="12"/>
      <c r="SBJ1741" s="12"/>
      <c r="SBK1741" s="12"/>
      <c r="SBL1741" s="12"/>
      <c r="SBM1741" s="12"/>
      <c r="SBN1741" s="12"/>
      <c r="SBO1741" s="12"/>
      <c r="SBP1741" s="12"/>
      <c r="SBQ1741" s="12"/>
      <c r="SBR1741" s="12"/>
      <c r="SBS1741" s="12"/>
      <c r="SBT1741" s="12"/>
      <c r="SBU1741" s="12"/>
      <c r="SBV1741" s="12"/>
      <c r="SBW1741" s="12"/>
      <c r="SBX1741" s="12"/>
      <c r="SBY1741" s="12"/>
      <c r="SBZ1741" s="12"/>
      <c r="SCA1741" s="12"/>
      <c r="SCB1741" s="12"/>
      <c r="SCC1741" s="12"/>
      <c r="SCD1741" s="12"/>
      <c r="SCE1741" s="12"/>
      <c r="SCF1741" s="12"/>
      <c r="SCG1741" s="12"/>
      <c r="SCH1741" s="12"/>
      <c r="SCI1741" s="12"/>
      <c r="SCJ1741" s="12"/>
      <c r="SCK1741" s="12"/>
      <c r="SCL1741" s="12"/>
      <c r="SCM1741" s="12"/>
      <c r="SCN1741" s="12"/>
      <c r="SCO1741" s="12"/>
      <c r="SCP1741" s="12"/>
      <c r="SCQ1741" s="12"/>
      <c r="SCR1741" s="12"/>
      <c r="SCS1741" s="12"/>
      <c r="SCT1741" s="12"/>
      <c r="SCU1741" s="12"/>
      <c r="SCV1741" s="12"/>
      <c r="SCW1741" s="12"/>
      <c r="SCX1741" s="12"/>
      <c r="SCY1741" s="12"/>
      <c r="SCZ1741" s="12"/>
      <c r="SDA1741" s="12"/>
      <c r="SDB1741" s="12"/>
      <c r="SDC1741" s="12"/>
      <c r="SDD1741" s="12"/>
      <c r="SDE1741" s="12"/>
      <c r="SDF1741" s="12"/>
      <c r="SDG1741" s="12"/>
      <c r="SDH1741" s="12"/>
      <c r="SDI1741" s="12"/>
      <c r="SDJ1741" s="12"/>
      <c r="SDK1741" s="12"/>
      <c r="SDL1741" s="12"/>
      <c r="SDM1741" s="12"/>
      <c r="SDN1741" s="12"/>
      <c r="SDO1741" s="12"/>
      <c r="SDP1741" s="12"/>
      <c r="SDQ1741" s="12"/>
      <c r="SDR1741" s="12"/>
      <c r="SDS1741" s="12"/>
      <c r="SDT1741" s="12"/>
      <c r="SDU1741" s="12"/>
      <c r="SDV1741" s="12"/>
      <c r="SDW1741" s="12"/>
      <c r="SDX1741" s="12"/>
      <c r="SDY1741" s="12"/>
      <c r="SDZ1741" s="12"/>
      <c r="SEA1741" s="12"/>
      <c r="SEB1741" s="12"/>
      <c r="SEC1741" s="12"/>
      <c r="SED1741" s="12"/>
      <c r="SEE1741" s="12"/>
      <c r="SEF1741" s="12"/>
      <c r="SEG1741" s="12"/>
      <c r="SEH1741" s="12"/>
      <c r="SEI1741" s="12"/>
      <c r="SEJ1741" s="12"/>
      <c r="SEK1741" s="12"/>
      <c r="SEL1741" s="12"/>
      <c r="SEM1741" s="12"/>
      <c r="SEN1741" s="12"/>
      <c r="SEO1741" s="12"/>
      <c r="SEP1741" s="12"/>
      <c r="SEQ1741" s="12"/>
      <c r="SER1741" s="12"/>
      <c r="SES1741" s="12"/>
      <c r="SET1741" s="12"/>
      <c r="SEU1741" s="12"/>
      <c r="SEV1741" s="12"/>
      <c r="SEW1741" s="12"/>
      <c r="SEX1741" s="12"/>
      <c r="SEY1741" s="12"/>
      <c r="SEZ1741" s="12"/>
      <c r="SFA1741" s="12"/>
      <c r="SFB1741" s="12"/>
      <c r="SFC1741" s="12"/>
      <c r="SFD1741" s="12"/>
      <c r="SFE1741" s="12"/>
      <c r="SFF1741" s="12"/>
      <c r="SFG1741" s="12"/>
      <c r="SFH1741" s="12"/>
      <c r="SFI1741" s="12"/>
      <c r="SFJ1741" s="12"/>
      <c r="SFK1741" s="12"/>
      <c r="SFL1741" s="12"/>
      <c r="SFM1741" s="12"/>
      <c r="SFN1741" s="12"/>
      <c r="SFO1741" s="12"/>
      <c r="SFP1741" s="12"/>
      <c r="SFQ1741" s="12"/>
      <c r="SFR1741" s="12"/>
      <c r="SFS1741" s="12"/>
      <c r="SFT1741" s="12"/>
      <c r="SFU1741" s="12"/>
      <c r="SFV1741" s="12"/>
      <c r="SFW1741" s="12"/>
      <c r="SFX1741" s="12"/>
      <c r="SFY1741" s="12"/>
      <c r="SFZ1741" s="12"/>
      <c r="SGA1741" s="12"/>
      <c r="SGB1741" s="12"/>
      <c r="SGC1741" s="12"/>
      <c r="SGD1741" s="12"/>
      <c r="SGE1741" s="12"/>
      <c r="SGF1741" s="12"/>
      <c r="SGG1741" s="12"/>
      <c r="SGH1741" s="12"/>
      <c r="SGI1741" s="12"/>
      <c r="SGJ1741" s="12"/>
      <c r="SGK1741" s="12"/>
      <c r="SGL1741" s="12"/>
      <c r="SGM1741" s="12"/>
      <c r="SGN1741" s="12"/>
      <c r="SGO1741" s="12"/>
      <c r="SGP1741" s="12"/>
      <c r="SGQ1741" s="12"/>
      <c r="SGR1741" s="12"/>
      <c r="SGS1741" s="12"/>
      <c r="SGT1741" s="12"/>
      <c r="SGU1741" s="12"/>
      <c r="SGV1741" s="12"/>
      <c r="SGW1741" s="12"/>
      <c r="SGX1741" s="12"/>
      <c r="SGY1741" s="12"/>
      <c r="SGZ1741" s="12"/>
      <c r="SHA1741" s="12"/>
      <c r="SHB1741" s="12"/>
      <c r="SHC1741" s="12"/>
      <c r="SHD1741" s="12"/>
      <c r="SHE1741" s="12"/>
      <c r="SHF1741" s="12"/>
      <c r="SHG1741" s="12"/>
      <c r="SHH1741" s="12"/>
      <c r="SHI1741" s="12"/>
      <c r="SHJ1741" s="12"/>
      <c r="SHK1741" s="12"/>
      <c r="SHL1741" s="12"/>
      <c r="SHM1741" s="12"/>
      <c r="SHN1741" s="12"/>
      <c r="SHO1741" s="12"/>
      <c r="SHP1741" s="12"/>
      <c r="SHQ1741" s="12"/>
      <c r="SHR1741" s="12"/>
      <c r="SHS1741" s="12"/>
      <c r="SHT1741" s="12"/>
      <c r="SHU1741" s="12"/>
      <c r="SHV1741" s="12"/>
      <c r="SHW1741" s="12"/>
      <c r="SHX1741" s="12"/>
      <c r="SHY1741" s="12"/>
      <c r="SHZ1741" s="12"/>
      <c r="SIA1741" s="12"/>
      <c r="SIB1741" s="12"/>
      <c r="SIC1741" s="12"/>
      <c r="SID1741" s="12"/>
      <c r="SIE1741" s="12"/>
      <c r="SIF1741" s="12"/>
      <c r="SIG1741" s="12"/>
      <c r="SIH1741" s="12"/>
      <c r="SII1741" s="12"/>
      <c r="SIJ1741" s="12"/>
      <c r="SIK1741" s="12"/>
      <c r="SIL1741" s="12"/>
      <c r="SIM1741" s="12"/>
      <c r="SIN1741" s="12"/>
      <c r="SIO1741" s="12"/>
      <c r="SIP1741" s="12"/>
      <c r="SIQ1741" s="12"/>
      <c r="SIR1741" s="12"/>
      <c r="SIS1741" s="12"/>
      <c r="SIT1741" s="12"/>
      <c r="SIU1741" s="12"/>
      <c r="SIV1741" s="12"/>
      <c r="SIW1741" s="12"/>
      <c r="SIX1741" s="12"/>
      <c r="SIY1741" s="12"/>
      <c r="SIZ1741" s="12"/>
      <c r="SJA1741" s="12"/>
      <c r="SJB1741" s="12"/>
      <c r="SJC1741" s="12"/>
      <c r="SJD1741" s="12"/>
      <c r="SJE1741" s="12"/>
      <c r="SJF1741" s="12"/>
      <c r="SJG1741" s="12"/>
      <c r="SJH1741" s="12"/>
      <c r="SJI1741" s="12"/>
      <c r="SJJ1741" s="12"/>
      <c r="SJK1741" s="12"/>
      <c r="SJL1741" s="12"/>
      <c r="SJM1741" s="12"/>
      <c r="SJN1741" s="12"/>
      <c r="SJO1741" s="12"/>
      <c r="SJP1741" s="12"/>
      <c r="SJQ1741" s="12"/>
      <c r="SJR1741" s="12"/>
      <c r="SJS1741" s="12"/>
      <c r="SJT1741" s="12"/>
      <c r="SJU1741" s="12"/>
      <c r="SJV1741" s="12"/>
      <c r="SJW1741" s="12"/>
      <c r="SJX1741" s="12"/>
      <c r="SJY1741" s="12"/>
      <c r="SJZ1741" s="12"/>
      <c r="SKA1741" s="12"/>
      <c r="SKB1741" s="12"/>
      <c r="SKC1741" s="12"/>
      <c r="SKD1741" s="12"/>
      <c r="SKE1741" s="12"/>
      <c r="SKF1741" s="12"/>
      <c r="SKG1741" s="12"/>
      <c r="SKH1741" s="12"/>
      <c r="SKI1741" s="12"/>
      <c r="SKJ1741" s="12"/>
      <c r="SKK1741" s="12"/>
      <c r="SKL1741" s="12"/>
      <c r="SKM1741" s="12"/>
      <c r="SKN1741" s="12"/>
      <c r="SKO1741" s="12"/>
      <c r="SKP1741" s="12"/>
      <c r="SKQ1741" s="12"/>
      <c r="SKR1741" s="12"/>
      <c r="SKS1741" s="12"/>
      <c r="SKT1741" s="12"/>
      <c r="SKU1741" s="12"/>
      <c r="SKV1741" s="12"/>
      <c r="SKW1741" s="12"/>
      <c r="SKX1741" s="12"/>
      <c r="SKY1741" s="12"/>
      <c r="SKZ1741" s="12"/>
      <c r="SLA1741" s="12"/>
      <c r="SLB1741" s="12"/>
      <c r="SLC1741" s="12"/>
      <c r="SLD1741" s="12"/>
      <c r="SLE1741" s="12"/>
      <c r="SLF1741" s="12"/>
      <c r="SLG1741" s="12"/>
      <c r="SLH1741" s="12"/>
      <c r="SLI1741" s="12"/>
      <c r="SLJ1741" s="12"/>
      <c r="SLK1741" s="12"/>
      <c r="SLL1741" s="12"/>
      <c r="SLM1741" s="12"/>
      <c r="SLN1741" s="12"/>
      <c r="SLO1741" s="12"/>
      <c r="SLP1741" s="12"/>
      <c r="SLQ1741" s="12"/>
      <c r="SLR1741" s="12"/>
      <c r="SLS1741" s="12"/>
      <c r="SLT1741" s="12"/>
      <c r="SLU1741" s="12"/>
      <c r="SLV1741" s="12"/>
      <c r="SLW1741" s="12"/>
      <c r="SLX1741" s="12"/>
      <c r="SLY1741" s="12"/>
      <c r="SLZ1741" s="12"/>
      <c r="SMA1741" s="12"/>
      <c r="SMB1741" s="12"/>
      <c r="SMC1741" s="12"/>
      <c r="SMD1741" s="12"/>
      <c r="SME1741" s="12"/>
      <c r="SMF1741" s="12"/>
      <c r="SMG1741" s="12"/>
      <c r="SMH1741" s="12"/>
      <c r="SMI1741" s="12"/>
      <c r="SMJ1741" s="12"/>
      <c r="SMK1741" s="12"/>
      <c r="SML1741" s="12"/>
      <c r="SMM1741" s="12"/>
      <c r="SMN1741" s="12"/>
      <c r="SMO1741" s="12"/>
      <c r="SMP1741" s="12"/>
      <c r="SMQ1741" s="12"/>
      <c r="SMR1741" s="12"/>
      <c r="SMS1741" s="12"/>
      <c r="SMT1741" s="12"/>
      <c r="SMU1741" s="12"/>
      <c r="SMV1741" s="12"/>
      <c r="SMW1741" s="12"/>
      <c r="SMX1741" s="12"/>
      <c r="SMY1741" s="12"/>
      <c r="SMZ1741" s="12"/>
      <c r="SNA1741" s="12"/>
      <c r="SNB1741" s="12"/>
      <c r="SNC1741" s="12"/>
      <c r="SND1741" s="12"/>
      <c r="SNE1741" s="12"/>
      <c r="SNF1741" s="12"/>
      <c r="SNG1741" s="12"/>
      <c r="SNH1741" s="12"/>
      <c r="SNI1741" s="12"/>
      <c r="SNJ1741" s="12"/>
      <c r="SNK1741" s="12"/>
      <c r="SNL1741" s="12"/>
      <c r="SNM1741" s="12"/>
      <c r="SNN1741" s="12"/>
      <c r="SNO1741" s="12"/>
      <c r="SNP1741" s="12"/>
      <c r="SNQ1741" s="12"/>
      <c r="SNR1741" s="12"/>
      <c r="SNS1741" s="12"/>
      <c r="SNT1741" s="12"/>
      <c r="SNU1741" s="12"/>
      <c r="SNV1741" s="12"/>
      <c r="SNW1741" s="12"/>
      <c r="SNX1741" s="12"/>
      <c r="SNY1741" s="12"/>
      <c r="SNZ1741" s="12"/>
      <c r="SOA1741" s="12"/>
      <c r="SOB1741" s="12"/>
      <c r="SOC1741" s="12"/>
      <c r="SOD1741" s="12"/>
      <c r="SOE1741" s="12"/>
      <c r="SOF1741" s="12"/>
      <c r="SOG1741" s="12"/>
      <c r="SOH1741" s="12"/>
      <c r="SOI1741" s="12"/>
      <c r="SOJ1741" s="12"/>
      <c r="SOK1741" s="12"/>
      <c r="SOL1741" s="12"/>
      <c r="SOM1741" s="12"/>
      <c r="SON1741" s="12"/>
      <c r="SOO1741" s="12"/>
      <c r="SOP1741" s="12"/>
      <c r="SOQ1741" s="12"/>
      <c r="SOR1741" s="12"/>
      <c r="SOS1741" s="12"/>
      <c r="SOT1741" s="12"/>
      <c r="SOU1741" s="12"/>
      <c r="SOV1741" s="12"/>
      <c r="SOW1741" s="12"/>
      <c r="SOX1741" s="12"/>
      <c r="SOY1741" s="12"/>
      <c r="SOZ1741" s="12"/>
      <c r="SPA1741" s="12"/>
      <c r="SPB1741" s="12"/>
      <c r="SPC1741" s="12"/>
      <c r="SPD1741" s="12"/>
      <c r="SPE1741" s="12"/>
      <c r="SPF1741" s="12"/>
      <c r="SPG1741" s="12"/>
      <c r="SPH1741" s="12"/>
      <c r="SPI1741" s="12"/>
      <c r="SPJ1741" s="12"/>
      <c r="SPK1741" s="12"/>
      <c r="SPL1741" s="12"/>
      <c r="SPM1741" s="12"/>
      <c r="SPN1741" s="12"/>
      <c r="SPO1741" s="12"/>
      <c r="SPP1741" s="12"/>
      <c r="SPQ1741" s="12"/>
      <c r="SPR1741" s="12"/>
      <c r="SPS1741" s="12"/>
      <c r="SPT1741" s="12"/>
      <c r="SPU1741" s="12"/>
      <c r="SPV1741" s="12"/>
      <c r="SPW1741" s="12"/>
      <c r="SPX1741" s="12"/>
      <c r="SPY1741" s="12"/>
      <c r="SPZ1741" s="12"/>
      <c r="SQA1741" s="12"/>
      <c r="SQB1741" s="12"/>
      <c r="SQC1741" s="12"/>
      <c r="SQD1741" s="12"/>
      <c r="SQE1741" s="12"/>
      <c r="SQF1741" s="12"/>
      <c r="SQG1741" s="12"/>
      <c r="SQH1741" s="12"/>
      <c r="SQI1741" s="12"/>
      <c r="SQJ1741" s="12"/>
      <c r="SQK1741" s="12"/>
      <c r="SQL1741" s="12"/>
      <c r="SQM1741" s="12"/>
      <c r="SQN1741" s="12"/>
      <c r="SQO1741" s="12"/>
      <c r="SQP1741" s="12"/>
      <c r="SQQ1741" s="12"/>
      <c r="SQR1741" s="12"/>
      <c r="SQS1741" s="12"/>
      <c r="SQT1741" s="12"/>
      <c r="SQU1741" s="12"/>
      <c r="SQV1741" s="12"/>
      <c r="SQW1741" s="12"/>
      <c r="SQX1741" s="12"/>
      <c r="SQY1741" s="12"/>
      <c r="SQZ1741" s="12"/>
      <c r="SRA1741" s="12"/>
      <c r="SRB1741" s="12"/>
      <c r="SRC1741" s="12"/>
      <c r="SRD1741" s="12"/>
      <c r="SRE1741" s="12"/>
      <c r="SRF1741" s="12"/>
      <c r="SRG1741" s="12"/>
      <c r="SRH1741" s="12"/>
      <c r="SRI1741" s="12"/>
      <c r="SRJ1741" s="12"/>
      <c r="SRK1741" s="12"/>
      <c r="SRL1741" s="12"/>
      <c r="SRM1741" s="12"/>
      <c r="SRN1741" s="12"/>
      <c r="SRO1741" s="12"/>
      <c r="SRP1741" s="12"/>
      <c r="SRQ1741" s="12"/>
      <c r="SRR1741" s="12"/>
      <c r="SRS1741" s="12"/>
      <c r="SRT1741" s="12"/>
      <c r="SRU1741" s="12"/>
      <c r="SRV1741" s="12"/>
      <c r="SRW1741" s="12"/>
      <c r="SRX1741" s="12"/>
      <c r="SRY1741" s="12"/>
      <c r="SRZ1741" s="12"/>
      <c r="SSA1741" s="12"/>
      <c r="SSB1741" s="12"/>
      <c r="SSC1741" s="12"/>
      <c r="SSD1741" s="12"/>
      <c r="SSE1741" s="12"/>
      <c r="SSF1741" s="12"/>
      <c r="SSG1741" s="12"/>
      <c r="SSH1741" s="12"/>
      <c r="SSI1741" s="12"/>
      <c r="SSJ1741" s="12"/>
      <c r="SSK1741" s="12"/>
      <c r="SSL1741" s="12"/>
      <c r="SSM1741" s="12"/>
      <c r="SSN1741" s="12"/>
      <c r="SSO1741" s="12"/>
      <c r="SSP1741" s="12"/>
      <c r="SSQ1741" s="12"/>
      <c r="SSR1741" s="12"/>
      <c r="SSS1741" s="12"/>
      <c r="SST1741" s="12"/>
      <c r="SSU1741" s="12"/>
      <c r="SSV1741" s="12"/>
      <c r="SSW1741" s="12"/>
      <c r="SSX1741" s="12"/>
      <c r="SSY1741" s="12"/>
      <c r="SSZ1741" s="12"/>
      <c r="STA1741" s="12"/>
      <c r="STB1741" s="12"/>
      <c r="STC1741" s="12"/>
      <c r="STD1741" s="12"/>
      <c r="STE1741" s="12"/>
      <c r="STF1741" s="12"/>
      <c r="STG1741" s="12"/>
      <c r="STH1741" s="12"/>
      <c r="STI1741" s="12"/>
      <c r="STJ1741" s="12"/>
      <c r="STK1741" s="12"/>
      <c r="STL1741" s="12"/>
      <c r="STM1741" s="12"/>
      <c r="STN1741" s="12"/>
      <c r="STO1741" s="12"/>
      <c r="STP1741" s="12"/>
      <c r="STQ1741" s="12"/>
      <c r="STR1741" s="12"/>
      <c r="STS1741" s="12"/>
      <c r="STT1741" s="12"/>
      <c r="STU1741" s="12"/>
      <c r="STV1741" s="12"/>
      <c r="STW1741" s="12"/>
      <c r="STX1741" s="12"/>
      <c r="STY1741" s="12"/>
      <c r="STZ1741" s="12"/>
      <c r="SUA1741" s="12"/>
      <c r="SUB1741" s="12"/>
      <c r="SUC1741" s="12"/>
      <c r="SUD1741" s="12"/>
      <c r="SUE1741" s="12"/>
      <c r="SUF1741" s="12"/>
      <c r="SUG1741" s="12"/>
      <c r="SUH1741" s="12"/>
      <c r="SUI1741" s="12"/>
      <c r="SUJ1741" s="12"/>
      <c r="SUK1741" s="12"/>
      <c r="SUL1741" s="12"/>
      <c r="SUM1741" s="12"/>
      <c r="SUN1741" s="12"/>
      <c r="SUO1741" s="12"/>
      <c r="SUP1741" s="12"/>
      <c r="SUQ1741" s="12"/>
      <c r="SUR1741" s="12"/>
      <c r="SUS1741" s="12"/>
      <c r="SUT1741" s="12"/>
      <c r="SUU1741" s="12"/>
      <c r="SUV1741" s="12"/>
      <c r="SUW1741" s="12"/>
      <c r="SUX1741" s="12"/>
      <c r="SUY1741" s="12"/>
      <c r="SUZ1741" s="12"/>
      <c r="SVA1741" s="12"/>
      <c r="SVB1741" s="12"/>
      <c r="SVC1741" s="12"/>
      <c r="SVD1741" s="12"/>
      <c r="SVE1741" s="12"/>
      <c r="SVF1741" s="12"/>
      <c r="SVG1741" s="12"/>
      <c r="SVH1741" s="12"/>
      <c r="SVI1741" s="12"/>
      <c r="SVJ1741" s="12"/>
      <c r="SVK1741" s="12"/>
      <c r="SVL1741" s="12"/>
      <c r="SVM1741" s="12"/>
      <c r="SVN1741" s="12"/>
      <c r="SVO1741" s="12"/>
      <c r="SVP1741" s="12"/>
      <c r="SVQ1741" s="12"/>
      <c r="SVR1741" s="12"/>
      <c r="SVS1741" s="12"/>
      <c r="SVT1741" s="12"/>
      <c r="SVU1741" s="12"/>
      <c r="SVV1741" s="12"/>
      <c r="SVW1741" s="12"/>
      <c r="SVX1741" s="12"/>
      <c r="SVY1741" s="12"/>
      <c r="SVZ1741" s="12"/>
      <c r="SWA1741" s="12"/>
      <c r="SWB1741" s="12"/>
      <c r="SWC1741" s="12"/>
      <c r="SWD1741" s="12"/>
      <c r="SWE1741" s="12"/>
      <c r="SWF1741" s="12"/>
      <c r="SWG1741" s="12"/>
      <c r="SWH1741" s="12"/>
      <c r="SWI1741" s="12"/>
      <c r="SWJ1741" s="12"/>
      <c r="SWK1741" s="12"/>
      <c r="SWL1741" s="12"/>
      <c r="SWM1741" s="12"/>
      <c r="SWN1741" s="12"/>
      <c r="SWO1741" s="12"/>
      <c r="SWP1741" s="12"/>
      <c r="SWQ1741" s="12"/>
      <c r="SWR1741" s="12"/>
      <c r="SWS1741" s="12"/>
      <c r="SWT1741" s="12"/>
      <c r="SWU1741" s="12"/>
      <c r="SWV1741" s="12"/>
      <c r="SWW1741" s="12"/>
      <c r="SWX1741" s="12"/>
      <c r="SWY1741" s="12"/>
      <c r="SWZ1741" s="12"/>
      <c r="SXA1741" s="12"/>
      <c r="SXB1741" s="12"/>
      <c r="SXC1741" s="12"/>
      <c r="SXD1741" s="12"/>
      <c r="SXE1741" s="12"/>
      <c r="SXF1741" s="12"/>
      <c r="SXG1741" s="12"/>
      <c r="SXH1741" s="12"/>
      <c r="SXI1741" s="12"/>
      <c r="SXJ1741" s="12"/>
      <c r="SXK1741" s="12"/>
      <c r="SXL1741" s="12"/>
      <c r="SXM1741" s="12"/>
      <c r="SXN1741" s="12"/>
      <c r="SXO1741" s="12"/>
      <c r="SXP1741" s="12"/>
      <c r="SXQ1741" s="12"/>
      <c r="SXR1741" s="12"/>
      <c r="SXS1741" s="12"/>
      <c r="SXT1741" s="12"/>
      <c r="SXU1741" s="12"/>
      <c r="SXV1741" s="12"/>
      <c r="SXW1741" s="12"/>
      <c r="SXX1741" s="12"/>
      <c r="SXY1741" s="12"/>
      <c r="SXZ1741" s="12"/>
      <c r="SYA1741" s="12"/>
      <c r="SYB1741" s="12"/>
      <c r="SYC1741" s="12"/>
      <c r="SYD1741" s="12"/>
      <c r="SYE1741" s="12"/>
      <c r="SYF1741" s="12"/>
      <c r="SYG1741" s="12"/>
      <c r="SYH1741" s="12"/>
      <c r="SYI1741" s="12"/>
      <c r="SYJ1741" s="12"/>
      <c r="SYK1741" s="12"/>
      <c r="SYL1741" s="12"/>
      <c r="SYM1741" s="12"/>
      <c r="SYN1741" s="12"/>
      <c r="SYO1741" s="12"/>
      <c r="SYP1741" s="12"/>
      <c r="SYQ1741" s="12"/>
      <c r="SYR1741" s="12"/>
      <c r="SYS1741" s="12"/>
      <c r="SYT1741" s="12"/>
      <c r="SYU1741" s="12"/>
      <c r="SYV1741" s="12"/>
      <c r="SYW1741" s="12"/>
      <c r="SYX1741" s="12"/>
      <c r="SYY1741" s="12"/>
      <c r="SYZ1741" s="12"/>
      <c r="SZA1741" s="12"/>
      <c r="SZB1741" s="12"/>
      <c r="SZC1741" s="12"/>
      <c r="SZD1741" s="12"/>
      <c r="SZE1741" s="12"/>
      <c r="SZF1741" s="12"/>
      <c r="SZG1741" s="12"/>
      <c r="SZH1741" s="12"/>
      <c r="SZI1741" s="12"/>
      <c r="SZJ1741" s="12"/>
      <c r="SZK1741" s="12"/>
      <c r="SZL1741" s="12"/>
      <c r="SZM1741" s="12"/>
      <c r="SZN1741" s="12"/>
      <c r="SZO1741" s="12"/>
      <c r="SZP1741" s="12"/>
      <c r="SZQ1741" s="12"/>
      <c r="SZR1741" s="12"/>
      <c r="SZS1741" s="12"/>
      <c r="SZT1741" s="12"/>
      <c r="SZU1741" s="12"/>
      <c r="SZV1741" s="12"/>
      <c r="SZW1741" s="12"/>
      <c r="SZX1741" s="12"/>
      <c r="SZY1741" s="12"/>
      <c r="SZZ1741" s="12"/>
      <c r="TAA1741" s="12"/>
      <c r="TAB1741" s="12"/>
      <c r="TAC1741" s="12"/>
      <c r="TAD1741" s="12"/>
      <c r="TAE1741" s="12"/>
      <c r="TAF1741" s="12"/>
      <c r="TAG1741" s="12"/>
      <c r="TAH1741" s="12"/>
      <c r="TAI1741" s="12"/>
      <c r="TAJ1741" s="12"/>
      <c r="TAK1741" s="12"/>
      <c r="TAL1741" s="12"/>
      <c r="TAM1741" s="12"/>
      <c r="TAN1741" s="12"/>
      <c r="TAO1741" s="12"/>
      <c r="TAP1741" s="12"/>
      <c r="TAQ1741" s="12"/>
      <c r="TAR1741" s="12"/>
      <c r="TAS1741" s="12"/>
      <c r="TAT1741" s="12"/>
      <c r="TAU1741" s="12"/>
      <c r="TAV1741" s="12"/>
      <c r="TAW1741" s="12"/>
      <c r="TAX1741" s="12"/>
      <c r="TAY1741" s="12"/>
      <c r="TAZ1741" s="12"/>
      <c r="TBA1741" s="12"/>
      <c r="TBB1741" s="12"/>
      <c r="TBC1741" s="12"/>
      <c r="TBD1741" s="12"/>
      <c r="TBE1741" s="12"/>
      <c r="TBF1741" s="12"/>
      <c r="TBG1741" s="12"/>
      <c r="TBH1741" s="12"/>
      <c r="TBI1741" s="12"/>
      <c r="TBJ1741" s="12"/>
      <c r="TBK1741" s="12"/>
      <c r="TBL1741" s="12"/>
      <c r="TBM1741" s="12"/>
      <c r="TBN1741" s="12"/>
      <c r="TBO1741" s="12"/>
      <c r="TBP1741" s="12"/>
      <c r="TBQ1741" s="12"/>
      <c r="TBR1741" s="12"/>
      <c r="TBS1741" s="12"/>
      <c r="TBT1741" s="12"/>
      <c r="TBU1741" s="12"/>
      <c r="TBV1741" s="12"/>
      <c r="TBW1741" s="12"/>
      <c r="TBX1741" s="12"/>
      <c r="TBY1741" s="12"/>
      <c r="TBZ1741" s="12"/>
      <c r="TCA1741" s="12"/>
      <c r="TCB1741" s="12"/>
      <c r="TCC1741" s="12"/>
      <c r="TCD1741" s="12"/>
      <c r="TCE1741" s="12"/>
      <c r="TCF1741" s="12"/>
      <c r="TCG1741" s="12"/>
      <c r="TCH1741" s="12"/>
      <c r="TCI1741" s="12"/>
      <c r="TCJ1741" s="12"/>
      <c r="TCK1741" s="12"/>
      <c r="TCL1741" s="12"/>
      <c r="TCM1741" s="12"/>
      <c r="TCN1741" s="12"/>
      <c r="TCO1741" s="12"/>
      <c r="TCP1741" s="12"/>
      <c r="TCQ1741" s="12"/>
      <c r="TCR1741" s="12"/>
      <c r="TCS1741" s="12"/>
      <c r="TCT1741" s="12"/>
      <c r="TCU1741" s="12"/>
      <c r="TCV1741" s="12"/>
      <c r="TCW1741" s="12"/>
      <c r="TCX1741" s="12"/>
      <c r="TCY1741" s="12"/>
      <c r="TCZ1741" s="12"/>
      <c r="TDA1741" s="12"/>
      <c r="TDB1741" s="12"/>
      <c r="TDC1741" s="12"/>
      <c r="TDD1741" s="12"/>
      <c r="TDE1741" s="12"/>
      <c r="TDF1741" s="12"/>
      <c r="TDG1741" s="12"/>
      <c r="TDH1741" s="12"/>
      <c r="TDI1741" s="12"/>
      <c r="TDJ1741" s="12"/>
      <c r="TDK1741" s="12"/>
      <c r="TDL1741" s="12"/>
      <c r="TDM1741" s="12"/>
      <c r="TDN1741" s="12"/>
      <c r="TDO1741" s="12"/>
      <c r="TDP1741" s="12"/>
      <c r="TDQ1741" s="12"/>
      <c r="TDR1741" s="12"/>
      <c r="TDS1741" s="12"/>
      <c r="TDT1741" s="12"/>
      <c r="TDU1741" s="12"/>
      <c r="TDV1741" s="12"/>
      <c r="TDW1741" s="12"/>
      <c r="TDX1741" s="12"/>
      <c r="TDY1741" s="12"/>
      <c r="TDZ1741" s="12"/>
      <c r="TEA1741" s="12"/>
      <c r="TEB1741" s="12"/>
      <c r="TEC1741" s="12"/>
      <c r="TED1741" s="12"/>
      <c r="TEE1741" s="12"/>
      <c r="TEF1741" s="12"/>
      <c r="TEG1741" s="12"/>
      <c r="TEH1741" s="12"/>
      <c r="TEI1741" s="12"/>
      <c r="TEJ1741" s="12"/>
      <c r="TEK1741" s="12"/>
      <c r="TEL1741" s="12"/>
      <c r="TEM1741" s="12"/>
      <c r="TEN1741" s="12"/>
      <c r="TEO1741" s="12"/>
      <c r="TEP1741" s="12"/>
      <c r="TEQ1741" s="12"/>
      <c r="TER1741" s="12"/>
      <c r="TES1741" s="12"/>
      <c r="TET1741" s="12"/>
      <c r="TEU1741" s="12"/>
      <c r="TEV1741" s="12"/>
      <c r="TEW1741" s="12"/>
      <c r="TEX1741" s="12"/>
      <c r="TEY1741" s="12"/>
      <c r="TEZ1741" s="12"/>
      <c r="TFA1741" s="12"/>
      <c r="TFB1741" s="12"/>
      <c r="TFC1741" s="12"/>
      <c r="TFD1741" s="12"/>
      <c r="TFE1741" s="12"/>
      <c r="TFF1741" s="12"/>
      <c r="TFG1741" s="12"/>
      <c r="TFH1741" s="12"/>
      <c r="TFI1741" s="12"/>
      <c r="TFJ1741" s="12"/>
      <c r="TFK1741" s="12"/>
      <c r="TFL1741" s="12"/>
      <c r="TFM1741" s="12"/>
      <c r="TFN1741" s="12"/>
      <c r="TFO1741" s="12"/>
      <c r="TFP1741" s="12"/>
      <c r="TFQ1741" s="12"/>
      <c r="TFR1741" s="12"/>
      <c r="TFS1741" s="12"/>
      <c r="TFT1741" s="12"/>
      <c r="TFU1741" s="12"/>
      <c r="TFV1741" s="12"/>
      <c r="TFW1741" s="12"/>
      <c r="TFX1741" s="12"/>
      <c r="TFY1741" s="12"/>
      <c r="TFZ1741" s="12"/>
      <c r="TGA1741" s="12"/>
      <c r="TGB1741" s="12"/>
      <c r="TGC1741" s="12"/>
      <c r="TGD1741" s="12"/>
      <c r="TGE1741" s="12"/>
      <c r="TGF1741" s="12"/>
      <c r="TGG1741" s="12"/>
      <c r="TGH1741" s="12"/>
      <c r="TGI1741" s="12"/>
      <c r="TGJ1741" s="12"/>
      <c r="TGK1741" s="12"/>
      <c r="TGL1741" s="12"/>
      <c r="TGM1741" s="12"/>
      <c r="TGN1741" s="12"/>
      <c r="TGO1741" s="12"/>
      <c r="TGP1741" s="12"/>
      <c r="TGQ1741" s="12"/>
      <c r="TGR1741" s="12"/>
      <c r="TGS1741" s="12"/>
      <c r="TGT1741" s="12"/>
      <c r="TGU1741" s="12"/>
      <c r="TGV1741" s="12"/>
      <c r="TGW1741" s="12"/>
      <c r="TGX1741" s="12"/>
      <c r="TGY1741" s="12"/>
      <c r="TGZ1741" s="12"/>
      <c r="THA1741" s="12"/>
      <c r="THB1741" s="12"/>
      <c r="THC1741" s="12"/>
      <c r="THD1741" s="12"/>
      <c r="THE1741" s="12"/>
      <c r="THF1741" s="12"/>
      <c r="THG1741" s="12"/>
      <c r="THH1741" s="12"/>
      <c r="THI1741" s="12"/>
      <c r="THJ1741" s="12"/>
      <c r="THK1741" s="12"/>
      <c r="THL1741" s="12"/>
      <c r="THM1741" s="12"/>
      <c r="THN1741" s="12"/>
      <c r="THO1741" s="12"/>
      <c r="THP1741" s="12"/>
      <c r="THQ1741" s="12"/>
      <c r="THR1741" s="12"/>
      <c r="THS1741" s="12"/>
      <c r="THT1741" s="12"/>
      <c r="THU1741" s="12"/>
      <c r="THV1741" s="12"/>
      <c r="THW1741" s="12"/>
      <c r="THX1741" s="12"/>
      <c r="THY1741" s="12"/>
      <c r="THZ1741" s="12"/>
      <c r="TIA1741" s="12"/>
      <c r="TIB1741" s="12"/>
      <c r="TIC1741" s="12"/>
      <c r="TID1741" s="12"/>
      <c r="TIE1741" s="12"/>
      <c r="TIF1741" s="12"/>
      <c r="TIG1741" s="12"/>
      <c r="TIH1741" s="12"/>
      <c r="TII1741" s="12"/>
      <c r="TIJ1741" s="12"/>
      <c r="TIK1741" s="12"/>
      <c r="TIL1741" s="12"/>
      <c r="TIM1741" s="12"/>
      <c r="TIN1741" s="12"/>
      <c r="TIO1741" s="12"/>
      <c r="TIP1741" s="12"/>
      <c r="TIQ1741" s="12"/>
      <c r="TIR1741" s="12"/>
      <c r="TIS1741" s="12"/>
      <c r="TIT1741" s="12"/>
      <c r="TIU1741" s="12"/>
      <c r="TIV1741" s="12"/>
      <c r="TIW1741" s="12"/>
      <c r="TIX1741" s="12"/>
      <c r="TIY1741" s="12"/>
      <c r="TIZ1741" s="12"/>
      <c r="TJA1741" s="12"/>
      <c r="TJB1741" s="12"/>
      <c r="TJC1741" s="12"/>
      <c r="TJD1741" s="12"/>
      <c r="TJE1741" s="12"/>
      <c r="TJF1741" s="12"/>
      <c r="TJG1741" s="12"/>
      <c r="TJH1741" s="12"/>
      <c r="TJI1741" s="12"/>
      <c r="TJJ1741" s="12"/>
      <c r="TJK1741" s="12"/>
      <c r="TJL1741" s="12"/>
      <c r="TJM1741" s="12"/>
      <c r="TJN1741" s="12"/>
      <c r="TJO1741" s="12"/>
      <c r="TJP1741" s="12"/>
      <c r="TJQ1741" s="12"/>
      <c r="TJR1741" s="12"/>
      <c r="TJS1741" s="12"/>
      <c r="TJT1741" s="12"/>
      <c r="TJU1741" s="12"/>
      <c r="TJV1741" s="12"/>
      <c r="TJW1741" s="12"/>
      <c r="TJX1741" s="12"/>
      <c r="TJY1741" s="12"/>
      <c r="TJZ1741" s="12"/>
      <c r="TKA1741" s="12"/>
      <c r="TKB1741" s="12"/>
      <c r="TKC1741" s="12"/>
      <c r="TKD1741" s="12"/>
      <c r="TKE1741" s="12"/>
      <c r="TKF1741" s="12"/>
      <c r="TKG1741" s="12"/>
      <c r="TKH1741" s="12"/>
      <c r="TKI1741" s="12"/>
      <c r="TKJ1741" s="12"/>
      <c r="TKK1741" s="12"/>
      <c r="TKL1741" s="12"/>
      <c r="TKM1741" s="12"/>
      <c r="TKN1741" s="12"/>
      <c r="TKO1741" s="12"/>
      <c r="TKP1741" s="12"/>
      <c r="TKQ1741" s="12"/>
      <c r="TKR1741" s="12"/>
      <c r="TKS1741" s="12"/>
      <c r="TKT1741" s="12"/>
      <c r="TKU1741" s="12"/>
      <c r="TKV1741" s="12"/>
      <c r="TKW1741" s="12"/>
      <c r="TKX1741" s="12"/>
      <c r="TKY1741" s="12"/>
      <c r="TKZ1741" s="12"/>
      <c r="TLA1741" s="12"/>
      <c r="TLB1741" s="12"/>
      <c r="TLC1741" s="12"/>
      <c r="TLD1741" s="12"/>
      <c r="TLE1741" s="12"/>
      <c r="TLF1741" s="12"/>
      <c r="TLG1741" s="12"/>
      <c r="TLH1741" s="12"/>
      <c r="TLI1741" s="12"/>
      <c r="TLJ1741" s="12"/>
      <c r="TLK1741" s="12"/>
      <c r="TLL1741" s="12"/>
      <c r="TLM1741" s="12"/>
      <c r="TLN1741" s="12"/>
      <c r="TLO1741" s="12"/>
      <c r="TLP1741" s="12"/>
      <c r="TLQ1741" s="12"/>
      <c r="TLR1741" s="12"/>
      <c r="TLS1741" s="12"/>
      <c r="TLT1741" s="12"/>
      <c r="TLU1741" s="12"/>
      <c r="TLV1741" s="12"/>
      <c r="TLW1741" s="12"/>
      <c r="TLX1741" s="12"/>
      <c r="TLY1741" s="12"/>
      <c r="TLZ1741" s="12"/>
      <c r="TMA1741" s="12"/>
      <c r="TMB1741" s="12"/>
      <c r="TMC1741" s="12"/>
      <c r="TMD1741" s="12"/>
      <c r="TME1741" s="12"/>
      <c r="TMF1741" s="12"/>
      <c r="TMG1741" s="12"/>
      <c r="TMH1741" s="12"/>
      <c r="TMI1741" s="12"/>
      <c r="TMJ1741" s="12"/>
      <c r="TMK1741" s="12"/>
      <c r="TML1741" s="12"/>
      <c r="TMM1741" s="12"/>
      <c r="TMN1741" s="12"/>
      <c r="TMO1741" s="12"/>
      <c r="TMP1741" s="12"/>
      <c r="TMQ1741" s="12"/>
      <c r="TMR1741" s="12"/>
      <c r="TMS1741" s="12"/>
      <c r="TMT1741" s="12"/>
      <c r="TMU1741" s="12"/>
      <c r="TMV1741" s="12"/>
      <c r="TMW1741" s="12"/>
      <c r="TMX1741" s="12"/>
      <c r="TMY1741" s="12"/>
      <c r="TMZ1741" s="12"/>
      <c r="TNA1741" s="12"/>
      <c r="TNB1741" s="12"/>
      <c r="TNC1741" s="12"/>
      <c r="TND1741" s="12"/>
      <c r="TNE1741" s="12"/>
      <c r="TNF1741" s="12"/>
      <c r="TNG1741" s="12"/>
      <c r="TNH1741" s="12"/>
      <c r="TNI1741" s="12"/>
      <c r="TNJ1741" s="12"/>
      <c r="TNK1741" s="12"/>
      <c r="TNL1741" s="12"/>
      <c r="TNM1741" s="12"/>
      <c r="TNN1741" s="12"/>
      <c r="TNO1741" s="12"/>
      <c r="TNP1741" s="12"/>
      <c r="TNQ1741" s="12"/>
      <c r="TNR1741" s="12"/>
      <c r="TNS1741" s="12"/>
      <c r="TNT1741" s="12"/>
      <c r="TNU1741" s="12"/>
      <c r="TNV1741" s="12"/>
      <c r="TNW1741" s="12"/>
      <c r="TNX1741" s="12"/>
      <c r="TNY1741" s="12"/>
      <c r="TNZ1741" s="12"/>
      <c r="TOA1741" s="12"/>
      <c r="TOB1741" s="12"/>
      <c r="TOC1741" s="12"/>
      <c r="TOD1741" s="12"/>
      <c r="TOE1741" s="12"/>
      <c r="TOF1741" s="12"/>
      <c r="TOG1741" s="12"/>
      <c r="TOH1741" s="12"/>
      <c r="TOI1741" s="12"/>
      <c r="TOJ1741" s="12"/>
      <c r="TOK1741" s="12"/>
      <c r="TOL1741" s="12"/>
      <c r="TOM1741" s="12"/>
      <c r="TON1741" s="12"/>
      <c r="TOO1741" s="12"/>
      <c r="TOP1741" s="12"/>
      <c r="TOQ1741" s="12"/>
      <c r="TOR1741" s="12"/>
      <c r="TOS1741" s="12"/>
      <c r="TOT1741" s="12"/>
      <c r="TOU1741" s="12"/>
      <c r="TOV1741" s="12"/>
      <c r="TOW1741" s="12"/>
      <c r="TOX1741" s="12"/>
      <c r="TOY1741" s="12"/>
      <c r="TOZ1741" s="12"/>
      <c r="TPA1741" s="12"/>
      <c r="TPB1741" s="12"/>
      <c r="TPC1741" s="12"/>
      <c r="TPD1741" s="12"/>
      <c r="TPE1741" s="12"/>
      <c r="TPF1741" s="12"/>
      <c r="TPG1741" s="12"/>
      <c r="TPH1741" s="12"/>
      <c r="TPI1741" s="12"/>
      <c r="TPJ1741" s="12"/>
      <c r="TPK1741" s="12"/>
      <c r="TPL1741" s="12"/>
      <c r="TPM1741" s="12"/>
      <c r="TPN1741" s="12"/>
      <c r="TPO1741" s="12"/>
      <c r="TPP1741" s="12"/>
      <c r="TPQ1741" s="12"/>
      <c r="TPR1741" s="12"/>
      <c r="TPS1741" s="12"/>
      <c r="TPT1741" s="12"/>
      <c r="TPU1741" s="12"/>
      <c r="TPV1741" s="12"/>
      <c r="TPW1741" s="12"/>
      <c r="TPX1741" s="12"/>
      <c r="TPY1741" s="12"/>
      <c r="TPZ1741" s="12"/>
      <c r="TQA1741" s="12"/>
      <c r="TQB1741" s="12"/>
      <c r="TQC1741" s="12"/>
      <c r="TQD1741" s="12"/>
      <c r="TQE1741" s="12"/>
      <c r="TQF1741" s="12"/>
      <c r="TQG1741" s="12"/>
      <c r="TQH1741" s="12"/>
      <c r="TQI1741" s="12"/>
      <c r="TQJ1741" s="12"/>
      <c r="TQK1741" s="12"/>
      <c r="TQL1741" s="12"/>
      <c r="TQM1741" s="12"/>
      <c r="TQN1741" s="12"/>
      <c r="TQO1741" s="12"/>
      <c r="TQP1741" s="12"/>
      <c r="TQQ1741" s="12"/>
      <c r="TQR1741" s="12"/>
      <c r="TQS1741" s="12"/>
      <c r="TQT1741" s="12"/>
      <c r="TQU1741" s="12"/>
      <c r="TQV1741" s="12"/>
      <c r="TQW1741" s="12"/>
      <c r="TQX1741" s="12"/>
      <c r="TQY1741" s="12"/>
      <c r="TQZ1741" s="12"/>
      <c r="TRA1741" s="12"/>
      <c r="TRB1741" s="12"/>
      <c r="TRC1741" s="12"/>
      <c r="TRD1741" s="12"/>
      <c r="TRE1741" s="12"/>
      <c r="TRF1741" s="12"/>
      <c r="TRG1741" s="12"/>
      <c r="TRH1741" s="12"/>
      <c r="TRI1741" s="12"/>
      <c r="TRJ1741" s="12"/>
      <c r="TRK1741" s="12"/>
      <c r="TRL1741" s="12"/>
      <c r="TRM1741" s="12"/>
      <c r="TRN1741" s="12"/>
      <c r="TRO1741" s="12"/>
      <c r="TRP1741" s="12"/>
      <c r="TRQ1741" s="12"/>
      <c r="TRR1741" s="12"/>
      <c r="TRS1741" s="12"/>
      <c r="TRT1741" s="12"/>
      <c r="TRU1741" s="12"/>
      <c r="TRV1741" s="12"/>
      <c r="TRW1741" s="12"/>
      <c r="TRX1741" s="12"/>
      <c r="TRY1741" s="12"/>
      <c r="TRZ1741" s="12"/>
      <c r="TSA1741" s="12"/>
      <c r="TSB1741" s="12"/>
      <c r="TSC1741" s="12"/>
      <c r="TSD1741" s="12"/>
      <c r="TSE1741" s="12"/>
      <c r="TSF1741" s="12"/>
      <c r="TSG1741" s="12"/>
      <c r="TSH1741" s="12"/>
      <c r="TSI1741" s="12"/>
      <c r="TSJ1741" s="12"/>
      <c r="TSK1741" s="12"/>
      <c r="TSL1741" s="12"/>
      <c r="TSM1741" s="12"/>
      <c r="TSN1741" s="12"/>
      <c r="TSO1741" s="12"/>
      <c r="TSP1741" s="12"/>
      <c r="TSQ1741" s="12"/>
      <c r="TSR1741" s="12"/>
      <c r="TSS1741" s="12"/>
      <c r="TST1741" s="12"/>
      <c r="TSU1741" s="12"/>
      <c r="TSV1741" s="12"/>
      <c r="TSW1741" s="12"/>
      <c r="TSX1741" s="12"/>
      <c r="TSY1741" s="12"/>
      <c r="TSZ1741" s="12"/>
      <c r="TTA1741" s="12"/>
      <c r="TTB1741" s="12"/>
      <c r="TTC1741" s="12"/>
      <c r="TTD1741" s="12"/>
      <c r="TTE1741" s="12"/>
      <c r="TTF1741" s="12"/>
      <c r="TTG1741" s="12"/>
      <c r="TTH1741" s="12"/>
      <c r="TTI1741" s="12"/>
      <c r="TTJ1741" s="12"/>
      <c r="TTK1741" s="12"/>
      <c r="TTL1741" s="12"/>
      <c r="TTM1741" s="12"/>
      <c r="TTN1741" s="12"/>
      <c r="TTO1741" s="12"/>
      <c r="TTP1741" s="12"/>
      <c r="TTQ1741" s="12"/>
      <c r="TTR1741" s="12"/>
      <c r="TTS1741" s="12"/>
      <c r="TTT1741" s="12"/>
      <c r="TTU1741" s="12"/>
      <c r="TTV1741" s="12"/>
      <c r="TTW1741" s="12"/>
      <c r="TTX1741" s="12"/>
      <c r="TTY1741" s="12"/>
      <c r="TTZ1741" s="12"/>
      <c r="TUA1741" s="12"/>
      <c r="TUB1741" s="12"/>
      <c r="TUC1741" s="12"/>
      <c r="TUD1741" s="12"/>
      <c r="TUE1741" s="12"/>
      <c r="TUF1741" s="12"/>
      <c r="TUG1741" s="12"/>
      <c r="TUH1741" s="12"/>
      <c r="TUI1741" s="12"/>
      <c r="TUJ1741" s="12"/>
      <c r="TUK1741" s="12"/>
      <c r="TUL1741" s="12"/>
      <c r="TUM1741" s="12"/>
      <c r="TUN1741" s="12"/>
      <c r="TUO1741" s="12"/>
      <c r="TUP1741" s="12"/>
      <c r="TUQ1741" s="12"/>
      <c r="TUR1741" s="12"/>
      <c r="TUS1741" s="12"/>
      <c r="TUT1741" s="12"/>
      <c r="TUU1741" s="12"/>
      <c r="TUV1741" s="12"/>
      <c r="TUW1741" s="12"/>
      <c r="TUX1741" s="12"/>
      <c r="TUY1741" s="12"/>
      <c r="TUZ1741" s="12"/>
      <c r="TVA1741" s="12"/>
      <c r="TVB1741" s="12"/>
      <c r="TVC1741" s="12"/>
      <c r="TVD1741" s="12"/>
      <c r="TVE1741" s="12"/>
      <c r="TVF1741" s="12"/>
      <c r="TVG1741" s="12"/>
      <c r="TVH1741" s="12"/>
      <c r="TVI1741" s="12"/>
      <c r="TVJ1741" s="12"/>
      <c r="TVK1741" s="12"/>
      <c r="TVL1741" s="12"/>
      <c r="TVM1741" s="12"/>
      <c r="TVN1741" s="12"/>
      <c r="TVO1741" s="12"/>
      <c r="TVP1741" s="12"/>
      <c r="TVQ1741" s="12"/>
      <c r="TVR1741" s="12"/>
      <c r="TVS1741" s="12"/>
      <c r="TVT1741" s="12"/>
      <c r="TVU1741" s="12"/>
      <c r="TVV1741" s="12"/>
      <c r="TVW1741" s="12"/>
      <c r="TVX1741" s="12"/>
      <c r="TVY1741" s="12"/>
      <c r="TVZ1741" s="12"/>
      <c r="TWA1741" s="12"/>
      <c r="TWB1741" s="12"/>
      <c r="TWC1741" s="12"/>
      <c r="TWD1741" s="12"/>
      <c r="TWE1741" s="12"/>
      <c r="TWF1741" s="12"/>
      <c r="TWG1741" s="12"/>
      <c r="TWH1741" s="12"/>
      <c r="TWI1741" s="12"/>
      <c r="TWJ1741" s="12"/>
      <c r="TWK1741" s="12"/>
      <c r="TWL1741" s="12"/>
      <c r="TWM1741" s="12"/>
      <c r="TWN1741" s="12"/>
      <c r="TWO1741" s="12"/>
      <c r="TWP1741" s="12"/>
      <c r="TWQ1741" s="12"/>
      <c r="TWR1741" s="12"/>
      <c r="TWS1741" s="12"/>
      <c r="TWT1741" s="12"/>
      <c r="TWU1741" s="12"/>
      <c r="TWV1741" s="12"/>
      <c r="TWW1741" s="12"/>
      <c r="TWX1741" s="12"/>
      <c r="TWY1741" s="12"/>
      <c r="TWZ1741" s="12"/>
      <c r="TXA1741" s="12"/>
      <c r="TXB1741" s="12"/>
      <c r="TXC1741" s="12"/>
      <c r="TXD1741" s="12"/>
      <c r="TXE1741" s="12"/>
      <c r="TXF1741" s="12"/>
      <c r="TXG1741" s="12"/>
      <c r="TXH1741" s="12"/>
      <c r="TXI1741" s="12"/>
      <c r="TXJ1741" s="12"/>
      <c r="TXK1741" s="12"/>
      <c r="TXL1741" s="12"/>
      <c r="TXM1741" s="12"/>
      <c r="TXN1741" s="12"/>
      <c r="TXO1741" s="12"/>
      <c r="TXP1741" s="12"/>
      <c r="TXQ1741" s="12"/>
      <c r="TXR1741" s="12"/>
      <c r="TXS1741" s="12"/>
      <c r="TXT1741" s="12"/>
      <c r="TXU1741" s="12"/>
      <c r="TXV1741" s="12"/>
      <c r="TXW1741" s="12"/>
      <c r="TXX1741" s="12"/>
      <c r="TXY1741" s="12"/>
      <c r="TXZ1741" s="12"/>
      <c r="TYA1741" s="12"/>
      <c r="TYB1741" s="12"/>
      <c r="TYC1741" s="12"/>
      <c r="TYD1741" s="12"/>
      <c r="TYE1741" s="12"/>
      <c r="TYF1741" s="12"/>
      <c r="TYG1741" s="12"/>
      <c r="TYH1741" s="12"/>
      <c r="TYI1741" s="12"/>
      <c r="TYJ1741" s="12"/>
      <c r="TYK1741" s="12"/>
      <c r="TYL1741" s="12"/>
      <c r="TYM1741" s="12"/>
      <c r="TYN1741" s="12"/>
      <c r="TYO1741" s="12"/>
      <c r="TYP1741" s="12"/>
      <c r="TYQ1741" s="12"/>
      <c r="TYR1741" s="12"/>
      <c r="TYS1741" s="12"/>
      <c r="TYT1741" s="12"/>
      <c r="TYU1741" s="12"/>
      <c r="TYV1741" s="12"/>
      <c r="TYW1741" s="12"/>
      <c r="TYX1741" s="12"/>
      <c r="TYY1741" s="12"/>
      <c r="TYZ1741" s="12"/>
      <c r="TZA1741" s="12"/>
      <c r="TZB1741" s="12"/>
      <c r="TZC1741" s="12"/>
      <c r="TZD1741" s="12"/>
      <c r="TZE1741" s="12"/>
      <c r="TZF1741" s="12"/>
      <c r="TZG1741" s="12"/>
      <c r="TZH1741" s="12"/>
      <c r="TZI1741" s="12"/>
      <c r="TZJ1741" s="12"/>
      <c r="TZK1741" s="12"/>
      <c r="TZL1741" s="12"/>
      <c r="TZM1741" s="12"/>
      <c r="TZN1741" s="12"/>
      <c r="TZO1741" s="12"/>
      <c r="TZP1741" s="12"/>
      <c r="TZQ1741" s="12"/>
      <c r="TZR1741" s="12"/>
      <c r="TZS1741" s="12"/>
      <c r="TZT1741" s="12"/>
      <c r="TZU1741" s="12"/>
      <c r="TZV1741" s="12"/>
      <c r="TZW1741" s="12"/>
      <c r="TZX1741" s="12"/>
      <c r="TZY1741" s="12"/>
      <c r="TZZ1741" s="12"/>
      <c r="UAA1741" s="12"/>
      <c r="UAB1741" s="12"/>
      <c r="UAC1741" s="12"/>
      <c r="UAD1741" s="12"/>
      <c r="UAE1741" s="12"/>
      <c r="UAF1741" s="12"/>
      <c r="UAG1741" s="12"/>
      <c r="UAH1741" s="12"/>
      <c r="UAI1741" s="12"/>
      <c r="UAJ1741" s="12"/>
      <c r="UAK1741" s="12"/>
      <c r="UAL1741" s="12"/>
      <c r="UAM1741" s="12"/>
      <c r="UAN1741" s="12"/>
      <c r="UAO1741" s="12"/>
      <c r="UAP1741" s="12"/>
      <c r="UAQ1741" s="12"/>
      <c r="UAR1741" s="12"/>
      <c r="UAS1741" s="12"/>
      <c r="UAT1741" s="12"/>
      <c r="UAU1741" s="12"/>
      <c r="UAV1741" s="12"/>
      <c r="UAW1741" s="12"/>
      <c r="UAX1741" s="12"/>
      <c r="UAY1741" s="12"/>
      <c r="UAZ1741" s="12"/>
      <c r="UBA1741" s="12"/>
      <c r="UBB1741" s="12"/>
      <c r="UBC1741" s="12"/>
      <c r="UBD1741" s="12"/>
      <c r="UBE1741" s="12"/>
      <c r="UBF1741" s="12"/>
      <c r="UBG1741" s="12"/>
      <c r="UBH1741" s="12"/>
      <c r="UBI1741" s="12"/>
      <c r="UBJ1741" s="12"/>
      <c r="UBK1741" s="12"/>
      <c r="UBL1741" s="12"/>
      <c r="UBM1741" s="12"/>
      <c r="UBN1741" s="12"/>
      <c r="UBO1741" s="12"/>
      <c r="UBP1741" s="12"/>
      <c r="UBQ1741" s="12"/>
      <c r="UBR1741" s="12"/>
      <c r="UBS1741" s="12"/>
      <c r="UBT1741" s="12"/>
      <c r="UBU1741" s="12"/>
      <c r="UBV1741" s="12"/>
      <c r="UBW1741" s="12"/>
      <c r="UBX1741" s="12"/>
      <c r="UBY1741" s="12"/>
      <c r="UBZ1741" s="12"/>
      <c r="UCA1741" s="12"/>
      <c r="UCB1741" s="12"/>
      <c r="UCC1741" s="12"/>
      <c r="UCD1741" s="12"/>
      <c r="UCE1741" s="12"/>
      <c r="UCF1741" s="12"/>
      <c r="UCG1741" s="12"/>
      <c r="UCH1741" s="12"/>
      <c r="UCI1741" s="12"/>
      <c r="UCJ1741" s="12"/>
      <c r="UCK1741" s="12"/>
      <c r="UCL1741" s="12"/>
      <c r="UCM1741" s="12"/>
      <c r="UCN1741" s="12"/>
      <c r="UCO1741" s="12"/>
      <c r="UCP1741" s="12"/>
      <c r="UCQ1741" s="12"/>
      <c r="UCR1741" s="12"/>
      <c r="UCS1741" s="12"/>
      <c r="UCT1741" s="12"/>
      <c r="UCU1741" s="12"/>
      <c r="UCV1741" s="12"/>
      <c r="UCW1741" s="12"/>
      <c r="UCX1741" s="12"/>
      <c r="UCY1741" s="12"/>
      <c r="UCZ1741" s="12"/>
      <c r="UDA1741" s="12"/>
      <c r="UDB1741" s="12"/>
      <c r="UDC1741" s="12"/>
      <c r="UDD1741" s="12"/>
      <c r="UDE1741" s="12"/>
      <c r="UDF1741" s="12"/>
      <c r="UDG1741" s="12"/>
      <c r="UDH1741" s="12"/>
      <c r="UDI1741" s="12"/>
      <c r="UDJ1741" s="12"/>
      <c r="UDK1741" s="12"/>
      <c r="UDL1741" s="12"/>
      <c r="UDM1741" s="12"/>
      <c r="UDN1741" s="12"/>
      <c r="UDO1741" s="12"/>
      <c r="UDP1741" s="12"/>
      <c r="UDQ1741" s="12"/>
      <c r="UDR1741" s="12"/>
      <c r="UDS1741" s="12"/>
      <c r="UDT1741" s="12"/>
      <c r="UDU1741" s="12"/>
      <c r="UDV1741" s="12"/>
      <c r="UDW1741" s="12"/>
      <c r="UDX1741" s="12"/>
      <c r="UDY1741" s="12"/>
      <c r="UDZ1741" s="12"/>
      <c r="UEA1741" s="12"/>
      <c r="UEB1741" s="12"/>
      <c r="UEC1741" s="12"/>
      <c r="UED1741" s="12"/>
      <c r="UEE1741" s="12"/>
      <c r="UEF1741" s="12"/>
      <c r="UEG1741" s="12"/>
      <c r="UEH1741" s="12"/>
      <c r="UEI1741" s="12"/>
      <c r="UEJ1741" s="12"/>
      <c r="UEK1741" s="12"/>
      <c r="UEL1741" s="12"/>
      <c r="UEM1741" s="12"/>
      <c r="UEN1741" s="12"/>
      <c r="UEO1741" s="12"/>
      <c r="UEP1741" s="12"/>
      <c r="UEQ1741" s="12"/>
      <c r="UER1741" s="12"/>
      <c r="UES1741" s="12"/>
      <c r="UET1741" s="12"/>
      <c r="UEU1741" s="12"/>
      <c r="UEV1741" s="12"/>
      <c r="UEW1741" s="12"/>
      <c r="UEX1741" s="12"/>
      <c r="UEY1741" s="12"/>
      <c r="UEZ1741" s="12"/>
      <c r="UFA1741" s="12"/>
      <c r="UFB1741" s="12"/>
      <c r="UFC1741" s="12"/>
      <c r="UFD1741" s="12"/>
      <c r="UFE1741" s="12"/>
      <c r="UFF1741" s="12"/>
      <c r="UFG1741" s="12"/>
      <c r="UFH1741" s="12"/>
      <c r="UFI1741" s="12"/>
      <c r="UFJ1741" s="12"/>
      <c r="UFK1741" s="12"/>
      <c r="UFL1741" s="12"/>
      <c r="UFM1741" s="12"/>
      <c r="UFN1741" s="12"/>
      <c r="UFO1741" s="12"/>
      <c r="UFP1741" s="12"/>
      <c r="UFQ1741" s="12"/>
      <c r="UFR1741" s="12"/>
      <c r="UFS1741" s="12"/>
      <c r="UFT1741" s="12"/>
      <c r="UFU1741" s="12"/>
      <c r="UFV1741" s="12"/>
      <c r="UFW1741" s="12"/>
      <c r="UFX1741" s="12"/>
      <c r="UFY1741" s="12"/>
      <c r="UFZ1741" s="12"/>
      <c r="UGA1741" s="12"/>
      <c r="UGB1741" s="12"/>
      <c r="UGC1741" s="12"/>
      <c r="UGD1741" s="12"/>
      <c r="UGE1741" s="12"/>
      <c r="UGF1741" s="12"/>
      <c r="UGG1741" s="12"/>
      <c r="UGH1741" s="12"/>
      <c r="UGI1741" s="12"/>
      <c r="UGJ1741" s="12"/>
      <c r="UGK1741" s="12"/>
      <c r="UGL1741" s="12"/>
      <c r="UGM1741" s="12"/>
      <c r="UGN1741" s="12"/>
      <c r="UGO1741" s="12"/>
      <c r="UGP1741" s="12"/>
      <c r="UGQ1741" s="12"/>
      <c r="UGR1741" s="12"/>
      <c r="UGS1741" s="12"/>
      <c r="UGT1741" s="12"/>
      <c r="UGU1741" s="12"/>
      <c r="UGV1741" s="12"/>
      <c r="UGW1741" s="12"/>
      <c r="UGX1741" s="12"/>
      <c r="UGY1741" s="12"/>
      <c r="UGZ1741" s="12"/>
      <c r="UHA1741" s="12"/>
      <c r="UHB1741" s="12"/>
      <c r="UHC1741" s="12"/>
      <c r="UHD1741" s="12"/>
      <c r="UHE1741" s="12"/>
      <c r="UHF1741" s="12"/>
      <c r="UHG1741" s="12"/>
      <c r="UHH1741" s="12"/>
      <c r="UHI1741" s="12"/>
      <c r="UHJ1741" s="12"/>
      <c r="UHK1741" s="12"/>
      <c r="UHL1741" s="12"/>
      <c r="UHM1741" s="12"/>
      <c r="UHN1741" s="12"/>
      <c r="UHO1741" s="12"/>
      <c r="UHP1741" s="12"/>
      <c r="UHQ1741" s="12"/>
      <c r="UHR1741" s="12"/>
      <c r="UHS1741" s="12"/>
      <c r="UHT1741" s="12"/>
      <c r="UHU1741" s="12"/>
      <c r="UHV1741" s="12"/>
      <c r="UHW1741" s="12"/>
      <c r="UHX1741" s="12"/>
      <c r="UHY1741" s="12"/>
      <c r="UHZ1741" s="12"/>
      <c r="UIA1741" s="12"/>
      <c r="UIB1741" s="12"/>
      <c r="UIC1741" s="12"/>
      <c r="UID1741" s="12"/>
      <c r="UIE1741" s="12"/>
      <c r="UIF1741" s="12"/>
      <c r="UIG1741" s="12"/>
      <c r="UIH1741" s="12"/>
      <c r="UII1741" s="12"/>
      <c r="UIJ1741" s="12"/>
      <c r="UIK1741" s="12"/>
      <c r="UIL1741" s="12"/>
      <c r="UIM1741" s="12"/>
      <c r="UIN1741" s="12"/>
      <c r="UIO1741" s="12"/>
      <c r="UIP1741" s="12"/>
      <c r="UIQ1741" s="12"/>
      <c r="UIR1741" s="12"/>
      <c r="UIS1741" s="12"/>
      <c r="UIT1741" s="12"/>
      <c r="UIU1741" s="12"/>
      <c r="UIV1741" s="12"/>
      <c r="UIW1741" s="12"/>
      <c r="UIX1741" s="12"/>
      <c r="UIY1741" s="12"/>
      <c r="UIZ1741" s="12"/>
      <c r="UJA1741" s="12"/>
      <c r="UJB1741" s="12"/>
      <c r="UJC1741" s="12"/>
      <c r="UJD1741" s="12"/>
      <c r="UJE1741" s="12"/>
      <c r="UJF1741" s="12"/>
      <c r="UJG1741" s="12"/>
      <c r="UJH1741" s="12"/>
      <c r="UJI1741" s="12"/>
      <c r="UJJ1741" s="12"/>
      <c r="UJK1741" s="12"/>
      <c r="UJL1741" s="12"/>
      <c r="UJM1741" s="12"/>
      <c r="UJN1741" s="12"/>
      <c r="UJO1741" s="12"/>
      <c r="UJP1741" s="12"/>
      <c r="UJQ1741" s="12"/>
      <c r="UJR1741" s="12"/>
      <c r="UJS1741" s="12"/>
      <c r="UJT1741" s="12"/>
      <c r="UJU1741" s="12"/>
      <c r="UJV1741" s="12"/>
      <c r="UJW1741" s="12"/>
      <c r="UJX1741" s="12"/>
      <c r="UJY1741" s="12"/>
      <c r="UJZ1741" s="12"/>
      <c r="UKA1741" s="12"/>
      <c r="UKB1741" s="12"/>
      <c r="UKC1741" s="12"/>
      <c r="UKD1741" s="12"/>
      <c r="UKE1741" s="12"/>
      <c r="UKF1741" s="12"/>
      <c r="UKG1741" s="12"/>
      <c r="UKH1741" s="12"/>
      <c r="UKI1741" s="12"/>
      <c r="UKJ1741" s="12"/>
      <c r="UKK1741" s="12"/>
      <c r="UKL1741" s="12"/>
      <c r="UKM1741" s="12"/>
      <c r="UKN1741" s="12"/>
      <c r="UKO1741" s="12"/>
      <c r="UKP1741" s="12"/>
      <c r="UKQ1741" s="12"/>
      <c r="UKR1741" s="12"/>
      <c r="UKS1741" s="12"/>
      <c r="UKT1741" s="12"/>
      <c r="UKU1741" s="12"/>
      <c r="UKV1741" s="12"/>
      <c r="UKW1741" s="12"/>
      <c r="UKX1741" s="12"/>
      <c r="UKY1741" s="12"/>
      <c r="UKZ1741" s="12"/>
      <c r="ULA1741" s="12"/>
      <c r="ULB1741" s="12"/>
      <c r="ULC1741" s="12"/>
      <c r="ULD1741" s="12"/>
      <c r="ULE1741" s="12"/>
      <c r="ULF1741" s="12"/>
      <c r="ULG1741" s="12"/>
      <c r="ULH1741" s="12"/>
      <c r="ULI1741" s="12"/>
      <c r="ULJ1741" s="12"/>
      <c r="ULK1741" s="12"/>
      <c r="ULL1741" s="12"/>
      <c r="ULM1741" s="12"/>
      <c r="ULN1741" s="12"/>
      <c r="ULO1741" s="12"/>
      <c r="ULP1741" s="12"/>
      <c r="ULQ1741" s="12"/>
      <c r="ULR1741" s="12"/>
      <c r="ULS1741" s="12"/>
      <c r="ULT1741" s="12"/>
      <c r="ULU1741" s="12"/>
      <c r="ULV1741" s="12"/>
      <c r="ULW1741" s="12"/>
      <c r="ULX1741" s="12"/>
      <c r="ULY1741" s="12"/>
      <c r="ULZ1741" s="12"/>
      <c r="UMA1741" s="12"/>
      <c r="UMB1741" s="12"/>
      <c r="UMC1741" s="12"/>
      <c r="UMD1741" s="12"/>
      <c r="UME1741" s="12"/>
      <c r="UMF1741" s="12"/>
      <c r="UMG1741" s="12"/>
      <c r="UMH1741" s="12"/>
      <c r="UMI1741" s="12"/>
      <c r="UMJ1741" s="12"/>
      <c r="UMK1741" s="12"/>
      <c r="UML1741" s="12"/>
      <c r="UMM1741" s="12"/>
      <c r="UMN1741" s="12"/>
      <c r="UMO1741" s="12"/>
      <c r="UMP1741" s="12"/>
      <c r="UMQ1741" s="12"/>
      <c r="UMR1741" s="12"/>
      <c r="UMS1741" s="12"/>
      <c r="UMT1741" s="12"/>
      <c r="UMU1741" s="12"/>
      <c r="UMV1741" s="12"/>
      <c r="UMW1741" s="12"/>
      <c r="UMX1741" s="12"/>
      <c r="UMY1741" s="12"/>
      <c r="UMZ1741" s="12"/>
      <c r="UNA1741" s="12"/>
      <c r="UNB1741" s="12"/>
      <c r="UNC1741" s="12"/>
      <c r="UND1741" s="12"/>
      <c r="UNE1741" s="12"/>
      <c r="UNF1741" s="12"/>
      <c r="UNG1741" s="12"/>
      <c r="UNH1741" s="12"/>
      <c r="UNI1741" s="12"/>
      <c r="UNJ1741" s="12"/>
      <c r="UNK1741" s="12"/>
      <c r="UNL1741" s="12"/>
      <c r="UNM1741" s="12"/>
      <c r="UNN1741" s="12"/>
      <c r="UNO1741" s="12"/>
      <c r="UNP1741" s="12"/>
      <c r="UNQ1741" s="12"/>
      <c r="UNR1741" s="12"/>
      <c r="UNS1741" s="12"/>
      <c r="UNT1741" s="12"/>
      <c r="UNU1741" s="12"/>
      <c r="UNV1741" s="12"/>
      <c r="UNW1741" s="12"/>
      <c r="UNX1741" s="12"/>
      <c r="UNY1741" s="12"/>
      <c r="UNZ1741" s="12"/>
      <c r="UOA1741" s="12"/>
      <c r="UOB1741" s="12"/>
      <c r="UOC1741" s="12"/>
      <c r="UOD1741" s="12"/>
      <c r="UOE1741" s="12"/>
      <c r="UOF1741" s="12"/>
      <c r="UOG1741" s="12"/>
      <c r="UOH1741" s="12"/>
      <c r="UOI1741" s="12"/>
      <c r="UOJ1741" s="12"/>
      <c r="UOK1741" s="12"/>
      <c r="UOL1741" s="12"/>
      <c r="UOM1741" s="12"/>
      <c r="UON1741" s="12"/>
      <c r="UOO1741" s="12"/>
      <c r="UOP1741" s="12"/>
      <c r="UOQ1741" s="12"/>
      <c r="UOR1741" s="12"/>
      <c r="UOS1741" s="12"/>
      <c r="UOT1741" s="12"/>
      <c r="UOU1741" s="12"/>
      <c r="UOV1741" s="12"/>
      <c r="UOW1741" s="12"/>
      <c r="UOX1741" s="12"/>
      <c r="UOY1741" s="12"/>
      <c r="UOZ1741" s="12"/>
      <c r="UPA1741" s="12"/>
      <c r="UPB1741" s="12"/>
      <c r="UPC1741" s="12"/>
      <c r="UPD1741" s="12"/>
      <c r="UPE1741" s="12"/>
      <c r="UPF1741" s="12"/>
      <c r="UPG1741" s="12"/>
      <c r="UPH1741" s="12"/>
      <c r="UPI1741" s="12"/>
      <c r="UPJ1741" s="12"/>
      <c r="UPK1741" s="12"/>
      <c r="UPL1741" s="12"/>
      <c r="UPM1741" s="12"/>
      <c r="UPN1741" s="12"/>
      <c r="UPO1741" s="12"/>
      <c r="UPP1741" s="12"/>
      <c r="UPQ1741" s="12"/>
      <c r="UPR1741" s="12"/>
      <c r="UPS1741" s="12"/>
      <c r="UPT1741" s="12"/>
      <c r="UPU1741" s="12"/>
      <c r="UPV1741" s="12"/>
      <c r="UPW1741" s="12"/>
      <c r="UPX1741" s="12"/>
      <c r="UPY1741" s="12"/>
      <c r="UPZ1741" s="12"/>
      <c r="UQA1741" s="12"/>
      <c r="UQB1741" s="12"/>
      <c r="UQC1741" s="12"/>
      <c r="UQD1741" s="12"/>
      <c r="UQE1741" s="12"/>
      <c r="UQF1741" s="12"/>
      <c r="UQG1741" s="12"/>
      <c r="UQH1741" s="12"/>
      <c r="UQI1741" s="12"/>
      <c r="UQJ1741" s="12"/>
      <c r="UQK1741" s="12"/>
      <c r="UQL1741" s="12"/>
      <c r="UQM1741" s="12"/>
      <c r="UQN1741" s="12"/>
      <c r="UQO1741" s="12"/>
      <c r="UQP1741" s="12"/>
      <c r="UQQ1741" s="12"/>
      <c r="UQR1741" s="12"/>
      <c r="UQS1741" s="12"/>
      <c r="UQT1741" s="12"/>
      <c r="UQU1741" s="12"/>
      <c r="UQV1741" s="12"/>
      <c r="UQW1741" s="12"/>
      <c r="UQX1741" s="12"/>
      <c r="UQY1741" s="12"/>
      <c r="UQZ1741" s="12"/>
      <c r="URA1741" s="12"/>
      <c r="URB1741" s="12"/>
      <c r="URC1741" s="12"/>
      <c r="URD1741" s="12"/>
      <c r="URE1741" s="12"/>
      <c r="URF1741" s="12"/>
      <c r="URG1741" s="12"/>
      <c r="URH1741" s="12"/>
      <c r="URI1741" s="12"/>
      <c r="URJ1741" s="12"/>
      <c r="URK1741" s="12"/>
      <c r="URL1741" s="12"/>
      <c r="URM1741" s="12"/>
      <c r="URN1741" s="12"/>
      <c r="URO1741" s="12"/>
      <c r="URP1741" s="12"/>
      <c r="URQ1741" s="12"/>
      <c r="URR1741" s="12"/>
      <c r="URS1741" s="12"/>
      <c r="URT1741" s="12"/>
      <c r="URU1741" s="12"/>
      <c r="URV1741" s="12"/>
      <c r="URW1741" s="12"/>
      <c r="URX1741" s="12"/>
      <c r="URY1741" s="12"/>
      <c r="URZ1741" s="12"/>
      <c r="USA1741" s="12"/>
      <c r="USB1741" s="12"/>
      <c r="USC1741" s="12"/>
      <c r="USD1741" s="12"/>
      <c r="USE1741" s="12"/>
      <c r="USF1741" s="12"/>
      <c r="USG1741" s="12"/>
      <c r="USH1741" s="12"/>
      <c r="USI1741" s="12"/>
      <c r="USJ1741" s="12"/>
      <c r="USK1741" s="12"/>
      <c r="USL1741" s="12"/>
      <c r="USM1741" s="12"/>
      <c r="USN1741" s="12"/>
      <c r="USO1741" s="12"/>
      <c r="USP1741" s="12"/>
      <c r="USQ1741" s="12"/>
      <c r="USR1741" s="12"/>
      <c r="USS1741" s="12"/>
      <c r="UST1741" s="12"/>
      <c r="USU1741" s="12"/>
      <c r="USV1741" s="12"/>
      <c r="USW1741" s="12"/>
      <c r="USX1741" s="12"/>
      <c r="USY1741" s="12"/>
      <c r="USZ1741" s="12"/>
      <c r="UTA1741" s="12"/>
      <c r="UTB1741" s="12"/>
      <c r="UTC1741" s="12"/>
      <c r="UTD1741" s="12"/>
      <c r="UTE1741" s="12"/>
      <c r="UTF1741" s="12"/>
      <c r="UTG1741" s="12"/>
      <c r="UTH1741" s="12"/>
      <c r="UTI1741" s="12"/>
      <c r="UTJ1741" s="12"/>
      <c r="UTK1741" s="12"/>
      <c r="UTL1741" s="12"/>
      <c r="UTM1741" s="12"/>
      <c r="UTN1741" s="12"/>
      <c r="UTO1741" s="12"/>
      <c r="UTP1741" s="12"/>
      <c r="UTQ1741" s="12"/>
      <c r="UTR1741" s="12"/>
      <c r="UTS1741" s="12"/>
      <c r="UTT1741" s="12"/>
      <c r="UTU1741" s="12"/>
      <c r="UTV1741" s="12"/>
      <c r="UTW1741" s="12"/>
      <c r="UTX1741" s="12"/>
      <c r="UTY1741" s="12"/>
      <c r="UTZ1741" s="12"/>
      <c r="UUA1741" s="12"/>
      <c r="UUB1741" s="12"/>
      <c r="UUC1741" s="12"/>
      <c r="UUD1741" s="12"/>
      <c r="UUE1741" s="12"/>
      <c r="UUF1741" s="12"/>
      <c r="UUG1741" s="12"/>
      <c r="UUH1741" s="12"/>
      <c r="UUI1741" s="12"/>
      <c r="UUJ1741" s="12"/>
      <c r="UUK1741" s="12"/>
      <c r="UUL1741" s="12"/>
      <c r="UUM1741" s="12"/>
      <c r="UUN1741" s="12"/>
      <c r="UUO1741" s="12"/>
      <c r="UUP1741" s="12"/>
      <c r="UUQ1741" s="12"/>
      <c r="UUR1741" s="12"/>
      <c r="UUS1741" s="12"/>
      <c r="UUT1741" s="12"/>
      <c r="UUU1741" s="12"/>
      <c r="UUV1741" s="12"/>
      <c r="UUW1741" s="12"/>
      <c r="UUX1741" s="12"/>
      <c r="UUY1741" s="12"/>
      <c r="UUZ1741" s="12"/>
      <c r="UVA1741" s="12"/>
      <c r="UVB1741" s="12"/>
      <c r="UVC1741" s="12"/>
      <c r="UVD1741" s="12"/>
      <c r="UVE1741" s="12"/>
      <c r="UVF1741" s="12"/>
      <c r="UVG1741" s="12"/>
      <c r="UVH1741" s="12"/>
      <c r="UVI1741" s="12"/>
      <c r="UVJ1741" s="12"/>
      <c r="UVK1741" s="12"/>
      <c r="UVL1741" s="12"/>
      <c r="UVM1741" s="12"/>
      <c r="UVN1741" s="12"/>
      <c r="UVO1741" s="12"/>
      <c r="UVP1741" s="12"/>
      <c r="UVQ1741" s="12"/>
      <c r="UVR1741" s="12"/>
      <c r="UVS1741" s="12"/>
      <c r="UVT1741" s="12"/>
      <c r="UVU1741" s="12"/>
      <c r="UVV1741" s="12"/>
      <c r="UVW1741" s="12"/>
      <c r="UVX1741" s="12"/>
      <c r="UVY1741" s="12"/>
      <c r="UVZ1741" s="12"/>
      <c r="UWA1741" s="12"/>
      <c r="UWB1741" s="12"/>
      <c r="UWC1741" s="12"/>
      <c r="UWD1741" s="12"/>
      <c r="UWE1741" s="12"/>
      <c r="UWF1741" s="12"/>
      <c r="UWG1741" s="12"/>
      <c r="UWH1741" s="12"/>
      <c r="UWI1741" s="12"/>
      <c r="UWJ1741" s="12"/>
      <c r="UWK1741" s="12"/>
      <c r="UWL1741" s="12"/>
      <c r="UWM1741" s="12"/>
      <c r="UWN1741" s="12"/>
      <c r="UWO1741" s="12"/>
      <c r="UWP1741" s="12"/>
      <c r="UWQ1741" s="12"/>
      <c r="UWR1741" s="12"/>
      <c r="UWS1741" s="12"/>
      <c r="UWT1741" s="12"/>
      <c r="UWU1741" s="12"/>
      <c r="UWV1741" s="12"/>
      <c r="UWW1741" s="12"/>
      <c r="UWX1741" s="12"/>
      <c r="UWY1741" s="12"/>
      <c r="UWZ1741" s="12"/>
      <c r="UXA1741" s="12"/>
      <c r="UXB1741" s="12"/>
      <c r="UXC1741" s="12"/>
      <c r="UXD1741" s="12"/>
      <c r="UXE1741" s="12"/>
      <c r="UXF1741" s="12"/>
      <c r="UXG1741" s="12"/>
      <c r="UXH1741" s="12"/>
      <c r="UXI1741" s="12"/>
      <c r="UXJ1741" s="12"/>
      <c r="UXK1741" s="12"/>
      <c r="UXL1741" s="12"/>
      <c r="UXM1741" s="12"/>
      <c r="UXN1741" s="12"/>
      <c r="UXO1741" s="12"/>
      <c r="UXP1741" s="12"/>
      <c r="UXQ1741" s="12"/>
      <c r="UXR1741" s="12"/>
      <c r="UXS1741" s="12"/>
      <c r="UXT1741" s="12"/>
      <c r="UXU1741" s="12"/>
      <c r="UXV1741" s="12"/>
      <c r="UXW1741" s="12"/>
      <c r="UXX1741" s="12"/>
      <c r="UXY1741" s="12"/>
      <c r="UXZ1741" s="12"/>
      <c r="UYA1741" s="12"/>
      <c r="UYB1741" s="12"/>
      <c r="UYC1741" s="12"/>
      <c r="UYD1741" s="12"/>
      <c r="UYE1741" s="12"/>
      <c r="UYF1741" s="12"/>
      <c r="UYG1741" s="12"/>
      <c r="UYH1741" s="12"/>
      <c r="UYI1741" s="12"/>
      <c r="UYJ1741" s="12"/>
      <c r="UYK1741" s="12"/>
      <c r="UYL1741" s="12"/>
      <c r="UYM1741" s="12"/>
      <c r="UYN1741" s="12"/>
      <c r="UYO1741" s="12"/>
      <c r="UYP1741" s="12"/>
      <c r="UYQ1741" s="12"/>
      <c r="UYR1741" s="12"/>
      <c r="UYS1741" s="12"/>
      <c r="UYT1741" s="12"/>
      <c r="UYU1741" s="12"/>
      <c r="UYV1741" s="12"/>
      <c r="UYW1741" s="12"/>
      <c r="UYX1741" s="12"/>
      <c r="UYY1741" s="12"/>
      <c r="UYZ1741" s="12"/>
      <c r="UZA1741" s="12"/>
      <c r="UZB1741" s="12"/>
      <c r="UZC1741" s="12"/>
      <c r="UZD1741" s="12"/>
      <c r="UZE1741" s="12"/>
      <c r="UZF1741" s="12"/>
      <c r="UZG1741" s="12"/>
      <c r="UZH1741" s="12"/>
      <c r="UZI1741" s="12"/>
      <c r="UZJ1741" s="12"/>
      <c r="UZK1741" s="12"/>
      <c r="UZL1741" s="12"/>
      <c r="UZM1741" s="12"/>
      <c r="UZN1741" s="12"/>
      <c r="UZO1741" s="12"/>
      <c r="UZP1741" s="12"/>
      <c r="UZQ1741" s="12"/>
      <c r="UZR1741" s="12"/>
      <c r="UZS1741" s="12"/>
      <c r="UZT1741" s="12"/>
      <c r="UZU1741" s="12"/>
      <c r="UZV1741" s="12"/>
      <c r="UZW1741" s="12"/>
      <c r="UZX1741" s="12"/>
      <c r="UZY1741" s="12"/>
      <c r="UZZ1741" s="12"/>
      <c r="VAA1741" s="12"/>
      <c r="VAB1741" s="12"/>
      <c r="VAC1741" s="12"/>
      <c r="VAD1741" s="12"/>
      <c r="VAE1741" s="12"/>
      <c r="VAF1741" s="12"/>
      <c r="VAG1741" s="12"/>
      <c r="VAH1741" s="12"/>
      <c r="VAI1741" s="12"/>
      <c r="VAJ1741" s="12"/>
      <c r="VAK1741" s="12"/>
      <c r="VAL1741" s="12"/>
      <c r="VAM1741" s="12"/>
      <c r="VAN1741" s="12"/>
      <c r="VAO1741" s="12"/>
      <c r="VAP1741" s="12"/>
      <c r="VAQ1741" s="12"/>
      <c r="VAR1741" s="12"/>
      <c r="VAS1741" s="12"/>
      <c r="VAT1741" s="12"/>
      <c r="VAU1741" s="12"/>
      <c r="VAV1741" s="12"/>
      <c r="VAW1741" s="12"/>
      <c r="VAX1741" s="12"/>
      <c r="VAY1741" s="12"/>
      <c r="VAZ1741" s="12"/>
      <c r="VBA1741" s="12"/>
      <c r="VBB1741" s="12"/>
      <c r="VBC1741" s="12"/>
      <c r="VBD1741" s="12"/>
      <c r="VBE1741" s="12"/>
      <c r="VBF1741" s="12"/>
      <c r="VBG1741" s="12"/>
      <c r="VBH1741" s="12"/>
      <c r="VBI1741" s="12"/>
      <c r="VBJ1741" s="12"/>
      <c r="VBK1741" s="12"/>
      <c r="VBL1741" s="12"/>
      <c r="VBM1741" s="12"/>
      <c r="VBN1741" s="12"/>
      <c r="VBO1741" s="12"/>
      <c r="VBP1741" s="12"/>
      <c r="VBQ1741" s="12"/>
      <c r="VBR1741" s="12"/>
      <c r="VBS1741" s="12"/>
      <c r="VBT1741" s="12"/>
      <c r="VBU1741" s="12"/>
      <c r="VBV1741" s="12"/>
      <c r="VBW1741" s="12"/>
      <c r="VBX1741" s="12"/>
      <c r="VBY1741" s="12"/>
      <c r="VBZ1741" s="12"/>
      <c r="VCA1741" s="12"/>
      <c r="VCB1741" s="12"/>
      <c r="VCC1741" s="12"/>
      <c r="VCD1741" s="12"/>
      <c r="VCE1741" s="12"/>
      <c r="VCF1741" s="12"/>
      <c r="VCG1741" s="12"/>
      <c r="VCH1741" s="12"/>
      <c r="VCI1741" s="12"/>
      <c r="VCJ1741" s="12"/>
      <c r="VCK1741" s="12"/>
      <c r="VCL1741" s="12"/>
      <c r="VCM1741" s="12"/>
      <c r="VCN1741" s="12"/>
      <c r="VCO1741" s="12"/>
      <c r="VCP1741" s="12"/>
      <c r="VCQ1741" s="12"/>
      <c r="VCR1741" s="12"/>
      <c r="VCS1741" s="12"/>
      <c r="VCT1741" s="12"/>
      <c r="VCU1741" s="12"/>
      <c r="VCV1741" s="12"/>
      <c r="VCW1741" s="12"/>
      <c r="VCX1741" s="12"/>
      <c r="VCY1741" s="12"/>
      <c r="VCZ1741" s="12"/>
      <c r="VDA1741" s="12"/>
      <c r="VDB1741" s="12"/>
      <c r="VDC1741" s="12"/>
      <c r="VDD1741" s="12"/>
      <c r="VDE1741" s="12"/>
      <c r="VDF1741" s="12"/>
      <c r="VDG1741" s="12"/>
      <c r="VDH1741" s="12"/>
      <c r="VDI1741" s="12"/>
      <c r="VDJ1741" s="12"/>
      <c r="VDK1741" s="12"/>
      <c r="VDL1741" s="12"/>
      <c r="VDM1741" s="12"/>
      <c r="VDN1741" s="12"/>
      <c r="VDO1741" s="12"/>
      <c r="VDP1741" s="12"/>
      <c r="VDQ1741" s="12"/>
      <c r="VDR1741" s="12"/>
      <c r="VDS1741" s="12"/>
      <c r="VDT1741" s="12"/>
      <c r="VDU1741" s="12"/>
      <c r="VDV1741" s="12"/>
      <c r="VDW1741" s="12"/>
      <c r="VDX1741" s="12"/>
      <c r="VDY1741" s="12"/>
      <c r="VDZ1741" s="12"/>
      <c r="VEA1741" s="12"/>
      <c r="VEB1741" s="12"/>
      <c r="VEC1741" s="12"/>
      <c r="VED1741" s="12"/>
      <c r="VEE1741" s="12"/>
      <c r="VEF1741" s="12"/>
      <c r="VEG1741" s="12"/>
      <c r="VEH1741" s="12"/>
      <c r="VEI1741" s="12"/>
      <c r="VEJ1741" s="12"/>
      <c r="VEK1741" s="12"/>
      <c r="VEL1741" s="12"/>
      <c r="VEM1741" s="12"/>
      <c r="VEN1741" s="12"/>
      <c r="VEO1741" s="12"/>
      <c r="VEP1741" s="12"/>
      <c r="VEQ1741" s="12"/>
      <c r="VER1741" s="12"/>
      <c r="VES1741" s="12"/>
      <c r="VET1741" s="12"/>
      <c r="VEU1741" s="12"/>
      <c r="VEV1741" s="12"/>
      <c r="VEW1741" s="12"/>
      <c r="VEX1741" s="12"/>
      <c r="VEY1741" s="12"/>
      <c r="VEZ1741" s="12"/>
      <c r="VFA1741" s="12"/>
      <c r="VFB1741" s="12"/>
      <c r="VFC1741" s="12"/>
      <c r="VFD1741" s="12"/>
      <c r="VFE1741" s="12"/>
      <c r="VFF1741" s="12"/>
      <c r="VFG1741" s="12"/>
      <c r="VFH1741" s="12"/>
      <c r="VFI1741" s="12"/>
      <c r="VFJ1741" s="12"/>
      <c r="VFK1741" s="12"/>
      <c r="VFL1741" s="12"/>
      <c r="VFM1741" s="12"/>
      <c r="VFN1741" s="12"/>
      <c r="VFO1741" s="12"/>
      <c r="VFP1741" s="12"/>
      <c r="VFQ1741" s="12"/>
      <c r="VFR1741" s="12"/>
      <c r="VFS1741" s="12"/>
      <c r="VFT1741" s="12"/>
      <c r="VFU1741" s="12"/>
      <c r="VFV1741" s="12"/>
      <c r="VFW1741" s="12"/>
      <c r="VFX1741" s="12"/>
      <c r="VFY1741" s="12"/>
      <c r="VFZ1741" s="12"/>
      <c r="VGA1741" s="12"/>
      <c r="VGB1741" s="12"/>
      <c r="VGC1741" s="12"/>
      <c r="VGD1741" s="12"/>
      <c r="VGE1741" s="12"/>
      <c r="VGF1741" s="12"/>
      <c r="VGG1741" s="12"/>
      <c r="VGH1741" s="12"/>
      <c r="VGI1741" s="12"/>
      <c r="VGJ1741" s="12"/>
      <c r="VGK1741" s="12"/>
      <c r="VGL1741" s="12"/>
      <c r="VGM1741" s="12"/>
      <c r="VGN1741" s="12"/>
      <c r="VGO1741" s="12"/>
      <c r="VGP1741" s="12"/>
      <c r="VGQ1741" s="12"/>
      <c r="VGR1741" s="12"/>
      <c r="VGS1741" s="12"/>
      <c r="VGT1741" s="12"/>
      <c r="VGU1741" s="12"/>
      <c r="VGV1741" s="12"/>
      <c r="VGW1741" s="12"/>
      <c r="VGX1741" s="12"/>
      <c r="VGY1741" s="12"/>
      <c r="VGZ1741" s="12"/>
      <c r="VHA1741" s="12"/>
      <c r="VHB1741" s="12"/>
      <c r="VHC1741" s="12"/>
      <c r="VHD1741" s="12"/>
      <c r="VHE1741" s="12"/>
      <c r="VHF1741" s="12"/>
      <c r="VHG1741" s="12"/>
      <c r="VHH1741" s="12"/>
      <c r="VHI1741" s="12"/>
      <c r="VHJ1741" s="12"/>
      <c r="VHK1741" s="12"/>
      <c r="VHL1741" s="12"/>
      <c r="VHM1741" s="12"/>
      <c r="VHN1741" s="12"/>
      <c r="VHO1741" s="12"/>
      <c r="VHP1741" s="12"/>
      <c r="VHQ1741" s="12"/>
      <c r="VHR1741" s="12"/>
      <c r="VHS1741" s="12"/>
      <c r="VHT1741" s="12"/>
      <c r="VHU1741" s="12"/>
      <c r="VHV1741" s="12"/>
      <c r="VHW1741" s="12"/>
      <c r="VHX1741" s="12"/>
      <c r="VHY1741" s="12"/>
      <c r="VHZ1741" s="12"/>
      <c r="VIA1741" s="12"/>
      <c r="VIB1741" s="12"/>
      <c r="VIC1741" s="12"/>
      <c r="VID1741" s="12"/>
      <c r="VIE1741" s="12"/>
      <c r="VIF1741" s="12"/>
      <c r="VIG1741" s="12"/>
      <c r="VIH1741" s="12"/>
      <c r="VII1741" s="12"/>
      <c r="VIJ1741" s="12"/>
      <c r="VIK1741" s="12"/>
      <c r="VIL1741" s="12"/>
      <c r="VIM1741" s="12"/>
      <c r="VIN1741" s="12"/>
      <c r="VIO1741" s="12"/>
      <c r="VIP1741" s="12"/>
      <c r="VIQ1741" s="12"/>
      <c r="VIR1741" s="12"/>
      <c r="VIS1741" s="12"/>
      <c r="VIT1741" s="12"/>
      <c r="VIU1741" s="12"/>
      <c r="VIV1741" s="12"/>
      <c r="VIW1741" s="12"/>
      <c r="VIX1741" s="12"/>
      <c r="VIY1741" s="12"/>
      <c r="VIZ1741" s="12"/>
      <c r="VJA1741" s="12"/>
      <c r="VJB1741" s="12"/>
      <c r="VJC1741" s="12"/>
      <c r="VJD1741" s="12"/>
      <c r="VJE1741" s="12"/>
      <c r="VJF1741" s="12"/>
      <c r="VJG1741" s="12"/>
      <c r="VJH1741" s="12"/>
      <c r="VJI1741" s="12"/>
      <c r="VJJ1741" s="12"/>
      <c r="VJK1741" s="12"/>
      <c r="VJL1741" s="12"/>
      <c r="VJM1741" s="12"/>
      <c r="VJN1741" s="12"/>
      <c r="VJO1741" s="12"/>
      <c r="VJP1741" s="12"/>
      <c r="VJQ1741" s="12"/>
      <c r="VJR1741" s="12"/>
      <c r="VJS1741" s="12"/>
      <c r="VJT1741" s="12"/>
      <c r="VJU1741" s="12"/>
      <c r="VJV1741" s="12"/>
      <c r="VJW1741" s="12"/>
      <c r="VJX1741" s="12"/>
      <c r="VJY1741" s="12"/>
      <c r="VJZ1741" s="12"/>
      <c r="VKA1741" s="12"/>
      <c r="VKB1741" s="12"/>
      <c r="VKC1741" s="12"/>
      <c r="VKD1741" s="12"/>
      <c r="VKE1741" s="12"/>
      <c r="VKF1741" s="12"/>
      <c r="VKG1741" s="12"/>
      <c r="VKH1741" s="12"/>
      <c r="VKI1741" s="12"/>
      <c r="VKJ1741" s="12"/>
      <c r="VKK1741" s="12"/>
      <c r="VKL1741" s="12"/>
      <c r="VKM1741" s="12"/>
      <c r="VKN1741" s="12"/>
      <c r="VKO1741" s="12"/>
      <c r="VKP1741" s="12"/>
      <c r="VKQ1741" s="12"/>
      <c r="VKR1741" s="12"/>
      <c r="VKS1741" s="12"/>
      <c r="VKT1741" s="12"/>
      <c r="VKU1741" s="12"/>
      <c r="VKV1741" s="12"/>
      <c r="VKW1741" s="12"/>
      <c r="VKX1741" s="12"/>
      <c r="VKY1741" s="12"/>
      <c r="VKZ1741" s="12"/>
      <c r="VLA1741" s="12"/>
      <c r="VLB1741" s="12"/>
      <c r="VLC1741" s="12"/>
      <c r="VLD1741" s="12"/>
      <c r="VLE1741" s="12"/>
      <c r="VLF1741" s="12"/>
      <c r="VLG1741" s="12"/>
      <c r="VLH1741" s="12"/>
      <c r="VLI1741" s="12"/>
      <c r="VLJ1741" s="12"/>
      <c r="VLK1741" s="12"/>
      <c r="VLL1741" s="12"/>
      <c r="VLM1741" s="12"/>
      <c r="VLN1741" s="12"/>
      <c r="VLO1741" s="12"/>
      <c r="VLP1741" s="12"/>
      <c r="VLQ1741" s="12"/>
      <c r="VLR1741" s="12"/>
      <c r="VLS1741" s="12"/>
      <c r="VLT1741" s="12"/>
      <c r="VLU1741" s="12"/>
      <c r="VLV1741" s="12"/>
      <c r="VLW1741" s="12"/>
      <c r="VLX1741" s="12"/>
      <c r="VLY1741" s="12"/>
      <c r="VLZ1741" s="12"/>
      <c r="VMA1741" s="12"/>
      <c r="VMB1741" s="12"/>
      <c r="VMC1741" s="12"/>
      <c r="VMD1741" s="12"/>
      <c r="VME1741" s="12"/>
      <c r="VMF1741" s="12"/>
      <c r="VMG1741" s="12"/>
      <c r="VMH1741" s="12"/>
      <c r="VMI1741" s="12"/>
      <c r="VMJ1741" s="12"/>
      <c r="VMK1741" s="12"/>
      <c r="VML1741" s="12"/>
      <c r="VMM1741" s="12"/>
      <c r="VMN1741" s="12"/>
      <c r="VMO1741" s="12"/>
      <c r="VMP1741" s="12"/>
      <c r="VMQ1741" s="12"/>
      <c r="VMR1741" s="12"/>
      <c r="VMS1741" s="12"/>
      <c r="VMT1741" s="12"/>
      <c r="VMU1741" s="12"/>
      <c r="VMV1741" s="12"/>
      <c r="VMW1741" s="12"/>
      <c r="VMX1741" s="12"/>
      <c r="VMY1741" s="12"/>
      <c r="VMZ1741" s="12"/>
      <c r="VNA1741" s="12"/>
      <c r="VNB1741" s="12"/>
      <c r="VNC1741" s="12"/>
      <c r="VND1741" s="12"/>
      <c r="VNE1741" s="12"/>
      <c r="VNF1741" s="12"/>
      <c r="VNG1741" s="12"/>
      <c r="VNH1741" s="12"/>
      <c r="VNI1741" s="12"/>
      <c r="VNJ1741" s="12"/>
      <c r="VNK1741" s="12"/>
      <c r="VNL1741" s="12"/>
      <c r="VNM1741" s="12"/>
      <c r="VNN1741" s="12"/>
      <c r="VNO1741" s="12"/>
      <c r="VNP1741" s="12"/>
      <c r="VNQ1741" s="12"/>
      <c r="VNR1741" s="12"/>
      <c r="VNS1741" s="12"/>
      <c r="VNT1741" s="12"/>
      <c r="VNU1741" s="12"/>
      <c r="VNV1741" s="12"/>
      <c r="VNW1741" s="12"/>
      <c r="VNX1741" s="12"/>
      <c r="VNY1741" s="12"/>
      <c r="VNZ1741" s="12"/>
      <c r="VOA1741" s="12"/>
      <c r="VOB1741" s="12"/>
      <c r="VOC1741" s="12"/>
      <c r="VOD1741" s="12"/>
      <c r="VOE1741" s="12"/>
      <c r="VOF1741" s="12"/>
      <c r="VOG1741" s="12"/>
      <c r="VOH1741" s="12"/>
      <c r="VOI1741" s="12"/>
      <c r="VOJ1741" s="12"/>
      <c r="VOK1741" s="12"/>
      <c r="VOL1741" s="12"/>
      <c r="VOM1741" s="12"/>
      <c r="VON1741" s="12"/>
      <c r="VOO1741" s="12"/>
      <c r="VOP1741" s="12"/>
      <c r="VOQ1741" s="12"/>
      <c r="VOR1741" s="12"/>
      <c r="VOS1741" s="12"/>
      <c r="VOT1741" s="12"/>
      <c r="VOU1741" s="12"/>
      <c r="VOV1741" s="12"/>
      <c r="VOW1741" s="12"/>
      <c r="VOX1741" s="12"/>
      <c r="VOY1741" s="12"/>
      <c r="VOZ1741" s="12"/>
      <c r="VPA1741" s="12"/>
      <c r="VPB1741" s="12"/>
      <c r="VPC1741" s="12"/>
      <c r="VPD1741" s="12"/>
      <c r="VPE1741" s="12"/>
      <c r="VPF1741" s="12"/>
      <c r="VPG1741" s="12"/>
      <c r="VPH1741" s="12"/>
      <c r="VPI1741" s="12"/>
      <c r="VPJ1741" s="12"/>
      <c r="VPK1741" s="12"/>
      <c r="VPL1741" s="12"/>
      <c r="VPM1741" s="12"/>
      <c r="VPN1741" s="12"/>
      <c r="VPO1741" s="12"/>
      <c r="VPP1741" s="12"/>
      <c r="VPQ1741" s="12"/>
      <c r="VPR1741" s="12"/>
      <c r="VPS1741" s="12"/>
      <c r="VPT1741" s="12"/>
      <c r="VPU1741" s="12"/>
      <c r="VPV1741" s="12"/>
      <c r="VPW1741" s="12"/>
      <c r="VPX1741" s="12"/>
      <c r="VPY1741" s="12"/>
      <c r="VPZ1741" s="12"/>
      <c r="VQA1741" s="12"/>
      <c r="VQB1741" s="12"/>
      <c r="VQC1741" s="12"/>
      <c r="VQD1741" s="12"/>
      <c r="VQE1741" s="12"/>
      <c r="VQF1741" s="12"/>
      <c r="VQG1741" s="12"/>
      <c r="VQH1741" s="12"/>
      <c r="VQI1741" s="12"/>
      <c r="VQJ1741" s="12"/>
      <c r="VQK1741" s="12"/>
      <c r="VQL1741" s="12"/>
      <c r="VQM1741" s="12"/>
      <c r="VQN1741" s="12"/>
      <c r="VQO1741" s="12"/>
      <c r="VQP1741" s="12"/>
      <c r="VQQ1741" s="12"/>
      <c r="VQR1741" s="12"/>
      <c r="VQS1741" s="12"/>
      <c r="VQT1741" s="12"/>
      <c r="VQU1741" s="12"/>
      <c r="VQV1741" s="12"/>
      <c r="VQW1741" s="12"/>
      <c r="VQX1741" s="12"/>
      <c r="VQY1741" s="12"/>
      <c r="VQZ1741" s="12"/>
      <c r="VRA1741" s="12"/>
      <c r="VRB1741" s="12"/>
      <c r="VRC1741" s="12"/>
      <c r="VRD1741" s="12"/>
      <c r="VRE1741" s="12"/>
      <c r="VRF1741" s="12"/>
      <c r="VRG1741" s="12"/>
      <c r="VRH1741" s="12"/>
      <c r="VRI1741" s="12"/>
      <c r="VRJ1741" s="12"/>
      <c r="VRK1741" s="12"/>
      <c r="VRL1741" s="12"/>
      <c r="VRM1741" s="12"/>
      <c r="VRN1741" s="12"/>
      <c r="VRO1741" s="12"/>
      <c r="VRP1741" s="12"/>
      <c r="VRQ1741" s="12"/>
      <c r="VRR1741" s="12"/>
      <c r="VRS1741" s="12"/>
      <c r="VRT1741" s="12"/>
      <c r="VRU1741" s="12"/>
      <c r="VRV1741" s="12"/>
      <c r="VRW1741" s="12"/>
      <c r="VRX1741" s="12"/>
      <c r="VRY1741" s="12"/>
      <c r="VRZ1741" s="12"/>
      <c r="VSA1741" s="12"/>
      <c r="VSB1741" s="12"/>
      <c r="VSC1741" s="12"/>
      <c r="VSD1741" s="12"/>
      <c r="VSE1741" s="12"/>
      <c r="VSF1741" s="12"/>
      <c r="VSG1741" s="12"/>
      <c r="VSH1741" s="12"/>
      <c r="VSI1741" s="12"/>
      <c r="VSJ1741" s="12"/>
      <c r="VSK1741" s="12"/>
      <c r="VSL1741" s="12"/>
      <c r="VSM1741" s="12"/>
      <c r="VSN1741" s="12"/>
      <c r="VSO1741" s="12"/>
      <c r="VSP1741" s="12"/>
      <c r="VSQ1741" s="12"/>
      <c r="VSR1741" s="12"/>
      <c r="VSS1741" s="12"/>
      <c r="VST1741" s="12"/>
      <c r="VSU1741" s="12"/>
      <c r="VSV1741" s="12"/>
      <c r="VSW1741" s="12"/>
      <c r="VSX1741" s="12"/>
      <c r="VSY1741" s="12"/>
      <c r="VSZ1741" s="12"/>
      <c r="VTA1741" s="12"/>
      <c r="VTB1741" s="12"/>
      <c r="VTC1741" s="12"/>
      <c r="VTD1741" s="12"/>
      <c r="VTE1741" s="12"/>
      <c r="VTF1741" s="12"/>
      <c r="VTG1741" s="12"/>
      <c r="VTH1741" s="12"/>
      <c r="VTI1741" s="12"/>
      <c r="VTJ1741" s="12"/>
      <c r="VTK1741" s="12"/>
      <c r="VTL1741" s="12"/>
      <c r="VTM1741" s="12"/>
      <c r="VTN1741" s="12"/>
      <c r="VTO1741" s="12"/>
      <c r="VTP1741" s="12"/>
      <c r="VTQ1741" s="12"/>
      <c r="VTR1741" s="12"/>
      <c r="VTS1741" s="12"/>
      <c r="VTT1741" s="12"/>
      <c r="VTU1741" s="12"/>
      <c r="VTV1741" s="12"/>
      <c r="VTW1741" s="12"/>
      <c r="VTX1741" s="12"/>
      <c r="VTY1741" s="12"/>
      <c r="VTZ1741" s="12"/>
      <c r="VUA1741" s="12"/>
      <c r="VUB1741" s="12"/>
      <c r="VUC1741" s="12"/>
      <c r="VUD1741" s="12"/>
      <c r="VUE1741" s="12"/>
      <c r="VUF1741" s="12"/>
      <c r="VUG1741" s="12"/>
      <c r="VUH1741" s="12"/>
      <c r="VUI1741" s="12"/>
      <c r="VUJ1741" s="12"/>
      <c r="VUK1741" s="12"/>
      <c r="VUL1741" s="12"/>
      <c r="VUM1741" s="12"/>
      <c r="VUN1741" s="12"/>
      <c r="VUO1741" s="12"/>
      <c r="VUP1741" s="12"/>
      <c r="VUQ1741" s="12"/>
      <c r="VUR1741" s="12"/>
      <c r="VUS1741" s="12"/>
      <c r="VUT1741" s="12"/>
      <c r="VUU1741" s="12"/>
      <c r="VUV1741" s="12"/>
      <c r="VUW1741" s="12"/>
      <c r="VUX1741" s="12"/>
      <c r="VUY1741" s="12"/>
      <c r="VUZ1741" s="12"/>
      <c r="VVA1741" s="12"/>
      <c r="VVB1741" s="12"/>
      <c r="VVC1741" s="12"/>
      <c r="VVD1741" s="12"/>
      <c r="VVE1741" s="12"/>
      <c r="VVF1741" s="12"/>
      <c r="VVG1741" s="12"/>
      <c r="VVH1741" s="12"/>
      <c r="VVI1741" s="12"/>
      <c r="VVJ1741" s="12"/>
      <c r="VVK1741" s="12"/>
      <c r="VVL1741" s="12"/>
      <c r="VVM1741" s="12"/>
      <c r="VVN1741" s="12"/>
      <c r="VVO1741" s="12"/>
      <c r="VVP1741" s="12"/>
      <c r="VVQ1741" s="12"/>
      <c r="VVR1741" s="12"/>
      <c r="VVS1741" s="12"/>
      <c r="VVT1741" s="12"/>
      <c r="VVU1741" s="12"/>
      <c r="VVV1741" s="12"/>
      <c r="VVW1741" s="12"/>
      <c r="VVX1741" s="12"/>
      <c r="VVY1741" s="12"/>
      <c r="VVZ1741" s="12"/>
      <c r="VWA1741" s="12"/>
      <c r="VWB1741" s="12"/>
      <c r="VWC1741" s="12"/>
      <c r="VWD1741" s="12"/>
      <c r="VWE1741" s="12"/>
      <c r="VWF1741" s="12"/>
      <c r="VWG1741" s="12"/>
      <c r="VWH1741" s="12"/>
      <c r="VWI1741" s="12"/>
      <c r="VWJ1741" s="12"/>
      <c r="VWK1741" s="12"/>
      <c r="VWL1741" s="12"/>
      <c r="VWM1741" s="12"/>
      <c r="VWN1741" s="12"/>
      <c r="VWO1741" s="12"/>
      <c r="VWP1741" s="12"/>
      <c r="VWQ1741" s="12"/>
      <c r="VWR1741" s="12"/>
      <c r="VWS1741" s="12"/>
      <c r="VWT1741" s="12"/>
      <c r="VWU1741" s="12"/>
      <c r="VWV1741" s="12"/>
      <c r="VWW1741" s="12"/>
      <c r="VWX1741" s="12"/>
      <c r="VWY1741" s="12"/>
      <c r="VWZ1741" s="12"/>
      <c r="VXA1741" s="12"/>
      <c r="VXB1741" s="12"/>
      <c r="VXC1741" s="12"/>
      <c r="VXD1741" s="12"/>
      <c r="VXE1741" s="12"/>
      <c r="VXF1741" s="12"/>
      <c r="VXG1741" s="12"/>
      <c r="VXH1741" s="12"/>
      <c r="VXI1741" s="12"/>
      <c r="VXJ1741" s="12"/>
      <c r="VXK1741" s="12"/>
      <c r="VXL1741" s="12"/>
      <c r="VXM1741" s="12"/>
      <c r="VXN1741" s="12"/>
      <c r="VXO1741" s="12"/>
      <c r="VXP1741" s="12"/>
      <c r="VXQ1741" s="12"/>
      <c r="VXR1741" s="12"/>
      <c r="VXS1741" s="12"/>
      <c r="VXT1741" s="12"/>
      <c r="VXU1741" s="12"/>
      <c r="VXV1741" s="12"/>
      <c r="VXW1741" s="12"/>
      <c r="VXX1741" s="12"/>
      <c r="VXY1741" s="12"/>
      <c r="VXZ1741" s="12"/>
      <c r="VYA1741" s="12"/>
      <c r="VYB1741" s="12"/>
      <c r="VYC1741" s="12"/>
      <c r="VYD1741" s="12"/>
      <c r="VYE1741" s="12"/>
      <c r="VYF1741" s="12"/>
      <c r="VYG1741" s="12"/>
      <c r="VYH1741" s="12"/>
      <c r="VYI1741" s="12"/>
      <c r="VYJ1741" s="12"/>
      <c r="VYK1741" s="12"/>
      <c r="VYL1741" s="12"/>
      <c r="VYM1741" s="12"/>
      <c r="VYN1741" s="12"/>
      <c r="VYO1741" s="12"/>
      <c r="VYP1741" s="12"/>
      <c r="VYQ1741" s="12"/>
      <c r="VYR1741" s="12"/>
      <c r="VYS1741" s="12"/>
      <c r="VYT1741" s="12"/>
      <c r="VYU1741" s="12"/>
      <c r="VYV1741" s="12"/>
      <c r="VYW1741" s="12"/>
      <c r="VYX1741" s="12"/>
      <c r="VYY1741" s="12"/>
      <c r="VYZ1741" s="12"/>
      <c r="VZA1741" s="12"/>
      <c r="VZB1741" s="12"/>
      <c r="VZC1741" s="12"/>
      <c r="VZD1741" s="12"/>
      <c r="VZE1741" s="12"/>
      <c r="VZF1741" s="12"/>
      <c r="VZG1741" s="12"/>
      <c r="VZH1741" s="12"/>
      <c r="VZI1741" s="12"/>
      <c r="VZJ1741" s="12"/>
      <c r="VZK1741" s="12"/>
      <c r="VZL1741" s="12"/>
      <c r="VZM1741" s="12"/>
      <c r="VZN1741" s="12"/>
      <c r="VZO1741" s="12"/>
      <c r="VZP1741" s="12"/>
      <c r="VZQ1741" s="12"/>
      <c r="VZR1741" s="12"/>
      <c r="VZS1741" s="12"/>
      <c r="VZT1741" s="12"/>
      <c r="VZU1741" s="12"/>
      <c r="VZV1741" s="12"/>
      <c r="VZW1741" s="12"/>
      <c r="VZX1741" s="12"/>
      <c r="VZY1741" s="12"/>
      <c r="VZZ1741" s="12"/>
      <c r="WAA1741" s="12"/>
      <c r="WAB1741" s="12"/>
      <c r="WAC1741" s="12"/>
      <c r="WAD1741" s="12"/>
      <c r="WAE1741" s="12"/>
      <c r="WAF1741" s="12"/>
      <c r="WAG1741" s="12"/>
      <c r="WAH1741" s="12"/>
      <c r="WAI1741" s="12"/>
      <c r="WAJ1741" s="12"/>
      <c r="WAK1741" s="12"/>
      <c r="WAL1741" s="12"/>
      <c r="WAM1741" s="12"/>
      <c r="WAN1741" s="12"/>
      <c r="WAO1741" s="12"/>
      <c r="WAP1741" s="12"/>
      <c r="WAQ1741" s="12"/>
      <c r="WAR1741" s="12"/>
      <c r="WAS1741" s="12"/>
      <c r="WAT1741" s="12"/>
      <c r="WAU1741" s="12"/>
      <c r="WAV1741" s="12"/>
      <c r="WAW1741" s="12"/>
      <c r="WAX1741" s="12"/>
      <c r="WAY1741" s="12"/>
      <c r="WAZ1741" s="12"/>
      <c r="WBA1741" s="12"/>
      <c r="WBB1741" s="12"/>
      <c r="WBC1741" s="12"/>
      <c r="WBD1741" s="12"/>
      <c r="WBE1741" s="12"/>
      <c r="WBF1741" s="12"/>
      <c r="WBG1741" s="12"/>
      <c r="WBH1741" s="12"/>
      <c r="WBI1741" s="12"/>
      <c r="WBJ1741" s="12"/>
      <c r="WBK1741" s="12"/>
      <c r="WBL1741" s="12"/>
      <c r="WBM1741" s="12"/>
      <c r="WBN1741" s="12"/>
      <c r="WBO1741" s="12"/>
      <c r="WBP1741" s="12"/>
      <c r="WBQ1741" s="12"/>
      <c r="WBR1741" s="12"/>
      <c r="WBS1741" s="12"/>
      <c r="WBT1741" s="12"/>
      <c r="WBU1741" s="12"/>
      <c r="WBV1741" s="12"/>
      <c r="WBW1741" s="12"/>
      <c r="WBX1741" s="12"/>
      <c r="WBY1741" s="12"/>
      <c r="WBZ1741" s="12"/>
      <c r="WCA1741" s="12"/>
      <c r="WCB1741" s="12"/>
      <c r="WCC1741" s="12"/>
      <c r="WCD1741" s="12"/>
      <c r="WCE1741" s="12"/>
      <c r="WCF1741" s="12"/>
      <c r="WCG1741" s="12"/>
      <c r="WCH1741" s="12"/>
      <c r="WCI1741" s="12"/>
      <c r="WCJ1741" s="12"/>
      <c r="WCK1741" s="12"/>
      <c r="WCL1741" s="12"/>
      <c r="WCM1741" s="12"/>
      <c r="WCN1741" s="12"/>
      <c r="WCO1741" s="12"/>
      <c r="WCP1741" s="12"/>
      <c r="WCQ1741" s="12"/>
      <c r="WCR1741" s="12"/>
      <c r="WCS1741" s="12"/>
      <c r="WCT1741" s="12"/>
      <c r="WCU1741" s="12"/>
      <c r="WCV1741" s="12"/>
      <c r="WCW1741" s="12"/>
      <c r="WCX1741" s="12"/>
      <c r="WCY1741" s="12"/>
      <c r="WCZ1741" s="12"/>
      <c r="WDA1741" s="12"/>
      <c r="WDB1741" s="12"/>
      <c r="WDC1741" s="12"/>
      <c r="WDD1741" s="12"/>
      <c r="WDE1741" s="12"/>
      <c r="WDF1741" s="12"/>
      <c r="WDG1741" s="12"/>
      <c r="WDH1741" s="12"/>
      <c r="WDI1741" s="12"/>
      <c r="WDJ1741" s="12"/>
      <c r="WDK1741" s="12"/>
      <c r="WDL1741" s="12"/>
      <c r="WDM1741" s="12"/>
      <c r="WDN1741" s="12"/>
      <c r="WDO1741" s="12"/>
      <c r="WDP1741" s="12"/>
      <c r="WDQ1741" s="12"/>
      <c r="WDR1741" s="12"/>
      <c r="WDS1741" s="12"/>
      <c r="WDT1741" s="12"/>
      <c r="WDU1741" s="12"/>
      <c r="WDV1741" s="12"/>
      <c r="WDW1741" s="12"/>
      <c r="WDX1741" s="12"/>
      <c r="WDY1741" s="12"/>
      <c r="WDZ1741" s="12"/>
      <c r="WEA1741" s="12"/>
      <c r="WEB1741" s="12"/>
      <c r="WEC1741" s="12"/>
      <c r="WED1741" s="12"/>
      <c r="WEE1741" s="12"/>
      <c r="WEF1741" s="12"/>
      <c r="WEG1741" s="12"/>
      <c r="WEH1741" s="12"/>
      <c r="WEI1741" s="12"/>
      <c r="WEJ1741" s="12"/>
      <c r="WEK1741" s="12"/>
      <c r="WEL1741" s="12"/>
      <c r="WEM1741" s="12"/>
      <c r="WEN1741" s="12"/>
      <c r="WEO1741" s="12"/>
      <c r="WEP1741" s="12"/>
      <c r="WEQ1741" s="12"/>
      <c r="WER1741" s="12"/>
      <c r="WES1741" s="12"/>
      <c r="WET1741" s="12"/>
      <c r="WEU1741" s="12"/>
      <c r="WEV1741" s="12"/>
      <c r="WEW1741" s="12"/>
      <c r="WEX1741" s="12"/>
      <c r="WEY1741" s="12"/>
      <c r="WEZ1741" s="12"/>
      <c r="WFA1741" s="12"/>
      <c r="WFB1741" s="12"/>
      <c r="WFC1741" s="12"/>
      <c r="WFD1741" s="12"/>
      <c r="WFE1741" s="12"/>
      <c r="WFF1741" s="12"/>
      <c r="WFG1741" s="12"/>
      <c r="WFH1741" s="12"/>
      <c r="WFI1741" s="12"/>
      <c r="WFJ1741" s="12"/>
      <c r="WFK1741" s="12"/>
      <c r="WFL1741" s="12"/>
      <c r="WFM1741" s="12"/>
      <c r="WFN1741" s="12"/>
      <c r="WFO1741" s="12"/>
      <c r="WFP1741" s="12"/>
      <c r="WFQ1741" s="12"/>
      <c r="WFR1741" s="12"/>
      <c r="WFS1741" s="12"/>
      <c r="WFT1741" s="12"/>
      <c r="WFU1741" s="12"/>
      <c r="WFV1741" s="12"/>
      <c r="WFW1741" s="12"/>
      <c r="WFX1741" s="12"/>
      <c r="WFY1741" s="12"/>
      <c r="WFZ1741" s="12"/>
      <c r="WGA1741" s="12"/>
      <c r="WGB1741" s="12"/>
      <c r="WGC1741" s="12"/>
      <c r="WGD1741" s="12"/>
      <c r="WGE1741" s="12"/>
      <c r="WGF1741" s="12"/>
      <c r="WGG1741" s="12"/>
      <c r="WGH1741" s="12"/>
      <c r="WGI1741" s="12"/>
      <c r="WGJ1741" s="12"/>
      <c r="WGK1741" s="12"/>
      <c r="WGL1741" s="12"/>
      <c r="WGM1741" s="12"/>
      <c r="WGN1741" s="12"/>
      <c r="WGO1741" s="12"/>
      <c r="WGP1741" s="12"/>
      <c r="WGQ1741" s="12"/>
      <c r="WGR1741" s="12"/>
      <c r="WGS1741" s="12"/>
      <c r="WGT1741" s="12"/>
      <c r="WGU1741" s="12"/>
      <c r="WGV1741" s="12"/>
      <c r="WGW1741" s="12"/>
      <c r="WGX1741" s="12"/>
      <c r="WGY1741" s="12"/>
      <c r="WGZ1741" s="12"/>
      <c r="WHA1741" s="12"/>
      <c r="WHB1741" s="12"/>
      <c r="WHC1741" s="12"/>
      <c r="WHD1741" s="12"/>
      <c r="WHE1741" s="12"/>
      <c r="WHF1741" s="12"/>
      <c r="WHG1741" s="12"/>
      <c r="WHH1741" s="12"/>
      <c r="WHI1741" s="12"/>
      <c r="WHJ1741" s="12"/>
      <c r="WHK1741" s="12"/>
      <c r="WHL1741" s="12"/>
      <c r="WHM1741" s="12"/>
      <c r="WHN1741" s="12"/>
      <c r="WHO1741" s="12"/>
      <c r="WHP1741" s="12"/>
      <c r="WHQ1741" s="12"/>
      <c r="WHR1741" s="12"/>
      <c r="WHS1741" s="12"/>
      <c r="WHT1741" s="12"/>
      <c r="WHU1741" s="12"/>
      <c r="WHV1741" s="12"/>
      <c r="WHW1741" s="12"/>
      <c r="WHX1741" s="12"/>
      <c r="WHY1741" s="12"/>
      <c r="WHZ1741" s="12"/>
      <c r="WIA1741" s="12"/>
      <c r="WIB1741" s="12"/>
      <c r="WIC1741" s="12"/>
      <c r="WID1741" s="12"/>
      <c r="WIE1741" s="12"/>
      <c r="WIF1741" s="12"/>
      <c r="WIG1741" s="12"/>
      <c r="WIH1741" s="12"/>
      <c r="WII1741" s="12"/>
      <c r="WIJ1741" s="12"/>
      <c r="WIK1741" s="12"/>
      <c r="WIL1741" s="12"/>
      <c r="WIM1741" s="12"/>
      <c r="WIN1741" s="12"/>
      <c r="WIO1741" s="12"/>
      <c r="WIP1741" s="12"/>
      <c r="WIQ1741" s="12"/>
      <c r="WIR1741" s="12"/>
      <c r="WIS1741" s="12"/>
      <c r="WIT1741" s="12"/>
      <c r="WIU1741" s="12"/>
      <c r="WIV1741" s="12"/>
      <c r="WIW1741" s="12"/>
      <c r="WIX1741" s="12"/>
      <c r="WIY1741" s="12"/>
      <c r="WIZ1741" s="12"/>
      <c r="WJA1741" s="12"/>
      <c r="WJB1741" s="12"/>
      <c r="WJC1741" s="12"/>
      <c r="WJD1741" s="12"/>
      <c r="WJE1741" s="12"/>
      <c r="WJF1741" s="12"/>
      <c r="WJG1741" s="12"/>
      <c r="WJH1741" s="12"/>
      <c r="WJI1741" s="12"/>
      <c r="WJJ1741" s="12"/>
      <c r="WJK1741" s="12"/>
      <c r="WJL1741" s="12"/>
      <c r="WJM1741" s="12"/>
      <c r="WJN1741" s="12"/>
      <c r="WJO1741" s="12"/>
      <c r="WJP1741" s="12"/>
      <c r="WJQ1741" s="12"/>
      <c r="WJR1741" s="12"/>
      <c r="WJS1741" s="12"/>
      <c r="WJT1741" s="12"/>
      <c r="WJU1741" s="12"/>
      <c r="WJV1741" s="12"/>
      <c r="WJW1741" s="12"/>
      <c r="WJX1741" s="12"/>
      <c r="WJY1741" s="12"/>
      <c r="WJZ1741" s="12"/>
      <c r="WKA1741" s="12"/>
      <c r="WKB1741" s="12"/>
      <c r="WKC1741" s="12"/>
      <c r="WKD1741" s="12"/>
      <c r="WKE1741" s="12"/>
      <c r="WKF1741" s="12"/>
      <c r="WKG1741" s="12"/>
      <c r="WKH1741" s="12"/>
      <c r="WKI1741" s="12"/>
      <c r="WKJ1741" s="12"/>
      <c r="WKK1741" s="12"/>
      <c r="WKL1741" s="12"/>
      <c r="WKM1741" s="12"/>
      <c r="WKN1741" s="12"/>
      <c r="WKO1741" s="12"/>
      <c r="WKP1741" s="12"/>
      <c r="WKQ1741" s="12"/>
      <c r="WKR1741" s="12"/>
      <c r="WKS1741" s="12"/>
      <c r="WKT1741" s="12"/>
      <c r="WKU1741" s="12"/>
      <c r="WKV1741" s="12"/>
      <c r="WKW1741" s="12"/>
      <c r="WKX1741" s="12"/>
      <c r="WKY1741" s="12"/>
      <c r="WKZ1741" s="12"/>
      <c r="WLA1741" s="12"/>
      <c r="WLB1741" s="12"/>
      <c r="WLC1741" s="12"/>
      <c r="WLD1741" s="12"/>
      <c r="WLE1741" s="12"/>
      <c r="WLF1741" s="12"/>
      <c r="WLG1741" s="12"/>
      <c r="WLH1741" s="12"/>
      <c r="WLI1741" s="12"/>
      <c r="WLJ1741" s="12"/>
      <c r="WLK1741" s="12"/>
      <c r="WLL1741" s="12"/>
      <c r="WLM1741" s="12"/>
      <c r="WLN1741" s="12"/>
      <c r="WLO1741" s="12"/>
      <c r="WLP1741" s="12"/>
      <c r="WLQ1741" s="12"/>
      <c r="WLR1741" s="12"/>
      <c r="WLS1741" s="12"/>
      <c r="WLT1741" s="12"/>
      <c r="WLU1741" s="12"/>
      <c r="WLV1741" s="12"/>
      <c r="WLW1741" s="12"/>
      <c r="WLX1741" s="12"/>
      <c r="WLY1741" s="12"/>
      <c r="WLZ1741" s="12"/>
      <c r="WMA1741" s="12"/>
      <c r="WMB1741" s="12"/>
      <c r="WMC1741" s="12"/>
      <c r="WMD1741" s="12"/>
      <c r="WME1741" s="12"/>
      <c r="WMF1741" s="12"/>
      <c r="WMG1741" s="12"/>
      <c r="WMH1741" s="12"/>
      <c r="WMI1741" s="12"/>
      <c r="WMJ1741" s="12"/>
      <c r="WMK1741" s="12"/>
      <c r="WML1741" s="12"/>
      <c r="WMM1741" s="12"/>
      <c r="WMN1741" s="12"/>
      <c r="WMO1741" s="12"/>
      <c r="WMP1741" s="12"/>
      <c r="WMQ1741" s="12"/>
      <c r="WMR1741" s="12"/>
      <c r="WMS1741" s="12"/>
      <c r="WMT1741" s="12"/>
      <c r="WMU1741" s="12"/>
      <c r="WMV1741" s="12"/>
      <c r="WMW1741" s="12"/>
      <c r="WMX1741" s="12"/>
      <c r="WMY1741" s="12"/>
      <c r="WMZ1741" s="12"/>
      <c r="WNA1741" s="12"/>
      <c r="WNB1741" s="12"/>
      <c r="WNC1741" s="12"/>
      <c r="WND1741" s="12"/>
      <c r="WNE1741" s="12"/>
      <c r="WNF1741" s="12"/>
      <c r="WNG1741" s="12"/>
      <c r="WNH1741" s="12"/>
      <c r="WNI1741" s="12"/>
      <c r="WNJ1741" s="12"/>
      <c r="WNK1741" s="12"/>
      <c r="WNL1741" s="12"/>
      <c r="WNM1741" s="12"/>
      <c r="WNN1741" s="12"/>
      <c r="WNO1741" s="12"/>
      <c r="WNP1741" s="12"/>
      <c r="WNQ1741" s="12"/>
      <c r="WNR1741" s="12"/>
      <c r="WNS1741" s="12"/>
      <c r="WNT1741" s="12"/>
      <c r="WNU1741" s="12"/>
      <c r="WNV1741" s="12"/>
      <c r="WNW1741" s="12"/>
      <c r="WNX1741" s="12"/>
      <c r="WNY1741" s="12"/>
      <c r="WNZ1741" s="12"/>
      <c r="WOA1741" s="12"/>
      <c r="WOB1741" s="12"/>
      <c r="WOC1741" s="12"/>
      <c r="WOD1741" s="12"/>
      <c r="WOE1741" s="12"/>
      <c r="WOF1741" s="12"/>
      <c r="WOG1741" s="12"/>
      <c r="WOH1741" s="12"/>
      <c r="WOI1741" s="12"/>
      <c r="WOJ1741" s="12"/>
      <c r="WOK1741" s="12"/>
      <c r="WOL1741" s="12"/>
      <c r="WOM1741" s="12"/>
      <c r="WON1741" s="12"/>
      <c r="WOO1741" s="12"/>
      <c r="WOP1741" s="12"/>
      <c r="WOQ1741" s="12"/>
      <c r="WOR1741" s="12"/>
      <c r="WOS1741" s="12"/>
      <c r="WOT1741" s="12"/>
      <c r="WOU1741" s="12"/>
      <c r="WOV1741" s="12"/>
      <c r="WOW1741" s="12"/>
      <c r="WOX1741" s="12"/>
      <c r="WOY1741" s="12"/>
      <c r="WOZ1741" s="12"/>
      <c r="WPA1741" s="12"/>
      <c r="WPB1741" s="12"/>
      <c r="WPC1741" s="12"/>
      <c r="WPD1741" s="12"/>
      <c r="WPE1741" s="12"/>
      <c r="WPF1741" s="12"/>
      <c r="WPG1741" s="12"/>
      <c r="WPH1741" s="12"/>
      <c r="WPI1741" s="12"/>
      <c r="WPJ1741" s="12"/>
      <c r="WPK1741" s="12"/>
      <c r="WPL1741" s="12"/>
      <c r="WPM1741" s="12"/>
      <c r="WPN1741" s="12"/>
      <c r="WPO1741" s="12"/>
      <c r="WPP1741" s="12"/>
      <c r="WPQ1741" s="12"/>
      <c r="WPR1741" s="12"/>
      <c r="WPS1741" s="12"/>
      <c r="WPT1741" s="12"/>
      <c r="WPU1741" s="12"/>
      <c r="WPV1741" s="12"/>
      <c r="WPW1741" s="12"/>
      <c r="WPX1741" s="12"/>
      <c r="WPY1741" s="12"/>
      <c r="WPZ1741" s="12"/>
      <c r="WQA1741" s="12"/>
      <c r="WQB1741" s="12"/>
      <c r="WQC1741" s="12"/>
      <c r="WQD1741" s="12"/>
      <c r="WQE1741" s="12"/>
      <c r="WQF1741" s="12"/>
      <c r="WQG1741" s="12"/>
      <c r="WQH1741" s="12"/>
      <c r="WQI1741" s="12"/>
      <c r="WQJ1741" s="12"/>
      <c r="WQK1741" s="12"/>
      <c r="WQL1741" s="12"/>
      <c r="WQM1741" s="12"/>
      <c r="WQN1741" s="12"/>
      <c r="WQO1741" s="12"/>
      <c r="WQP1741" s="12"/>
      <c r="WQQ1741" s="12"/>
      <c r="WQR1741" s="12"/>
      <c r="WQS1741" s="12"/>
      <c r="WQT1741" s="12"/>
      <c r="WQU1741" s="12"/>
      <c r="WQV1741" s="12"/>
      <c r="WQW1741" s="12"/>
      <c r="WQX1741" s="12"/>
      <c r="WQY1741" s="12"/>
      <c r="WQZ1741" s="12"/>
      <c r="WRA1741" s="12"/>
      <c r="WRB1741" s="12"/>
      <c r="WRC1741" s="12"/>
      <c r="WRD1741" s="12"/>
      <c r="WRE1741" s="12"/>
      <c r="WRF1741" s="12"/>
      <c r="WRG1741" s="12"/>
      <c r="WRH1741" s="12"/>
      <c r="WRI1741" s="12"/>
      <c r="WRJ1741" s="12"/>
      <c r="WRK1741" s="12"/>
      <c r="WRL1741" s="12"/>
      <c r="WRM1741" s="12"/>
      <c r="WRN1741" s="12"/>
      <c r="WRO1741" s="12"/>
      <c r="WRP1741" s="12"/>
      <c r="WRQ1741" s="12"/>
      <c r="WRR1741" s="12"/>
      <c r="WRS1741" s="12"/>
      <c r="WRT1741" s="12"/>
      <c r="WRU1741" s="12"/>
      <c r="WRV1741" s="12"/>
      <c r="WRW1741" s="12"/>
      <c r="WRX1741" s="12"/>
      <c r="WRY1741" s="12"/>
      <c r="WRZ1741" s="12"/>
      <c r="WSA1741" s="12"/>
      <c r="WSB1741" s="12"/>
      <c r="WSC1741" s="12"/>
      <c r="WSD1741" s="12"/>
      <c r="WSE1741" s="12"/>
      <c r="WSF1741" s="12"/>
      <c r="WSG1741" s="12"/>
      <c r="WSH1741" s="12"/>
      <c r="WSI1741" s="12"/>
      <c r="WSJ1741" s="12"/>
      <c r="WSK1741" s="12"/>
      <c r="WSL1741" s="12"/>
      <c r="WSM1741" s="12"/>
      <c r="WSN1741" s="12"/>
      <c r="WSO1741" s="12"/>
      <c r="WSP1741" s="12"/>
      <c r="WSQ1741" s="12"/>
      <c r="WSR1741" s="12"/>
      <c r="WSS1741" s="12"/>
      <c r="WST1741" s="12"/>
      <c r="WSU1741" s="12"/>
      <c r="WSV1741" s="12"/>
      <c r="WSW1741" s="12"/>
      <c r="WSX1741" s="12"/>
      <c r="WSY1741" s="12"/>
      <c r="WSZ1741" s="12"/>
      <c r="WTA1741" s="12"/>
      <c r="WTB1741" s="12"/>
      <c r="WTC1741" s="12"/>
      <c r="WTD1741" s="12"/>
      <c r="WTE1741" s="12"/>
      <c r="WTF1741" s="12"/>
      <c r="WTG1741" s="12"/>
      <c r="WTH1741" s="12"/>
      <c r="WTI1741" s="12"/>
      <c r="WTJ1741" s="12"/>
      <c r="WTK1741" s="12"/>
      <c r="WTL1741" s="12"/>
      <c r="WTM1741" s="12"/>
      <c r="WTN1741" s="12"/>
      <c r="WTO1741" s="12"/>
      <c r="WTP1741" s="12"/>
      <c r="WTQ1741" s="12"/>
      <c r="WTR1741" s="12"/>
      <c r="WTS1741" s="12"/>
      <c r="WTT1741" s="12"/>
      <c r="WTU1741" s="12"/>
      <c r="WTV1741" s="12"/>
      <c r="WTW1741" s="12"/>
      <c r="WTX1741" s="12"/>
      <c r="WTY1741" s="12"/>
      <c r="WTZ1741" s="12"/>
      <c r="WUA1741" s="12"/>
      <c r="WUB1741" s="12"/>
      <c r="WUC1741" s="12"/>
      <c r="WUD1741" s="12"/>
      <c r="WUE1741" s="12"/>
      <c r="WUF1741" s="12"/>
      <c r="WUG1741" s="12"/>
      <c r="WUH1741" s="12"/>
      <c r="WUI1741" s="12"/>
      <c r="WUJ1741" s="12"/>
      <c r="WUK1741" s="12"/>
      <c r="WUL1741" s="12"/>
      <c r="WUM1741" s="12"/>
      <c r="WUN1741" s="12"/>
      <c r="WUO1741" s="12"/>
      <c r="WUP1741" s="12"/>
      <c r="WUQ1741" s="12"/>
      <c r="WUR1741" s="12"/>
      <c r="WUS1741" s="12"/>
      <c r="WUT1741" s="12"/>
      <c r="WUU1741" s="12"/>
      <c r="WUV1741" s="12"/>
      <c r="WUW1741" s="12"/>
      <c r="WUX1741" s="12"/>
      <c r="WUY1741" s="12"/>
      <c r="WUZ1741" s="12"/>
      <c r="WVA1741" s="12"/>
      <c r="WVB1741" s="12"/>
      <c r="WVC1741" s="12"/>
      <c r="WVD1741" s="12"/>
      <c r="WVE1741" s="12"/>
      <c r="WVF1741" s="12"/>
      <c r="WVG1741" s="12"/>
      <c r="WVH1741" s="12"/>
      <c r="WVI1741" s="12"/>
      <c r="WVJ1741" s="12"/>
      <c r="WVK1741" s="12"/>
      <c r="WVL1741" s="12"/>
      <c r="WVM1741" s="12"/>
      <c r="WVN1741" s="12"/>
      <c r="WVO1741" s="12"/>
      <c r="WVP1741" s="12"/>
      <c r="WVQ1741" s="12"/>
      <c r="WVR1741" s="12"/>
      <c r="WVS1741" s="12"/>
      <c r="WVT1741" s="12"/>
      <c r="WVU1741" s="12"/>
      <c r="WVV1741" s="12"/>
      <c r="WVW1741" s="12"/>
      <c r="WVX1741" s="12"/>
      <c r="WVY1741" s="12"/>
      <c r="WVZ1741" s="12"/>
      <c r="WWA1741" s="12"/>
      <c r="WWB1741" s="12"/>
      <c r="WWC1741" s="12"/>
      <c r="WWD1741" s="12"/>
      <c r="WWE1741" s="12"/>
      <c r="WWF1741" s="12"/>
      <c r="WWG1741" s="12"/>
      <c r="WWH1741" s="12"/>
      <c r="WWI1741" s="12"/>
      <c r="WWJ1741" s="12"/>
      <c r="WWK1741" s="12"/>
      <c r="WWL1741" s="12"/>
      <c r="WWM1741" s="12"/>
      <c r="WWN1741" s="12"/>
      <c r="WWO1741" s="12"/>
      <c r="WWP1741" s="12"/>
      <c r="WWQ1741" s="12"/>
      <c r="WWR1741" s="12"/>
      <c r="WWS1741" s="12"/>
      <c r="WWT1741" s="12"/>
      <c r="WWU1741" s="12"/>
      <c r="WWV1741" s="12"/>
      <c r="WWW1741" s="12"/>
      <c r="WWX1741" s="12"/>
      <c r="WWY1741" s="12"/>
      <c r="WWZ1741" s="12"/>
      <c r="WXA1741" s="12"/>
      <c r="WXB1741" s="12"/>
      <c r="WXC1741" s="12"/>
      <c r="WXD1741" s="12"/>
      <c r="WXE1741" s="12"/>
      <c r="WXF1741" s="12"/>
      <c r="WXG1741" s="12"/>
      <c r="WXH1741" s="12"/>
      <c r="WXI1741" s="12"/>
      <c r="WXJ1741" s="12"/>
      <c r="WXK1741" s="12"/>
      <c r="WXL1741" s="12"/>
      <c r="WXM1741" s="12"/>
      <c r="WXN1741" s="12"/>
      <c r="WXO1741" s="12"/>
      <c r="WXP1741" s="12"/>
      <c r="WXQ1741" s="12"/>
      <c r="WXR1741" s="12"/>
      <c r="WXS1741" s="12"/>
      <c r="WXT1741" s="12"/>
      <c r="WXU1741" s="12"/>
      <c r="WXV1741" s="12"/>
      <c r="WXW1741" s="12"/>
      <c r="WXX1741" s="12"/>
      <c r="WXY1741" s="12"/>
      <c r="WXZ1741" s="12"/>
      <c r="WYA1741" s="12"/>
      <c r="WYB1741" s="12"/>
      <c r="WYC1741" s="12"/>
      <c r="WYD1741" s="12"/>
      <c r="WYE1741" s="12"/>
      <c r="WYF1741" s="12"/>
      <c r="WYG1741" s="12"/>
      <c r="WYH1741" s="12"/>
      <c r="WYI1741" s="12"/>
      <c r="WYJ1741" s="12"/>
      <c r="WYK1741" s="12"/>
      <c r="WYL1741" s="12"/>
      <c r="WYM1741" s="12"/>
      <c r="WYN1741" s="12"/>
      <c r="WYO1741" s="12"/>
      <c r="WYP1741" s="12"/>
      <c r="WYQ1741" s="12"/>
      <c r="WYR1741" s="12"/>
      <c r="WYS1741" s="12"/>
      <c r="WYT1741" s="12"/>
      <c r="WYU1741" s="12"/>
      <c r="WYV1741" s="12"/>
      <c r="WYW1741" s="12"/>
      <c r="WYX1741" s="12"/>
      <c r="WYY1741" s="12"/>
      <c r="WYZ1741" s="12"/>
      <c r="WZA1741" s="12"/>
      <c r="WZB1741" s="12"/>
      <c r="WZC1741" s="12"/>
      <c r="WZD1741" s="12"/>
      <c r="WZE1741" s="12"/>
      <c r="WZF1741" s="12"/>
      <c r="WZG1741" s="12"/>
      <c r="WZH1741" s="12"/>
      <c r="WZI1741" s="12"/>
      <c r="WZJ1741" s="12"/>
      <c r="WZK1741" s="12"/>
      <c r="WZL1741" s="12"/>
      <c r="WZM1741" s="12"/>
      <c r="WZN1741" s="12"/>
      <c r="WZO1741" s="12"/>
      <c r="WZP1741" s="12"/>
      <c r="WZQ1741" s="12"/>
      <c r="WZR1741" s="12"/>
      <c r="WZS1741" s="12"/>
      <c r="WZT1741" s="12"/>
      <c r="WZU1741" s="12"/>
      <c r="WZV1741" s="12"/>
      <c r="WZW1741" s="12"/>
      <c r="WZX1741" s="12"/>
      <c r="WZY1741" s="12"/>
      <c r="WZZ1741" s="12"/>
      <c r="XAA1741" s="12"/>
      <c r="XAB1741" s="12"/>
      <c r="XAC1741" s="12"/>
      <c r="XAD1741" s="12"/>
      <c r="XAE1741" s="12"/>
      <c r="XAF1741" s="12"/>
      <c r="XAG1741" s="12"/>
      <c r="XAH1741" s="12"/>
      <c r="XAI1741" s="12"/>
      <c r="XAJ1741" s="12"/>
      <c r="XAK1741" s="12"/>
      <c r="XAL1741" s="12"/>
      <c r="XAM1741" s="12"/>
      <c r="XAN1741" s="12"/>
      <c r="XAO1741" s="12"/>
      <c r="XAP1741" s="12"/>
      <c r="XAQ1741" s="12"/>
      <c r="XAR1741" s="12"/>
      <c r="XAS1741" s="12"/>
      <c r="XAT1741" s="12"/>
      <c r="XAU1741" s="12"/>
      <c r="XAV1741" s="12"/>
      <c r="XAW1741" s="12"/>
      <c r="XAX1741" s="12"/>
      <c r="XAY1741" s="12"/>
      <c r="XAZ1741" s="12"/>
      <c r="XBA1741" s="12"/>
      <c r="XBB1741" s="12"/>
      <c r="XBC1741" s="12"/>
      <c r="XBD1741" s="12"/>
      <c r="XBE1741" s="12"/>
      <c r="XBF1741" s="12"/>
      <c r="XBG1741" s="12"/>
      <c r="XBH1741" s="12"/>
      <c r="XBI1741" s="12"/>
      <c r="XBJ1741" s="12"/>
      <c r="XBK1741" s="12"/>
      <c r="XBL1741" s="12"/>
      <c r="XBM1741" s="12"/>
      <c r="XBN1741" s="12"/>
      <c r="XBO1741" s="12"/>
      <c r="XBP1741" s="12"/>
      <c r="XBQ1741" s="12"/>
      <c r="XBR1741" s="12"/>
      <c r="XBS1741" s="12"/>
      <c r="XBT1741" s="12"/>
      <c r="XBU1741" s="12"/>
      <c r="XBV1741" s="12"/>
      <c r="XBW1741" s="12"/>
      <c r="XBX1741" s="12"/>
      <c r="XBY1741" s="12"/>
      <c r="XBZ1741" s="12"/>
      <c r="XCA1741" s="12"/>
      <c r="XCB1741" s="12"/>
      <c r="XCC1741" s="12"/>
      <c r="XCD1741" s="12"/>
      <c r="XCE1741" s="12"/>
      <c r="XCF1741" s="12"/>
      <c r="XCG1741" s="12"/>
      <c r="XCH1741" s="12"/>
      <c r="XCI1741" s="12"/>
      <c r="XCJ1741" s="12"/>
      <c r="XCK1741" s="12"/>
      <c r="XCL1741" s="12"/>
      <c r="XCM1741" s="12"/>
      <c r="XCN1741" s="12"/>
      <c r="XCO1741" s="12"/>
      <c r="XCP1741" s="12"/>
      <c r="XCQ1741" s="12"/>
      <c r="XCR1741" s="12"/>
      <c r="XCS1741" s="12"/>
      <c r="XCT1741" s="12"/>
      <c r="XCU1741" s="12"/>
      <c r="XCV1741" s="12"/>
      <c r="XCW1741" s="12"/>
      <c r="XCX1741" s="12"/>
      <c r="XCY1741" s="12"/>
      <c r="XCZ1741" s="12"/>
      <c r="XDA1741" s="12"/>
      <c r="XDB1741" s="12"/>
      <c r="XDC1741" s="12"/>
      <c r="XDD1741" s="12"/>
      <c r="XDE1741" s="12"/>
      <c r="XDF1741" s="12"/>
      <c r="XDG1741" s="12"/>
      <c r="XDH1741" s="12"/>
      <c r="XDI1741" s="12"/>
      <c r="XDJ1741" s="12"/>
      <c r="XDK1741" s="12"/>
      <c r="XDL1741" s="12"/>
      <c r="XDM1741" s="12"/>
      <c r="XDN1741" s="12"/>
      <c r="XDO1741" s="12"/>
      <c r="XDP1741" s="12"/>
      <c r="XDQ1741" s="12"/>
      <c r="XDR1741" s="12"/>
      <c r="XDS1741" s="12"/>
      <c r="XDT1741" s="12"/>
      <c r="XDU1741" s="12"/>
      <c r="XDV1741" s="12"/>
      <c r="XDW1741" s="12"/>
      <c r="XDX1741" s="12"/>
      <c r="XDY1741" s="12"/>
      <c r="XDZ1741" s="12"/>
      <c r="XEA1741" s="12"/>
      <c r="XEB1741" s="12"/>
      <c r="XEC1741" s="12"/>
      <c r="XED1741" s="12"/>
      <c r="XEE1741" s="12"/>
      <c r="XEF1741" s="12"/>
      <c r="XEG1741" s="12"/>
      <c r="XEH1741" s="12"/>
      <c r="XEI1741" s="12"/>
      <c r="XEJ1741" s="12"/>
      <c r="XEK1741" s="13"/>
      <c r="XEL1741" s="13"/>
      <c r="XEO1741" s="12"/>
      <c r="XEP1741" s="12"/>
    </row>
    <row r="1742" spans="1:16370" ht="31.5" x14ac:dyDescent="0.25">
      <c r="A1742" s="221" t="s">
        <v>17</v>
      </c>
      <c r="B1742" s="223" t="s">
        <v>86</v>
      </c>
      <c r="C1742" s="223" t="s">
        <v>64</v>
      </c>
      <c r="D1742" s="223" t="s">
        <v>438</v>
      </c>
      <c r="E1742" s="223">
        <v>240</v>
      </c>
      <c r="F1742" s="103">
        <f t="shared" si="26"/>
        <v>350</v>
      </c>
    </row>
    <row r="1743" spans="1:16370" ht="31.5" x14ac:dyDescent="0.25">
      <c r="A1743" s="190" t="s">
        <v>162</v>
      </c>
      <c r="B1743" s="223" t="s">
        <v>86</v>
      </c>
      <c r="C1743" s="223" t="s">
        <v>64</v>
      </c>
      <c r="D1743" s="223" t="s">
        <v>438</v>
      </c>
      <c r="E1743" s="223" t="s">
        <v>141</v>
      </c>
      <c r="F1743" s="103">
        <f>1150-300-500</f>
        <v>350</v>
      </c>
    </row>
    <row r="1744" spans="1:16370" ht="15.75" x14ac:dyDescent="0.25">
      <c r="A1744" s="190"/>
      <c r="B1744" s="223"/>
      <c r="C1744" s="223"/>
      <c r="D1744" s="223"/>
      <c r="E1744" s="223"/>
      <c r="F1744" s="103"/>
    </row>
    <row r="1745" spans="1:6" ht="15.75" x14ac:dyDescent="0.25">
      <c r="A1745" s="35" t="s">
        <v>40</v>
      </c>
      <c r="B1745" s="106"/>
      <c r="C1745" s="106"/>
      <c r="D1745" s="193"/>
      <c r="E1745" s="171"/>
      <c r="F1745" s="20">
        <f>F4+F295+F302+F414+F534+F711+F724+F1252+F1395+F1424+F1608+F1701</f>
        <v>9442878.5700000003</v>
      </c>
    </row>
    <row r="1746" spans="1:6" ht="15.75" x14ac:dyDescent="0.25">
      <c r="A1746" s="194"/>
      <c r="B1746" s="195"/>
      <c r="C1746" s="195"/>
      <c r="D1746" s="196"/>
      <c r="E1746" s="197"/>
      <c r="F1746" s="198"/>
    </row>
    <row r="1747" spans="1:6" ht="18.75" x14ac:dyDescent="0.3">
      <c r="A1747" s="199" t="s">
        <v>134</v>
      </c>
      <c r="B1747" s="3"/>
      <c r="C1747" s="3"/>
      <c r="D1747" s="200"/>
      <c r="E1747" s="226" t="s">
        <v>135</v>
      </c>
      <c r="F1747" s="226"/>
    </row>
    <row r="1748" spans="1:6" x14ac:dyDescent="0.2">
      <c r="A1748" s="201"/>
    </row>
    <row r="1749" spans="1:6" ht="18.75" x14ac:dyDescent="0.3">
      <c r="A1749" s="201"/>
      <c r="E1749" s="205"/>
      <c r="F1749" s="206"/>
    </row>
    <row r="1750" spans="1:6" ht="18.75" x14ac:dyDescent="0.3">
      <c r="A1750" s="201"/>
      <c r="E1750" s="205"/>
      <c r="F1750" s="206"/>
    </row>
    <row r="1751" spans="1:6" ht="18.75" x14ac:dyDescent="0.3">
      <c r="A1751" s="201"/>
      <c r="E1751" s="207"/>
      <c r="F1751" s="208"/>
    </row>
    <row r="1752" spans="1:6" x14ac:dyDescent="0.2">
      <c r="A1752" s="201"/>
    </row>
  </sheetData>
  <autoFilter ref="A3:F1743"/>
  <mergeCells count="3">
    <mergeCell ref="D1:F1"/>
    <mergeCell ref="E1747:F1747"/>
    <mergeCell ref="A2:F2"/>
  </mergeCells>
  <phoneticPr fontId="0" type="noConversion"/>
  <pageMargins left="0.78740157480314965" right="0.39370078740157483" top="0.78740157480314965" bottom="0.78740157480314965" header="0.27559055118110237" footer="0.23622047244094491"/>
  <pageSetup paperSize="9" scale="63" fitToHeight="0" orientation="portrait" blackAndWhite="1" r:id="rId1"/>
  <headerFooter alignWithMargins="0">
    <oddFooter>&amp;R&amp;P</oddFooter>
  </headerFooter>
  <rowBreaks count="1" manualBreakCount="1">
    <brk id="167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MinFin 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Никифорова Ирина Анатольевна</cp:lastModifiedBy>
  <cp:lastPrinted>2017-10-11T07:51:32Z</cp:lastPrinted>
  <dcterms:created xsi:type="dcterms:W3CDTF">2007-08-15T05:41:05Z</dcterms:created>
  <dcterms:modified xsi:type="dcterms:W3CDTF">2017-12-14T16:40:53Z</dcterms:modified>
</cp:coreProperties>
</file>