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INF-6\Geresh\Мои документы\2025 г\1 Бюджет округа 2025 - 2027\2 Уточнение бюджета на 2025 год\Уточнение 4 30.10.2025\В СД уточнение бюджета 30.10.25\"/>
    </mc:Choice>
  </mc:AlternateContent>
  <xr:revisionPtr revIDLastSave="0" documentId="13_ncr:1_{AC9BC485-30A1-40CE-A96F-AC19DA41281D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2025" sheetId="2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T25" i="2" l="1"/>
  <c r="S25" i="2"/>
  <c r="R25" i="2"/>
  <c r="T20" i="2"/>
  <c r="S20" i="2"/>
  <c r="R20" i="2"/>
  <c r="T24" i="2" l="1"/>
  <c r="T23" i="2" s="1"/>
  <c r="T22" i="2" s="1"/>
  <c r="T21" i="2" s="1"/>
  <c r="T19" i="2"/>
  <c r="T18" i="2" s="1"/>
  <c r="T17" i="2" s="1"/>
  <c r="T16" i="2" s="1"/>
  <c r="S19" i="2"/>
  <c r="S18" i="2" s="1"/>
  <c r="S17" i="2" s="1"/>
  <c r="S16" i="2" s="1"/>
  <c r="S10" i="2"/>
  <c r="S9" i="2" s="1"/>
  <c r="S13" i="2"/>
  <c r="S12" i="2" s="1"/>
  <c r="S8" i="2" s="1"/>
  <c r="S24" i="2"/>
  <c r="S23" i="2" s="1"/>
  <c r="S22" i="2" s="1"/>
  <c r="S21" i="2" s="1"/>
  <c r="R19" i="2"/>
  <c r="R18" i="2" s="1"/>
  <c r="R17" i="2" s="1"/>
  <c r="R16" i="2" s="1"/>
  <c r="R24" i="2"/>
  <c r="R23" i="2" s="1"/>
  <c r="R22" i="2" s="1"/>
  <c r="R21" i="2" s="1"/>
  <c r="T33" i="2"/>
  <c r="S33" i="2"/>
  <c r="S32" i="2" s="1"/>
  <c r="R33" i="2"/>
  <c r="R32" i="2" s="1"/>
  <c r="T32" i="2"/>
  <c r="T30" i="2"/>
  <c r="T29" i="2" s="1"/>
  <c r="T28" i="2" s="1"/>
  <c r="S30" i="2"/>
  <c r="S29" i="2" s="1"/>
  <c r="S28" i="2" s="1"/>
  <c r="R30" i="2"/>
  <c r="R27" i="2" s="1"/>
  <c r="R26" i="2" s="1"/>
  <c r="T27" i="2"/>
  <c r="S27" i="2"/>
  <c r="T13" i="2"/>
  <c r="T12" i="2" s="1"/>
  <c r="R13" i="2"/>
  <c r="R12" i="2" s="1"/>
  <c r="R10" i="2"/>
  <c r="R9" i="2" s="1"/>
  <c r="T10" i="2"/>
  <c r="T9" i="2" s="1"/>
  <c r="R15" i="2" l="1"/>
  <c r="S15" i="2"/>
  <c r="S26" i="2"/>
  <c r="T26" i="2"/>
  <c r="R29" i="2"/>
  <c r="R28" i="2" s="1"/>
  <c r="R8" i="2"/>
  <c r="T8" i="2"/>
  <c r="T15" i="2"/>
  <c r="R7" i="2" l="1"/>
  <c r="R37" i="2" s="1"/>
  <c r="T7" i="2"/>
  <c r="T37" i="2" s="1"/>
  <c r="S7" i="2"/>
  <c r="S37" i="2" s="1"/>
</calcChain>
</file>

<file path=xl/sharedStrings.xml><?xml version="1.0" encoding="utf-8"?>
<sst xmlns="http://schemas.openxmlformats.org/spreadsheetml/2006/main" count="100" uniqueCount="62">
  <si>
    <t>Код главы</t>
  </si>
  <si>
    <t>Код источника</t>
  </si>
  <si>
    <t>Наименование кода источника</t>
  </si>
  <si>
    <t>000</t>
  </si>
  <si>
    <t>01 00 00 00 00 0000 000</t>
  </si>
  <si>
    <t>ИСТОЧНИКИ ВНУТРЕННЕГО ФИНАНСИРОВАНИЯ ДЕФИЦИТОВ БЮДЖЕТОВ</t>
  </si>
  <si>
    <t>01 02 00 00 00 0000 000</t>
  </si>
  <si>
    <t>Кредиты кредитных организаций в валюте Российской Федерации</t>
  </si>
  <si>
    <t>01 02 00 00 00 0000 700</t>
  </si>
  <si>
    <t>01 02 00 00 04 0000 710</t>
  </si>
  <si>
    <t>912</t>
  </si>
  <si>
    <t>01 02 00 00 00 0000 800</t>
  </si>
  <si>
    <t>Погашение кредитов, предоставленных кредитными организациями в валюте Российской Федерации</t>
  </si>
  <si>
    <t>01 02 00 00 04 0000 810</t>
  </si>
  <si>
    <t>01 05 00 00 00 0000 000</t>
  </si>
  <si>
    <t>Изменение остатков средств на счетах по учету средств бюджетов</t>
  </si>
  <si>
    <t>01 05 00 00 00 0000 500</t>
  </si>
  <si>
    <t>Увеличение остатков средств бюджетов</t>
  </si>
  <si>
    <t>01 05 02 00 00 0000 500</t>
  </si>
  <si>
    <t>Увеличение прочих остатков средств бюджетов</t>
  </si>
  <si>
    <t>01 05 02 01 00 0000 510</t>
  </si>
  <si>
    <t>Увеличение прочих остатков денежных средств бюджетов</t>
  </si>
  <si>
    <t>01 05 02 01 04 0000 510</t>
  </si>
  <si>
    <t>Увеличение прочих остатков денежных средств бюджетов городских округов</t>
  </si>
  <si>
    <t>910</t>
  </si>
  <si>
    <t>01 05 00 00 00 0000 600</t>
  </si>
  <si>
    <t>Уменьшение остатков средств бюджетов</t>
  </si>
  <si>
    <t>01 05 02 00 00 0000 600</t>
  </si>
  <si>
    <t>Уменьшение прочих остатков средств бюджетов</t>
  </si>
  <si>
    <t>01 05 02 01 00 0000 610</t>
  </si>
  <si>
    <t>Уменьшение прочих остатков денежных средств бюджетов</t>
  </si>
  <si>
    <t>01 05 02 01 04 0000 610</t>
  </si>
  <si>
    <t>Уменьшение прочих остатков денежных средств бюджетов городских округов</t>
  </si>
  <si>
    <t xml:space="preserve">ИТОГО  </t>
  </si>
  <si>
    <t>Приложение 5</t>
  </si>
  <si>
    <t>Привлечение кредитов от кредитных организаций в валюте Российской Федерации</t>
  </si>
  <si>
    <t xml:space="preserve"> Сумма (тыс. руб.)</t>
  </si>
  <si>
    <t>2025 год</t>
  </si>
  <si>
    <t>Привлечение городскими округами кредитов от кредитных организаций в валюте Российской Федерации</t>
  </si>
  <si>
    <t>Погашение городскими округами кредитов от кредитных организаций в валюте Российской Федерации</t>
  </si>
  <si>
    <t>01 06 04 01 00 0000 800</t>
  </si>
  <si>
    <t>Исполнение государственных и муниципальных гарантий в валюте Российской Федерации в случае, если исполнение гарантом государственных и муниципальных гарантий ведет к возникновению права регрессного требования гаранта к принципалу либо обусловлено уступкой гаранту прав требования бенефициара к принципалу</t>
  </si>
  <si>
    <t xml:space="preserve">01 06 04 01 04 0000 810  </t>
  </si>
  <si>
    <t>Исполнение муниципальных гарантий городских округов в валюте Российской Федерации в случае, если исполнение гарантом муниципальных гарантий ведет к возникновению права регрессного требования гаранта к принципалу либо обусловлено уступкой гаранту прав требования бенефициара к принципалу</t>
  </si>
  <si>
    <t>01 06 04 01 04 0000 810</t>
  </si>
  <si>
    <t>01 06 04 01 00 0000 000</t>
  </si>
  <si>
    <t>Исполнение государственных и муниципальных гарантий в валюте Российской Федерации</t>
  </si>
  <si>
    <t>01 06 04 00 00 0000 000</t>
  </si>
  <si>
    <t>Исполнение государственных и муниципальных гарантий</t>
  </si>
  <si>
    <t>01 06 00 00 00 0000 000</t>
  </si>
  <si>
    <t>Иные источники внутреннего финансирования дефицитов бюджетов</t>
  </si>
  <si>
    <t>01 06 05 00 00 0000 000</t>
  </si>
  <si>
    <t>Бюджетные кредиты, предоставленные внутри страны в валюте Российской Федерации</t>
  </si>
  <si>
    <t>01 06 05 00 00 0000 600</t>
  </si>
  <si>
    <t>Возврат бюджетных кредитов, предоставленных внутри страны в валюте Российской Федерации</t>
  </si>
  <si>
    <t>01 06 05 01 00 0000 600</t>
  </si>
  <si>
    <t>Возврат бюджетных кредитов, предоставленных юридическим лицам в валюте Российской Федерации</t>
  </si>
  <si>
    <t>01 06 05 01 04 0000 640</t>
  </si>
  <si>
    <t>Возврат бюджетных кредитов, предоставленных юридическим лицам из бюджетов городских округов в валюте Российской Федерации</t>
  </si>
  <si>
    <t>2027 год</t>
  </si>
  <si>
    <t>Источники внутреннего финансирования дефицита бюджета городского округа Красногорск
на 2025 год и на плановый период 2026 и  2027 годов</t>
  </si>
  <si>
    <t>2026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</si>
</sst>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₽_-;\-* #,##0.00\ _₽_-;_-* &quot;-&quot;??\ _₽_-;_-@_-"/>
    <numFmt numFmtId="165" formatCode="#,##0.00000"/>
    <numFmt numFmtId="166" formatCode="_-* #,##0.00_р_._-;\-* #,##0.00_р_._-;_-* &quot;-&quot;??_р_._-;_-@_-"/>
  </numFmts>
  <fonts count="21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9"/>
      <name val="Arial"/>
      <family val="2"/>
      <charset val="204"/>
    </font>
    <font>
      <sz val="11"/>
      <name val="Calibri"/>
      <family val="2"/>
      <scheme val="minor"/>
    </font>
    <font>
      <sz val="10"/>
      <name val="Arial"/>
      <family val="2"/>
      <charset val="204"/>
    </font>
    <font>
      <b/>
      <sz val="8"/>
      <name val="Arial"/>
      <family val="2"/>
      <charset val="204"/>
    </font>
    <font>
      <sz val="8"/>
      <name val="Arial"/>
      <family val="2"/>
      <charset val="204"/>
    </font>
    <font>
      <b/>
      <sz val="8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sz val="10"/>
      <name val="Arial"/>
      <family val="2"/>
      <charset val="204"/>
    </font>
    <font>
      <sz val="8"/>
      <color indexed="8"/>
      <name val="Arial"/>
      <family val="2"/>
      <charset val="204"/>
    </font>
    <font>
      <sz val="9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9"/>
      <color theme="1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</borders>
  <cellStyleXfs count="27">
    <xf numFmtId="0" fontId="0" fillId="0" borderId="0"/>
    <xf numFmtId="0" fontId="7" fillId="0" borderId="1"/>
    <xf numFmtId="0" fontId="14" fillId="0" borderId="1"/>
    <xf numFmtId="0" fontId="18" fillId="0" borderId="1"/>
    <xf numFmtId="0" fontId="9" fillId="0" borderId="1"/>
    <xf numFmtId="0" fontId="18" fillId="0" borderId="1"/>
    <xf numFmtId="0" fontId="9" fillId="0" borderId="1"/>
    <xf numFmtId="0" fontId="2" fillId="0" borderId="1"/>
    <xf numFmtId="0" fontId="2" fillId="0" borderId="1"/>
    <xf numFmtId="0" fontId="20" fillId="0" borderId="1"/>
    <xf numFmtId="0" fontId="9" fillId="0" borderId="1"/>
    <xf numFmtId="0" fontId="9" fillId="0" borderId="1"/>
    <xf numFmtId="0" fontId="9" fillId="0" borderId="1"/>
    <xf numFmtId="0" fontId="20" fillId="0" borderId="1"/>
    <xf numFmtId="0" fontId="17" fillId="0" borderId="1"/>
    <xf numFmtId="166" fontId="19" fillId="0" borderId="1" applyFont="0" applyFill="0" applyBorder="0" applyAlignment="0" applyProtection="0"/>
    <xf numFmtId="166" fontId="20" fillId="0" borderId="1" applyFont="0" applyFill="0" applyBorder="0" applyAlignment="0" applyProtection="0"/>
    <xf numFmtId="166" fontId="19" fillId="0" borderId="1" applyFont="0" applyFill="0" applyBorder="0" applyAlignment="0" applyProtection="0"/>
    <xf numFmtId="166" fontId="20" fillId="0" borderId="1" applyFont="0" applyFill="0" applyBorder="0" applyAlignment="0" applyProtection="0"/>
    <xf numFmtId="166" fontId="20" fillId="0" borderId="1" applyFont="0" applyFill="0" applyBorder="0" applyAlignment="0" applyProtection="0"/>
    <xf numFmtId="164" fontId="2" fillId="0" borderId="1" applyFont="0" applyFill="0" applyBorder="0" applyAlignment="0" applyProtection="0"/>
    <xf numFmtId="0" fontId="20" fillId="0" borderId="1"/>
    <xf numFmtId="0" fontId="17" fillId="0" borderId="1"/>
    <xf numFmtId="0" fontId="1" fillId="0" borderId="1"/>
    <xf numFmtId="0" fontId="1" fillId="0" borderId="1"/>
    <xf numFmtId="0" fontId="17" fillId="0" borderId="1"/>
    <xf numFmtId="164" fontId="1" fillId="0" borderId="1" applyFont="0" applyFill="0" applyBorder="0" applyAlignment="0" applyProtection="0"/>
  </cellStyleXfs>
  <cellXfs count="58">
    <xf numFmtId="0" fontId="0" fillId="0" borderId="0" xfId="0"/>
    <xf numFmtId="165" fontId="0" fillId="0" borderId="0" xfId="0" applyNumberFormat="1"/>
    <xf numFmtId="0" fontId="8" fillId="0" borderId="0" xfId="0" applyFont="1"/>
    <xf numFmtId="0" fontId="9" fillId="0" borderId="1" xfId="0" applyNumberFormat="1" applyFont="1" applyBorder="1"/>
    <xf numFmtId="4" fontId="9" fillId="0" borderId="1" xfId="0" applyNumberFormat="1" applyFont="1" applyBorder="1" applyAlignment="1">
      <alignment horizontal="right" vertical="center"/>
    </xf>
    <xf numFmtId="4" fontId="10" fillId="0" borderId="2" xfId="0" applyNumberFormat="1" applyFont="1" applyBorder="1" applyAlignment="1">
      <alignment horizontal="center" vertical="center"/>
    </xf>
    <xf numFmtId="0" fontId="10" fillId="0" borderId="2" xfId="0" applyNumberFormat="1" applyFont="1" applyBorder="1" applyAlignment="1">
      <alignment horizontal="center" vertical="center" wrapText="1"/>
    </xf>
    <xf numFmtId="165" fontId="10" fillId="0" borderId="2" xfId="0" applyNumberFormat="1" applyFont="1" applyBorder="1" applyAlignment="1">
      <alignment horizontal="right" vertical="center"/>
    </xf>
    <xf numFmtId="165" fontId="11" fillId="0" borderId="2" xfId="0" applyNumberFormat="1" applyFont="1" applyBorder="1" applyAlignment="1">
      <alignment horizontal="right" vertical="center"/>
    </xf>
    <xf numFmtId="165" fontId="10" fillId="0" borderId="2" xfId="0" applyNumberFormat="1" applyFont="1" applyFill="1" applyBorder="1" applyAlignment="1">
      <alignment horizontal="right" vertical="center"/>
    </xf>
    <xf numFmtId="165" fontId="11" fillId="0" borderId="2" xfId="0" applyNumberFormat="1" applyFont="1" applyFill="1" applyBorder="1" applyAlignment="1">
      <alignment horizontal="right" vertical="center"/>
    </xf>
    <xf numFmtId="49" fontId="12" fillId="0" borderId="6" xfId="0" applyNumberFormat="1" applyFont="1" applyFill="1" applyBorder="1" applyAlignment="1">
      <alignment horizontal="center" vertical="center"/>
    </xf>
    <xf numFmtId="49" fontId="13" fillId="0" borderId="6" xfId="0" applyNumberFormat="1" applyFont="1" applyFill="1" applyBorder="1" applyAlignment="1">
      <alignment horizontal="center" vertical="center"/>
    </xf>
    <xf numFmtId="0" fontId="0" fillId="0" borderId="1" xfId="0" applyBorder="1"/>
    <xf numFmtId="165" fontId="16" fillId="2" borderId="1" xfId="0" applyNumberFormat="1" applyFont="1" applyFill="1" applyBorder="1"/>
    <xf numFmtId="165" fontId="0" fillId="0" borderId="1" xfId="0" applyNumberFormat="1" applyBorder="1"/>
    <xf numFmtId="165" fontId="16" fillId="0" borderId="1" xfId="3" applyNumberFormat="1" applyFont="1" applyFill="1" applyBorder="1"/>
    <xf numFmtId="165" fontId="16" fillId="0" borderId="1" xfId="5" applyNumberFormat="1" applyFont="1" applyFill="1" applyBorder="1"/>
    <xf numFmtId="165" fontId="10" fillId="2" borderId="2" xfId="0" applyNumberFormat="1" applyFont="1" applyFill="1" applyBorder="1" applyAlignment="1">
      <alignment horizontal="right" vertical="center"/>
    </xf>
    <xf numFmtId="165" fontId="11" fillId="2" borderId="2" xfId="0" applyNumberFormat="1" applyFont="1" applyFill="1" applyBorder="1" applyAlignment="1">
      <alignment horizontal="right" vertical="center"/>
    </xf>
    <xf numFmtId="49" fontId="5" fillId="0" borderId="2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0" fontId="5" fillId="0" borderId="2" xfId="0" applyNumberFormat="1" applyFont="1" applyBorder="1" applyAlignment="1">
      <alignment horizontal="center" vertical="center" wrapText="1"/>
    </xf>
    <xf numFmtId="0" fontId="6" fillId="0" borderId="1" xfId="0" applyNumberFormat="1" applyFont="1" applyBorder="1"/>
    <xf numFmtId="0" fontId="8" fillId="0" borderId="0" xfId="0" applyFont="1" applyAlignment="1">
      <alignment horizontal="right"/>
    </xf>
    <xf numFmtId="0" fontId="4" fillId="0" borderId="1" xfId="0" applyNumberFormat="1" applyFont="1" applyBorder="1" applyAlignment="1">
      <alignment horizontal="center" wrapText="1"/>
    </xf>
    <xf numFmtId="0" fontId="6" fillId="0" borderId="1" xfId="0" applyNumberFormat="1" applyFont="1" applyBorder="1"/>
    <xf numFmtId="0" fontId="5" fillId="0" borderId="2" xfId="0" applyNumberFormat="1" applyFont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/>
    </xf>
    <xf numFmtId="4" fontId="10" fillId="0" borderId="3" xfId="0" applyNumberFormat="1" applyFont="1" applyBorder="1" applyAlignment="1">
      <alignment horizontal="center" vertical="center"/>
    </xf>
    <xf numFmtId="4" fontId="10" fillId="0" borderId="4" xfId="0" applyNumberFormat="1" applyFont="1" applyBorder="1" applyAlignment="1">
      <alignment horizontal="center" vertical="center"/>
    </xf>
    <xf numFmtId="4" fontId="10" fillId="0" borderId="5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0" fontId="5" fillId="0" borderId="2" xfId="0" applyNumberFormat="1" applyFont="1" applyBorder="1" applyAlignment="1">
      <alignment horizontal="left" vertical="center" wrapText="1"/>
    </xf>
    <xf numFmtId="49" fontId="3" fillId="0" borderId="2" xfId="0" applyNumberFormat="1" applyFont="1" applyBorder="1" applyAlignment="1">
      <alignment horizontal="center" vertical="center"/>
    </xf>
    <xf numFmtId="0" fontId="3" fillId="0" borderId="2" xfId="0" applyNumberFormat="1" applyFont="1" applyBorder="1" applyAlignment="1">
      <alignment horizontal="left" vertical="center" wrapText="1"/>
    </xf>
    <xf numFmtId="49" fontId="5" fillId="0" borderId="2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left" vertical="center" wrapText="1"/>
    </xf>
    <xf numFmtId="49" fontId="3" fillId="0" borderId="2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left" vertical="center" wrapText="1"/>
    </xf>
    <xf numFmtId="49" fontId="12" fillId="0" borderId="14" xfId="0" applyNumberFormat="1" applyFont="1" applyFill="1" applyBorder="1" applyAlignment="1">
      <alignment horizontal="center" vertical="center"/>
    </xf>
    <xf numFmtId="49" fontId="12" fillId="0" borderId="15" xfId="0" applyNumberFormat="1" applyFont="1" applyFill="1" applyBorder="1" applyAlignment="1">
      <alignment horizontal="center" vertical="center"/>
    </xf>
    <xf numFmtId="49" fontId="12" fillId="0" borderId="17" xfId="0" applyNumberFormat="1" applyFont="1" applyFill="1" applyBorder="1" applyAlignment="1">
      <alignment horizontal="center" vertical="center"/>
    </xf>
    <xf numFmtId="0" fontId="12" fillId="0" borderId="14" xfId="0" applyFont="1" applyFill="1" applyBorder="1" applyAlignment="1">
      <alignment horizontal="left" vertical="center" wrapText="1"/>
    </xf>
    <xf numFmtId="0" fontId="12" fillId="0" borderId="15" xfId="0" applyFont="1" applyFill="1" applyBorder="1" applyAlignment="1">
      <alignment horizontal="left" vertical="center" wrapText="1"/>
    </xf>
    <xf numFmtId="0" fontId="12" fillId="0" borderId="16" xfId="0" applyFont="1" applyFill="1" applyBorder="1" applyAlignment="1">
      <alignment horizontal="left" vertical="center" wrapText="1"/>
    </xf>
    <xf numFmtId="49" fontId="15" fillId="0" borderId="7" xfId="2" applyNumberFormat="1" applyFont="1" applyBorder="1" applyAlignment="1">
      <alignment horizontal="center" vertical="center"/>
    </xf>
    <xf numFmtId="0" fontId="13" fillId="0" borderId="8" xfId="0" applyFont="1" applyFill="1" applyBorder="1" applyAlignment="1">
      <alignment horizontal="left" vertical="center" wrapText="1"/>
    </xf>
    <xf numFmtId="0" fontId="13" fillId="0" borderId="9" xfId="0" applyFont="1" applyFill="1" applyBorder="1" applyAlignment="1">
      <alignment horizontal="left" vertical="center" wrapText="1"/>
    </xf>
    <xf numFmtId="0" fontId="13" fillId="0" borderId="20" xfId="0" applyFont="1" applyFill="1" applyBorder="1" applyAlignment="1">
      <alignment horizontal="left" vertical="center" wrapText="1"/>
    </xf>
    <xf numFmtId="0" fontId="5" fillId="0" borderId="18" xfId="0" applyNumberFormat="1" applyFont="1" applyFill="1" applyBorder="1" applyAlignment="1">
      <alignment vertical="center" wrapText="1"/>
    </xf>
    <xf numFmtId="0" fontId="5" fillId="0" borderId="10" xfId="0" applyNumberFormat="1" applyFont="1" applyFill="1" applyBorder="1" applyAlignment="1">
      <alignment vertical="center" wrapText="1"/>
    </xf>
    <xf numFmtId="0" fontId="5" fillId="0" borderId="19" xfId="0" applyNumberFormat="1" applyFont="1" applyFill="1" applyBorder="1" applyAlignment="1">
      <alignment vertical="center" wrapText="1"/>
    </xf>
    <xf numFmtId="0" fontId="13" fillId="0" borderId="11" xfId="0" applyFont="1" applyFill="1" applyBorder="1" applyAlignment="1">
      <alignment horizontal="left" vertical="center" wrapText="1"/>
    </xf>
    <xf numFmtId="0" fontId="13" fillId="0" borderId="12" xfId="0" applyFont="1" applyFill="1" applyBorder="1" applyAlignment="1">
      <alignment horizontal="left" vertical="center" wrapText="1"/>
    </xf>
    <xf numFmtId="0" fontId="13" fillId="0" borderId="13" xfId="0" applyFont="1" applyFill="1" applyBorder="1" applyAlignment="1">
      <alignment horizontal="left" vertical="center" wrapText="1"/>
    </xf>
  </cellXfs>
  <cellStyles count="27">
    <cellStyle name="Обычный" xfId="0" builtinId="0"/>
    <cellStyle name="Обычный 13" xfId="1" xr:uid="{00000000-0005-0000-0000-000001000000}"/>
    <cellStyle name="Обычный 2" xfId="2" xr:uid="{1F8BA02E-4E87-4329-A0EA-D4A483918264}"/>
    <cellStyle name="Обычный 2 2" xfId="4" xr:uid="{4BBA4CEA-E9A1-4FD7-B3B8-5E602EFB9E40}"/>
    <cellStyle name="Обычный 2 3" xfId="21" xr:uid="{0F69EDB7-6542-42F2-B3C6-ED9C80BA9D0B}"/>
    <cellStyle name="Обычный 3" xfId="5" xr:uid="{444FB2FC-AC5E-4F97-B6F7-9EE29A368B87}"/>
    <cellStyle name="Обычный 3 2" xfId="6" xr:uid="{3FF5E536-6ED8-4F8A-982A-250A4ED61052}"/>
    <cellStyle name="Обычный 3 3" xfId="22" xr:uid="{B3F472C8-246F-4D3B-84C9-C7217FBC1051}"/>
    <cellStyle name="Обычный 4" xfId="7" xr:uid="{96492BB5-A346-4D16-9814-D8FA8A4963B1}"/>
    <cellStyle name="Обычный 4 2" xfId="8" xr:uid="{0D6D3B20-DEB4-4B61-B69A-2F9941DD7801}"/>
    <cellStyle name="Обычный 4 2 2" xfId="24" xr:uid="{AB56745E-1F33-413C-9AF8-F0E6E0F39434}"/>
    <cellStyle name="Обычный 4 3" xfId="9" xr:uid="{36D1CCA6-1DF1-40A6-B257-E158F681AADB}"/>
    <cellStyle name="Обычный 4 4" xfId="10" xr:uid="{E2E70DEB-9793-4F82-B69A-1FD421EF3B27}"/>
    <cellStyle name="Обычный 4 5" xfId="23" xr:uid="{E9EC6265-A0A1-4B5E-AFDD-D3ECEC64C8C7}"/>
    <cellStyle name="Обычный 5" xfId="11" xr:uid="{825D4BB8-8EDA-4650-976B-152BB4E974FD}"/>
    <cellStyle name="Обычный 5 2" xfId="12" xr:uid="{7D56C000-A42D-46CA-A494-7E6D45100F91}"/>
    <cellStyle name="Обычный 6" xfId="13" xr:uid="{5BC38751-B01E-40AA-9712-86204ED9E78E}"/>
    <cellStyle name="Обычный 6 2" xfId="25" xr:uid="{CFDE7E79-569D-4B4D-9D78-17FDBE0E1B3A}"/>
    <cellStyle name="Обычный 7" xfId="14" xr:uid="{8F2059D7-FA1B-4872-88BA-0C96E19945B4}"/>
    <cellStyle name="Обычный 8" xfId="3" xr:uid="{133C0663-75CF-4E93-9468-650240E6A64F}"/>
    <cellStyle name="Финансовый 2" xfId="15" xr:uid="{2686641A-C16E-4586-9D2C-CE43D5D8B941}"/>
    <cellStyle name="Финансовый 2 2" xfId="16" xr:uid="{FDB78BAE-A2CD-43BC-AD3D-65DA72C7089E}"/>
    <cellStyle name="Финансовый 2 3" xfId="17" xr:uid="{E96FEAAF-0242-4392-9418-31A74B71FDA9}"/>
    <cellStyle name="Финансовый 3" xfId="18" xr:uid="{10DBDAF5-B2C6-4D27-B315-19EEE5016F0D}"/>
    <cellStyle name="Финансовый 4" xfId="19" xr:uid="{EB763B8F-B591-49C9-A247-0329BFB2B43E}"/>
    <cellStyle name="Финансовый 5" xfId="20" xr:uid="{A1387AC9-AB0C-473B-9C6B-4839CC06ACE3}"/>
    <cellStyle name="Финансовый 5 2" xfId="26" xr:uid="{9E0F953B-A7C2-4799-B840-7023021D4FA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C5EA35-0E47-4FBB-B534-64561FDA8A1C}">
  <sheetPr>
    <pageSetUpPr fitToPage="1"/>
  </sheetPr>
  <dimension ref="A1:X37"/>
  <sheetViews>
    <sheetView tabSelected="1" topLeftCell="A4" zoomScale="110" zoomScaleNormal="110" workbookViewId="0">
      <selection activeCell="R20" sqref="R20"/>
    </sheetView>
  </sheetViews>
  <sheetFormatPr defaultRowHeight="15" x14ac:dyDescent="0.25"/>
  <cols>
    <col min="1" max="1" width="4.85546875" customWidth="1"/>
    <col min="2" max="2" width="3.7109375" customWidth="1"/>
    <col min="3" max="3" width="7" customWidth="1"/>
    <col min="4" max="4" width="3.7109375" customWidth="1"/>
    <col min="5" max="5" width="4.7109375" customWidth="1"/>
    <col min="6" max="6" width="3.7109375" customWidth="1"/>
    <col min="7" max="7" width="4.7109375" customWidth="1"/>
    <col min="8" max="8" width="2.28515625" customWidth="1"/>
    <col min="9" max="9" width="8.42578125" customWidth="1"/>
    <col min="10" max="10" width="2.28515625" customWidth="1"/>
    <col min="11" max="11" width="8.42578125" customWidth="1"/>
    <col min="12" max="12" width="3.85546875" customWidth="1"/>
    <col min="13" max="13" width="0.85546875" customWidth="1"/>
    <col min="14" max="14" width="10.7109375" customWidth="1"/>
    <col min="15" max="15" width="1.140625" customWidth="1"/>
    <col min="16" max="16" width="3.140625" customWidth="1"/>
    <col min="17" max="17" width="2.42578125" customWidth="1"/>
    <col min="18" max="18" width="15.85546875" style="2" customWidth="1"/>
    <col min="19" max="19" width="15.28515625" style="2" customWidth="1"/>
    <col min="20" max="20" width="16.7109375" style="2" customWidth="1"/>
    <col min="21" max="21" width="10.7109375" customWidth="1"/>
    <col min="22" max="22" width="13.28515625" customWidth="1"/>
    <col min="23" max="23" width="12.140625" customWidth="1"/>
    <col min="24" max="33" width="10.7109375" customWidth="1"/>
    <col min="34" max="34" width="9.140625" customWidth="1"/>
  </cols>
  <sheetData>
    <row r="1" spans="1:24" x14ac:dyDescent="0.25">
      <c r="S1" s="26" t="s">
        <v>34</v>
      </c>
      <c r="T1" s="26"/>
    </row>
    <row r="2" spans="1:24" ht="41.25" customHeight="1" x14ac:dyDescent="0.25">
      <c r="A2" s="27" t="s">
        <v>60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</row>
    <row r="3" spans="1:24" x14ac:dyDescent="0.25">
      <c r="A3" s="25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5"/>
      <c r="Q3" s="25"/>
      <c r="R3" s="3"/>
      <c r="S3" s="4"/>
      <c r="T3" s="4"/>
    </row>
    <row r="4" spans="1:24" x14ac:dyDescent="0.25">
      <c r="A4" s="29" t="s">
        <v>0</v>
      </c>
      <c r="B4" s="30" t="s">
        <v>1</v>
      </c>
      <c r="C4" s="30"/>
      <c r="D4" s="30"/>
      <c r="E4" s="30"/>
      <c r="F4" s="30" t="s">
        <v>2</v>
      </c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1" t="s">
        <v>36</v>
      </c>
      <c r="S4" s="32"/>
      <c r="T4" s="33"/>
    </row>
    <row r="5" spans="1:24" x14ac:dyDescent="0.25">
      <c r="A5" s="29"/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5" t="s">
        <v>37</v>
      </c>
      <c r="S5" s="5" t="s">
        <v>61</v>
      </c>
      <c r="T5" s="5" t="s">
        <v>59</v>
      </c>
    </row>
    <row r="6" spans="1:24" ht="15" customHeight="1" x14ac:dyDescent="0.25">
      <c r="A6" s="24">
        <v>1</v>
      </c>
      <c r="B6" s="29">
        <v>2</v>
      </c>
      <c r="C6" s="29"/>
      <c r="D6" s="29"/>
      <c r="E6" s="29"/>
      <c r="F6" s="29">
        <v>3</v>
      </c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6">
        <v>4</v>
      </c>
      <c r="S6" s="6">
        <v>5</v>
      </c>
      <c r="T6" s="6">
        <v>6</v>
      </c>
    </row>
    <row r="7" spans="1:24" ht="24" customHeight="1" x14ac:dyDescent="0.25">
      <c r="A7" s="23" t="s">
        <v>3</v>
      </c>
      <c r="B7" s="34" t="s">
        <v>4</v>
      </c>
      <c r="C7" s="34"/>
      <c r="D7" s="34"/>
      <c r="E7" s="34"/>
      <c r="F7" s="35" t="s">
        <v>5</v>
      </c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7">
        <f>R15+R8+R26</f>
        <v>3650000</v>
      </c>
      <c r="S7" s="7">
        <f>S15+S8+S26</f>
        <v>500000</v>
      </c>
      <c r="T7" s="7">
        <f t="shared" ref="T7" si="0">T15+T8+T26</f>
        <v>-850000</v>
      </c>
    </row>
    <row r="8" spans="1:24" ht="24" customHeight="1" x14ac:dyDescent="0.25">
      <c r="A8" s="23" t="s">
        <v>3</v>
      </c>
      <c r="B8" s="34" t="s">
        <v>6</v>
      </c>
      <c r="C8" s="34"/>
      <c r="D8" s="34"/>
      <c r="E8" s="34"/>
      <c r="F8" s="35" t="s">
        <v>7</v>
      </c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7">
        <f>R9+R12</f>
        <v>1670000</v>
      </c>
      <c r="S8" s="7">
        <f>S9+S12</f>
        <v>500000</v>
      </c>
      <c r="T8" s="7">
        <f t="shared" ref="T8" si="1">T9+T12</f>
        <v>-850000</v>
      </c>
    </row>
    <row r="9" spans="1:24" ht="24" customHeight="1" x14ac:dyDescent="0.25">
      <c r="A9" s="23" t="s">
        <v>3</v>
      </c>
      <c r="B9" s="34" t="s">
        <v>8</v>
      </c>
      <c r="C9" s="34"/>
      <c r="D9" s="34"/>
      <c r="E9" s="34"/>
      <c r="F9" s="35" t="s">
        <v>35</v>
      </c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18">
        <f t="shared" ref="R9:T10" si="2">R10</f>
        <v>1670000</v>
      </c>
      <c r="S9" s="18">
        <f t="shared" si="2"/>
        <v>2170000</v>
      </c>
      <c r="T9" s="18">
        <f t="shared" si="2"/>
        <v>1320000</v>
      </c>
    </row>
    <row r="10" spans="1:24" ht="24" customHeight="1" x14ac:dyDescent="0.25">
      <c r="A10" s="22" t="s">
        <v>3</v>
      </c>
      <c r="B10" s="36" t="s">
        <v>9</v>
      </c>
      <c r="C10" s="36"/>
      <c r="D10" s="36"/>
      <c r="E10" s="36"/>
      <c r="F10" s="37" t="s">
        <v>38</v>
      </c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19">
        <f t="shared" si="2"/>
        <v>1670000</v>
      </c>
      <c r="S10" s="19">
        <f t="shared" si="2"/>
        <v>2170000</v>
      </c>
      <c r="T10" s="19">
        <f t="shared" si="2"/>
        <v>1320000</v>
      </c>
    </row>
    <row r="11" spans="1:24" ht="24" customHeight="1" x14ac:dyDescent="0.25">
      <c r="A11" s="22" t="s">
        <v>10</v>
      </c>
      <c r="B11" s="36" t="s">
        <v>9</v>
      </c>
      <c r="C11" s="36"/>
      <c r="D11" s="36"/>
      <c r="E11" s="36"/>
      <c r="F11" s="37" t="s">
        <v>38</v>
      </c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19">
        <v>1670000</v>
      </c>
      <c r="S11" s="19">
        <v>2170000</v>
      </c>
      <c r="T11" s="19">
        <v>1320000</v>
      </c>
      <c r="W11" s="13"/>
      <c r="X11" s="13"/>
    </row>
    <row r="12" spans="1:24" ht="24" customHeight="1" x14ac:dyDescent="0.25">
      <c r="A12" s="23" t="s">
        <v>3</v>
      </c>
      <c r="B12" s="34" t="s">
        <v>11</v>
      </c>
      <c r="C12" s="34"/>
      <c r="D12" s="34"/>
      <c r="E12" s="34"/>
      <c r="F12" s="35" t="s">
        <v>12</v>
      </c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18">
        <f t="shared" ref="R12:T13" si="3">R13</f>
        <v>0</v>
      </c>
      <c r="S12" s="18">
        <f t="shared" si="3"/>
        <v>-1670000</v>
      </c>
      <c r="T12" s="18">
        <f t="shared" si="3"/>
        <v>-2170000</v>
      </c>
      <c r="W12" s="13"/>
      <c r="X12" s="13"/>
    </row>
    <row r="13" spans="1:24" ht="24" customHeight="1" x14ac:dyDescent="0.25">
      <c r="A13" s="22" t="s">
        <v>3</v>
      </c>
      <c r="B13" s="36" t="s">
        <v>13</v>
      </c>
      <c r="C13" s="36"/>
      <c r="D13" s="36"/>
      <c r="E13" s="36"/>
      <c r="F13" s="37" t="s">
        <v>39</v>
      </c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19">
        <f t="shared" si="3"/>
        <v>0</v>
      </c>
      <c r="S13" s="19">
        <f t="shared" si="3"/>
        <v>-1670000</v>
      </c>
      <c r="T13" s="19">
        <f t="shared" si="3"/>
        <v>-2170000</v>
      </c>
      <c r="W13" s="13"/>
      <c r="X13" s="13"/>
    </row>
    <row r="14" spans="1:24" ht="24" customHeight="1" x14ac:dyDescent="0.25">
      <c r="A14" s="22" t="s">
        <v>10</v>
      </c>
      <c r="B14" s="36" t="s">
        <v>13</v>
      </c>
      <c r="C14" s="36"/>
      <c r="D14" s="36"/>
      <c r="E14" s="36"/>
      <c r="F14" s="37" t="s">
        <v>39</v>
      </c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19">
        <v>0</v>
      </c>
      <c r="S14" s="19">
        <v>-1670000</v>
      </c>
      <c r="T14" s="19">
        <v>-2170000</v>
      </c>
      <c r="W14" s="14"/>
      <c r="X14" s="13"/>
    </row>
    <row r="15" spans="1:24" ht="24" customHeight="1" x14ac:dyDescent="0.25">
      <c r="A15" s="23" t="s">
        <v>3</v>
      </c>
      <c r="B15" s="34" t="s">
        <v>14</v>
      </c>
      <c r="C15" s="34"/>
      <c r="D15" s="34"/>
      <c r="E15" s="34"/>
      <c r="F15" s="35" t="s">
        <v>15</v>
      </c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7">
        <f>R16+R21</f>
        <v>1980000</v>
      </c>
      <c r="S15" s="7">
        <f>S16+S21</f>
        <v>0</v>
      </c>
      <c r="T15" s="7">
        <f>T16+T21</f>
        <v>0</v>
      </c>
      <c r="W15" s="13"/>
      <c r="X15" s="15"/>
    </row>
    <row r="16" spans="1:24" ht="24" customHeight="1" x14ac:dyDescent="0.25">
      <c r="A16" s="23" t="s">
        <v>3</v>
      </c>
      <c r="B16" s="34" t="s">
        <v>16</v>
      </c>
      <c r="C16" s="34"/>
      <c r="D16" s="34"/>
      <c r="E16" s="34"/>
      <c r="F16" s="35" t="s">
        <v>17</v>
      </c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7">
        <f t="shared" ref="R16:T19" si="4">R17</f>
        <v>-29759593.714370001</v>
      </c>
      <c r="S16" s="7">
        <f t="shared" si="4"/>
        <v>-30494147.734140001</v>
      </c>
      <c r="T16" s="7">
        <f t="shared" si="4"/>
        <v>-31237951.273600001</v>
      </c>
      <c r="V16" s="13"/>
      <c r="W16" s="13"/>
      <c r="X16" s="13"/>
    </row>
    <row r="17" spans="1:24" ht="24" customHeight="1" x14ac:dyDescent="0.25">
      <c r="A17" s="22" t="s">
        <v>3</v>
      </c>
      <c r="B17" s="36" t="s">
        <v>18</v>
      </c>
      <c r="C17" s="36"/>
      <c r="D17" s="36"/>
      <c r="E17" s="36"/>
      <c r="F17" s="37" t="s">
        <v>19</v>
      </c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8">
        <f t="shared" si="4"/>
        <v>-29759593.714370001</v>
      </c>
      <c r="S17" s="8">
        <f t="shared" si="4"/>
        <v>-30494147.734140001</v>
      </c>
      <c r="T17" s="8">
        <f t="shared" si="4"/>
        <v>-31237951.273600001</v>
      </c>
      <c r="V17" s="13"/>
      <c r="W17" s="13"/>
      <c r="X17" s="13"/>
    </row>
    <row r="18" spans="1:24" ht="24" customHeight="1" x14ac:dyDescent="0.25">
      <c r="A18" s="22" t="s">
        <v>3</v>
      </c>
      <c r="B18" s="36" t="s">
        <v>20</v>
      </c>
      <c r="C18" s="36"/>
      <c r="D18" s="36"/>
      <c r="E18" s="36"/>
      <c r="F18" s="37" t="s">
        <v>21</v>
      </c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8">
        <f t="shared" si="4"/>
        <v>-29759593.714370001</v>
      </c>
      <c r="S18" s="8">
        <f t="shared" si="4"/>
        <v>-30494147.734140001</v>
      </c>
      <c r="T18" s="8">
        <f t="shared" si="4"/>
        <v>-31237951.273600001</v>
      </c>
      <c r="V18" s="13"/>
      <c r="W18" s="13"/>
      <c r="X18" s="13"/>
    </row>
    <row r="19" spans="1:24" ht="24" customHeight="1" x14ac:dyDescent="0.25">
      <c r="A19" s="22" t="s">
        <v>3</v>
      </c>
      <c r="B19" s="36" t="s">
        <v>22</v>
      </c>
      <c r="C19" s="36"/>
      <c r="D19" s="36"/>
      <c r="E19" s="36"/>
      <c r="F19" s="37" t="s">
        <v>23</v>
      </c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8">
        <f t="shared" si="4"/>
        <v>-29759593.714370001</v>
      </c>
      <c r="S19" s="8">
        <f t="shared" si="4"/>
        <v>-30494147.734140001</v>
      </c>
      <c r="T19" s="8">
        <f t="shared" si="4"/>
        <v>-31237951.273600001</v>
      </c>
      <c r="V19" s="13"/>
      <c r="W19" s="13"/>
      <c r="X19" s="13"/>
    </row>
    <row r="20" spans="1:24" ht="24" customHeight="1" x14ac:dyDescent="0.25">
      <c r="A20" s="22" t="s">
        <v>24</v>
      </c>
      <c r="B20" s="36" t="s">
        <v>22</v>
      </c>
      <c r="C20" s="36"/>
      <c r="D20" s="36"/>
      <c r="E20" s="36"/>
      <c r="F20" s="37" t="s">
        <v>23</v>
      </c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8">
        <f>-27955593.71437-1670000-134000</f>
        <v>-29759593.714370001</v>
      </c>
      <c r="S20" s="8">
        <f>-28190147.73414-2170000-134000</f>
        <v>-30494147.734140001</v>
      </c>
      <c r="T20" s="8">
        <f>-29783951.2736-1320000-134000</f>
        <v>-31237951.273600001</v>
      </c>
      <c r="V20" s="16"/>
    </row>
    <row r="21" spans="1:24" ht="24" customHeight="1" x14ac:dyDescent="0.25">
      <c r="A21" s="23" t="s">
        <v>3</v>
      </c>
      <c r="B21" s="34" t="s">
        <v>25</v>
      </c>
      <c r="C21" s="34"/>
      <c r="D21" s="34"/>
      <c r="E21" s="34"/>
      <c r="F21" s="35" t="s">
        <v>26</v>
      </c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7">
        <f t="shared" ref="R21:T30" si="5">R22</f>
        <v>31739593.714370001</v>
      </c>
      <c r="S21" s="7">
        <f t="shared" si="5"/>
        <v>30494147.734140001</v>
      </c>
      <c r="T21" s="7">
        <f>T22</f>
        <v>31237951.273600001</v>
      </c>
      <c r="V21" s="13"/>
    </row>
    <row r="22" spans="1:24" ht="24" customHeight="1" x14ac:dyDescent="0.25">
      <c r="A22" s="22" t="s">
        <v>3</v>
      </c>
      <c r="B22" s="36" t="s">
        <v>27</v>
      </c>
      <c r="C22" s="36"/>
      <c r="D22" s="36"/>
      <c r="E22" s="36"/>
      <c r="F22" s="37" t="s">
        <v>28</v>
      </c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8">
        <f t="shared" si="5"/>
        <v>31739593.714370001</v>
      </c>
      <c r="S22" s="8">
        <f t="shared" si="5"/>
        <v>30494147.734140001</v>
      </c>
      <c r="T22" s="8">
        <f t="shared" si="5"/>
        <v>31237951.273600001</v>
      </c>
      <c r="V22" s="13"/>
    </row>
    <row r="23" spans="1:24" ht="24" customHeight="1" x14ac:dyDescent="0.25">
      <c r="A23" s="22" t="s">
        <v>3</v>
      </c>
      <c r="B23" s="36" t="s">
        <v>29</v>
      </c>
      <c r="C23" s="36"/>
      <c r="D23" s="36"/>
      <c r="E23" s="36"/>
      <c r="F23" s="37" t="s">
        <v>30</v>
      </c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8">
        <f t="shared" si="5"/>
        <v>31739593.714370001</v>
      </c>
      <c r="S23" s="8">
        <f t="shared" si="5"/>
        <v>30494147.734140001</v>
      </c>
      <c r="T23" s="8">
        <f t="shared" si="5"/>
        <v>31237951.273600001</v>
      </c>
      <c r="V23" s="13"/>
    </row>
    <row r="24" spans="1:24" ht="24" customHeight="1" x14ac:dyDescent="0.25">
      <c r="A24" s="22" t="s">
        <v>3</v>
      </c>
      <c r="B24" s="36" t="s">
        <v>31</v>
      </c>
      <c r="C24" s="36"/>
      <c r="D24" s="36"/>
      <c r="E24" s="36"/>
      <c r="F24" s="37" t="s">
        <v>32</v>
      </c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8">
        <f t="shared" si="5"/>
        <v>31739593.714370001</v>
      </c>
      <c r="S24" s="8">
        <f t="shared" si="5"/>
        <v>30494147.734140001</v>
      </c>
      <c r="T24" s="8">
        <f t="shared" si="5"/>
        <v>31237951.273600001</v>
      </c>
      <c r="V24" s="13"/>
    </row>
    <row r="25" spans="1:24" ht="24" customHeight="1" x14ac:dyDescent="0.25">
      <c r="A25" s="22" t="s">
        <v>24</v>
      </c>
      <c r="B25" s="36" t="s">
        <v>31</v>
      </c>
      <c r="C25" s="36"/>
      <c r="D25" s="36"/>
      <c r="E25" s="36"/>
      <c r="F25" s="37" t="s">
        <v>32</v>
      </c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8">
        <f>31605593.71437+134000</f>
        <v>31739593.714370001</v>
      </c>
      <c r="S25" s="8">
        <f>28690147.73414+1670000+134000</f>
        <v>30494147.734140001</v>
      </c>
      <c r="T25" s="8">
        <f>28933951.2736+2170000+134000</f>
        <v>31237951.273600001</v>
      </c>
      <c r="V25" s="17"/>
    </row>
    <row r="26" spans="1:24" ht="24" customHeight="1" x14ac:dyDescent="0.25">
      <c r="A26" s="20" t="s">
        <v>3</v>
      </c>
      <c r="B26" s="38" t="s">
        <v>49</v>
      </c>
      <c r="C26" s="38"/>
      <c r="D26" s="38"/>
      <c r="E26" s="38"/>
      <c r="F26" s="39" t="s">
        <v>50</v>
      </c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9">
        <f t="shared" ref="R26:T26" si="6">R27+R32</f>
        <v>0</v>
      </c>
      <c r="S26" s="9">
        <f t="shared" si="6"/>
        <v>0</v>
      </c>
      <c r="T26" s="9">
        <f t="shared" si="6"/>
        <v>0</v>
      </c>
      <c r="V26" s="13"/>
      <c r="X26" s="1"/>
    </row>
    <row r="27" spans="1:24" ht="27.75" customHeight="1" x14ac:dyDescent="0.25">
      <c r="A27" s="20" t="s">
        <v>3</v>
      </c>
      <c r="B27" s="38" t="s">
        <v>47</v>
      </c>
      <c r="C27" s="38"/>
      <c r="D27" s="38"/>
      <c r="E27" s="38"/>
      <c r="F27" s="39" t="s">
        <v>48</v>
      </c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9">
        <f>R30</f>
        <v>-134000</v>
      </c>
      <c r="S27" s="9">
        <f>S30</f>
        <v>-134000</v>
      </c>
      <c r="T27" s="9">
        <f>T30</f>
        <v>-134000</v>
      </c>
      <c r="V27" s="13"/>
    </row>
    <row r="28" spans="1:24" ht="33.75" customHeight="1" x14ac:dyDescent="0.25">
      <c r="A28" s="21" t="s">
        <v>3</v>
      </c>
      <c r="B28" s="40" t="s">
        <v>45</v>
      </c>
      <c r="C28" s="40"/>
      <c r="D28" s="40"/>
      <c r="E28" s="40"/>
      <c r="F28" s="41" t="s">
        <v>46</v>
      </c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10">
        <f t="shared" si="5"/>
        <v>-134000</v>
      </c>
      <c r="S28" s="10">
        <f t="shared" si="5"/>
        <v>-134000</v>
      </c>
      <c r="T28" s="10">
        <f t="shared" si="5"/>
        <v>-134000</v>
      </c>
    </row>
    <row r="29" spans="1:24" ht="72.75" customHeight="1" x14ac:dyDescent="0.25">
      <c r="A29" s="21" t="s">
        <v>3</v>
      </c>
      <c r="B29" s="40" t="s">
        <v>40</v>
      </c>
      <c r="C29" s="40"/>
      <c r="D29" s="40"/>
      <c r="E29" s="40"/>
      <c r="F29" s="41" t="s">
        <v>41</v>
      </c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10">
        <f t="shared" si="5"/>
        <v>-134000</v>
      </c>
      <c r="S29" s="10">
        <f t="shared" si="5"/>
        <v>-134000</v>
      </c>
      <c r="T29" s="10">
        <f t="shared" si="5"/>
        <v>-134000</v>
      </c>
    </row>
    <row r="30" spans="1:24" ht="64.5" customHeight="1" x14ac:dyDescent="0.25">
      <c r="A30" s="21" t="s">
        <v>3</v>
      </c>
      <c r="B30" s="40" t="s">
        <v>42</v>
      </c>
      <c r="C30" s="40"/>
      <c r="D30" s="40"/>
      <c r="E30" s="40"/>
      <c r="F30" s="41" t="s">
        <v>43</v>
      </c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10">
        <f t="shared" si="5"/>
        <v>-134000</v>
      </c>
      <c r="S30" s="10">
        <f t="shared" si="5"/>
        <v>-134000</v>
      </c>
      <c r="T30" s="10">
        <f t="shared" si="5"/>
        <v>-134000</v>
      </c>
    </row>
    <row r="31" spans="1:24" ht="60" customHeight="1" x14ac:dyDescent="0.25">
      <c r="A31" s="21" t="s">
        <v>10</v>
      </c>
      <c r="B31" s="40" t="s">
        <v>44</v>
      </c>
      <c r="C31" s="40"/>
      <c r="D31" s="40"/>
      <c r="E31" s="40"/>
      <c r="F31" s="41" t="s">
        <v>43</v>
      </c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10">
        <v>-134000</v>
      </c>
      <c r="S31" s="10">
        <v>-134000</v>
      </c>
      <c r="T31" s="10">
        <v>-134000</v>
      </c>
    </row>
    <row r="32" spans="1:24" ht="27.75" customHeight="1" x14ac:dyDescent="0.25">
      <c r="A32" s="11" t="s">
        <v>3</v>
      </c>
      <c r="B32" s="42" t="s">
        <v>51</v>
      </c>
      <c r="C32" s="43"/>
      <c r="D32" s="43"/>
      <c r="E32" s="44"/>
      <c r="F32" s="45" t="s">
        <v>52</v>
      </c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7"/>
      <c r="R32" s="9">
        <f t="shared" ref="R32:T33" si="7">R33</f>
        <v>134000</v>
      </c>
      <c r="S32" s="9">
        <f t="shared" si="7"/>
        <v>134000</v>
      </c>
      <c r="T32" s="9">
        <f t="shared" si="7"/>
        <v>134000</v>
      </c>
    </row>
    <row r="33" spans="1:20" ht="27.75" customHeight="1" x14ac:dyDescent="0.25">
      <c r="A33" s="12" t="s">
        <v>3</v>
      </c>
      <c r="B33" s="48" t="s">
        <v>53</v>
      </c>
      <c r="C33" s="48"/>
      <c r="D33" s="48"/>
      <c r="E33" s="48"/>
      <c r="F33" s="49" t="s">
        <v>54</v>
      </c>
      <c r="G33" s="50"/>
      <c r="H33" s="50"/>
      <c r="I33" s="50"/>
      <c r="J33" s="50"/>
      <c r="K33" s="50"/>
      <c r="L33" s="50"/>
      <c r="M33" s="50"/>
      <c r="N33" s="50"/>
      <c r="O33" s="50"/>
      <c r="P33" s="50"/>
      <c r="Q33" s="51"/>
      <c r="R33" s="10">
        <f t="shared" si="7"/>
        <v>134000</v>
      </c>
      <c r="S33" s="10">
        <f t="shared" si="7"/>
        <v>134000</v>
      </c>
      <c r="T33" s="10">
        <f t="shared" si="7"/>
        <v>134000</v>
      </c>
    </row>
    <row r="34" spans="1:20" ht="27.75" customHeight="1" x14ac:dyDescent="0.25">
      <c r="A34" s="12" t="s">
        <v>3</v>
      </c>
      <c r="B34" s="48" t="s">
        <v>55</v>
      </c>
      <c r="C34" s="48"/>
      <c r="D34" s="48"/>
      <c r="E34" s="48"/>
      <c r="F34" s="49" t="s">
        <v>56</v>
      </c>
      <c r="G34" s="50"/>
      <c r="H34" s="50"/>
      <c r="I34" s="50"/>
      <c r="J34" s="50"/>
      <c r="K34" s="50"/>
      <c r="L34" s="50"/>
      <c r="M34" s="50"/>
      <c r="N34" s="50"/>
      <c r="O34" s="50"/>
      <c r="P34" s="50"/>
      <c r="Q34" s="51"/>
      <c r="R34" s="10">
        <v>134000</v>
      </c>
      <c r="S34" s="10">
        <v>134000</v>
      </c>
      <c r="T34" s="10">
        <v>134000</v>
      </c>
    </row>
    <row r="35" spans="1:20" ht="27.75" customHeight="1" x14ac:dyDescent="0.25">
      <c r="A35" s="12" t="s">
        <v>3</v>
      </c>
      <c r="B35" s="48" t="s">
        <v>57</v>
      </c>
      <c r="C35" s="48"/>
      <c r="D35" s="48"/>
      <c r="E35" s="48"/>
      <c r="F35" s="49" t="s">
        <v>58</v>
      </c>
      <c r="G35" s="50"/>
      <c r="H35" s="50"/>
      <c r="I35" s="50"/>
      <c r="J35" s="50"/>
      <c r="K35" s="50"/>
      <c r="L35" s="50"/>
      <c r="M35" s="50"/>
      <c r="N35" s="50"/>
      <c r="O35" s="50"/>
      <c r="P35" s="50"/>
      <c r="Q35" s="51"/>
      <c r="R35" s="10">
        <v>134000</v>
      </c>
      <c r="S35" s="10">
        <v>134000</v>
      </c>
      <c r="T35" s="10">
        <v>134000</v>
      </c>
    </row>
    <row r="36" spans="1:20" ht="33.75" customHeight="1" x14ac:dyDescent="0.25">
      <c r="A36" s="12" t="s">
        <v>10</v>
      </c>
      <c r="B36" s="48" t="s">
        <v>57</v>
      </c>
      <c r="C36" s="48"/>
      <c r="D36" s="48"/>
      <c r="E36" s="48"/>
      <c r="F36" s="55" t="s">
        <v>58</v>
      </c>
      <c r="G36" s="56"/>
      <c r="H36" s="56"/>
      <c r="I36" s="56"/>
      <c r="J36" s="56"/>
      <c r="K36" s="56"/>
      <c r="L36" s="56"/>
      <c r="M36" s="56"/>
      <c r="N36" s="56"/>
      <c r="O36" s="56"/>
      <c r="P36" s="56"/>
      <c r="Q36" s="57"/>
      <c r="R36" s="10">
        <v>134000</v>
      </c>
      <c r="S36" s="10">
        <v>134000</v>
      </c>
      <c r="T36" s="10">
        <v>134000</v>
      </c>
    </row>
    <row r="37" spans="1:20" ht="15" customHeight="1" x14ac:dyDescent="0.25">
      <c r="A37" s="52" t="s">
        <v>33</v>
      </c>
      <c r="B37" s="53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4"/>
      <c r="R37" s="9">
        <f>R7</f>
        <v>3650000</v>
      </c>
      <c r="S37" s="9">
        <f>S7</f>
        <v>500000</v>
      </c>
      <c r="T37" s="9">
        <f>T7</f>
        <v>-850000</v>
      </c>
    </row>
  </sheetData>
  <mergeCells count="75">
    <mergeCell ref="A37:Q37"/>
    <mergeCell ref="B34:E34"/>
    <mergeCell ref="F34:Q34"/>
    <mergeCell ref="B35:E35"/>
    <mergeCell ref="F35:Q35"/>
    <mergeCell ref="B36:E36"/>
    <mergeCell ref="F36:Q36"/>
    <mergeCell ref="B31:E31"/>
    <mergeCell ref="F31:Q31"/>
    <mergeCell ref="B32:E32"/>
    <mergeCell ref="F32:Q32"/>
    <mergeCell ref="B33:E33"/>
    <mergeCell ref="F33:Q33"/>
    <mergeCell ref="B28:E28"/>
    <mergeCell ref="F28:Q28"/>
    <mergeCell ref="B29:E29"/>
    <mergeCell ref="F29:Q29"/>
    <mergeCell ref="B30:E30"/>
    <mergeCell ref="F30:Q30"/>
    <mergeCell ref="B25:E25"/>
    <mergeCell ref="F25:Q25"/>
    <mergeCell ref="B26:E26"/>
    <mergeCell ref="F26:Q26"/>
    <mergeCell ref="B27:E27"/>
    <mergeCell ref="F27:Q27"/>
    <mergeCell ref="B22:E22"/>
    <mergeCell ref="F22:Q22"/>
    <mergeCell ref="B23:E23"/>
    <mergeCell ref="F23:Q23"/>
    <mergeCell ref="B24:E24"/>
    <mergeCell ref="F24:Q24"/>
    <mergeCell ref="B19:E19"/>
    <mergeCell ref="F19:Q19"/>
    <mergeCell ref="B20:E20"/>
    <mergeCell ref="F20:Q20"/>
    <mergeCell ref="B21:E21"/>
    <mergeCell ref="F21:Q21"/>
    <mergeCell ref="B16:E16"/>
    <mergeCell ref="F16:Q16"/>
    <mergeCell ref="B17:E17"/>
    <mergeCell ref="F17:Q17"/>
    <mergeCell ref="B18:E18"/>
    <mergeCell ref="F18:Q18"/>
    <mergeCell ref="B13:E13"/>
    <mergeCell ref="F13:Q13"/>
    <mergeCell ref="B14:E14"/>
    <mergeCell ref="F14:Q14"/>
    <mergeCell ref="B15:E15"/>
    <mergeCell ref="F15:Q15"/>
    <mergeCell ref="B10:E10"/>
    <mergeCell ref="F10:Q10"/>
    <mergeCell ref="B11:E11"/>
    <mergeCell ref="F11:Q11"/>
    <mergeCell ref="B12:E12"/>
    <mergeCell ref="F12:Q12"/>
    <mergeCell ref="B7:E7"/>
    <mergeCell ref="F7:Q7"/>
    <mergeCell ref="B8:E8"/>
    <mergeCell ref="F8:Q8"/>
    <mergeCell ref="B9:E9"/>
    <mergeCell ref="F9:Q9"/>
    <mergeCell ref="A4:A5"/>
    <mergeCell ref="B4:E5"/>
    <mergeCell ref="F4:Q5"/>
    <mergeCell ref="R4:T4"/>
    <mergeCell ref="B6:E6"/>
    <mergeCell ref="F6:Q6"/>
    <mergeCell ref="S1:T1"/>
    <mergeCell ref="A2:T2"/>
    <mergeCell ref="B3:C3"/>
    <mergeCell ref="D3:E3"/>
    <mergeCell ref="F3:H3"/>
    <mergeCell ref="I3:J3"/>
    <mergeCell ref="K3:L3"/>
    <mergeCell ref="M3:O3"/>
  </mergeCells>
  <pageMargins left="0.25" right="0.25" top="0.75" bottom="0.75" header="0.25" footer="0.25"/>
  <pageSetup paperSize="9" scale="6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Чегодаева Анна Александровна</cp:lastModifiedBy>
  <cp:lastPrinted>2024-10-25T11:22:02Z</cp:lastPrinted>
  <dcterms:created xsi:type="dcterms:W3CDTF">2019-11-05T14:10:25Z</dcterms:created>
  <dcterms:modified xsi:type="dcterms:W3CDTF">2025-10-28T15:42:36Z</dcterms:modified>
</cp:coreProperties>
</file>