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422-4\общая папка\0 СОВЕТ ДЕПУТАТОВ\2025\06 Июнь\00 СОВЕТ 25.06.2025\01 Уточнение бюджета\"/>
    </mc:Choice>
  </mc:AlternateContent>
  <bookViews>
    <workbookView xWindow="-120" yWindow="-120" windowWidth="29040" windowHeight="15840"/>
  </bookViews>
  <sheets>
    <sheet name="2025" sheetId="2" r:id="rId1"/>
  </sheets>
  <definedNames>
    <definedName name="_xlnm.Print_Area" localSheetId="0">'2025'!$A$1:$T$37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5" i="2" l="1"/>
  <c r="R20" i="2"/>
  <c r="S25" i="2" l="1"/>
  <c r="S20" i="2"/>
  <c r="T20" i="2" l="1"/>
  <c r="T25" i="2"/>
  <c r="T24" i="2" l="1"/>
  <c r="T23" i="2" s="1"/>
  <c r="T22" i="2" s="1"/>
  <c r="T21" i="2" s="1"/>
  <c r="T19" i="2"/>
  <c r="T18" i="2" s="1"/>
  <c r="T17" i="2" s="1"/>
  <c r="T16" i="2" s="1"/>
  <c r="S19" i="2"/>
  <c r="S18" i="2" s="1"/>
  <c r="S17" i="2" s="1"/>
  <c r="S16" i="2" s="1"/>
  <c r="S10" i="2"/>
  <c r="S9" i="2" s="1"/>
  <c r="S13" i="2"/>
  <c r="S12" i="2" s="1"/>
  <c r="S8" i="2" s="1"/>
  <c r="S24" i="2"/>
  <c r="S23" i="2" s="1"/>
  <c r="S22" i="2" s="1"/>
  <c r="S21" i="2" s="1"/>
  <c r="R19" i="2"/>
  <c r="R18" i="2" s="1"/>
  <c r="R17" i="2" s="1"/>
  <c r="R16" i="2" s="1"/>
  <c r="R24" i="2"/>
  <c r="R23" i="2" s="1"/>
  <c r="R22" i="2" s="1"/>
  <c r="R21" i="2" s="1"/>
  <c r="T33" i="2"/>
  <c r="S33" i="2"/>
  <c r="S32" i="2" s="1"/>
  <c r="R33" i="2"/>
  <c r="R32" i="2" s="1"/>
  <c r="T32" i="2"/>
  <c r="T30" i="2"/>
  <c r="T29" i="2" s="1"/>
  <c r="T28" i="2" s="1"/>
  <c r="S30" i="2"/>
  <c r="S29" i="2" s="1"/>
  <c r="S28" i="2" s="1"/>
  <c r="R30" i="2"/>
  <c r="R27" i="2" s="1"/>
  <c r="R26" i="2" s="1"/>
  <c r="T27" i="2"/>
  <c r="S27" i="2"/>
  <c r="T13" i="2"/>
  <c r="T12" i="2" s="1"/>
  <c r="R13" i="2"/>
  <c r="R12" i="2" s="1"/>
  <c r="R10" i="2"/>
  <c r="R9" i="2" s="1"/>
  <c r="T10" i="2"/>
  <c r="T9" i="2" s="1"/>
  <c r="R15" i="2" l="1"/>
  <c r="S15" i="2"/>
  <c r="S26" i="2"/>
  <c r="T26" i="2"/>
  <c r="R29" i="2"/>
  <c r="R28" i="2" s="1"/>
  <c r="R8" i="2"/>
  <c r="T8" i="2"/>
  <c r="T15" i="2"/>
  <c r="R7" i="2" l="1"/>
  <c r="R37" i="2" s="1"/>
  <c r="T7" i="2"/>
  <c r="T37" i="2" s="1"/>
  <c r="S7" i="2"/>
  <c r="S37" i="2" s="1"/>
</calcChain>
</file>

<file path=xl/sharedStrings.xml><?xml version="1.0" encoding="utf-8"?>
<sst xmlns="http://schemas.openxmlformats.org/spreadsheetml/2006/main" count="100" uniqueCount="62">
  <si>
    <t>Код главы</t>
  </si>
  <si>
    <t>Код источника</t>
  </si>
  <si>
    <t>Наименование кода источника</t>
  </si>
  <si>
    <t>000</t>
  </si>
  <si>
    <t>01 00 00 00 00 0000 000</t>
  </si>
  <si>
    <t>ИСТОЧНИКИ ВНУТРЕННЕГО ФИНАНСИРОВАНИЯ ДЕФИЦИТОВ БЮДЖЕТОВ</t>
  </si>
  <si>
    <t>01 02 00 00 00 0000 000</t>
  </si>
  <si>
    <t>Кредиты кредитных организаций в валюте Российской Федерации</t>
  </si>
  <si>
    <t>01 02 00 00 00 0000 700</t>
  </si>
  <si>
    <t>01 02 00 00 04 0000 710</t>
  </si>
  <si>
    <t>912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</si>
  <si>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</si>
  <si>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</si>
  <si>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01 02 00 00 04 0000 810</t>
  </si>
  <si>
    <t>01 05 00 00 00 0000 000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</si>
  <si>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</si>
  <si>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</si>
  <si>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</si>
  <si>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</si>
  <si>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</si>
  <si>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</si>
  <si>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</si>
  <si>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01 05 02 01 04 0000 510</t>
  </si>
  <si>
    <t>Увеличение прочих остатков денежных средств бюджетов городских округов</t>
  </si>
  <si>
    <t>910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</si>
  <si>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</si>
  <si>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</si>
  <si>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</si>
  <si>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</si>
  <si>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</si>
  <si>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</si>
  <si>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01 05 02 01 04 0000 610</t>
  </si>
  <si>
    <t>Уменьшение прочих остатков денежных средств бюджетов городских округов</t>
  </si>
  <si>
    <t xml:space="preserve">ИТОГО  </t>
  </si>
  <si>
    <t>Приложение 5</t>
  </si>
  <si>
    <t>Привлечение кредитов от кредитных организаций в валюте Российской Федерации</t>
  </si>
  <si>
    <t xml:space="preserve"> Сумма (тыс. руб.)</t>
  </si>
  <si>
    <t>2025 год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</si>
  <si>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</si>
  <si>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</si>
  <si>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01 06 04 01 00 0000 800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</si>
  <si>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</si>
  <si>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01 06 04 01 04 0000 810  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</si>
  <si>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</si>
  <si>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01 06 04 01 04 0000 810</t>
  </si>
  <si>
    <t>01 06 04 01 00 0000 000</t>
  </si>
  <si>
    <t>Исполнение государственных и муниципальных гарантий в валюте Российской Федерации</t>
  </si>
  <si>
    <t>01 06 04 00 00 0000 000</t>
  </si>
  <si>
    <t>Исполнение государственных и муниципальных гарантий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</si>
  <si>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</si>
  <si>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</si>
  <si>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</si>
  <si>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</si>
  <si>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</si>
  <si>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</si>
  <si>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01 06 05 01 00 0000 600</t>
  </si>
  <si>
    <t>Возврат бюджетных кредитов, предоставленных юридическим лицам в валюте Российской Федерации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</si>
  <si>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</si>
  <si>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</si>
  <si>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2027 год</t>
  </si>
  <si>
    <t>Источники внутреннего финансирования дефицита бюджета городского округа Красногорск
на 2025 год и на плановый период 2026 и  2027 годов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</si>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</sst>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000"/>
    <numFmt numFmtId="165" formatCode="_-* #,##0.00_р_._-;\-* #,##0.00_р_._-;_-* &quot;-&quot;??_р_.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0" fontId="7" fillId="0" borderId="1"/>
    <xf numFmtId="0" fontId="14" fillId="0" borderId="1"/>
    <xf numFmtId="0" fontId="18" fillId="0" borderId="1"/>
    <xf numFmtId="0" fontId="9" fillId="0" borderId="1"/>
    <xf numFmtId="0" fontId="18" fillId="0" borderId="1"/>
    <xf numFmtId="0" fontId="9" fillId="0" borderId="1"/>
    <xf numFmtId="0" fontId="2" fillId="0" borderId="1"/>
    <xf numFmtId="0" fontId="2" fillId="0" borderId="1"/>
    <xf numFmtId="0" fontId="20" fillId="0" borderId="1"/>
    <xf numFmtId="0" fontId="9" fillId="0" borderId="1"/>
    <xf numFmtId="0" fontId="9" fillId="0" borderId="1"/>
    <xf numFmtId="0" fontId="9" fillId="0" borderId="1"/>
    <xf numFmtId="0" fontId="20" fillId="0" borderId="1"/>
    <xf numFmtId="0" fontId="17" fillId="0" borderId="1"/>
    <xf numFmtId="165" fontId="19" fillId="0" borderId="1" applyFont="0" applyFill="0" applyBorder="0" applyAlignment="0" applyProtection="0"/>
    <xf numFmtId="165" fontId="20" fillId="0" borderId="1" applyFont="0" applyFill="0" applyBorder="0" applyAlignment="0" applyProtection="0"/>
    <xf numFmtId="165" fontId="19" fillId="0" borderId="1" applyFont="0" applyFill="0" applyBorder="0" applyAlignment="0" applyProtection="0"/>
    <xf numFmtId="165" fontId="20" fillId="0" borderId="1" applyFont="0" applyFill="0" applyBorder="0" applyAlignment="0" applyProtection="0"/>
    <xf numFmtId="165" fontId="20" fillId="0" borderId="1" applyFont="0" applyFill="0" applyBorder="0" applyAlignment="0" applyProtection="0"/>
    <xf numFmtId="43" fontId="2" fillId="0" borderId="1" applyFont="0" applyFill="0" applyBorder="0" applyAlignment="0" applyProtection="0"/>
    <xf numFmtId="0" fontId="20" fillId="0" borderId="1"/>
    <xf numFmtId="0" fontId="17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8" fillId="0" borderId="0" xfId="0" applyFont="1"/>
    <xf numFmtId="0" fontId="9" fillId="0" borderId="1" xfId="0" applyNumberFormat="1" applyFont="1" applyBorder="1"/>
    <xf numFmtId="4" fontId="9" fillId="0" borderId="1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164" fontId="11" fillId="0" borderId="2" xfId="0" applyNumberFormat="1" applyFont="1" applyFill="1" applyBorder="1" applyAlignment="1">
      <alignment horizontal="right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0" fillId="0" borderId="1" xfId="0" applyBorder="1"/>
    <xf numFmtId="164" fontId="16" fillId="2" borderId="1" xfId="0" applyNumberFormat="1" applyFont="1" applyFill="1" applyBorder="1"/>
    <xf numFmtId="164" fontId="0" fillId="0" borderId="1" xfId="0" applyNumberFormat="1" applyBorder="1"/>
    <xf numFmtId="164" fontId="16" fillId="0" borderId="1" xfId="3" applyNumberFormat="1" applyFont="1" applyFill="1" applyBorder="1"/>
    <xf numFmtId="164" fontId="16" fillId="0" borderId="1" xfId="5" applyNumberFormat="1" applyFont="1" applyFill="1" applyBorder="1"/>
    <xf numFmtId="164" fontId="10" fillId="2" borderId="2" xfId="0" applyNumberFormat="1" applyFont="1" applyFill="1" applyBorder="1" applyAlignment="1">
      <alignment horizontal="right" vertical="center"/>
    </xf>
    <xf numFmtId="164" fontId="11" fillId="2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/>
    <xf numFmtId="0" fontId="8" fillId="0" borderId="0" xfId="0" applyFont="1" applyAlignment="1">
      <alignment horizontal="right"/>
    </xf>
    <xf numFmtId="0" fontId="4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/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49" fontId="12" fillId="0" borderId="14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49" fontId="15" fillId="0" borderId="7" xfId="2" applyNumberFormat="1" applyFont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5" fillId="0" borderId="18" xfId="0" applyNumberFormat="1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vertical="center" wrapText="1"/>
    </xf>
    <xf numFmtId="0" fontId="5" fillId="0" borderId="19" xfId="0" applyNumberFormat="1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</cellXfs>
  <cellStyles count="27">
    <cellStyle name="Обычный" xfId="0" builtinId="0"/>
    <cellStyle name="Обычный 13" xfId="1"/>
    <cellStyle name="Обычный 2" xfId="2"/>
    <cellStyle name="Обычный 2 2" xfId="4"/>
    <cellStyle name="Обычный 2 3" xfId="21"/>
    <cellStyle name="Обычный 3" xfId="5"/>
    <cellStyle name="Обычный 3 2" xfId="6"/>
    <cellStyle name="Обычный 3 3" xfId="22"/>
    <cellStyle name="Обычный 4" xfId="7"/>
    <cellStyle name="Обычный 4 2" xfId="8"/>
    <cellStyle name="Обычный 4 2 2" xfId="24"/>
    <cellStyle name="Обычный 4 3" xfId="9"/>
    <cellStyle name="Обычный 4 4" xfId="10"/>
    <cellStyle name="Обычный 4 5" xfId="23"/>
    <cellStyle name="Обычный 5" xfId="11"/>
    <cellStyle name="Обычный 5 2" xfId="12"/>
    <cellStyle name="Обычный 6" xfId="13"/>
    <cellStyle name="Обычный 6 2" xfId="25"/>
    <cellStyle name="Обычный 7" xfId="14"/>
    <cellStyle name="Обычный 8" xfId="3"/>
    <cellStyle name="Финансовый 2" xfId="15"/>
    <cellStyle name="Финансовый 2 2" xfId="16"/>
    <cellStyle name="Финансовый 2 3" xfId="17"/>
    <cellStyle name="Финансовый 3" xfId="18"/>
    <cellStyle name="Финансовый 4" xfId="19"/>
    <cellStyle name="Финансовый 5" xfId="20"/>
    <cellStyle name="Финансовый 5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topLeftCell="A31" zoomScale="110" zoomScaleNormal="110" workbookViewId="0">
      <selection activeCell="A37" sqref="A1:T37"/>
    </sheetView>
  </sheetViews>
  <sheetFormatPr defaultRowHeight="15" x14ac:dyDescent="0.25"/>
  <cols>
    <col min="1" max="1" width="4.85546875" customWidth="1"/>
    <col min="2" max="2" width="3.7109375" customWidth="1"/>
    <col min="3" max="3" width="7" customWidth="1"/>
    <col min="4" max="4" width="3.7109375" customWidth="1"/>
    <col min="5" max="5" width="4.7109375" customWidth="1"/>
    <col min="6" max="6" width="3.7109375" customWidth="1"/>
    <col min="7" max="7" width="4.7109375" customWidth="1"/>
    <col min="8" max="8" width="2.28515625" customWidth="1"/>
    <col min="9" max="9" width="8.42578125" customWidth="1"/>
    <col min="10" max="10" width="2.28515625" customWidth="1"/>
    <col min="11" max="11" width="8.42578125" customWidth="1"/>
    <col min="12" max="12" width="3.85546875" customWidth="1"/>
    <col min="13" max="13" width="0.85546875" customWidth="1"/>
    <col min="14" max="14" width="10.7109375" customWidth="1"/>
    <col min="15" max="15" width="1.140625" customWidth="1"/>
    <col min="16" max="16" width="3.140625" customWidth="1"/>
    <col min="17" max="17" width="2.42578125" customWidth="1"/>
    <col min="18" max="18" width="15.85546875" style="2" customWidth="1"/>
    <col min="19" max="19" width="15.28515625" style="2" customWidth="1"/>
    <col min="20" max="20" width="16.7109375" style="2" customWidth="1"/>
    <col min="21" max="21" width="10.7109375" customWidth="1"/>
    <col min="22" max="22" width="13.28515625" customWidth="1"/>
    <col min="23" max="23" width="12.140625" customWidth="1"/>
    <col min="24" max="33" width="10.7109375" customWidth="1"/>
    <col min="34" max="34" width="9.140625" customWidth="1"/>
  </cols>
  <sheetData>
    <row r="1" spans="1:24" x14ac:dyDescent="0.25">
      <c r="S1" s="26" t="s">
        <v>34</v>
      </c>
      <c r="T1" s="26"/>
    </row>
    <row r="2" spans="1:24" ht="41.25" customHeight="1" x14ac:dyDescent="0.25">
      <c r="A2" s="27" t="s">
        <v>60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4" x14ac:dyDescent="0.25">
      <c r="A3" s="25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5"/>
      <c r="Q3" s="25"/>
      <c r="R3" s="3"/>
      <c r="S3" s="4"/>
      <c r="T3" s="4"/>
    </row>
    <row r="4" spans="1:24" x14ac:dyDescent="0.25">
      <c r="A4" s="29" t="s">
        <v>0</v>
      </c>
      <c r="B4" s="30" t="s">
        <v>1</v>
      </c>
      <c r="C4" s="30"/>
      <c r="D4" s="30"/>
      <c r="E4" s="30"/>
      <c r="F4" s="30" t="s">
        <v>2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 t="s">
        <v>36</v>
      </c>
      <c r="S4" s="32"/>
      <c r="T4" s="33"/>
    </row>
    <row r="5" spans="1:24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5" t="s">
        <v>37</v>
      </c>
      <c r="S5" s="5" t="s">
        <v>61</v>
      </c>
      <c r="T5" s="5" t="s">
        <v>59</v>
      </c>
    </row>
    <row r="6" spans="1:24" ht="15" customHeight="1" x14ac:dyDescent="0.25">
      <c r="A6" s="24">
        <v>1</v>
      </c>
      <c r="B6" s="29">
        <v>2</v>
      </c>
      <c r="C6" s="29"/>
      <c r="D6" s="29"/>
      <c r="E6" s="29"/>
      <c r="F6" s="29">
        <v>3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6">
        <v>4</v>
      </c>
      <c r="S6" s="6">
        <v>5</v>
      </c>
      <c r="T6" s="6">
        <v>6</v>
      </c>
    </row>
    <row r="7" spans="1:24" ht="24" customHeight="1" x14ac:dyDescent="0.25">
      <c r="A7" s="23" t="s">
        <v>3</v>
      </c>
      <c r="B7" s="34" t="s">
        <v>4</v>
      </c>
      <c r="C7" s="34"/>
      <c r="D7" s="34"/>
      <c r="E7" s="34"/>
      <c r="F7" s="35" t="s">
        <v>5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7">
        <f>R15+R8+R26</f>
        <v>3760000</v>
      </c>
      <c r="S7" s="7">
        <f>S15+S8+S26</f>
        <v>500000</v>
      </c>
      <c r="T7" s="7">
        <f t="shared" ref="T7" si="0">T15+T8+T26</f>
        <v>-850000</v>
      </c>
    </row>
    <row r="8" spans="1:24" ht="24" customHeight="1" x14ac:dyDescent="0.25">
      <c r="A8" s="23" t="s">
        <v>3</v>
      </c>
      <c r="B8" s="34" t="s">
        <v>6</v>
      </c>
      <c r="C8" s="34"/>
      <c r="D8" s="34"/>
      <c r="E8" s="34"/>
      <c r="F8" s="35" t="s">
        <v>7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7">
        <f>R9+R12</f>
        <v>1780000</v>
      </c>
      <c r="S8" s="7">
        <f>S9+S12</f>
        <v>500000</v>
      </c>
      <c r="T8" s="7">
        <f t="shared" ref="T8" si="1">T9+T12</f>
        <v>-850000</v>
      </c>
    </row>
    <row r="9" spans="1:24" ht="24" customHeight="1" x14ac:dyDescent="0.25">
      <c r="A9" s="23" t="s">
        <v>3</v>
      </c>
      <c r="B9" s="34" t="s">
        <v>8</v>
      </c>
      <c r="C9" s="34"/>
      <c r="D9" s="34"/>
      <c r="E9" s="34"/>
      <c r="F9" s="35" t="s">
        <v>35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8">
        <f t="shared" ref="R9:T10" si="2">R10</f>
        <v>1780000</v>
      </c>
      <c r="S9" s="18">
        <f t="shared" si="2"/>
        <v>2280000</v>
      </c>
      <c r="T9" s="18">
        <f t="shared" si="2"/>
        <v>1430000</v>
      </c>
    </row>
    <row r="10" spans="1:24" ht="24" customHeight="1" x14ac:dyDescent="0.25">
      <c r="A10" s="22" t="s">
        <v>3</v>
      </c>
      <c r="B10" s="36" t="s">
        <v>9</v>
      </c>
      <c r="C10" s="36"/>
      <c r="D10" s="36"/>
      <c r="E10" s="36"/>
      <c r="F10" s="37" t="s">
        <v>38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19">
        <f t="shared" si="2"/>
        <v>1780000</v>
      </c>
      <c r="S10" s="19">
        <f t="shared" si="2"/>
        <v>2280000</v>
      </c>
      <c r="T10" s="19">
        <f t="shared" si="2"/>
        <v>1430000</v>
      </c>
    </row>
    <row r="11" spans="1:24" ht="24" customHeight="1" x14ac:dyDescent="0.25">
      <c r="A11" s="22" t="s">
        <v>10</v>
      </c>
      <c r="B11" s="36" t="s">
        <v>9</v>
      </c>
      <c r="C11" s="36"/>
      <c r="D11" s="36"/>
      <c r="E11" s="36"/>
      <c r="F11" s="37" t="s">
        <v>38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19">
        <v>1780000</v>
      </c>
      <c r="S11" s="19">
        <v>2280000</v>
      </c>
      <c r="T11" s="19">
        <v>1430000</v>
      </c>
      <c r="W11" s="13"/>
      <c r="X11" s="13"/>
    </row>
    <row r="12" spans="1:24" ht="24" customHeight="1" x14ac:dyDescent="0.25">
      <c r="A12" s="23" t="s">
        <v>3</v>
      </c>
      <c r="B12" s="34" t="s">
        <v>11</v>
      </c>
      <c r="C12" s="34"/>
      <c r="D12" s="34"/>
      <c r="E12" s="34"/>
      <c r="F12" s="35" t="s">
        <v>12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18">
        <f t="shared" ref="R12:T13" si="3">R13</f>
        <v>0</v>
      </c>
      <c r="S12" s="18">
        <f t="shared" si="3"/>
        <v>-1780000</v>
      </c>
      <c r="T12" s="18">
        <f t="shared" si="3"/>
        <v>-2280000</v>
      </c>
      <c r="W12" s="13"/>
      <c r="X12" s="13"/>
    </row>
    <row r="13" spans="1:24" ht="24" customHeight="1" x14ac:dyDescent="0.25">
      <c r="A13" s="22" t="s">
        <v>3</v>
      </c>
      <c r="B13" s="36" t="s">
        <v>13</v>
      </c>
      <c r="C13" s="36"/>
      <c r="D13" s="36"/>
      <c r="E13" s="36"/>
      <c r="F13" s="37" t="s">
        <v>39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19">
        <f t="shared" si="3"/>
        <v>0</v>
      </c>
      <c r="S13" s="19">
        <f t="shared" si="3"/>
        <v>-1780000</v>
      </c>
      <c r="T13" s="19">
        <f t="shared" si="3"/>
        <v>-2280000</v>
      </c>
      <c r="W13" s="13"/>
      <c r="X13" s="13"/>
    </row>
    <row r="14" spans="1:24" ht="24" customHeight="1" x14ac:dyDescent="0.25">
      <c r="A14" s="22" t="s">
        <v>10</v>
      </c>
      <c r="B14" s="36" t="s">
        <v>13</v>
      </c>
      <c r="C14" s="36"/>
      <c r="D14" s="36"/>
      <c r="E14" s="36"/>
      <c r="F14" s="37" t="s">
        <v>39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19">
        <v>0</v>
      </c>
      <c r="S14" s="19">
        <v>-1780000</v>
      </c>
      <c r="T14" s="19">
        <v>-2280000</v>
      </c>
      <c r="W14" s="14"/>
      <c r="X14" s="13"/>
    </row>
    <row r="15" spans="1:24" ht="24" customHeight="1" x14ac:dyDescent="0.25">
      <c r="A15" s="23" t="s">
        <v>3</v>
      </c>
      <c r="B15" s="34" t="s">
        <v>14</v>
      </c>
      <c r="C15" s="34"/>
      <c r="D15" s="34"/>
      <c r="E15" s="34"/>
      <c r="F15" s="35" t="s">
        <v>15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7">
        <f>R16+R21</f>
        <v>1980000</v>
      </c>
      <c r="S15" s="7">
        <f>S16+S21</f>
        <v>0</v>
      </c>
      <c r="T15" s="7">
        <f>T16+T21</f>
        <v>0</v>
      </c>
      <c r="W15" s="13"/>
      <c r="X15" s="15"/>
    </row>
    <row r="16" spans="1:24" ht="24" customHeight="1" x14ac:dyDescent="0.25">
      <c r="A16" s="23" t="s">
        <v>3</v>
      </c>
      <c r="B16" s="34" t="s">
        <v>16</v>
      </c>
      <c r="C16" s="34"/>
      <c r="D16" s="34"/>
      <c r="E16" s="34"/>
      <c r="F16" s="35" t="s">
        <v>17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7">
        <f t="shared" ref="R16:T19" si="4">R17</f>
        <v>-30683383.44241</v>
      </c>
      <c r="S16" s="7">
        <f t="shared" si="4"/>
        <v>-31265719.574140001</v>
      </c>
      <c r="T16" s="7">
        <f t="shared" si="4"/>
        <v>-32989637.873599999</v>
      </c>
      <c r="V16" s="13"/>
      <c r="W16" s="13"/>
      <c r="X16" s="13"/>
    </row>
    <row r="17" spans="1:24" ht="24" customHeight="1" x14ac:dyDescent="0.25">
      <c r="A17" s="22" t="s">
        <v>3</v>
      </c>
      <c r="B17" s="36" t="s">
        <v>18</v>
      </c>
      <c r="C17" s="36"/>
      <c r="D17" s="36"/>
      <c r="E17" s="36"/>
      <c r="F17" s="37" t="s">
        <v>19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8">
        <f t="shared" si="4"/>
        <v>-30683383.44241</v>
      </c>
      <c r="S17" s="8">
        <f t="shared" si="4"/>
        <v>-31265719.574140001</v>
      </c>
      <c r="T17" s="8">
        <f t="shared" si="4"/>
        <v>-32989637.873599999</v>
      </c>
      <c r="V17" s="13"/>
      <c r="W17" s="13"/>
      <c r="X17" s="13"/>
    </row>
    <row r="18" spans="1:24" ht="24" customHeight="1" x14ac:dyDescent="0.25">
      <c r="A18" s="22" t="s">
        <v>3</v>
      </c>
      <c r="B18" s="36" t="s">
        <v>20</v>
      </c>
      <c r="C18" s="36"/>
      <c r="D18" s="36"/>
      <c r="E18" s="36"/>
      <c r="F18" s="37" t="s">
        <v>21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8">
        <f t="shared" si="4"/>
        <v>-30683383.44241</v>
      </c>
      <c r="S18" s="8">
        <f t="shared" si="4"/>
        <v>-31265719.574140001</v>
      </c>
      <c r="T18" s="8">
        <f t="shared" si="4"/>
        <v>-32989637.873599999</v>
      </c>
      <c r="V18" s="13"/>
      <c r="W18" s="13"/>
      <c r="X18" s="13"/>
    </row>
    <row r="19" spans="1:24" ht="24" customHeight="1" x14ac:dyDescent="0.25">
      <c r="A19" s="22" t="s">
        <v>3</v>
      </c>
      <c r="B19" s="36" t="s">
        <v>22</v>
      </c>
      <c r="C19" s="36"/>
      <c r="D19" s="36"/>
      <c r="E19" s="36"/>
      <c r="F19" s="37" t="s">
        <v>23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8">
        <f t="shared" si="4"/>
        <v>-30683383.44241</v>
      </c>
      <c r="S19" s="8">
        <f t="shared" si="4"/>
        <v>-31265719.574140001</v>
      </c>
      <c r="T19" s="8">
        <f t="shared" si="4"/>
        <v>-32989637.873599999</v>
      </c>
      <c r="V19" s="13"/>
      <c r="W19" s="13"/>
      <c r="X19" s="13"/>
    </row>
    <row r="20" spans="1:24" ht="24" customHeight="1" x14ac:dyDescent="0.25">
      <c r="A20" s="22" t="s">
        <v>24</v>
      </c>
      <c r="B20" s="36" t="s">
        <v>22</v>
      </c>
      <c r="C20" s="36"/>
      <c r="D20" s="36"/>
      <c r="E20" s="36"/>
      <c r="F20" s="37" t="s">
        <v>23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8">
        <f>-28769383.44241-1780000-134000</f>
        <v>-30683383.44241</v>
      </c>
      <c r="S20" s="8">
        <f>-28851719.57414-2280000-134000</f>
        <v>-31265719.574140001</v>
      </c>
      <c r="T20" s="8">
        <f>-31425637.8736-1430000-134000</f>
        <v>-32989637.873599999</v>
      </c>
      <c r="V20" s="16"/>
    </row>
    <row r="21" spans="1:24" ht="24" customHeight="1" x14ac:dyDescent="0.25">
      <c r="A21" s="23" t="s">
        <v>3</v>
      </c>
      <c r="B21" s="34" t="s">
        <v>25</v>
      </c>
      <c r="C21" s="34"/>
      <c r="D21" s="34"/>
      <c r="E21" s="34"/>
      <c r="F21" s="35" t="s">
        <v>26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7">
        <f t="shared" ref="R21:T30" si="5">R22</f>
        <v>32663383.44241</v>
      </c>
      <c r="S21" s="7">
        <f t="shared" si="5"/>
        <v>31265719.574140001</v>
      </c>
      <c r="T21" s="7">
        <f>T22</f>
        <v>32989637.873599999</v>
      </c>
      <c r="V21" s="13"/>
    </row>
    <row r="22" spans="1:24" ht="24" customHeight="1" x14ac:dyDescent="0.25">
      <c r="A22" s="22" t="s">
        <v>3</v>
      </c>
      <c r="B22" s="36" t="s">
        <v>27</v>
      </c>
      <c r="C22" s="36"/>
      <c r="D22" s="36"/>
      <c r="E22" s="36"/>
      <c r="F22" s="37" t="s">
        <v>28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8">
        <f t="shared" si="5"/>
        <v>32663383.44241</v>
      </c>
      <c r="S22" s="8">
        <f t="shared" si="5"/>
        <v>31265719.574140001</v>
      </c>
      <c r="T22" s="8">
        <f t="shared" si="5"/>
        <v>32989637.873599999</v>
      </c>
      <c r="V22" s="13"/>
    </row>
    <row r="23" spans="1:24" ht="24" customHeight="1" x14ac:dyDescent="0.25">
      <c r="A23" s="22" t="s">
        <v>3</v>
      </c>
      <c r="B23" s="36" t="s">
        <v>29</v>
      </c>
      <c r="C23" s="36"/>
      <c r="D23" s="36"/>
      <c r="E23" s="36"/>
      <c r="F23" s="37" t="s">
        <v>30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8">
        <f t="shared" si="5"/>
        <v>32663383.44241</v>
      </c>
      <c r="S23" s="8">
        <f t="shared" si="5"/>
        <v>31265719.574140001</v>
      </c>
      <c r="T23" s="8">
        <f t="shared" si="5"/>
        <v>32989637.873599999</v>
      </c>
      <c r="V23" s="13"/>
    </row>
    <row r="24" spans="1:24" ht="24" customHeight="1" x14ac:dyDescent="0.25">
      <c r="A24" s="22" t="s">
        <v>3</v>
      </c>
      <c r="B24" s="36" t="s">
        <v>31</v>
      </c>
      <c r="C24" s="36"/>
      <c r="D24" s="36"/>
      <c r="E24" s="36"/>
      <c r="F24" s="37" t="s">
        <v>32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8">
        <f t="shared" si="5"/>
        <v>32663383.44241</v>
      </c>
      <c r="S24" s="8">
        <f t="shared" si="5"/>
        <v>31265719.574140001</v>
      </c>
      <c r="T24" s="8">
        <f t="shared" si="5"/>
        <v>32989637.873599999</v>
      </c>
      <c r="V24" s="13"/>
    </row>
    <row r="25" spans="1:24" ht="24" customHeight="1" x14ac:dyDescent="0.25">
      <c r="A25" s="22" t="s">
        <v>24</v>
      </c>
      <c r="B25" s="36" t="s">
        <v>31</v>
      </c>
      <c r="C25" s="36"/>
      <c r="D25" s="36"/>
      <c r="E25" s="36"/>
      <c r="F25" s="37" t="s">
        <v>32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8">
        <f>32529383.44241+134000</f>
        <v>32663383.44241</v>
      </c>
      <c r="S25" s="8">
        <f>29351719.57414+1780000+134000</f>
        <v>31265719.574140001</v>
      </c>
      <c r="T25" s="8">
        <f>30575637.8736+2280000+134000</f>
        <v>32989637.873599999</v>
      </c>
      <c r="V25" s="17"/>
    </row>
    <row r="26" spans="1:24" ht="24" customHeight="1" x14ac:dyDescent="0.25">
      <c r="A26" s="20" t="s">
        <v>3</v>
      </c>
      <c r="B26" s="38" t="s">
        <v>49</v>
      </c>
      <c r="C26" s="38"/>
      <c r="D26" s="38"/>
      <c r="E26" s="38"/>
      <c r="F26" s="39" t="s">
        <v>50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9">
        <f t="shared" ref="R26:T26" si="6">R27+R32</f>
        <v>0</v>
      </c>
      <c r="S26" s="9">
        <f t="shared" si="6"/>
        <v>0</v>
      </c>
      <c r="T26" s="9">
        <f t="shared" si="6"/>
        <v>0</v>
      </c>
      <c r="V26" s="13"/>
      <c r="X26" s="1"/>
    </row>
    <row r="27" spans="1:24" ht="27.75" customHeight="1" x14ac:dyDescent="0.25">
      <c r="A27" s="20" t="s">
        <v>3</v>
      </c>
      <c r="B27" s="38" t="s">
        <v>47</v>
      </c>
      <c r="C27" s="38"/>
      <c r="D27" s="38"/>
      <c r="E27" s="38"/>
      <c r="F27" s="39" t="s">
        <v>48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9">
        <f>R30</f>
        <v>-134000</v>
      </c>
      <c r="S27" s="9">
        <f>S30</f>
        <v>-134000</v>
      </c>
      <c r="T27" s="9">
        <f>T30</f>
        <v>-134000</v>
      </c>
      <c r="V27" s="13"/>
    </row>
    <row r="28" spans="1:24" ht="33.75" customHeight="1" x14ac:dyDescent="0.25">
      <c r="A28" s="21" t="s">
        <v>3</v>
      </c>
      <c r="B28" s="40" t="s">
        <v>45</v>
      </c>
      <c r="C28" s="40"/>
      <c r="D28" s="40"/>
      <c r="E28" s="40"/>
      <c r="F28" s="41" t="s">
        <v>46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10">
        <f t="shared" si="5"/>
        <v>-134000</v>
      </c>
      <c r="S28" s="10">
        <f t="shared" si="5"/>
        <v>-134000</v>
      </c>
      <c r="T28" s="10">
        <f t="shared" si="5"/>
        <v>-134000</v>
      </c>
    </row>
    <row r="29" spans="1:24" ht="72.75" customHeight="1" x14ac:dyDescent="0.25">
      <c r="A29" s="21" t="s">
        <v>3</v>
      </c>
      <c r="B29" s="40" t="s">
        <v>40</v>
      </c>
      <c r="C29" s="40"/>
      <c r="D29" s="40"/>
      <c r="E29" s="40"/>
      <c r="F29" s="41" t="s">
        <v>41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10">
        <f t="shared" si="5"/>
        <v>-134000</v>
      </c>
      <c r="S29" s="10">
        <f t="shared" si="5"/>
        <v>-134000</v>
      </c>
      <c r="T29" s="10">
        <f t="shared" si="5"/>
        <v>-134000</v>
      </c>
    </row>
    <row r="30" spans="1:24" ht="64.5" customHeight="1" x14ac:dyDescent="0.25">
      <c r="A30" s="21" t="s">
        <v>3</v>
      </c>
      <c r="B30" s="40" t="s">
        <v>42</v>
      </c>
      <c r="C30" s="40"/>
      <c r="D30" s="40"/>
      <c r="E30" s="40"/>
      <c r="F30" s="41" t="s">
        <v>43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10">
        <f t="shared" si="5"/>
        <v>-134000</v>
      </c>
      <c r="S30" s="10">
        <f t="shared" si="5"/>
        <v>-134000</v>
      </c>
      <c r="T30" s="10">
        <f t="shared" si="5"/>
        <v>-134000</v>
      </c>
    </row>
    <row r="31" spans="1:24" ht="60" customHeight="1" x14ac:dyDescent="0.25">
      <c r="A31" s="21" t="s">
        <v>10</v>
      </c>
      <c r="B31" s="40" t="s">
        <v>44</v>
      </c>
      <c r="C31" s="40"/>
      <c r="D31" s="40"/>
      <c r="E31" s="40"/>
      <c r="F31" s="41" t="s">
        <v>43</v>
      </c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10">
        <v>-134000</v>
      </c>
      <c r="S31" s="10">
        <v>-134000</v>
      </c>
      <c r="T31" s="10">
        <v>-134000</v>
      </c>
    </row>
    <row r="32" spans="1:24" ht="27.75" customHeight="1" x14ac:dyDescent="0.25">
      <c r="A32" s="11" t="s">
        <v>3</v>
      </c>
      <c r="B32" s="42" t="s">
        <v>51</v>
      </c>
      <c r="C32" s="43"/>
      <c r="D32" s="43"/>
      <c r="E32" s="44"/>
      <c r="F32" s="45" t="s">
        <v>52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7"/>
      <c r="R32" s="9">
        <f t="shared" ref="R32:T33" si="7">R33</f>
        <v>134000</v>
      </c>
      <c r="S32" s="9">
        <f t="shared" si="7"/>
        <v>134000</v>
      </c>
      <c r="T32" s="9">
        <f t="shared" si="7"/>
        <v>134000</v>
      </c>
    </row>
    <row r="33" spans="1:20" ht="27.75" customHeight="1" x14ac:dyDescent="0.25">
      <c r="A33" s="12" t="s">
        <v>3</v>
      </c>
      <c r="B33" s="48" t="s">
        <v>53</v>
      </c>
      <c r="C33" s="48"/>
      <c r="D33" s="48"/>
      <c r="E33" s="48"/>
      <c r="F33" s="49" t="s">
        <v>54</v>
      </c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1"/>
      <c r="R33" s="10">
        <f t="shared" si="7"/>
        <v>134000</v>
      </c>
      <c r="S33" s="10">
        <f t="shared" si="7"/>
        <v>134000</v>
      </c>
      <c r="T33" s="10">
        <f t="shared" si="7"/>
        <v>134000</v>
      </c>
    </row>
    <row r="34" spans="1:20" ht="27.75" customHeight="1" x14ac:dyDescent="0.25">
      <c r="A34" s="12" t="s">
        <v>3</v>
      </c>
      <c r="B34" s="48" t="s">
        <v>55</v>
      </c>
      <c r="C34" s="48"/>
      <c r="D34" s="48"/>
      <c r="E34" s="48"/>
      <c r="F34" s="49" t="s">
        <v>56</v>
      </c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1"/>
      <c r="R34" s="10">
        <v>134000</v>
      </c>
      <c r="S34" s="10">
        <v>134000</v>
      </c>
      <c r="T34" s="10">
        <v>134000</v>
      </c>
    </row>
    <row r="35" spans="1:20" ht="27.75" customHeight="1" x14ac:dyDescent="0.25">
      <c r="A35" s="12" t="s">
        <v>3</v>
      </c>
      <c r="B35" s="48" t="s">
        <v>57</v>
      </c>
      <c r="C35" s="48"/>
      <c r="D35" s="48"/>
      <c r="E35" s="48"/>
      <c r="F35" s="49" t="s">
        <v>58</v>
      </c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1"/>
      <c r="R35" s="10">
        <v>134000</v>
      </c>
      <c r="S35" s="10">
        <v>134000</v>
      </c>
      <c r="T35" s="10">
        <v>134000</v>
      </c>
    </row>
    <row r="36" spans="1:20" ht="33.75" customHeight="1" x14ac:dyDescent="0.25">
      <c r="A36" s="12" t="s">
        <v>10</v>
      </c>
      <c r="B36" s="48" t="s">
        <v>57</v>
      </c>
      <c r="C36" s="48"/>
      <c r="D36" s="48"/>
      <c r="E36" s="48"/>
      <c r="F36" s="55" t="s">
        <v>58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7"/>
      <c r="R36" s="10">
        <v>134000</v>
      </c>
      <c r="S36" s="10">
        <v>134000</v>
      </c>
      <c r="T36" s="10">
        <v>134000</v>
      </c>
    </row>
    <row r="37" spans="1:20" ht="15" customHeight="1" x14ac:dyDescent="0.25">
      <c r="A37" s="52" t="s">
        <v>33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9">
        <f>R7</f>
        <v>3760000</v>
      </c>
      <c r="S37" s="9">
        <f>S7</f>
        <v>500000</v>
      </c>
      <c r="T37" s="9">
        <f>T7</f>
        <v>-850000</v>
      </c>
    </row>
  </sheetData>
  <mergeCells count="75">
    <mergeCell ref="A37:Q37"/>
    <mergeCell ref="B34:E34"/>
    <mergeCell ref="F34:Q34"/>
    <mergeCell ref="B35:E35"/>
    <mergeCell ref="F35:Q35"/>
    <mergeCell ref="B36:E36"/>
    <mergeCell ref="F36:Q36"/>
    <mergeCell ref="B31:E31"/>
    <mergeCell ref="F31:Q31"/>
    <mergeCell ref="B32:E32"/>
    <mergeCell ref="F32:Q32"/>
    <mergeCell ref="B33:E33"/>
    <mergeCell ref="F33:Q33"/>
    <mergeCell ref="B28:E28"/>
    <mergeCell ref="F28:Q28"/>
    <mergeCell ref="B29:E29"/>
    <mergeCell ref="F29:Q29"/>
    <mergeCell ref="B30:E30"/>
    <mergeCell ref="F30:Q30"/>
    <mergeCell ref="B25:E25"/>
    <mergeCell ref="F25:Q25"/>
    <mergeCell ref="B26:E26"/>
    <mergeCell ref="F26:Q26"/>
    <mergeCell ref="B27:E27"/>
    <mergeCell ref="F27:Q27"/>
    <mergeCell ref="B22:E22"/>
    <mergeCell ref="F22:Q22"/>
    <mergeCell ref="B23:E23"/>
    <mergeCell ref="F23:Q23"/>
    <mergeCell ref="B24:E24"/>
    <mergeCell ref="F24:Q24"/>
    <mergeCell ref="B19:E19"/>
    <mergeCell ref="F19:Q19"/>
    <mergeCell ref="B20:E20"/>
    <mergeCell ref="F20:Q20"/>
    <mergeCell ref="B21:E21"/>
    <mergeCell ref="F21:Q21"/>
    <mergeCell ref="B16:E16"/>
    <mergeCell ref="F16:Q16"/>
    <mergeCell ref="B17:E17"/>
    <mergeCell ref="F17:Q17"/>
    <mergeCell ref="B18:E18"/>
    <mergeCell ref="F18:Q18"/>
    <mergeCell ref="B13:E13"/>
    <mergeCell ref="F13:Q13"/>
    <mergeCell ref="B14:E14"/>
    <mergeCell ref="F14:Q14"/>
    <mergeCell ref="B15:E15"/>
    <mergeCell ref="F15:Q15"/>
    <mergeCell ref="B10:E10"/>
    <mergeCell ref="F10:Q10"/>
    <mergeCell ref="B11:E11"/>
    <mergeCell ref="F11:Q11"/>
    <mergeCell ref="B12:E12"/>
    <mergeCell ref="F12:Q12"/>
    <mergeCell ref="B7:E7"/>
    <mergeCell ref="F7:Q7"/>
    <mergeCell ref="B8:E8"/>
    <mergeCell ref="F8:Q8"/>
    <mergeCell ref="B9:E9"/>
    <mergeCell ref="F9:Q9"/>
    <mergeCell ref="A4:A5"/>
    <mergeCell ref="B4:E5"/>
    <mergeCell ref="F4:Q5"/>
    <mergeCell ref="R4:T4"/>
    <mergeCell ref="B6:E6"/>
    <mergeCell ref="F6:Q6"/>
    <mergeCell ref="S1:T1"/>
    <mergeCell ref="A2:T2"/>
    <mergeCell ref="B3:C3"/>
    <mergeCell ref="D3:E3"/>
    <mergeCell ref="F3:H3"/>
    <mergeCell ref="I3:J3"/>
    <mergeCell ref="K3:L3"/>
    <mergeCell ref="M3:O3"/>
  </mergeCells>
  <pageMargins left="0.23622047244094491" right="0.23622047244094491" top="0.74803149606299213" bottom="0.74803149606299213" header="0.23622047244094491" footer="0.23622047244094491"/>
  <pageSetup paperSize="9" scale="7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User457568</cp:lastModifiedBy>
  <cp:lastPrinted>2025-06-26T12:53:28Z</cp:lastPrinted>
  <dcterms:created xsi:type="dcterms:W3CDTF">2019-11-05T14:10:25Z</dcterms:created>
  <dcterms:modified xsi:type="dcterms:W3CDTF">2025-06-26T12:53:33Z</dcterms:modified>
</cp:coreProperties>
</file>