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9150" windowHeight="3615" activeTab="1"/>
  </bookViews>
  <sheets>
    <sheet name="1 полугодие" sheetId="1" r:id="rId1"/>
    <sheet name="Св-я об исп по дох 1пол2017" sheetId="2" r:id="rId2"/>
  </sheets>
  <definedNames/>
  <calcPr fullCalcOnLoad="1"/>
</workbook>
</file>

<file path=xl/sharedStrings.xml><?xml version="1.0" encoding="utf-8"?>
<sst xmlns="http://schemas.openxmlformats.org/spreadsheetml/2006/main" count="482" uniqueCount="238">
  <si>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</si>
  <si>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</si>
  <si>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</si>
  <si>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</si>
  <si>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</si>
  <si>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</si>
  <si>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</si>
  <si>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</si>
  <si>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</si>
  <si>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</si>
  <si>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</si>
  <si>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</si>
  <si>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</si>
  <si>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</si>
  <si>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</si>
  <si>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</si>
  <si>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</si>
  <si>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</si>
  <si>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</si>
  <si>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</si>
  <si>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</si>
  <si>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</si>
  <si>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</si>
  <si>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</si>
  <si>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</si>
  <si>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</si>
  <si>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</si>
  <si>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</si>
  <si>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</si>
  <si>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</si>
  <si>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</si>
  <si>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</si>
  <si>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000 1 14 01000 00 0000 410</t>
  </si>
  <si>
    <t>Доходы от продажи квартир</t>
  </si>
  <si>
    <t xml:space="preserve">000 1 14 01050 05 0000 410 </t>
  </si>
  <si>
    <t xml:space="preserve">Доходы от продажи земельных участков, государственная собственность на которые не разграничена </t>
  </si>
  <si>
    <t>000 1 16 00000 00 0000 000</t>
  </si>
  <si>
    <t>000 1 17 00000 00 0000 000</t>
  </si>
  <si>
    <t>Прочие неналоговые доходы</t>
  </si>
  <si>
    <t>000 1 17 05000 00 0000 180</t>
  </si>
  <si>
    <t>000 1 17 05050 05 0000 180</t>
  </si>
  <si>
    <t>Прочие неналоговые доходы  бюджетов муниципальных районов</t>
  </si>
  <si>
    <t>000 2 00 00000 00 0000 000</t>
  </si>
  <si>
    <t>Безвозмездные поступления</t>
  </si>
  <si>
    <t>000 2 02 00000 00 0000 000</t>
  </si>
  <si>
    <t>Прочие субвенции</t>
  </si>
  <si>
    <t>Прочие субвенции бюджетам муниципальных районов</t>
  </si>
  <si>
    <t>ВСЕГО ДОХОДОВ</t>
  </si>
  <si>
    <t>000 2 02 03000 00 0000 151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</si>
  <si>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</si>
  <si>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</si>
  <si>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000 2 02 04000 00 0000 151</t>
  </si>
  <si>
    <t>000 1 14 06000 00 0000 430</t>
  </si>
  <si>
    <t>000 1 14 06010 00 0000 430</t>
  </si>
  <si>
    <t>000 1 08 00000 00 0000 000</t>
  </si>
  <si>
    <t>000 1 08 07150 01 0000 110</t>
  </si>
  <si>
    <t>000 1 11 07015 05 0000 120</t>
  </si>
  <si>
    <t xml:space="preserve">000 1 11 09000 00 0000 120 </t>
  </si>
  <si>
    <t>Налоговые и неналоговые доходы</t>
  </si>
  <si>
    <t>Коды</t>
  </si>
  <si>
    <t xml:space="preserve">Наименования </t>
  </si>
  <si>
    <t xml:space="preserve">000 1 11 09045 05 0001 120 </t>
  </si>
  <si>
    <t>000 1 14 02000 00 0000 000</t>
  </si>
  <si>
    <t>Иные межбюджетные трансферты</t>
  </si>
  <si>
    <t>000 1 14 02053 05 0000 410</t>
  </si>
  <si>
    <t>000 1 11 05013 10 0000 120</t>
  </si>
  <si>
    <t>000 1 14 06013 10 0000 430</t>
  </si>
  <si>
    <t>000 2 02 02000 00 0000 151</t>
  </si>
  <si>
    <t>Прочие субсидии</t>
  </si>
  <si>
    <t>Прочие субсидии бюджетам муниципальных районов</t>
  </si>
  <si>
    <t>000 1 11 01000 00 0000 120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</si>
  <si>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</si>
  <si>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</si>
  <si>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000 1 11 05075 05 0000 120 </t>
  </si>
  <si>
    <t>Государственная пошлина за выдачу разрешения на  установку рекламной конструкции</t>
  </si>
  <si>
    <t>Доходы от перечисление части прибыли 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</si>
  <si>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</si>
  <si>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местным бюджетам 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</si>
  <si>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</si>
  <si>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000 1 11 05075 05 0101 120 </t>
  </si>
  <si>
    <t xml:space="preserve">000 1 11 05075 05 0102 120 </t>
  </si>
  <si>
    <t xml:space="preserve">000 1 11 09045 05 0054 120 </t>
  </si>
  <si>
    <t>Субвенции бюджетам муниципальных районов на представление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</si>
  <si>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Начальник финансового управления                                                                                                       Н.А. Гереш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</si>
  <si>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</si>
  <si>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</si>
  <si>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</si>
  <si>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</si>
  <si>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</si>
  <si>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</si>
  <si>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</si>
  <si>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</si>
  <si>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</si>
  <si>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</si>
  <si>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</si>
  <si>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</si>
  <si>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</si>
  <si>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</si>
  <si>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</si>
  <si>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</si>
  <si>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(тыс. рублей)</t>
  </si>
  <si>
    <t>Единый сельскохозяйственный налог</t>
  </si>
  <si>
    <t>000 1 11 05020 00 0000 120</t>
  </si>
  <si>
    <t>000 1 11 05025 05 0000 120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</si>
  <si>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</si>
  <si>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</si>
  <si>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Налоги на товары (работы, услуги), реализуемые на территории Российской Федерации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</si>
  <si>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</si>
  <si>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</si>
  <si>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</si>
  <si>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</si>
  <si>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</si>
  <si>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квартир, находящихся в собственности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</si>
  <si>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</si>
  <si>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</si>
  <si>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Штрафы, санкции, возмещение ущерба</t>
  </si>
  <si>
    <t>Субсидии бюджетам бюджетной системы Российской Федерации (межбюджетные субсидии)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</si>
  <si>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</si>
  <si>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</si>
  <si>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000 1 03 00000 00 0000 000</t>
  </si>
  <si>
    <t>000 1 05 01000 00 0000 110</t>
  </si>
  <si>
    <t>Налог, взимаемый в связи применением упрощенной системы налогообложения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</si>
  <si>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</si>
  <si>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Доходы от перечисление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</si>
  <si>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</si>
  <si>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реализации имущества, находящегося  в государственной и муниципальной собственности   (за исключением движимого имущества бюджетных и  автономных учреждений, а также имущества  государственных и  муниципальных унитарных предприятий, в том числе казенных)</t>
  </si>
  <si>
    <t>000 1 05 04000 02 0000 110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</si>
  <si>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</si>
  <si>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Российской Федерации, субъектам  Российской Федерации или муниципальным образованиям</t>
  </si>
  <si>
    <t>Безвозмездные поступления от других бюджетов бюджетной системы Российской Федерации</t>
  </si>
  <si>
    <t>Субвенции  бюджетам субъектов  Российской Федерации и муниципальных образований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</si>
  <si>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</si>
  <si>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 (доходы от сдачи в аренду иного имущества)</t>
  </si>
  <si>
    <t>Доходы от сдачи в аренду имущества, составляющего казну муниципальных районов (за исключением земельных участков) (доходы от сдачи в аренду нежилых помещений)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</si>
  <si>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по договорам на установку и эксплуатацию рекламных конструкций)</t>
  </si>
  <si>
    <t>Прочие поступления от использования имущества 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продажи права  на заключение договоров на установку и эксплуатацию рекламных конструкций)</t>
  </si>
  <si>
    <t xml:space="preserve">000 1 11 09045 05 0000 120 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</si>
  <si>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</si>
  <si>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</si>
  <si>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</si>
  <si>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Доходы от сдачи в аренду имущества, составляющего казну муниципальных районов (за исключением земельных участков) (плата за наем жилых помещений муниципального жилого фонда)</t>
  </si>
  <si>
    <t xml:space="preserve">000 1 11 05075 05 0012 120 </t>
  </si>
  <si>
    <t xml:space="preserve">000 1 11 05075 05 0013 120 </t>
  </si>
  <si>
    <t xml:space="preserve">Доходы от сдачи в аренду имущества, составляющего казну муниципальных районов (за исключением земельных участков)  (плата за коммерческий наем жилых помещений муниципального жилищного фонда) 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</si>
  <si>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</si>
  <si>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</si>
  <si>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
</t>
  </si>
  <si>
    <t xml:space="preserve">000 1 14 06310 00 0000 430
</t>
  </si>
  <si>
    <t>000 1 14 06313 10 0000 430</t>
  </si>
  <si>
    <t>000 1 14 06313 13 0000 430</t>
  </si>
  <si>
    <t>000 2 07 00000 00 0000 000</t>
  </si>
  <si>
    <t>Прочие безвозмездные поступления</t>
  </si>
  <si>
    <t>000 2 07 05030 05 0000 180</t>
  </si>
  <si>
    <t>Прочие безвозмездные поступления в бюджеты муниципальных районов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</si>
  <si>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</si>
  <si>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</si>
  <si>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</si>
  <si>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</si>
  <si>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</si>
  <si>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</si>
  <si>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</si>
  <si>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</si>
  <si>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</si>
  <si>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</si>
  <si>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000 2 02 29999 00 0000 151</t>
  </si>
  <si>
    <t>000 2 02 29999 05 0000 151</t>
  </si>
  <si>
    <t>000 2 02 30022 00 0000 151</t>
  </si>
  <si>
    <t>000 2 02 30022 05 0000 151</t>
  </si>
  <si>
    <t>000 2 02 30024 00 0000 151</t>
  </si>
  <si>
    <t>000 2 02 30024 05 0000 151</t>
  </si>
  <si>
    <t>000 2 02 30029 00 0000 151</t>
  </si>
  <si>
    <t>000 2 02 30029 05 0000 151</t>
  </si>
  <si>
    <t>000 2 02 35082 00 0000 151</t>
  </si>
  <si>
    <t>000 2 02 35082 05 0000 151</t>
  </si>
  <si>
    <t>000 2 02 39999 00 0000 151</t>
  </si>
  <si>
    <t>000 2 02 39999 05 0000 151</t>
  </si>
  <si>
    <t>000 2 02 49999 00 0000 151</t>
  </si>
  <si>
    <t>000 2 02 49999 05 0000 151</t>
  </si>
  <si>
    <t>000 2 02 35485 00 0000 151</t>
  </si>
  <si>
    <t>Субвенции бюджетам на обеспечение жильем граждан, уволенных с военной службы (службы), и приравненных к ним лиц</t>
  </si>
  <si>
    <t>000 2 02 35485 05 0000 151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</si>
  <si>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</si>
  <si>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 xml:space="preserve">000 2 02 20077 00 0000 151
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</si>
  <si>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</si>
  <si>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 xml:space="preserve">000 2 02 20077 05 0000 151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</si>
  <si>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</si>
  <si>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Процент исполнения назначений 2017 года</t>
  </si>
  <si>
    <t>Назначено на 2017 год</t>
  </si>
  <si>
    <t>Процент роста/снижения поступлений по сравнению с 2016 годом</t>
  </si>
  <si>
    <t xml:space="preserve">000 1 06 06000 00 0000 110
</t>
  </si>
  <si>
    <t xml:space="preserve">Земельный налог
</t>
  </si>
  <si>
    <t xml:space="preserve">000 1 06 06033 05 0000 110
</t>
  </si>
  <si>
    <t xml:space="preserve">Земельный налог с организаций, обладающих земельным участком, расположенным и границах межселенных территорий
</t>
  </si>
  <si>
    <t xml:space="preserve">000 1 09 07000 00 0000 110
</t>
  </si>
  <si>
    <t xml:space="preserve">Прочие налоги и сборы (по отмененным местным налогам и сборам)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</si>
  <si>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</si>
  <si>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</si>
  <si>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000 1 17 01000 00 0000 180
</t>
  </si>
  <si>
    <t>Невыясненные поступления</t>
  </si>
  <si>
    <t xml:space="preserve">000 1 17 01050 05 0000 180
</t>
  </si>
  <si>
    <t>Невыясненные поступления, зачисляемые в бюджеты муниципальных районов</t>
  </si>
  <si>
    <t>000 2 18 00000 00 000 000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</si>
  <si>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</si>
  <si>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000 2 18 05010 05 0000 180</t>
  </si>
  <si>
    <t>Доходы бюджетов муниципальных районов от возврата бюджетными учреждениями остатков субсидий прошлых лет</t>
  </si>
  <si>
    <t>000 2 19 0000 00 0000 000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</si>
  <si>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</si>
  <si>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</si>
  <si>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</si>
  <si>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</si>
  <si>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</si>
  <si>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</si>
  <si>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</si>
  <si>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000 2 02 04014 00 0000 151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</si>
  <si>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</si>
  <si>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</si>
  <si>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</si>
  <si>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Сведения об исполнении бюджета  Красногорского муниципального района по доходам в разрезе видов доходов и в сравнении с соответствующим периодом прошлого года за 1 квартал 2017 года</t>
  </si>
  <si>
    <t>Исполнено по состоянию на 01.07.2017</t>
  </si>
  <si>
    <t>Исполнено по состоянию на 01.07.2016</t>
  </si>
  <si>
    <t>Субсидии бюджетам муниципальных районов на реализацию федеральных целевых программ</t>
  </si>
  <si>
    <t xml:space="preserve">000 2 02 20051 05 0000 151
</t>
  </si>
  <si>
    <t xml:space="preserve">000 2 02 20051 00 0000 151
</t>
  </si>
  <si>
    <t>Субсидии бюджетам на реализацию федеральных целевых программ</t>
  </si>
  <si>
    <t>000 2 02 20216 05 0000 151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</si>
  <si>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</si>
  <si>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000 2 02 20216 00 0000 151</t>
  </si>
  <si>
    <t xml:space="preserve">Субсидии бюджетам муниципальных районовна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</si>
  <si>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000 1 11 05310 00 0000 120
</t>
  </si>
  <si>
    <t xml:space="preserve">Плата по соглашениям об установлении сервитута в отношении земельных участков, государственная собственность на которые не разграничена
</t>
  </si>
  <si>
    <t xml:space="preserve">000 1 11 05313 05 0000 120
</t>
  </si>
  <si>
    <t xml:space="preserve"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
</t>
  </si>
  <si>
    <t>000 2 02 02008 00 0000 151</t>
  </si>
  <si>
    <t>Субсидии бюджетам на обеспечение жильем молодых семей</t>
  </si>
  <si>
    <t>Субсидии бюджетам муниципальных районов на обеспечение жильем молодых семей</t>
  </si>
  <si>
    <t>000 2 02 03077 00 0000 151</t>
  </si>
  <si>
    <t>000 2 02 03077 05 0000 151</t>
  </si>
  <si>
    <t>Сведения об исполнении бюджета  Красногорского муниципального района по доходам в разрезе видов доходов и в сравнении с соответствующим периодом прошлого года за 1 полугодие 2017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</si>
</sst>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"/>
    <numFmt numFmtId="173" formatCode="0.0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##\ ###\ ###\ ##0.00_р_.;[Red]\-###\ ###\ ###\ ##0.00_р_."/>
    <numFmt numFmtId="183" formatCode="##\ ###\ ###\ ##0.00_р_.;[Red]\-##\ ###\ ###\ ##0.00_р_."/>
    <numFmt numFmtId="184" formatCode="#\ ###\ ###\ ##0.00_р_.;[Red]\-#\ ###\ ###\ ##0.0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[$-FC19]d\ mmmm\ yyyy\ &quot;г.&quot;"/>
    <numFmt numFmtId="191" formatCode="#,##0.000"/>
  </numFmts>
  <fonts count="48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b/>
      <sz val="10"/>
      <name val="Times New Roman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 CYR"/>
      <family val="0"/>
    </font>
    <font>
      <b/>
      <sz val="9"/>
      <name val="Times New Roman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6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189" fontId="7" fillId="0" borderId="10" xfId="0" applyNumberFormat="1" applyFont="1" applyBorder="1" applyAlignment="1">
      <alignment vertical="top" wrapText="1"/>
    </xf>
    <xf numFmtId="181" fontId="9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189" fontId="7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vertical="top"/>
    </xf>
    <xf numFmtId="189" fontId="6" fillId="0" borderId="10" xfId="0" applyNumberFormat="1" applyFont="1" applyBorder="1" applyAlignment="1">
      <alignment vertical="top"/>
    </xf>
    <xf numFmtId="189" fontId="9" fillId="0" borderId="10" xfId="0" applyNumberFormat="1" applyFont="1" applyBorder="1" applyAlignment="1">
      <alignment vertical="top"/>
    </xf>
    <xf numFmtId="4" fontId="6" fillId="0" borderId="10" xfId="0" applyNumberFormat="1" applyFont="1" applyFill="1" applyBorder="1" applyAlignment="1">
      <alignment vertical="top"/>
    </xf>
    <xf numFmtId="189" fontId="6" fillId="0" borderId="10" xfId="0" applyNumberFormat="1" applyFont="1" applyFill="1" applyBorder="1" applyAlignment="1">
      <alignment vertical="top"/>
    </xf>
    <xf numFmtId="0" fontId="6" fillId="0" borderId="11" xfId="0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vertical="top"/>
    </xf>
    <xf numFmtId="189" fontId="7" fillId="0" borderId="10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 wrapText="1"/>
    </xf>
    <xf numFmtId="189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4" fontId="6" fillId="0" borderId="10" xfId="0" applyNumberFormat="1" applyFont="1" applyBorder="1" applyAlignment="1">
      <alignment vertical="top" wrapText="1"/>
    </xf>
    <xf numFmtId="189" fontId="6" fillId="0" borderId="10" xfId="0" applyNumberFormat="1" applyFont="1" applyBorder="1" applyAlignment="1">
      <alignment vertical="top" wrapText="1"/>
    </xf>
    <xf numFmtId="189" fontId="9" fillId="0" borderId="10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right" vertical="top"/>
    </xf>
    <xf numFmtId="189" fontId="7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right" vertical="top"/>
    </xf>
    <xf numFmtId="189" fontId="6" fillId="0" borderId="10" xfId="0" applyNumberFormat="1" applyFont="1" applyFill="1" applyBorder="1" applyAlignment="1">
      <alignment horizontal="right" vertical="top"/>
    </xf>
    <xf numFmtId="189" fontId="10" fillId="0" borderId="10" xfId="0" applyNumberFormat="1" applyFont="1" applyBorder="1" applyAlignment="1">
      <alignment vertical="top"/>
    </xf>
    <xf numFmtId="181" fontId="10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" fontId="5" fillId="0" borderId="13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18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zoomScalePageLayoutView="0" workbookViewId="0" topLeftCell="A1">
      <selection activeCell="M12" sqref="M12"/>
    </sheetView>
  </sheetViews>
  <sheetFormatPr defaultColWidth="9.00390625" defaultRowHeight="12.75"/>
  <cols>
    <col min="1" max="1" width="24.125" style="2" customWidth="1"/>
    <col min="2" max="2" width="65.625" style="5" customWidth="1"/>
    <col min="3" max="3" width="15.00390625" style="2" customWidth="1"/>
    <col min="4" max="4" width="13.125" style="2" customWidth="1"/>
    <col min="5" max="5" width="13.375" style="0" customWidth="1"/>
    <col min="6" max="6" width="11.625" style="0" customWidth="1"/>
    <col min="7" max="7" width="14.50390625" style="0" customWidth="1"/>
    <col min="9" max="9" width="13.375" style="0" customWidth="1"/>
  </cols>
  <sheetData>
    <row r="1" spans="2:7" ht="15" customHeight="1">
      <c r="B1" s="3"/>
      <c r="D1" s="6"/>
      <c r="G1" s="6"/>
    </row>
    <row r="2" spans="1:7" ht="56.25" customHeight="1">
      <c r="A2" s="65" t="s">
        <v>217</v>
      </c>
      <c r="B2" s="65"/>
      <c r="C2" s="65"/>
      <c r="D2" s="65"/>
      <c r="E2" s="65"/>
      <c r="F2" s="65"/>
      <c r="G2" s="65"/>
    </row>
    <row r="3" spans="1:7" ht="12" customHeight="1">
      <c r="A3" s="7"/>
      <c r="B3" s="7"/>
      <c r="D3" s="8"/>
      <c r="G3" s="8" t="s">
        <v>100</v>
      </c>
    </row>
    <row r="4" spans="1:7" ht="52.5">
      <c r="A4" s="15" t="s">
        <v>59</v>
      </c>
      <c r="B4" s="16" t="s">
        <v>60</v>
      </c>
      <c r="C4" s="12" t="s">
        <v>187</v>
      </c>
      <c r="D4" s="12" t="s">
        <v>218</v>
      </c>
      <c r="E4" s="12" t="s">
        <v>219</v>
      </c>
      <c r="F4" s="13" t="s">
        <v>186</v>
      </c>
      <c r="G4" s="14" t="s">
        <v>188</v>
      </c>
    </row>
    <row r="5" spans="1:7" ht="24">
      <c r="A5" s="17" t="s">
        <v>0</v>
      </c>
      <c r="B5" s="18" t="s">
        <v>58</v>
      </c>
      <c r="C5" s="19">
        <f>C6+C11+C17+C24+C31+C54+C56+C61+C73+C74</f>
        <v>3100949</v>
      </c>
      <c r="D5" s="20">
        <f>D6+D11+D17+D24+D31+D54+D56+D61+D73+D74+D22+D29</f>
        <v>1536497.6</v>
      </c>
      <c r="E5" s="20">
        <f>E6+E11+E17+E24+E31+E54+E56+E61+E73+E74</f>
        <v>1425038</v>
      </c>
      <c r="F5" s="21">
        <f>D5/C5%</f>
        <v>49.549270239529896</v>
      </c>
      <c r="G5" s="21">
        <f>D5/E5%</f>
        <v>107.82151774198303</v>
      </c>
    </row>
    <row r="6" spans="1:9" ht="24">
      <c r="A6" s="17" t="s">
        <v>1</v>
      </c>
      <c r="B6" s="18" t="s">
        <v>2</v>
      </c>
      <c r="C6" s="22">
        <f>C7</f>
        <v>772061</v>
      </c>
      <c r="D6" s="23">
        <f>D7</f>
        <v>387885</v>
      </c>
      <c r="E6" s="23">
        <f>E7</f>
        <v>361717</v>
      </c>
      <c r="F6" s="21">
        <f aca="true" t="shared" si="0" ref="F6:F67">D6/C6%</f>
        <v>50.24020122762321</v>
      </c>
      <c r="G6" s="21">
        <f aca="true" t="shared" si="1" ref="G6:G67">D6/E6%</f>
        <v>107.2343848920565</v>
      </c>
      <c r="I6" s="63">
        <f>D7+D12+D18+D19+D20+D21+D22+D26+D28+D30+D36+D37+D39+D42+D41+D43+D44+D46+D49+D52+D55+D58+D60+D62+D65+D68+D69+D71+D72+D73+D76+D78</f>
        <v>1536497.6</v>
      </c>
    </row>
    <row r="7" spans="1:7" ht="15" customHeight="1">
      <c r="A7" s="24" t="s">
        <v>3</v>
      </c>
      <c r="B7" s="25" t="s">
        <v>4</v>
      </c>
      <c r="C7" s="26">
        <f>C8+C9+C10</f>
        <v>772061</v>
      </c>
      <c r="D7" s="27">
        <f>D8+D9+D10</f>
        <v>387885</v>
      </c>
      <c r="E7" s="27">
        <f>E8+E9+E10</f>
        <v>361717</v>
      </c>
      <c r="F7" s="21">
        <f t="shared" si="0"/>
        <v>50.24020122762321</v>
      </c>
      <c r="G7" s="21">
        <f t="shared" si="1"/>
        <v>107.2343848920565</v>
      </c>
    </row>
    <row r="8" spans="1:7" ht="48">
      <c r="A8" s="24" t="s">
        <v>5</v>
      </c>
      <c r="B8" s="25" t="s">
        <v>107</v>
      </c>
      <c r="C8" s="26">
        <v>757762</v>
      </c>
      <c r="D8" s="27">
        <v>382736.3</v>
      </c>
      <c r="E8" s="28">
        <v>354894</v>
      </c>
      <c r="F8" s="21">
        <f t="shared" si="0"/>
        <v>50.5087745228713</v>
      </c>
      <c r="G8" s="21">
        <f t="shared" si="1"/>
        <v>107.84524393199095</v>
      </c>
    </row>
    <row r="9" spans="1:7" ht="72">
      <c r="A9" s="24" t="s">
        <v>6</v>
      </c>
      <c r="B9" s="25" t="s">
        <v>108</v>
      </c>
      <c r="C9" s="26">
        <v>595</v>
      </c>
      <c r="D9" s="27">
        <v>486.5</v>
      </c>
      <c r="E9" s="28">
        <v>147</v>
      </c>
      <c r="F9" s="21">
        <f t="shared" si="0"/>
        <v>81.76470588235294</v>
      </c>
      <c r="G9" s="21">
        <f t="shared" si="1"/>
        <v>330.95238095238096</v>
      </c>
    </row>
    <row r="10" spans="1:7" ht="36">
      <c r="A10" s="24" t="s">
        <v>7</v>
      </c>
      <c r="B10" s="25" t="s">
        <v>109</v>
      </c>
      <c r="C10" s="26">
        <v>13704</v>
      </c>
      <c r="D10" s="27">
        <v>4662.2</v>
      </c>
      <c r="E10" s="28">
        <v>6676</v>
      </c>
      <c r="F10" s="21">
        <f t="shared" si="0"/>
        <v>34.02072387624052</v>
      </c>
      <c r="G10" s="21">
        <f t="shared" si="1"/>
        <v>69.83523067705212</v>
      </c>
    </row>
    <row r="11" spans="1:7" ht="24">
      <c r="A11" s="17" t="s">
        <v>119</v>
      </c>
      <c r="B11" s="18" t="s">
        <v>106</v>
      </c>
      <c r="C11" s="22">
        <f>C12</f>
        <v>8319</v>
      </c>
      <c r="D11" s="23">
        <f>D12</f>
        <v>3789.3</v>
      </c>
      <c r="E11" s="23">
        <f>E12</f>
        <v>4822</v>
      </c>
      <c r="F11" s="21">
        <f t="shared" si="0"/>
        <v>45.54994590695998</v>
      </c>
      <c r="G11" s="21">
        <f t="shared" si="1"/>
        <v>78.58357527996682</v>
      </c>
    </row>
    <row r="12" spans="1:7" ht="24">
      <c r="A12" s="24" t="s">
        <v>84</v>
      </c>
      <c r="B12" s="25" t="s">
        <v>85</v>
      </c>
      <c r="C12" s="29">
        <f>C13+C14+C15+C16</f>
        <v>8319</v>
      </c>
      <c r="D12" s="30">
        <f>D13+D14+D15+D16</f>
        <v>3789.3</v>
      </c>
      <c r="E12" s="30">
        <f>E13+E14+E15+E16</f>
        <v>4822</v>
      </c>
      <c r="F12" s="21">
        <f t="shared" si="0"/>
        <v>45.54994590695998</v>
      </c>
      <c r="G12" s="21">
        <f t="shared" si="1"/>
        <v>78.58357527996682</v>
      </c>
    </row>
    <row r="13" spans="1:7" ht="48">
      <c r="A13" s="24" t="s">
        <v>86</v>
      </c>
      <c r="B13" s="25" t="s">
        <v>87</v>
      </c>
      <c r="C13" s="29">
        <v>3484</v>
      </c>
      <c r="D13" s="30">
        <v>1496.4</v>
      </c>
      <c r="E13" s="28">
        <v>1640</v>
      </c>
      <c r="F13" s="21">
        <f t="shared" si="0"/>
        <v>42.95063145809414</v>
      </c>
      <c r="G13" s="21">
        <f t="shared" si="1"/>
        <v>91.24390243902441</v>
      </c>
    </row>
    <row r="14" spans="1:7" ht="60">
      <c r="A14" s="24" t="s">
        <v>88</v>
      </c>
      <c r="B14" s="25" t="s">
        <v>89</v>
      </c>
      <c r="C14" s="29">
        <v>51</v>
      </c>
      <c r="D14" s="30">
        <v>16.3</v>
      </c>
      <c r="E14" s="28">
        <v>27</v>
      </c>
      <c r="F14" s="21">
        <f t="shared" si="0"/>
        <v>31.96078431372549</v>
      </c>
      <c r="G14" s="21">
        <f t="shared" si="1"/>
        <v>60.37037037037037</v>
      </c>
    </row>
    <row r="15" spans="1:7" ht="48">
      <c r="A15" s="24" t="s">
        <v>90</v>
      </c>
      <c r="B15" s="25" t="s">
        <v>91</v>
      </c>
      <c r="C15" s="29">
        <v>5793</v>
      </c>
      <c r="D15" s="30">
        <v>2580.1</v>
      </c>
      <c r="E15" s="28">
        <v>3413</v>
      </c>
      <c r="F15" s="21">
        <f t="shared" si="0"/>
        <v>44.53823580182979</v>
      </c>
      <c r="G15" s="21">
        <f t="shared" si="1"/>
        <v>75.59624963375329</v>
      </c>
    </row>
    <row r="16" spans="1:7" ht="48">
      <c r="A16" s="24" t="s">
        <v>92</v>
      </c>
      <c r="B16" s="25" t="s">
        <v>93</v>
      </c>
      <c r="C16" s="29">
        <v>-1009</v>
      </c>
      <c r="D16" s="30">
        <v>-303.5</v>
      </c>
      <c r="E16" s="28">
        <v>-258</v>
      </c>
      <c r="F16" s="21">
        <f t="shared" si="0"/>
        <v>30.079286422200198</v>
      </c>
      <c r="G16" s="21">
        <f t="shared" si="1"/>
        <v>117.63565891472868</v>
      </c>
    </row>
    <row r="17" spans="1:7" ht="15" customHeight="1">
      <c r="A17" s="17" t="s">
        <v>8</v>
      </c>
      <c r="B17" s="18" t="s">
        <v>9</v>
      </c>
      <c r="C17" s="22">
        <f>C19+C18+C20+C21</f>
        <v>788607</v>
      </c>
      <c r="D17" s="23">
        <f>D19+D18+D20+D21</f>
        <v>431294.69999999995</v>
      </c>
      <c r="E17" s="23">
        <f>E19+E18+E20+E21</f>
        <v>359368</v>
      </c>
      <c r="F17" s="21">
        <f t="shared" si="0"/>
        <v>54.690701452054064</v>
      </c>
      <c r="G17" s="21">
        <f t="shared" si="1"/>
        <v>120.01477593998352</v>
      </c>
    </row>
    <row r="18" spans="1:7" ht="24">
      <c r="A18" s="24" t="s">
        <v>120</v>
      </c>
      <c r="B18" s="25" t="s">
        <v>121</v>
      </c>
      <c r="C18" s="29">
        <v>557193</v>
      </c>
      <c r="D18" s="30">
        <v>308940</v>
      </c>
      <c r="E18" s="28">
        <v>244618</v>
      </c>
      <c r="F18" s="21">
        <f t="shared" si="0"/>
        <v>55.44577911064927</v>
      </c>
      <c r="G18" s="21">
        <f t="shared" si="1"/>
        <v>126.29487609251977</v>
      </c>
    </row>
    <row r="19" spans="1:7" ht="15" customHeight="1">
      <c r="A19" s="24" t="s">
        <v>10</v>
      </c>
      <c r="B19" s="25" t="s">
        <v>11</v>
      </c>
      <c r="C19" s="26">
        <v>190000</v>
      </c>
      <c r="D19" s="27">
        <v>99685.3</v>
      </c>
      <c r="E19" s="28">
        <v>100109</v>
      </c>
      <c r="F19" s="21">
        <f t="shared" si="0"/>
        <v>52.465947368421055</v>
      </c>
      <c r="G19" s="21">
        <f t="shared" si="1"/>
        <v>99.57676133015013</v>
      </c>
    </row>
    <row r="20" spans="1:7" ht="16.5" customHeight="1">
      <c r="A20" s="24" t="s">
        <v>110</v>
      </c>
      <c r="B20" s="25" t="s">
        <v>101</v>
      </c>
      <c r="C20" s="26">
        <v>780</v>
      </c>
      <c r="D20" s="27">
        <v>391.3</v>
      </c>
      <c r="E20" s="28">
        <v>398</v>
      </c>
      <c r="F20" s="21">
        <f t="shared" si="0"/>
        <v>50.16666666666667</v>
      </c>
      <c r="G20" s="21">
        <f t="shared" si="1"/>
        <v>98.31658291457286</v>
      </c>
    </row>
    <row r="21" spans="1:7" ht="24">
      <c r="A21" s="31" t="s">
        <v>126</v>
      </c>
      <c r="B21" s="31" t="s">
        <v>127</v>
      </c>
      <c r="C21" s="26">
        <v>40634</v>
      </c>
      <c r="D21" s="27">
        <v>22278.1</v>
      </c>
      <c r="E21" s="28">
        <v>14243</v>
      </c>
      <c r="F21" s="21">
        <f t="shared" si="0"/>
        <v>54.82625387606438</v>
      </c>
      <c r="G21" s="21">
        <f t="shared" si="1"/>
        <v>156.41437899318962</v>
      </c>
    </row>
    <row r="22" spans="1:7" ht="13.5" customHeight="1">
      <c r="A22" s="17" t="s">
        <v>189</v>
      </c>
      <c r="B22" s="18" t="s">
        <v>190</v>
      </c>
      <c r="C22" s="26">
        <f>C23</f>
        <v>0</v>
      </c>
      <c r="D22" s="27">
        <f>D23</f>
        <v>-40.9</v>
      </c>
      <c r="E22" s="27">
        <f>E23</f>
        <v>0</v>
      </c>
      <c r="F22" s="21"/>
      <c r="G22" s="21"/>
    </row>
    <row r="23" spans="1:7" ht="25.5" customHeight="1">
      <c r="A23" s="24" t="s">
        <v>191</v>
      </c>
      <c r="B23" s="25" t="s">
        <v>192</v>
      </c>
      <c r="C23" s="26">
        <v>0</v>
      </c>
      <c r="D23" s="27">
        <v>-40.9</v>
      </c>
      <c r="E23" s="28">
        <v>0</v>
      </c>
      <c r="F23" s="21"/>
      <c r="G23" s="21"/>
    </row>
    <row r="24" spans="1:7" ht="16.5" customHeight="1">
      <c r="A24" s="17" t="s">
        <v>54</v>
      </c>
      <c r="B24" s="18" t="s">
        <v>12</v>
      </c>
      <c r="C24" s="32">
        <f>C25+C27</f>
        <v>77745</v>
      </c>
      <c r="D24" s="33">
        <f>D25+D27</f>
        <v>39517.8</v>
      </c>
      <c r="E24" s="33">
        <f>E25+E27</f>
        <v>40453</v>
      </c>
      <c r="F24" s="21">
        <f t="shared" si="0"/>
        <v>50.83002122322979</v>
      </c>
      <c r="G24" s="21">
        <f t="shared" si="1"/>
        <v>97.68818134625369</v>
      </c>
    </row>
    <row r="25" spans="1:7" ht="24">
      <c r="A25" s="24" t="s">
        <v>13</v>
      </c>
      <c r="B25" s="25" t="s">
        <v>14</v>
      </c>
      <c r="C25" s="29">
        <f>C26</f>
        <v>72745</v>
      </c>
      <c r="D25" s="30">
        <f>D26</f>
        <v>39099.8</v>
      </c>
      <c r="E25" s="30">
        <f>E26</f>
        <v>39428</v>
      </c>
      <c r="F25" s="21">
        <f t="shared" si="0"/>
        <v>53.74912365111004</v>
      </c>
      <c r="G25" s="21">
        <f t="shared" si="1"/>
        <v>99.16759663183525</v>
      </c>
    </row>
    <row r="26" spans="1:7" ht="42" customHeight="1">
      <c r="A26" s="24" t="s">
        <v>15</v>
      </c>
      <c r="B26" s="25" t="s">
        <v>122</v>
      </c>
      <c r="C26" s="29">
        <v>72745</v>
      </c>
      <c r="D26" s="30">
        <v>39099.8</v>
      </c>
      <c r="E26" s="28">
        <v>39428</v>
      </c>
      <c r="F26" s="21">
        <f t="shared" si="0"/>
        <v>53.74912365111004</v>
      </c>
      <c r="G26" s="21">
        <f t="shared" si="1"/>
        <v>99.16759663183525</v>
      </c>
    </row>
    <row r="27" spans="1:7" ht="24">
      <c r="A27" s="24" t="s">
        <v>16</v>
      </c>
      <c r="B27" s="25" t="s">
        <v>17</v>
      </c>
      <c r="C27" s="29">
        <f>C28</f>
        <v>5000</v>
      </c>
      <c r="D27" s="30">
        <f>D28</f>
        <v>418</v>
      </c>
      <c r="E27" s="30">
        <f>E28</f>
        <v>1025</v>
      </c>
      <c r="F27" s="21">
        <f t="shared" si="0"/>
        <v>8.36</v>
      </c>
      <c r="G27" s="21">
        <f t="shared" si="1"/>
        <v>40.78048780487805</v>
      </c>
    </row>
    <row r="28" spans="1:7" ht="24">
      <c r="A28" s="24" t="s">
        <v>55</v>
      </c>
      <c r="B28" s="25" t="s">
        <v>74</v>
      </c>
      <c r="C28" s="26">
        <v>5000</v>
      </c>
      <c r="D28" s="27">
        <v>418</v>
      </c>
      <c r="E28" s="28">
        <v>1025</v>
      </c>
      <c r="F28" s="21">
        <f t="shared" si="0"/>
        <v>8.36</v>
      </c>
      <c r="G28" s="21">
        <f t="shared" si="1"/>
        <v>40.78048780487805</v>
      </c>
    </row>
    <row r="29" spans="1:7" ht="17.25" customHeight="1">
      <c r="A29" s="24" t="s">
        <v>193</v>
      </c>
      <c r="B29" s="25" t="s">
        <v>194</v>
      </c>
      <c r="C29" s="26">
        <f>C30</f>
        <v>0</v>
      </c>
      <c r="D29" s="27">
        <f>D30</f>
        <v>0.2</v>
      </c>
      <c r="E29" s="27">
        <f>E30</f>
        <v>0.2</v>
      </c>
      <c r="F29" s="21"/>
      <c r="G29" s="21">
        <f t="shared" si="1"/>
        <v>100</v>
      </c>
    </row>
    <row r="30" spans="1:7" ht="26.25" customHeight="1">
      <c r="A30" s="24" t="s">
        <v>195</v>
      </c>
      <c r="B30" s="25" t="s">
        <v>196</v>
      </c>
      <c r="C30" s="26">
        <v>0</v>
      </c>
      <c r="D30" s="27">
        <v>0.2</v>
      </c>
      <c r="E30" s="28">
        <v>0.2</v>
      </c>
      <c r="F30" s="21"/>
      <c r="G30" s="21">
        <f t="shared" si="1"/>
        <v>100</v>
      </c>
    </row>
    <row r="31" spans="1:9" ht="24">
      <c r="A31" s="17" t="s">
        <v>18</v>
      </c>
      <c r="B31" s="18" t="s">
        <v>19</v>
      </c>
      <c r="C31" s="22">
        <f>C32+C34+C47+C50</f>
        <v>975386</v>
      </c>
      <c r="D31" s="23">
        <f>D32+D34+D47+D50</f>
        <v>391461.1000000001</v>
      </c>
      <c r="E31" s="23">
        <f>E32+E34+E47+E50</f>
        <v>431101</v>
      </c>
      <c r="F31" s="21">
        <f t="shared" si="0"/>
        <v>40.1339674754405</v>
      </c>
      <c r="G31" s="21">
        <f t="shared" si="1"/>
        <v>90.80496217823668</v>
      </c>
      <c r="I31" s="63">
        <f>D36+D37+D39+D41+D42+D43+D44+D46+D49+D52</f>
        <v>391461.10000000003</v>
      </c>
    </row>
    <row r="32" spans="1:7" ht="48">
      <c r="A32" s="34" t="s">
        <v>70</v>
      </c>
      <c r="B32" s="35" t="s">
        <v>128</v>
      </c>
      <c r="C32" s="29">
        <f>C33</f>
        <v>1923</v>
      </c>
      <c r="D32" s="30">
        <f>D33</f>
        <v>0</v>
      </c>
      <c r="E32" s="30">
        <f>E33</f>
        <v>120</v>
      </c>
      <c r="F32" s="21">
        <f t="shared" si="0"/>
        <v>0</v>
      </c>
      <c r="G32" s="21">
        <f t="shared" si="1"/>
        <v>0</v>
      </c>
    </row>
    <row r="33" spans="1:7" ht="36">
      <c r="A33" s="34" t="s">
        <v>71</v>
      </c>
      <c r="B33" s="35" t="s">
        <v>72</v>
      </c>
      <c r="C33" s="29">
        <v>1923</v>
      </c>
      <c r="D33" s="30">
        <v>0</v>
      </c>
      <c r="E33" s="28">
        <v>120</v>
      </c>
      <c r="F33" s="21">
        <f t="shared" si="0"/>
        <v>0</v>
      </c>
      <c r="G33" s="21">
        <f t="shared" si="1"/>
        <v>0</v>
      </c>
    </row>
    <row r="34" spans="1:9" ht="60">
      <c r="A34" s="24" t="s">
        <v>20</v>
      </c>
      <c r="B34" s="25" t="s">
        <v>111</v>
      </c>
      <c r="C34" s="26">
        <f>C35+C38+C40</f>
        <v>732115</v>
      </c>
      <c r="D34" s="27">
        <f>D35+D38+D40+D45</f>
        <v>370684.00000000006</v>
      </c>
      <c r="E34" s="27">
        <f>E35+E38+E40</f>
        <v>397827</v>
      </c>
      <c r="F34" s="21">
        <f t="shared" si="0"/>
        <v>50.631936239525224</v>
      </c>
      <c r="G34" s="21">
        <f t="shared" si="1"/>
        <v>93.17718505782666</v>
      </c>
      <c r="I34" s="63">
        <f>D36+D37+D39+D41+D42+D43+D44+D46</f>
        <v>370684</v>
      </c>
    </row>
    <row r="35" spans="1:7" ht="48">
      <c r="A35" s="24" t="s">
        <v>21</v>
      </c>
      <c r="B35" s="25" t="s">
        <v>22</v>
      </c>
      <c r="C35" s="36">
        <f>C36+C37</f>
        <v>577287</v>
      </c>
      <c r="D35" s="37">
        <f>D36+D37</f>
        <v>310829.2</v>
      </c>
      <c r="E35" s="37">
        <f>E36+E37</f>
        <v>359204</v>
      </c>
      <c r="F35" s="21">
        <f t="shared" si="0"/>
        <v>53.84309710767781</v>
      </c>
      <c r="G35" s="21">
        <f t="shared" si="1"/>
        <v>86.53277803142504</v>
      </c>
    </row>
    <row r="36" spans="1:7" ht="53.25" customHeight="1">
      <c r="A36" s="24" t="s">
        <v>65</v>
      </c>
      <c r="B36" s="38" t="s">
        <v>94</v>
      </c>
      <c r="C36" s="39">
        <v>324634</v>
      </c>
      <c r="D36" s="40">
        <v>192374.1</v>
      </c>
      <c r="E36" s="28">
        <v>218135</v>
      </c>
      <c r="F36" s="21">
        <f t="shared" si="0"/>
        <v>59.258765255641734</v>
      </c>
      <c r="G36" s="21">
        <f t="shared" si="1"/>
        <v>88.19038668714329</v>
      </c>
    </row>
    <row r="37" spans="1:7" ht="51" customHeight="1">
      <c r="A37" s="24" t="s">
        <v>95</v>
      </c>
      <c r="B37" s="38" t="s">
        <v>96</v>
      </c>
      <c r="C37" s="29">
        <v>252653</v>
      </c>
      <c r="D37" s="30">
        <v>118455.1</v>
      </c>
      <c r="E37" s="28">
        <v>141069</v>
      </c>
      <c r="F37" s="21">
        <f t="shared" si="0"/>
        <v>46.88450166829604</v>
      </c>
      <c r="G37" s="21">
        <f t="shared" si="1"/>
        <v>83.96961770481113</v>
      </c>
    </row>
    <row r="38" spans="1:7" ht="51.75" customHeight="1">
      <c r="A38" s="24" t="s">
        <v>102</v>
      </c>
      <c r="B38" s="38" t="s">
        <v>104</v>
      </c>
      <c r="C38" s="26">
        <f>C39</f>
        <v>78128</v>
      </c>
      <c r="D38" s="27">
        <f>D39</f>
        <v>27525.9</v>
      </c>
      <c r="E38" s="27">
        <f>E39</f>
        <v>70</v>
      </c>
      <c r="F38" s="21">
        <f t="shared" si="0"/>
        <v>35.23179909891461</v>
      </c>
      <c r="G38" s="21">
        <f t="shared" si="1"/>
        <v>39322.71428571429</v>
      </c>
    </row>
    <row r="39" spans="1:7" ht="48">
      <c r="A39" s="24" t="s">
        <v>103</v>
      </c>
      <c r="B39" s="38" t="s">
        <v>105</v>
      </c>
      <c r="C39" s="26">
        <v>78128</v>
      </c>
      <c r="D39" s="27">
        <v>27525.9</v>
      </c>
      <c r="E39" s="41">
        <v>70</v>
      </c>
      <c r="F39" s="21">
        <f t="shared" si="0"/>
        <v>35.23179909891461</v>
      </c>
      <c r="G39" s="21">
        <f t="shared" si="1"/>
        <v>39322.71428571429</v>
      </c>
    </row>
    <row r="40" spans="1:7" ht="24">
      <c r="A40" s="34" t="s">
        <v>73</v>
      </c>
      <c r="B40" s="35" t="s">
        <v>131</v>
      </c>
      <c r="C40" s="26">
        <f>C41+C42+C43+C44</f>
        <v>76700</v>
      </c>
      <c r="D40" s="27">
        <f>D41+D42+D43+D44</f>
        <v>32303.899999999998</v>
      </c>
      <c r="E40" s="27">
        <f>E41+E42+E43+E44</f>
        <v>38553</v>
      </c>
      <c r="F40" s="21">
        <f t="shared" si="0"/>
        <v>42.11720990873533</v>
      </c>
      <c r="G40" s="21">
        <f t="shared" si="1"/>
        <v>83.79088527481649</v>
      </c>
    </row>
    <row r="41" spans="1:7" ht="36">
      <c r="A41" s="34" t="s">
        <v>141</v>
      </c>
      <c r="B41" s="35" t="s">
        <v>140</v>
      </c>
      <c r="C41" s="29">
        <v>1100</v>
      </c>
      <c r="D41" s="30">
        <v>2409.8</v>
      </c>
      <c r="E41" s="28">
        <v>660</v>
      </c>
      <c r="F41" s="21">
        <f t="shared" si="0"/>
        <v>219.0727272727273</v>
      </c>
      <c r="G41" s="21">
        <f t="shared" si="1"/>
        <v>365.1212121212122</v>
      </c>
    </row>
    <row r="42" spans="1:7" ht="48">
      <c r="A42" s="34" t="s">
        <v>142</v>
      </c>
      <c r="B42" s="35" t="s">
        <v>143</v>
      </c>
      <c r="C42" s="29">
        <v>2600</v>
      </c>
      <c r="D42" s="30">
        <v>2084.6</v>
      </c>
      <c r="E42" s="28">
        <v>1535</v>
      </c>
      <c r="F42" s="21">
        <f t="shared" si="0"/>
        <v>80.17692307692307</v>
      </c>
      <c r="G42" s="21">
        <f t="shared" si="1"/>
        <v>135.80456026058633</v>
      </c>
    </row>
    <row r="43" spans="1:7" ht="36">
      <c r="A43" s="34" t="s">
        <v>79</v>
      </c>
      <c r="B43" s="25" t="s">
        <v>133</v>
      </c>
      <c r="C43" s="26">
        <v>68000</v>
      </c>
      <c r="D43" s="27">
        <v>24787.8</v>
      </c>
      <c r="E43" s="28">
        <v>30562</v>
      </c>
      <c r="F43" s="21">
        <f t="shared" si="0"/>
        <v>36.45264705882353</v>
      </c>
      <c r="G43" s="21">
        <f t="shared" si="1"/>
        <v>81.10660297100975</v>
      </c>
    </row>
    <row r="44" spans="1:7" ht="36">
      <c r="A44" s="34" t="s">
        <v>80</v>
      </c>
      <c r="B44" s="25" t="s">
        <v>132</v>
      </c>
      <c r="C44" s="26">
        <v>5000</v>
      </c>
      <c r="D44" s="27">
        <v>3021.7</v>
      </c>
      <c r="E44" s="28">
        <v>5796</v>
      </c>
      <c r="F44" s="21">
        <f t="shared" si="0"/>
        <v>60.434</v>
      </c>
      <c r="G44" s="21">
        <f t="shared" si="1"/>
        <v>52.13423050379572</v>
      </c>
    </row>
    <row r="45" spans="1:7" ht="27.75" customHeight="1">
      <c r="A45" s="34" t="s">
        <v>228</v>
      </c>
      <c r="B45" s="25" t="s">
        <v>229</v>
      </c>
      <c r="C45" s="26">
        <f>C46</f>
        <v>0</v>
      </c>
      <c r="D45" s="26">
        <f>D46</f>
        <v>25</v>
      </c>
      <c r="E45" s="26">
        <f>E46</f>
        <v>0</v>
      </c>
      <c r="F45" s="21"/>
      <c r="G45" s="21"/>
    </row>
    <row r="46" spans="1:7" ht="76.5" customHeight="1">
      <c r="A46" s="34" t="s">
        <v>230</v>
      </c>
      <c r="B46" s="25" t="s">
        <v>231</v>
      </c>
      <c r="C46" s="26">
        <v>0</v>
      </c>
      <c r="D46" s="27">
        <v>25</v>
      </c>
      <c r="E46" s="28">
        <v>0</v>
      </c>
      <c r="F46" s="21"/>
      <c r="G46" s="21"/>
    </row>
    <row r="47" spans="1:7" ht="17.25" customHeight="1">
      <c r="A47" s="24" t="s">
        <v>23</v>
      </c>
      <c r="B47" s="25" t="s">
        <v>24</v>
      </c>
      <c r="C47" s="26">
        <f aca="true" t="shared" si="2" ref="C47:E48">C48</f>
        <v>1348</v>
      </c>
      <c r="D47" s="27">
        <f t="shared" si="2"/>
        <v>637.2</v>
      </c>
      <c r="E47" s="27">
        <f t="shared" si="2"/>
        <v>206</v>
      </c>
      <c r="F47" s="21">
        <f t="shared" si="0"/>
        <v>47.27002967359051</v>
      </c>
      <c r="G47" s="21">
        <f t="shared" si="1"/>
        <v>309.3203883495146</v>
      </c>
    </row>
    <row r="48" spans="1:7" ht="36">
      <c r="A48" s="24" t="s">
        <v>25</v>
      </c>
      <c r="B48" s="25" t="s">
        <v>75</v>
      </c>
      <c r="C48" s="26">
        <f t="shared" si="2"/>
        <v>1348</v>
      </c>
      <c r="D48" s="27">
        <f t="shared" si="2"/>
        <v>637.2</v>
      </c>
      <c r="E48" s="27">
        <f t="shared" si="2"/>
        <v>206</v>
      </c>
      <c r="F48" s="21">
        <f t="shared" si="0"/>
        <v>47.27002967359051</v>
      </c>
      <c r="G48" s="21">
        <f t="shared" si="1"/>
        <v>309.3203883495146</v>
      </c>
    </row>
    <row r="49" spans="1:7" ht="36">
      <c r="A49" s="24" t="s">
        <v>56</v>
      </c>
      <c r="B49" s="25" t="s">
        <v>123</v>
      </c>
      <c r="C49" s="26">
        <v>1348</v>
      </c>
      <c r="D49" s="27">
        <v>637.2</v>
      </c>
      <c r="E49" s="28">
        <v>206</v>
      </c>
      <c r="F49" s="21">
        <f t="shared" si="0"/>
        <v>47.27002967359051</v>
      </c>
      <c r="G49" s="21">
        <f t="shared" si="1"/>
        <v>309.3203883495146</v>
      </c>
    </row>
    <row r="50" spans="1:7" ht="60">
      <c r="A50" s="24" t="s">
        <v>57</v>
      </c>
      <c r="B50" s="25" t="s">
        <v>76</v>
      </c>
      <c r="C50" s="26">
        <f>C51</f>
        <v>240000</v>
      </c>
      <c r="D50" s="26">
        <f>D51</f>
        <v>20139.9</v>
      </c>
      <c r="E50" s="27">
        <f>E51</f>
        <v>32948</v>
      </c>
      <c r="F50" s="21">
        <f t="shared" si="0"/>
        <v>8.391625000000001</v>
      </c>
      <c r="G50" s="21">
        <f t="shared" si="1"/>
        <v>61.126320262231395</v>
      </c>
    </row>
    <row r="51" spans="1:9" ht="52.5" customHeight="1">
      <c r="A51" s="24" t="s">
        <v>136</v>
      </c>
      <c r="B51" s="25" t="s">
        <v>137</v>
      </c>
      <c r="C51" s="26">
        <f>C52+C53</f>
        <v>240000</v>
      </c>
      <c r="D51" s="27">
        <f>D52+D53</f>
        <v>20139.9</v>
      </c>
      <c r="E51" s="27">
        <f>E52+E53</f>
        <v>32948</v>
      </c>
      <c r="F51" s="21">
        <f t="shared" si="0"/>
        <v>8.391625000000001</v>
      </c>
      <c r="G51" s="21">
        <f t="shared" si="1"/>
        <v>61.126320262231395</v>
      </c>
      <c r="I51" s="63"/>
    </row>
    <row r="52" spans="1:7" ht="62.25" customHeight="1">
      <c r="A52" s="34" t="s">
        <v>61</v>
      </c>
      <c r="B52" s="35" t="s">
        <v>134</v>
      </c>
      <c r="C52" s="29">
        <v>90000</v>
      </c>
      <c r="D52" s="30">
        <v>20139.9</v>
      </c>
      <c r="E52" s="28">
        <v>32948</v>
      </c>
      <c r="F52" s="21">
        <f t="shared" si="0"/>
        <v>22.37766666666667</v>
      </c>
      <c r="G52" s="21">
        <f t="shared" si="1"/>
        <v>61.126320262231395</v>
      </c>
    </row>
    <row r="53" spans="1:7" ht="72">
      <c r="A53" s="24" t="s">
        <v>81</v>
      </c>
      <c r="B53" s="25" t="s">
        <v>135</v>
      </c>
      <c r="C53" s="29">
        <v>150000</v>
      </c>
      <c r="D53" s="30">
        <v>0</v>
      </c>
      <c r="E53" s="28">
        <v>0</v>
      </c>
      <c r="F53" s="21">
        <f t="shared" si="0"/>
        <v>0</v>
      </c>
      <c r="G53" s="21" t="e">
        <f t="shared" si="1"/>
        <v>#DIV/0!</v>
      </c>
    </row>
    <row r="54" spans="1:7" ht="16.5" customHeight="1">
      <c r="A54" s="42" t="s">
        <v>26</v>
      </c>
      <c r="B54" s="43" t="s">
        <v>27</v>
      </c>
      <c r="C54" s="32">
        <f>C55</f>
        <v>2488</v>
      </c>
      <c r="D54" s="33">
        <f>D55</f>
        <v>8778.1</v>
      </c>
      <c r="E54" s="33">
        <f>E55</f>
        <v>1187</v>
      </c>
      <c r="F54" s="21">
        <f t="shared" si="0"/>
        <v>352.81752411575565</v>
      </c>
      <c r="G54" s="21">
        <f t="shared" si="1"/>
        <v>739.5197978096041</v>
      </c>
    </row>
    <row r="55" spans="1:7" ht="17.25" customHeight="1">
      <c r="A55" s="34" t="s">
        <v>28</v>
      </c>
      <c r="B55" s="35" t="s">
        <v>29</v>
      </c>
      <c r="C55" s="29">
        <v>2488</v>
      </c>
      <c r="D55" s="30">
        <v>8778.1</v>
      </c>
      <c r="E55" s="28">
        <v>1187</v>
      </c>
      <c r="F55" s="21">
        <f t="shared" si="0"/>
        <v>352.81752411575565</v>
      </c>
      <c r="G55" s="21">
        <f t="shared" si="1"/>
        <v>739.5197978096041</v>
      </c>
    </row>
    <row r="56" spans="1:7" ht="24">
      <c r="A56" s="44" t="s">
        <v>154</v>
      </c>
      <c r="B56" s="45" t="s">
        <v>155</v>
      </c>
      <c r="C56" s="46">
        <f>C57+C59</f>
        <v>2300</v>
      </c>
      <c r="D56" s="47">
        <f>D57+D59</f>
        <v>2090.2</v>
      </c>
      <c r="E56" s="47">
        <f>E57+E59</f>
        <v>127</v>
      </c>
      <c r="F56" s="21">
        <f t="shared" si="0"/>
        <v>90.87826086956521</v>
      </c>
      <c r="G56" s="21">
        <f t="shared" si="1"/>
        <v>1645.8267716535431</v>
      </c>
    </row>
    <row r="57" spans="1:7" ht="18" customHeight="1">
      <c r="A57" s="48" t="s">
        <v>156</v>
      </c>
      <c r="B57" s="49" t="s">
        <v>157</v>
      </c>
      <c r="C57" s="50">
        <f>C58</f>
        <v>2300</v>
      </c>
      <c r="D57" s="51">
        <f>D58</f>
        <v>890.3</v>
      </c>
      <c r="E57" s="51">
        <f>E58</f>
        <v>3</v>
      </c>
      <c r="F57" s="21">
        <f t="shared" si="0"/>
        <v>38.70869565217391</v>
      </c>
      <c r="G57" s="21">
        <f t="shared" si="1"/>
        <v>29676.666666666668</v>
      </c>
    </row>
    <row r="58" spans="1:7" ht="24">
      <c r="A58" s="48" t="s">
        <v>158</v>
      </c>
      <c r="B58" s="49" t="s">
        <v>159</v>
      </c>
      <c r="C58" s="50">
        <v>2300</v>
      </c>
      <c r="D58" s="51">
        <v>890.3</v>
      </c>
      <c r="E58" s="28">
        <v>3</v>
      </c>
      <c r="F58" s="21">
        <f t="shared" si="0"/>
        <v>38.70869565217391</v>
      </c>
      <c r="G58" s="21">
        <f t="shared" si="1"/>
        <v>29676.666666666668</v>
      </c>
    </row>
    <row r="59" spans="1:7" ht="15" customHeight="1">
      <c r="A59" s="48" t="s">
        <v>160</v>
      </c>
      <c r="B59" s="49" t="s">
        <v>161</v>
      </c>
      <c r="C59" s="50">
        <f>C60</f>
        <v>0</v>
      </c>
      <c r="D59" s="51">
        <f>D60</f>
        <v>1199.9</v>
      </c>
      <c r="E59" s="51">
        <f>E60</f>
        <v>124</v>
      </c>
      <c r="F59" s="21"/>
      <c r="G59" s="21">
        <f t="shared" si="1"/>
        <v>967.6612903225807</v>
      </c>
    </row>
    <row r="60" spans="1:7" ht="15.75" customHeight="1">
      <c r="A60" s="48" t="s">
        <v>162</v>
      </c>
      <c r="B60" s="49" t="s">
        <v>163</v>
      </c>
      <c r="C60" s="50">
        <v>0</v>
      </c>
      <c r="D60" s="51">
        <v>1199.9</v>
      </c>
      <c r="E60" s="28">
        <v>124</v>
      </c>
      <c r="F60" s="21"/>
      <c r="G60" s="21">
        <f t="shared" si="1"/>
        <v>967.6612903225807</v>
      </c>
    </row>
    <row r="61" spans="1:7" ht="17.25" customHeight="1">
      <c r="A61" s="42" t="s">
        <v>30</v>
      </c>
      <c r="B61" s="43" t="s">
        <v>31</v>
      </c>
      <c r="C61" s="32">
        <f>C62+C64+C66</f>
        <v>108984</v>
      </c>
      <c r="D61" s="33">
        <f>D62+D64+D66</f>
        <v>73588.2</v>
      </c>
      <c r="E61" s="33">
        <f>E62+E64+E66</f>
        <v>88929</v>
      </c>
      <c r="F61" s="21">
        <f t="shared" si="0"/>
        <v>67.52202158114953</v>
      </c>
      <c r="G61" s="21">
        <f t="shared" si="1"/>
        <v>82.74938434031644</v>
      </c>
    </row>
    <row r="62" spans="1:7" ht="15.75" customHeight="1">
      <c r="A62" s="34" t="s">
        <v>32</v>
      </c>
      <c r="B62" s="35" t="s">
        <v>33</v>
      </c>
      <c r="C62" s="29">
        <f>C63</f>
        <v>792</v>
      </c>
      <c r="D62" s="30">
        <f>D63</f>
        <v>11227.4</v>
      </c>
      <c r="E62" s="30">
        <f>E63</f>
        <v>21942</v>
      </c>
      <c r="F62" s="21">
        <f t="shared" si="0"/>
        <v>1417.6010101010102</v>
      </c>
      <c r="G62" s="21">
        <f t="shared" si="1"/>
        <v>51.168535229240725</v>
      </c>
    </row>
    <row r="63" spans="1:7" ht="24">
      <c r="A63" s="34" t="s">
        <v>34</v>
      </c>
      <c r="B63" s="35" t="s">
        <v>112</v>
      </c>
      <c r="C63" s="29">
        <v>792</v>
      </c>
      <c r="D63" s="30">
        <v>11227.4</v>
      </c>
      <c r="E63" s="28">
        <v>21942</v>
      </c>
      <c r="F63" s="21">
        <f t="shared" si="0"/>
        <v>1417.6010101010102</v>
      </c>
      <c r="G63" s="21">
        <f t="shared" si="1"/>
        <v>51.168535229240725</v>
      </c>
    </row>
    <row r="64" spans="1:7" ht="60">
      <c r="A64" s="34" t="s">
        <v>62</v>
      </c>
      <c r="B64" s="35" t="s">
        <v>125</v>
      </c>
      <c r="C64" s="29">
        <f>C65</f>
        <v>36192</v>
      </c>
      <c r="D64" s="30">
        <f>D65</f>
        <v>19653.1</v>
      </c>
      <c r="E64" s="30">
        <f>E65</f>
        <v>21515</v>
      </c>
      <c r="F64" s="21">
        <f t="shared" si="0"/>
        <v>54.30233200707338</v>
      </c>
      <c r="G64" s="21">
        <f t="shared" si="1"/>
        <v>91.34603764815245</v>
      </c>
    </row>
    <row r="65" spans="1:7" ht="60">
      <c r="A65" s="34" t="s">
        <v>64</v>
      </c>
      <c r="B65" s="35" t="s">
        <v>113</v>
      </c>
      <c r="C65" s="29">
        <v>36192</v>
      </c>
      <c r="D65" s="30">
        <v>19653.1</v>
      </c>
      <c r="E65" s="41">
        <v>21515</v>
      </c>
      <c r="F65" s="21">
        <f t="shared" si="0"/>
        <v>54.30233200707338</v>
      </c>
      <c r="G65" s="21">
        <f t="shared" si="1"/>
        <v>91.34603764815245</v>
      </c>
    </row>
    <row r="66" spans="1:7" ht="24">
      <c r="A66" s="24" t="s">
        <v>52</v>
      </c>
      <c r="B66" s="25" t="s">
        <v>114</v>
      </c>
      <c r="C66" s="36">
        <f>C67+C70</f>
        <v>72000</v>
      </c>
      <c r="D66" s="37">
        <f>D67+D70</f>
        <v>42707.7</v>
      </c>
      <c r="E66" s="37">
        <f>E67+E70</f>
        <v>45472</v>
      </c>
      <c r="F66" s="21">
        <f t="shared" si="0"/>
        <v>59.31625</v>
      </c>
      <c r="G66" s="21">
        <f t="shared" si="1"/>
        <v>93.92087438423644</v>
      </c>
    </row>
    <row r="67" spans="1:7" ht="24">
      <c r="A67" s="24" t="s">
        <v>53</v>
      </c>
      <c r="B67" s="25" t="s">
        <v>35</v>
      </c>
      <c r="C67" s="39">
        <f>C68+C69</f>
        <v>32000</v>
      </c>
      <c r="D67" s="40">
        <f>D68+D69</f>
        <v>21569.4</v>
      </c>
      <c r="E67" s="40">
        <f>E68+E69</f>
        <v>30091</v>
      </c>
      <c r="F67" s="21">
        <f t="shared" si="0"/>
        <v>67.404375</v>
      </c>
      <c r="G67" s="21">
        <f t="shared" si="1"/>
        <v>71.68056894087933</v>
      </c>
    </row>
    <row r="68" spans="1:7" ht="36">
      <c r="A68" s="24" t="s">
        <v>66</v>
      </c>
      <c r="B68" s="25" t="s">
        <v>97</v>
      </c>
      <c r="C68" s="39">
        <v>18000</v>
      </c>
      <c r="D68" s="40">
        <v>6706.4</v>
      </c>
      <c r="E68" s="28">
        <v>22143</v>
      </c>
      <c r="F68" s="21">
        <f>D68/C68%</f>
        <v>37.257777777777775</v>
      </c>
      <c r="G68" s="21">
        <f>D68/E68%</f>
        <v>30.286772343404234</v>
      </c>
    </row>
    <row r="69" spans="1:7" ht="36">
      <c r="A69" s="24" t="s">
        <v>98</v>
      </c>
      <c r="B69" s="25" t="s">
        <v>99</v>
      </c>
      <c r="C69" s="39">
        <v>14000</v>
      </c>
      <c r="D69" s="40">
        <v>14863</v>
      </c>
      <c r="E69" s="28">
        <v>7948</v>
      </c>
      <c r="F69" s="21">
        <f>D69/C69%</f>
        <v>106.16428571428571</v>
      </c>
      <c r="G69" s="21">
        <f>D69/E69%</f>
        <v>187.00301962757925</v>
      </c>
    </row>
    <row r="70" spans="1:7" ht="53.25" customHeight="1">
      <c r="A70" s="24" t="s">
        <v>147</v>
      </c>
      <c r="B70" s="25" t="s">
        <v>146</v>
      </c>
      <c r="C70" s="39">
        <f>C71+C72</f>
        <v>40000</v>
      </c>
      <c r="D70" s="40">
        <f>D71+D72</f>
        <v>21138.3</v>
      </c>
      <c r="E70" s="40">
        <f>E71+E72</f>
        <v>15381</v>
      </c>
      <c r="F70" s="21">
        <f>D70/C70%</f>
        <v>52.845749999999995</v>
      </c>
      <c r="G70" s="21">
        <f>D70/E70%</f>
        <v>137.43124634289057</v>
      </c>
    </row>
    <row r="71" spans="1:7" ht="63" customHeight="1">
      <c r="A71" s="24" t="s">
        <v>148</v>
      </c>
      <c r="B71" s="25" t="s">
        <v>144</v>
      </c>
      <c r="C71" s="50">
        <v>15000</v>
      </c>
      <c r="D71" s="51">
        <v>14228</v>
      </c>
      <c r="E71" s="28">
        <v>13835</v>
      </c>
      <c r="F71" s="21">
        <f>D71/C71%</f>
        <v>94.85333333333334</v>
      </c>
      <c r="G71" s="21">
        <f>D71/E71%</f>
        <v>102.840621611854</v>
      </c>
    </row>
    <row r="72" spans="1:7" ht="72">
      <c r="A72" s="24" t="s">
        <v>149</v>
      </c>
      <c r="B72" s="25" t="s">
        <v>145</v>
      </c>
      <c r="C72" s="50">
        <v>25000</v>
      </c>
      <c r="D72" s="51">
        <v>6910.3</v>
      </c>
      <c r="E72" s="28">
        <v>1546</v>
      </c>
      <c r="F72" s="21">
        <f aca="true" t="shared" si="3" ref="F72:F120">D72/C72%</f>
        <v>27.6412</v>
      </c>
      <c r="G72" s="21">
        <f aca="true" t="shared" si="4" ref="G72:G120">D72/E72%</f>
        <v>446.97930142302715</v>
      </c>
    </row>
    <row r="73" spans="1:7" ht="16.5" customHeight="1">
      <c r="A73" s="17" t="s">
        <v>36</v>
      </c>
      <c r="B73" s="18" t="s">
        <v>115</v>
      </c>
      <c r="C73" s="22">
        <v>271720</v>
      </c>
      <c r="D73" s="23">
        <v>155610.9</v>
      </c>
      <c r="E73" s="52">
        <v>135343</v>
      </c>
      <c r="F73" s="53">
        <f t="shared" si="3"/>
        <v>57.26884292654203</v>
      </c>
      <c r="G73" s="53">
        <f t="shared" si="4"/>
        <v>114.97521113023946</v>
      </c>
    </row>
    <row r="74" spans="1:7" ht="14.25" customHeight="1">
      <c r="A74" s="17" t="s">
        <v>37</v>
      </c>
      <c r="B74" s="18" t="s">
        <v>38</v>
      </c>
      <c r="C74" s="22">
        <f>C77</f>
        <v>93339</v>
      </c>
      <c r="D74" s="23">
        <f>D75+D77</f>
        <v>42523</v>
      </c>
      <c r="E74" s="23">
        <f>E75+E77</f>
        <v>1991</v>
      </c>
      <c r="F74" s="21">
        <f t="shared" si="3"/>
        <v>45.55759114625184</v>
      </c>
      <c r="G74" s="21">
        <f t="shared" si="4"/>
        <v>2135.7609241587143</v>
      </c>
    </row>
    <row r="75" spans="1:7" ht="17.25" customHeight="1">
      <c r="A75" s="24" t="s">
        <v>197</v>
      </c>
      <c r="B75" s="25" t="s">
        <v>198</v>
      </c>
      <c r="C75" s="22">
        <f>C76</f>
        <v>0</v>
      </c>
      <c r="D75" s="27">
        <f>D76</f>
        <v>429.4</v>
      </c>
      <c r="E75" s="27">
        <f>E76</f>
        <v>162</v>
      </c>
      <c r="F75" s="21"/>
      <c r="G75" s="21">
        <f t="shared" si="4"/>
        <v>265.0617283950617</v>
      </c>
    </row>
    <row r="76" spans="1:7" ht="24.75" customHeight="1">
      <c r="A76" s="24" t="s">
        <v>199</v>
      </c>
      <c r="B76" s="25" t="s">
        <v>200</v>
      </c>
      <c r="C76" s="22">
        <v>0</v>
      </c>
      <c r="D76" s="27">
        <v>429.4</v>
      </c>
      <c r="E76" s="28">
        <v>162</v>
      </c>
      <c r="F76" s="21"/>
      <c r="G76" s="21">
        <f t="shared" si="4"/>
        <v>265.0617283950617</v>
      </c>
    </row>
    <row r="77" spans="1:7" ht="15" customHeight="1">
      <c r="A77" s="24" t="s">
        <v>39</v>
      </c>
      <c r="B77" s="25" t="s">
        <v>38</v>
      </c>
      <c r="C77" s="26">
        <f>C78</f>
        <v>93339</v>
      </c>
      <c r="D77" s="27">
        <f>D78</f>
        <v>42093.6</v>
      </c>
      <c r="E77" s="27">
        <f>E78</f>
        <v>1829</v>
      </c>
      <c r="F77" s="21">
        <f t="shared" si="3"/>
        <v>45.09754764889274</v>
      </c>
      <c r="G77" s="21">
        <f t="shared" si="4"/>
        <v>2301.4543466375067</v>
      </c>
    </row>
    <row r="78" spans="1:7" ht="13.5" customHeight="1">
      <c r="A78" s="24" t="s">
        <v>40</v>
      </c>
      <c r="B78" s="25" t="s">
        <v>41</v>
      </c>
      <c r="C78" s="26">
        <v>93339</v>
      </c>
      <c r="D78" s="27">
        <v>42093.6</v>
      </c>
      <c r="E78" s="28">
        <v>1829</v>
      </c>
      <c r="F78" s="21">
        <f t="shared" si="3"/>
        <v>45.09754764889274</v>
      </c>
      <c r="G78" s="21">
        <f t="shared" si="4"/>
        <v>2301.4543466375067</v>
      </c>
    </row>
    <row r="79" spans="1:7" ht="14.25" customHeight="1">
      <c r="A79" s="17" t="s">
        <v>42</v>
      </c>
      <c r="B79" s="18" t="s">
        <v>43</v>
      </c>
      <c r="C79" s="22">
        <f>C80+C114+C116+C118</f>
        <v>4180410.89</v>
      </c>
      <c r="D79" s="23">
        <f>D80+D114+D116+D118</f>
        <v>1837695.7</v>
      </c>
      <c r="E79" s="23">
        <f>E80+E114+E116+E118</f>
        <v>1426924</v>
      </c>
      <c r="F79" s="21">
        <f t="shared" si="3"/>
        <v>43.95969076618686</v>
      </c>
      <c r="G79" s="21">
        <f t="shared" si="4"/>
        <v>128.7872164179732</v>
      </c>
    </row>
    <row r="80" spans="1:7" ht="24">
      <c r="A80" s="24" t="s">
        <v>44</v>
      </c>
      <c r="B80" s="25" t="s">
        <v>129</v>
      </c>
      <c r="C80" s="26">
        <f>C92+C109+C81</f>
        <v>4032410.89</v>
      </c>
      <c r="D80" s="27">
        <f>D92+D109+D81</f>
        <v>1835451.5999999999</v>
      </c>
      <c r="E80" s="27">
        <f>E92+E109+E81</f>
        <v>1425826</v>
      </c>
      <c r="F80" s="21">
        <f t="shared" si="3"/>
        <v>45.517474534942544</v>
      </c>
      <c r="G80" s="21">
        <f t="shared" si="4"/>
        <v>128.72900339873166</v>
      </c>
    </row>
    <row r="81" spans="1:7" ht="24">
      <c r="A81" s="17" t="s">
        <v>67</v>
      </c>
      <c r="B81" s="18" t="s">
        <v>116</v>
      </c>
      <c r="C81" s="32">
        <f>C86+C91+C84+C88</f>
        <v>788210.89</v>
      </c>
      <c r="D81" s="33">
        <f>D86+D91</f>
        <v>13469</v>
      </c>
      <c r="E81" s="33">
        <f>E86+E91+E82+E84</f>
        <v>12555</v>
      </c>
      <c r="F81" s="21">
        <f t="shared" si="3"/>
        <v>1.708806636761895</v>
      </c>
      <c r="G81" s="21">
        <f t="shared" si="4"/>
        <v>107.2799681401832</v>
      </c>
    </row>
    <row r="82" spans="1:7" ht="24">
      <c r="A82" s="24" t="s">
        <v>232</v>
      </c>
      <c r="B82" s="25" t="s">
        <v>233</v>
      </c>
      <c r="C82" s="29">
        <f>C83</f>
        <v>0</v>
      </c>
      <c r="D82" s="29">
        <f>D83</f>
        <v>0</v>
      </c>
      <c r="E82" s="29">
        <f>E83</f>
        <v>585</v>
      </c>
      <c r="F82" s="21"/>
      <c r="G82" s="21">
        <f>D82/E82%</f>
        <v>0</v>
      </c>
    </row>
    <row r="83" spans="1:7" ht="24">
      <c r="A83" s="24" t="s">
        <v>232</v>
      </c>
      <c r="B83" s="25" t="s">
        <v>234</v>
      </c>
      <c r="C83" s="29">
        <v>0</v>
      </c>
      <c r="D83" s="30">
        <v>0</v>
      </c>
      <c r="E83" s="30">
        <v>585</v>
      </c>
      <c r="F83" s="21"/>
      <c r="G83" s="21">
        <f>D83/E83%</f>
        <v>0</v>
      </c>
    </row>
    <row r="84" spans="1:7" ht="18.75" customHeight="1">
      <c r="A84" s="24" t="s">
        <v>222</v>
      </c>
      <c r="B84" s="25" t="s">
        <v>223</v>
      </c>
      <c r="C84" s="29">
        <f>C85</f>
        <v>491771.4</v>
      </c>
      <c r="D84" s="30">
        <f>D85</f>
        <v>0</v>
      </c>
      <c r="E84" s="30">
        <f>E85</f>
        <v>373</v>
      </c>
      <c r="F84" s="21">
        <f aca="true" t="shared" si="5" ref="F84:F89">D84/C84%</f>
        <v>0</v>
      </c>
      <c r="G84" s="21">
        <f>D84/E84%</f>
        <v>0</v>
      </c>
    </row>
    <row r="85" spans="1:7" ht="36">
      <c r="A85" s="24" t="s">
        <v>221</v>
      </c>
      <c r="B85" s="25" t="s">
        <v>220</v>
      </c>
      <c r="C85" s="29">
        <v>491771.4</v>
      </c>
      <c r="D85" s="30">
        <v>0</v>
      </c>
      <c r="E85" s="30">
        <v>373</v>
      </c>
      <c r="F85" s="21">
        <f t="shared" si="5"/>
        <v>0</v>
      </c>
      <c r="G85" s="21">
        <f>D85/E85%</f>
        <v>0</v>
      </c>
    </row>
    <row r="86" spans="1:7" ht="27.75" customHeight="1">
      <c r="A86" s="24" t="s">
        <v>182</v>
      </c>
      <c r="B86" s="25" t="s">
        <v>183</v>
      </c>
      <c r="C86" s="29">
        <f>C87</f>
        <v>17319.41</v>
      </c>
      <c r="D86" s="30">
        <f>D87</f>
        <v>0</v>
      </c>
      <c r="E86" s="30">
        <f>E87</f>
        <v>0</v>
      </c>
      <c r="F86" s="21">
        <f t="shared" si="5"/>
        <v>0</v>
      </c>
      <c r="G86" s="21"/>
    </row>
    <row r="87" spans="1:7" ht="27.75" customHeight="1">
      <c r="A87" s="24" t="s">
        <v>184</v>
      </c>
      <c r="B87" s="25" t="s">
        <v>185</v>
      </c>
      <c r="C87" s="29">
        <v>17319.41</v>
      </c>
      <c r="D87" s="30">
        <v>0</v>
      </c>
      <c r="E87" s="28">
        <v>0</v>
      </c>
      <c r="F87" s="21">
        <f t="shared" si="5"/>
        <v>0</v>
      </c>
      <c r="G87" s="21"/>
    </row>
    <row r="88" spans="1:7" ht="27.75" customHeight="1">
      <c r="A88" s="59" t="s">
        <v>224</v>
      </c>
      <c r="B88" s="60" t="s">
        <v>225</v>
      </c>
      <c r="C88" s="61">
        <f>C89</f>
        <v>9419</v>
      </c>
      <c r="D88" s="61">
        <f>D89</f>
        <v>0</v>
      </c>
      <c r="E88" s="61">
        <f>E89</f>
        <v>0</v>
      </c>
      <c r="F88" s="21">
        <f t="shared" si="5"/>
        <v>0</v>
      </c>
      <c r="G88" s="21"/>
    </row>
    <row r="89" spans="1:7" ht="27.75" customHeight="1">
      <c r="A89" s="59" t="s">
        <v>226</v>
      </c>
      <c r="B89" s="62" t="s">
        <v>227</v>
      </c>
      <c r="C89" s="61">
        <v>9419</v>
      </c>
      <c r="D89" s="30">
        <v>0</v>
      </c>
      <c r="E89" s="30">
        <v>0</v>
      </c>
      <c r="F89" s="21">
        <f t="shared" si="5"/>
        <v>0</v>
      </c>
      <c r="G89" s="21"/>
    </row>
    <row r="90" spans="1:7" ht="15.75" customHeight="1">
      <c r="A90" s="24" t="s">
        <v>164</v>
      </c>
      <c r="B90" s="25" t="s">
        <v>68</v>
      </c>
      <c r="C90" s="29">
        <f>C91</f>
        <v>269701.08</v>
      </c>
      <c r="D90" s="30">
        <f>D91</f>
        <v>13469</v>
      </c>
      <c r="E90" s="30">
        <f>E91</f>
        <v>11597</v>
      </c>
      <c r="F90" s="21">
        <f t="shared" si="3"/>
        <v>4.994047483977447</v>
      </c>
      <c r="G90" s="21">
        <f t="shared" si="4"/>
        <v>116.14210571699577</v>
      </c>
    </row>
    <row r="91" spans="1:7" ht="17.25" customHeight="1">
      <c r="A91" s="24" t="s">
        <v>165</v>
      </c>
      <c r="B91" s="25" t="s">
        <v>69</v>
      </c>
      <c r="C91" s="29">
        <v>269701.08</v>
      </c>
      <c r="D91" s="30">
        <v>13469</v>
      </c>
      <c r="E91" s="28">
        <v>11597</v>
      </c>
      <c r="F91" s="21">
        <f t="shared" si="3"/>
        <v>4.994047483977447</v>
      </c>
      <c r="G91" s="21">
        <f t="shared" si="4"/>
        <v>116.14210571699577</v>
      </c>
    </row>
    <row r="92" spans="1:7" ht="24">
      <c r="A92" s="17" t="s">
        <v>48</v>
      </c>
      <c r="B92" s="18" t="s">
        <v>130</v>
      </c>
      <c r="C92" s="32">
        <f>C95+C97+C99+C105+C107+C103</f>
        <v>2900995</v>
      </c>
      <c r="D92" s="33">
        <f>D95+D97+D99+D105+D107+D103</f>
        <v>1765077.7</v>
      </c>
      <c r="E92" s="33">
        <f>E93+E95+E97+E99+E105+E107+E103+E101</f>
        <v>1403292</v>
      </c>
      <c r="F92" s="21">
        <f t="shared" si="3"/>
        <v>60.8438725333894</v>
      </c>
      <c r="G92" s="21">
        <f t="shared" si="4"/>
        <v>125.781213033353</v>
      </c>
    </row>
    <row r="93" spans="1:7" ht="24">
      <c r="A93" s="24" t="s">
        <v>209</v>
      </c>
      <c r="B93" s="25" t="s">
        <v>210</v>
      </c>
      <c r="C93" s="29">
        <f>C94</f>
        <v>0</v>
      </c>
      <c r="D93" s="29">
        <f>D94</f>
        <v>0</v>
      </c>
      <c r="E93" s="29">
        <f>E94</f>
        <v>8285</v>
      </c>
      <c r="F93" s="21"/>
      <c r="G93" s="21">
        <f>D93/E93%</f>
        <v>0</v>
      </c>
    </row>
    <row r="94" spans="1:7" ht="24">
      <c r="A94" s="24" t="s">
        <v>211</v>
      </c>
      <c r="B94" s="25" t="s">
        <v>212</v>
      </c>
      <c r="C94" s="29">
        <v>0</v>
      </c>
      <c r="D94" s="30">
        <v>0</v>
      </c>
      <c r="E94" s="30">
        <v>8285</v>
      </c>
      <c r="F94" s="21"/>
      <c r="G94" s="21">
        <f>D94/E94%</f>
        <v>0</v>
      </c>
    </row>
    <row r="95" spans="1:7" ht="36">
      <c r="A95" s="24" t="s">
        <v>166</v>
      </c>
      <c r="B95" s="25" t="s">
        <v>49</v>
      </c>
      <c r="C95" s="26">
        <f>C96</f>
        <v>33480</v>
      </c>
      <c r="D95" s="27">
        <f>D96</f>
        <v>16882.5</v>
      </c>
      <c r="E95" s="27">
        <f>E96</f>
        <v>21632</v>
      </c>
      <c r="F95" s="21">
        <f t="shared" si="3"/>
        <v>50.42562724014337</v>
      </c>
      <c r="G95" s="21">
        <f t="shared" si="4"/>
        <v>78.04410133136095</v>
      </c>
    </row>
    <row r="96" spans="1:7" ht="36">
      <c r="A96" s="24" t="s">
        <v>167</v>
      </c>
      <c r="B96" s="25" t="s">
        <v>50</v>
      </c>
      <c r="C96" s="26">
        <v>33480</v>
      </c>
      <c r="D96" s="27">
        <v>16882.5</v>
      </c>
      <c r="E96" s="28">
        <v>21632</v>
      </c>
      <c r="F96" s="21">
        <f t="shared" si="3"/>
        <v>50.42562724014337</v>
      </c>
      <c r="G96" s="21">
        <f t="shared" si="4"/>
        <v>78.04410133136095</v>
      </c>
    </row>
    <row r="97" spans="1:7" ht="24">
      <c r="A97" s="24" t="s">
        <v>168</v>
      </c>
      <c r="B97" s="25" t="s">
        <v>77</v>
      </c>
      <c r="C97" s="26">
        <f>C98</f>
        <v>133734</v>
      </c>
      <c r="D97" s="27">
        <f>D98</f>
        <v>85268.5</v>
      </c>
      <c r="E97" s="27">
        <f>E98</f>
        <v>41689</v>
      </c>
      <c r="F97" s="21">
        <f t="shared" si="3"/>
        <v>63.75977687050414</v>
      </c>
      <c r="G97" s="21">
        <f t="shared" si="4"/>
        <v>204.5347693636211</v>
      </c>
    </row>
    <row r="98" spans="1:7" ht="24">
      <c r="A98" s="24" t="s">
        <v>169</v>
      </c>
      <c r="B98" s="25" t="s">
        <v>78</v>
      </c>
      <c r="C98" s="26">
        <v>133734</v>
      </c>
      <c r="D98" s="27">
        <v>85268.5</v>
      </c>
      <c r="E98" s="28">
        <v>41689</v>
      </c>
      <c r="F98" s="21">
        <f t="shared" si="3"/>
        <v>63.75977687050414</v>
      </c>
      <c r="G98" s="21">
        <f t="shared" si="4"/>
        <v>204.5347693636211</v>
      </c>
    </row>
    <row r="99" spans="1:7" ht="48">
      <c r="A99" s="24" t="s">
        <v>170</v>
      </c>
      <c r="B99" s="25" t="s">
        <v>117</v>
      </c>
      <c r="C99" s="26">
        <f>C100</f>
        <v>87345</v>
      </c>
      <c r="D99" s="27">
        <f>D100</f>
        <v>37541.5</v>
      </c>
      <c r="E99" s="27">
        <f>E100</f>
        <v>28070</v>
      </c>
      <c r="F99" s="21">
        <f t="shared" si="3"/>
        <v>42.98070868395443</v>
      </c>
      <c r="G99" s="21">
        <f t="shared" si="4"/>
        <v>133.74242964018526</v>
      </c>
    </row>
    <row r="100" spans="1:7" ht="48">
      <c r="A100" s="24" t="s">
        <v>171</v>
      </c>
      <c r="B100" s="25" t="s">
        <v>118</v>
      </c>
      <c r="C100" s="26">
        <v>87345</v>
      </c>
      <c r="D100" s="27">
        <v>37541.5</v>
      </c>
      <c r="E100" s="28">
        <v>28070</v>
      </c>
      <c r="F100" s="21">
        <f t="shared" si="3"/>
        <v>42.98070868395443</v>
      </c>
      <c r="G100" s="21">
        <f t="shared" si="4"/>
        <v>133.74242964018526</v>
      </c>
    </row>
    <row r="101" spans="1:7" ht="34.5" customHeight="1">
      <c r="A101" s="24" t="s">
        <v>235</v>
      </c>
      <c r="B101" s="25" t="s">
        <v>179</v>
      </c>
      <c r="C101" s="28">
        <f>C102</f>
        <v>0</v>
      </c>
      <c r="D101" s="28">
        <f>D102</f>
        <v>0</v>
      </c>
      <c r="E101" s="28">
        <f>E102</f>
        <v>6505</v>
      </c>
      <c r="F101" s="21"/>
      <c r="G101" s="21"/>
    </row>
    <row r="102" spans="1:7" ht="36">
      <c r="A102" s="24" t="s">
        <v>236</v>
      </c>
      <c r="B102" s="25" t="s">
        <v>181</v>
      </c>
      <c r="C102" s="26">
        <v>0</v>
      </c>
      <c r="D102" s="27">
        <v>0</v>
      </c>
      <c r="E102" s="28">
        <v>6505</v>
      </c>
      <c r="F102" s="21"/>
      <c r="G102" s="21"/>
    </row>
    <row r="103" spans="1:7" ht="48">
      <c r="A103" s="24" t="s">
        <v>172</v>
      </c>
      <c r="B103" s="25" t="s">
        <v>124</v>
      </c>
      <c r="C103" s="26">
        <f>C104</f>
        <v>24925</v>
      </c>
      <c r="D103" s="27">
        <f>D104</f>
        <v>8252.1</v>
      </c>
      <c r="E103" s="27">
        <f>E104</f>
        <v>0</v>
      </c>
      <c r="F103" s="21">
        <f t="shared" si="3"/>
        <v>33.107723169508525</v>
      </c>
      <c r="G103" s="21"/>
    </row>
    <row r="104" spans="1:7" ht="48">
      <c r="A104" s="24" t="s">
        <v>173</v>
      </c>
      <c r="B104" s="25" t="s">
        <v>82</v>
      </c>
      <c r="C104" s="26">
        <v>24925</v>
      </c>
      <c r="D104" s="27">
        <v>8252.1</v>
      </c>
      <c r="E104" s="28">
        <v>0</v>
      </c>
      <c r="F104" s="21">
        <f t="shared" si="3"/>
        <v>33.107723169508525</v>
      </c>
      <c r="G104" s="21"/>
    </row>
    <row r="105" spans="1:7" ht="24">
      <c r="A105" s="54" t="s">
        <v>178</v>
      </c>
      <c r="B105" s="25" t="s">
        <v>179</v>
      </c>
      <c r="C105" s="29">
        <f>C106</f>
        <v>13130</v>
      </c>
      <c r="D105" s="30">
        <f>D106</f>
        <v>13129.4</v>
      </c>
      <c r="E105" s="30">
        <f>E106</f>
        <v>0</v>
      </c>
      <c r="F105" s="21">
        <f t="shared" si="3"/>
        <v>99.99543031226199</v>
      </c>
      <c r="G105" s="21"/>
    </row>
    <row r="106" spans="1:7" ht="36">
      <c r="A106" s="54" t="s">
        <v>180</v>
      </c>
      <c r="B106" s="55" t="s">
        <v>181</v>
      </c>
      <c r="C106" s="29">
        <v>13130</v>
      </c>
      <c r="D106" s="30">
        <v>13129.4</v>
      </c>
      <c r="E106" s="28">
        <v>0</v>
      </c>
      <c r="F106" s="21">
        <f t="shared" si="3"/>
        <v>99.99543031226199</v>
      </c>
      <c r="G106" s="21"/>
    </row>
    <row r="107" spans="1:7" ht="24">
      <c r="A107" s="24" t="s">
        <v>174</v>
      </c>
      <c r="B107" s="25" t="s">
        <v>45</v>
      </c>
      <c r="C107" s="26">
        <f>C108</f>
        <v>2608381</v>
      </c>
      <c r="D107" s="27">
        <f>D108</f>
        <v>1604003.7</v>
      </c>
      <c r="E107" s="27">
        <f>E108</f>
        <v>1297111</v>
      </c>
      <c r="F107" s="21">
        <f t="shared" si="3"/>
        <v>61.494225728526615</v>
      </c>
      <c r="G107" s="21">
        <f t="shared" si="4"/>
        <v>123.65970992459395</v>
      </c>
    </row>
    <row r="108" spans="1:7" ht="24">
      <c r="A108" s="24" t="s">
        <v>175</v>
      </c>
      <c r="B108" s="25" t="s">
        <v>46</v>
      </c>
      <c r="C108" s="39">
        <v>2608381</v>
      </c>
      <c r="D108" s="40">
        <v>1604003.7</v>
      </c>
      <c r="E108" s="28">
        <v>1297111</v>
      </c>
      <c r="F108" s="21">
        <f t="shared" si="3"/>
        <v>61.494225728526615</v>
      </c>
      <c r="G108" s="21">
        <f t="shared" si="4"/>
        <v>123.65970992459395</v>
      </c>
    </row>
    <row r="109" spans="1:7" ht="24">
      <c r="A109" s="17" t="s">
        <v>51</v>
      </c>
      <c r="B109" s="18" t="s">
        <v>63</v>
      </c>
      <c r="C109" s="19">
        <f>C112</f>
        <v>343205</v>
      </c>
      <c r="D109" s="20">
        <f>D112+D110</f>
        <v>56904.9</v>
      </c>
      <c r="E109" s="20">
        <f>E112+E110</f>
        <v>9979</v>
      </c>
      <c r="F109" s="21">
        <f t="shared" si="3"/>
        <v>16.580440261651198</v>
      </c>
      <c r="G109" s="21">
        <f t="shared" si="4"/>
        <v>570.246517687143</v>
      </c>
    </row>
    <row r="110" spans="1:7" ht="36">
      <c r="A110" s="24" t="s">
        <v>213</v>
      </c>
      <c r="B110" s="25" t="s">
        <v>214</v>
      </c>
      <c r="C110" s="39">
        <f>C111</f>
        <v>0</v>
      </c>
      <c r="D110" s="39">
        <f>D111</f>
        <v>0</v>
      </c>
      <c r="E110" s="39">
        <f>E111</f>
        <v>1431</v>
      </c>
      <c r="F110" s="21"/>
      <c r="G110" s="21">
        <f>D110/E110%</f>
        <v>0</v>
      </c>
    </row>
    <row r="111" spans="1:7" ht="48">
      <c r="A111" s="24" t="s">
        <v>215</v>
      </c>
      <c r="B111" s="25" t="s">
        <v>216</v>
      </c>
      <c r="C111" s="39">
        <v>0</v>
      </c>
      <c r="D111" s="40">
        <v>0</v>
      </c>
      <c r="E111" s="40">
        <v>1431</v>
      </c>
      <c r="F111" s="21"/>
      <c r="G111" s="21">
        <f>D111/E111%</f>
        <v>0</v>
      </c>
    </row>
    <row r="112" spans="1:7" ht="24">
      <c r="A112" s="56" t="s">
        <v>176</v>
      </c>
      <c r="B112" s="54" t="s">
        <v>138</v>
      </c>
      <c r="C112" s="29">
        <f>C113</f>
        <v>343205</v>
      </c>
      <c r="D112" s="30">
        <f>D113</f>
        <v>56904.9</v>
      </c>
      <c r="E112" s="30">
        <f>E113</f>
        <v>8548</v>
      </c>
      <c r="F112" s="21">
        <f t="shared" si="3"/>
        <v>16.580440261651198</v>
      </c>
      <c r="G112" s="21">
        <f t="shared" si="4"/>
        <v>665.7101076275152</v>
      </c>
    </row>
    <row r="113" spans="1:7" ht="24">
      <c r="A113" s="56" t="s">
        <v>177</v>
      </c>
      <c r="B113" s="54" t="s">
        <v>139</v>
      </c>
      <c r="C113" s="29">
        <v>343205</v>
      </c>
      <c r="D113" s="30">
        <v>56904.9</v>
      </c>
      <c r="E113" s="28">
        <v>8548</v>
      </c>
      <c r="F113" s="21">
        <f t="shared" si="3"/>
        <v>16.580440261651198</v>
      </c>
      <c r="G113" s="21">
        <f t="shared" si="4"/>
        <v>665.7101076275152</v>
      </c>
    </row>
    <row r="114" spans="1:7" ht="24">
      <c r="A114" s="17" t="s">
        <v>150</v>
      </c>
      <c r="B114" s="18" t="s">
        <v>151</v>
      </c>
      <c r="C114" s="29">
        <f>C115</f>
        <v>148000</v>
      </c>
      <c r="D114" s="30">
        <f>D115</f>
        <v>110</v>
      </c>
      <c r="E114" s="30">
        <f>E115</f>
        <v>95</v>
      </c>
      <c r="F114" s="21">
        <f t="shared" si="3"/>
        <v>0.07432432432432433</v>
      </c>
      <c r="G114" s="21">
        <f t="shared" si="4"/>
        <v>115.78947368421053</v>
      </c>
    </row>
    <row r="115" spans="1:7" ht="24">
      <c r="A115" s="24" t="s">
        <v>152</v>
      </c>
      <c r="B115" s="25" t="s">
        <v>153</v>
      </c>
      <c r="C115" s="29">
        <v>148000</v>
      </c>
      <c r="D115" s="30">
        <v>110</v>
      </c>
      <c r="E115" s="30">
        <v>95</v>
      </c>
      <c r="F115" s="21">
        <f t="shared" si="3"/>
        <v>0.07432432432432433</v>
      </c>
      <c r="G115" s="21">
        <f t="shared" si="4"/>
        <v>115.78947368421053</v>
      </c>
    </row>
    <row r="116" spans="1:7" ht="38.25" customHeight="1">
      <c r="A116" s="17" t="s">
        <v>201</v>
      </c>
      <c r="B116" s="18" t="s">
        <v>202</v>
      </c>
      <c r="C116" s="29">
        <f>C117</f>
        <v>0</v>
      </c>
      <c r="D116" s="30">
        <f>D117</f>
        <v>2211.1</v>
      </c>
      <c r="E116" s="30">
        <f>E117</f>
        <v>2519</v>
      </c>
      <c r="F116" s="21"/>
      <c r="G116" s="21">
        <f t="shared" si="4"/>
        <v>87.77689559348947</v>
      </c>
    </row>
    <row r="117" spans="1:7" ht="24">
      <c r="A117" s="57" t="s">
        <v>203</v>
      </c>
      <c r="B117" s="58" t="s">
        <v>204</v>
      </c>
      <c r="C117" s="29">
        <v>0</v>
      </c>
      <c r="D117" s="30">
        <v>2211.1</v>
      </c>
      <c r="E117" s="30">
        <v>2519</v>
      </c>
      <c r="F117" s="21"/>
      <c r="G117" s="21">
        <f t="shared" si="4"/>
        <v>87.77689559348947</v>
      </c>
    </row>
    <row r="118" spans="1:7" ht="24">
      <c r="A118" s="17" t="s">
        <v>205</v>
      </c>
      <c r="B118" s="18" t="s">
        <v>206</v>
      </c>
      <c r="C118" s="29">
        <f>C119</f>
        <v>0</v>
      </c>
      <c r="D118" s="30">
        <v>-77</v>
      </c>
      <c r="E118" s="30">
        <f>E119</f>
        <v>-1516</v>
      </c>
      <c r="F118" s="21"/>
      <c r="G118" s="21">
        <f t="shared" si="4"/>
        <v>5.079155672823219</v>
      </c>
    </row>
    <row r="119" spans="1:7" ht="40.5" customHeight="1">
      <c r="A119" s="57" t="s">
        <v>207</v>
      </c>
      <c r="B119" s="58" t="s">
        <v>208</v>
      </c>
      <c r="C119" s="29">
        <v>0</v>
      </c>
      <c r="D119" s="30">
        <v>-71.45</v>
      </c>
      <c r="E119" s="30">
        <v>-1516</v>
      </c>
      <c r="F119" s="21"/>
      <c r="G119" s="21">
        <f t="shared" si="4"/>
        <v>4.713060686015831</v>
      </c>
    </row>
    <row r="120" spans="1:7" ht="12.75">
      <c r="A120" s="17"/>
      <c r="B120" s="18" t="s">
        <v>47</v>
      </c>
      <c r="C120" s="22">
        <f>C79+C5</f>
        <v>7281359.890000001</v>
      </c>
      <c r="D120" s="23">
        <f>D79+D5</f>
        <v>3374193.3</v>
      </c>
      <c r="E120" s="23">
        <f>E79+E5</f>
        <v>2851962</v>
      </c>
      <c r="F120" s="21">
        <f t="shared" si="3"/>
        <v>46.34015281450399</v>
      </c>
      <c r="G120" s="21">
        <f t="shared" si="4"/>
        <v>118.31129937916424</v>
      </c>
    </row>
    <row r="121" spans="1:4" ht="12.75">
      <c r="A121" s="9"/>
      <c r="B121" s="4"/>
      <c r="C121" s="10"/>
      <c r="D121" s="10"/>
    </row>
    <row r="122" spans="1:4" ht="12.75">
      <c r="A122" s="64" t="s">
        <v>83</v>
      </c>
      <c r="B122" s="64"/>
      <c r="C122" s="64"/>
      <c r="D122" s="11"/>
    </row>
    <row r="123" spans="1:4" s="1" customFormat="1" ht="12.75">
      <c r="A123" s="2"/>
      <c r="B123" s="5"/>
      <c r="C123" s="2"/>
      <c r="D123" s="2"/>
    </row>
  </sheetData>
  <sheetProtection/>
  <mergeCells count="2">
    <mergeCell ref="A122:C122"/>
    <mergeCell ref="A2:G2"/>
  </mergeCells>
  <printOptions/>
  <pageMargins left="0.7086614173228347" right="0.15748031496062992" top="0.1968503937007874" bottom="0.1968503937007874" header="0.15748031496062992" footer="0.15748031496062992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tabSelected="1" zoomScalePageLayoutView="0" workbookViewId="0" topLeftCell="A58">
      <selection activeCell="B129" sqref="B129"/>
    </sheetView>
  </sheetViews>
  <sheetFormatPr defaultColWidth="9.00390625" defaultRowHeight="12.75"/>
  <cols>
    <col min="1" max="1" width="24.125" style="2" customWidth="1"/>
    <col min="2" max="2" width="65.625" style="5" customWidth="1"/>
    <col min="3" max="3" width="15.00390625" style="2" customWidth="1"/>
    <col min="4" max="4" width="13.125" style="2" customWidth="1"/>
    <col min="5" max="5" width="13.375" style="0" customWidth="1"/>
    <col min="6" max="6" width="11.625" style="0" customWidth="1"/>
    <col min="7" max="7" width="14.50390625" style="0" customWidth="1"/>
  </cols>
  <sheetData>
    <row r="1" spans="2:7" ht="15" customHeight="1" hidden="1">
      <c r="B1" s="3"/>
      <c r="D1" s="6"/>
      <c r="G1" s="6"/>
    </row>
    <row r="2" spans="1:7" ht="32.25" customHeight="1">
      <c r="A2" s="65" t="s">
        <v>237</v>
      </c>
      <c r="B2" s="65"/>
      <c r="C2" s="65"/>
      <c r="D2" s="65"/>
      <c r="E2" s="65"/>
      <c r="F2" s="65"/>
      <c r="G2" s="65"/>
    </row>
    <row r="3" spans="1:7" ht="12" customHeight="1">
      <c r="A3" s="7"/>
      <c r="B3" s="7"/>
      <c r="D3" s="8"/>
      <c r="G3" s="8" t="s">
        <v>100</v>
      </c>
    </row>
    <row r="4" spans="1:7" ht="52.5">
      <c r="A4" s="15" t="s">
        <v>59</v>
      </c>
      <c r="B4" s="16" t="s">
        <v>60</v>
      </c>
      <c r="C4" s="12" t="s">
        <v>187</v>
      </c>
      <c r="D4" s="12" t="s">
        <v>218</v>
      </c>
      <c r="E4" s="12" t="s">
        <v>219</v>
      </c>
      <c r="F4" s="13" t="s">
        <v>186</v>
      </c>
      <c r="G4" s="14" t="s">
        <v>188</v>
      </c>
    </row>
    <row r="5" spans="1:7" ht="15.75" customHeight="1">
      <c r="A5" s="17" t="s">
        <v>0</v>
      </c>
      <c r="B5" s="18" t="s">
        <v>58</v>
      </c>
      <c r="C5" s="19">
        <f>C6+C11+C17+C24+C31+C54+C56+C61+C73+C74</f>
        <v>3100949</v>
      </c>
      <c r="D5" s="20">
        <f>D6+D11+D17+D24+D31+D54+D56+D61+D73+D74+D22+D29</f>
        <v>1536497.6</v>
      </c>
      <c r="E5" s="20">
        <f>E6+E11+E17+E24+E31+E54+E56+E61+E73+E74</f>
        <v>1425038</v>
      </c>
      <c r="F5" s="21">
        <f>D5/C5%</f>
        <v>49.549270239529896</v>
      </c>
      <c r="G5" s="21">
        <f>D5/E5%</f>
        <v>107.82151774198303</v>
      </c>
    </row>
    <row r="6" spans="1:7" ht="24" hidden="1">
      <c r="A6" s="17" t="s">
        <v>1</v>
      </c>
      <c r="B6" s="18" t="s">
        <v>2</v>
      </c>
      <c r="C6" s="22">
        <f>C7</f>
        <v>772061</v>
      </c>
      <c r="D6" s="23">
        <f>D7</f>
        <v>387885</v>
      </c>
      <c r="E6" s="23">
        <f>E7</f>
        <v>361717</v>
      </c>
      <c r="F6" s="21">
        <f aca="true" t="shared" si="0" ref="F6:F67">D6/C6%</f>
        <v>50.24020122762321</v>
      </c>
      <c r="G6" s="21">
        <f aca="true" t="shared" si="1" ref="G6:G67">D6/E6%</f>
        <v>107.2343848920565</v>
      </c>
    </row>
    <row r="7" spans="1:7" ht="15" customHeight="1">
      <c r="A7" s="24" t="s">
        <v>3</v>
      </c>
      <c r="B7" s="25" t="s">
        <v>4</v>
      </c>
      <c r="C7" s="26">
        <f>C8+C9+C10</f>
        <v>772061</v>
      </c>
      <c r="D7" s="27">
        <f>D8+D9+D10</f>
        <v>387885</v>
      </c>
      <c r="E7" s="27">
        <f>E8+E9+E10</f>
        <v>361717</v>
      </c>
      <c r="F7" s="21">
        <f t="shared" si="0"/>
        <v>50.24020122762321</v>
      </c>
      <c r="G7" s="21">
        <f t="shared" si="1"/>
        <v>107.2343848920565</v>
      </c>
    </row>
    <row r="8" spans="1:7" ht="48" hidden="1">
      <c r="A8" s="24" t="s">
        <v>5</v>
      </c>
      <c r="B8" s="25" t="s">
        <v>107</v>
      </c>
      <c r="C8" s="26">
        <v>757762</v>
      </c>
      <c r="D8" s="27">
        <v>382736.3</v>
      </c>
      <c r="E8" s="28">
        <v>354894</v>
      </c>
      <c r="F8" s="21">
        <f t="shared" si="0"/>
        <v>50.5087745228713</v>
      </c>
      <c r="G8" s="21">
        <f t="shared" si="1"/>
        <v>107.84524393199095</v>
      </c>
    </row>
    <row r="9" spans="1:7" ht="72" hidden="1">
      <c r="A9" s="24" t="s">
        <v>6</v>
      </c>
      <c r="B9" s="25" t="s">
        <v>108</v>
      </c>
      <c r="C9" s="26">
        <v>595</v>
      </c>
      <c r="D9" s="27">
        <v>486.5</v>
      </c>
      <c r="E9" s="28">
        <v>147</v>
      </c>
      <c r="F9" s="21">
        <f t="shared" si="0"/>
        <v>81.76470588235294</v>
      </c>
      <c r="G9" s="21">
        <f t="shared" si="1"/>
        <v>330.95238095238096</v>
      </c>
    </row>
    <row r="10" spans="1:7" ht="36" hidden="1">
      <c r="A10" s="24" t="s">
        <v>7</v>
      </c>
      <c r="B10" s="25" t="s">
        <v>109</v>
      </c>
      <c r="C10" s="26">
        <v>13704</v>
      </c>
      <c r="D10" s="27">
        <v>4662.2</v>
      </c>
      <c r="E10" s="28">
        <v>6676</v>
      </c>
      <c r="F10" s="21">
        <f t="shared" si="0"/>
        <v>34.02072387624052</v>
      </c>
      <c r="G10" s="21">
        <f t="shared" si="1"/>
        <v>69.83523067705212</v>
      </c>
    </row>
    <row r="11" spans="1:7" ht="24" hidden="1">
      <c r="A11" s="17" t="s">
        <v>119</v>
      </c>
      <c r="B11" s="18" t="s">
        <v>106</v>
      </c>
      <c r="C11" s="22">
        <f>C12</f>
        <v>8319</v>
      </c>
      <c r="D11" s="23">
        <f>D12</f>
        <v>3789.3</v>
      </c>
      <c r="E11" s="23">
        <f>E12</f>
        <v>4822</v>
      </c>
      <c r="F11" s="21">
        <f t="shared" si="0"/>
        <v>45.54994590695998</v>
      </c>
      <c r="G11" s="21">
        <f t="shared" si="1"/>
        <v>78.58357527996682</v>
      </c>
    </row>
    <row r="12" spans="1:7" ht="24">
      <c r="A12" s="24" t="s">
        <v>84</v>
      </c>
      <c r="B12" s="25" t="s">
        <v>85</v>
      </c>
      <c r="C12" s="29">
        <f>C13+C14+C15+C16</f>
        <v>8319</v>
      </c>
      <c r="D12" s="30">
        <f>D13+D14+D15+D16</f>
        <v>3789.3</v>
      </c>
      <c r="E12" s="30">
        <f>E13+E14+E15+E16</f>
        <v>4822</v>
      </c>
      <c r="F12" s="21">
        <f t="shared" si="0"/>
        <v>45.54994590695998</v>
      </c>
      <c r="G12" s="21">
        <f t="shared" si="1"/>
        <v>78.58357527996682</v>
      </c>
    </row>
    <row r="13" spans="1:7" ht="48" hidden="1">
      <c r="A13" s="24" t="s">
        <v>86</v>
      </c>
      <c r="B13" s="25" t="s">
        <v>87</v>
      </c>
      <c r="C13" s="29">
        <v>3484</v>
      </c>
      <c r="D13" s="30">
        <v>1496.4</v>
      </c>
      <c r="E13" s="28">
        <v>1640</v>
      </c>
      <c r="F13" s="21">
        <f t="shared" si="0"/>
        <v>42.95063145809414</v>
      </c>
      <c r="G13" s="21">
        <f t="shared" si="1"/>
        <v>91.24390243902441</v>
      </c>
    </row>
    <row r="14" spans="1:7" ht="60" hidden="1">
      <c r="A14" s="24" t="s">
        <v>88</v>
      </c>
      <c r="B14" s="25" t="s">
        <v>89</v>
      </c>
      <c r="C14" s="29">
        <v>51</v>
      </c>
      <c r="D14" s="30">
        <v>16.3</v>
      </c>
      <c r="E14" s="28">
        <v>27</v>
      </c>
      <c r="F14" s="21">
        <f t="shared" si="0"/>
        <v>31.96078431372549</v>
      </c>
      <c r="G14" s="21">
        <f t="shared" si="1"/>
        <v>60.37037037037037</v>
      </c>
    </row>
    <row r="15" spans="1:7" ht="48" hidden="1">
      <c r="A15" s="24" t="s">
        <v>90</v>
      </c>
      <c r="B15" s="25" t="s">
        <v>91</v>
      </c>
      <c r="C15" s="29">
        <v>5793</v>
      </c>
      <c r="D15" s="30">
        <v>2580.1</v>
      </c>
      <c r="E15" s="28">
        <v>3413</v>
      </c>
      <c r="F15" s="21">
        <f t="shared" si="0"/>
        <v>44.53823580182979</v>
      </c>
      <c r="G15" s="21">
        <f t="shared" si="1"/>
        <v>75.59624963375329</v>
      </c>
    </row>
    <row r="16" spans="1:7" ht="48" hidden="1">
      <c r="A16" s="24" t="s">
        <v>92</v>
      </c>
      <c r="B16" s="25" t="s">
        <v>93</v>
      </c>
      <c r="C16" s="29">
        <v>-1009</v>
      </c>
      <c r="D16" s="30">
        <v>-303.5</v>
      </c>
      <c r="E16" s="28">
        <v>-258</v>
      </c>
      <c r="F16" s="21">
        <f t="shared" si="0"/>
        <v>30.079286422200198</v>
      </c>
      <c r="G16" s="21">
        <f t="shared" si="1"/>
        <v>117.63565891472868</v>
      </c>
    </row>
    <row r="17" spans="1:7" ht="15" customHeight="1" hidden="1">
      <c r="A17" s="17" t="s">
        <v>8</v>
      </c>
      <c r="B17" s="18" t="s">
        <v>9</v>
      </c>
      <c r="C17" s="22">
        <f>C19+C18+C20+C21</f>
        <v>788607</v>
      </c>
      <c r="D17" s="23">
        <f>D19+D18+D20+D21</f>
        <v>431294.69999999995</v>
      </c>
      <c r="E17" s="23">
        <f>E19+E18+E20+E21</f>
        <v>359368</v>
      </c>
      <c r="F17" s="21">
        <f t="shared" si="0"/>
        <v>54.690701452054064</v>
      </c>
      <c r="G17" s="21">
        <f t="shared" si="1"/>
        <v>120.01477593998352</v>
      </c>
    </row>
    <row r="18" spans="1:7" ht="24">
      <c r="A18" s="24" t="s">
        <v>120</v>
      </c>
      <c r="B18" s="25" t="s">
        <v>121</v>
      </c>
      <c r="C18" s="29">
        <v>557193</v>
      </c>
      <c r="D18" s="30">
        <v>308940</v>
      </c>
      <c r="E18" s="28">
        <v>244618</v>
      </c>
      <c r="F18" s="21">
        <f t="shared" si="0"/>
        <v>55.44577911064927</v>
      </c>
      <c r="G18" s="21">
        <f t="shared" si="1"/>
        <v>126.29487609251977</v>
      </c>
    </row>
    <row r="19" spans="1:7" ht="15" customHeight="1">
      <c r="A19" s="24" t="s">
        <v>10</v>
      </c>
      <c r="B19" s="25" t="s">
        <v>11</v>
      </c>
      <c r="C19" s="26">
        <v>190000</v>
      </c>
      <c r="D19" s="27">
        <v>99685.3</v>
      </c>
      <c r="E19" s="28">
        <v>100109</v>
      </c>
      <c r="F19" s="21">
        <f t="shared" si="0"/>
        <v>52.465947368421055</v>
      </c>
      <c r="G19" s="21">
        <f t="shared" si="1"/>
        <v>99.57676133015013</v>
      </c>
    </row>
    <row r="20" spans="1:7" ht="16.5" customHeight="1">
      <c r="A20" s="24" t="s">
        <v>110</v>
      </c>
      <c r="B20" s="25" t="s">
        <v>101</v>
      </c>
      <c r="C20" s="26">
        <v>780</v>
      </c>
      <c r="D20" s="27">
        <v>391.3</v>
      </c>
      <c r="E20" s="28">
        <v>398</v>
      </c>
      <c r="F20" s="21">
        <f t="shared" si="0"/>
        <v>50.16666666666667</v>
      </c>
      <c r="G20" s="21">
        <f t="shared" si="1"/>
        <v>98.31658291457286</v>
      </c>
    </row>
    <row r="21" spans="1:7" ht="24">
      <c r="A21" s="31" t="s">
        <v>126</v>
      </c>
      <c r="B21" s="31" t="s">
        <v>127</v>
      </c>
      <c r="C21" s="26">
        <v>40634</v>
      </c>
      <c r="D21" s="27">
        <v>22278.1</v>
      </c>
      <c r="E21" s="28">
        <v>14243</v>
      </c>
      <c r="F21" s="21">
        <f t="shared" si="0"/>
        <v>54.82625387606438</v>
      </c>
      <c r="G21" s="21">
        <f t="shared" si="1"/>
        <v>156.41437899318962</v>
      </c>
    </row>
    <row r="22" spans="1:7" ht="13.5" customHeight="1" hidden="1">
      <c r="A22" s="17" t="s">
        <v>189</v>
      </c>
      <c r="B22" s="18" t="s">
        <v>190</v>
      </c>
      <c r="C22" s="26">
        <f>C23</f>
        <v>0</v>
      </c>
      <c r="D22" s="27">
        <f>D23</f>
        <v>-40.9</v>
      </c>
      <c r="E22" s="27">
        <f>E23</f>
        <v>0</v>
      </c>
      <c r="F22" s="21"/>
      <c r="G22" s="21"/>
    </row>
    <row r="23" spans="1:7" ht="25.5" customHeight="1">
      <c r="A23" s="24" t="s">
        <v>191</v>
      </c>
      <c r="B23" s="25" t="s">
        <v>192</v>
      </c>
      <c r="C23" s="26">
        <v>0</v>
      </c>
      <c r="D23" s="27">
        <v>-40.9</v>
      </c>
      <c r="E23" s="28">
        <v>0</v>
      </c>
      <c r="F23" s="21"/>
      <c r="G23" s="21"/>
    </row>
    <row r="24" spans="1:7" ht="16.5" customHeight="1" hidden="1">
      <c r="A24" s="17" t="s">
        <v>54</v>
      </c>
      <c r="B24" s="18" t="s">
        <v>12</v>
      </c>
      <c r="C24" s="32">
        <f>C25+C27</f>
        <v>77745</v>
      </c>
      <c r="D24" s="33">
        <f>D25+D27</f>
        <v>39517.8</v>
      </c>
      <c r="E24" s="33">
        <f>E25+E27</f>
        <v>40453</v>
      </c>
      <c r="F24" s="21">
        <f t="shared" si="0"/>
        <v>50.83002122322979</v>
      </c>
      <c r="G24" s="21">
        <f t="shared" si="1"/>
        <v>97.68818134625369</v>
      </c>
    </row>
    <row r="25" spans="1:7" ht="24" hidden="1">
      <c r="A25" s="24" t="s">
        <v>13</v>
      </c>
      <c r="B25" s="25" t="s">
        <v>14</v>
      </c>
      <c r="C25" s="29">
        <f>C26</f>
        <v>72745</v>
      </c>
      <c r="D25" s="30">
        <f>D26</f>
        <v>39099.8</v>
      </c>
      <c r="E25" s="30">
        <f>E26</f>
        <v>39428</v>
      </c>
      <c r="F25" s="21">
        <f t="shared" si="0"/>
        <v>53.74912365111004</v>
      </c>
      <c r="G25" s="21">
        <f t="shared" si="1"/>
        <v>99.16759663183525</v>
      </c>
    </row>
    <row r="26" spans="1:7" ht="39.75" customHeight="1">
      <c r="A26" s="24" t="s">
        <v>15</v>
      </c>
      <c r="B26" s="25" t="s">
        <v>122</v>
      </c>
      <c r="C26" s="29">
        <v>72745</v>
      </c>
      <c r="D26" s="30">
        <v>39099.8</v>
      </c>
      <c r="E26" s="28">
        <v>39428</v>
      </c>
      <c r="F26" s="21">
        <f t="shared" si="0"/>
        <v>53.74912365111004</v>
      </c>
      <c r="G26" s="21">
        <f t="shared" si="1"/>
        <v>99.16759663183525</v>
      </c>
    </row>
    <row r="27" spans="1:7" ht="6.75" customHeight="1" hidden="1">
      <c r="A27" s="24" t="s">
        <v>16</v>
      </c>
      <c r="B27" s="25" t="s">
        <v>17</v>
      </c>
      <c r="C27" s="29">
        <f>C28</f>
        <v>5000</v>
      </c>
      <c r="D27" s="30">
        <f>D28</f>
        <v>418</v>
      </c>
      <c r="E27" s="30">
        <f>E28</f>
        <v>1025</v>
      </c>
      <c r="F27" s="21">
        <f t="shared" si="0"/>
        <v>8.36</v>
      </c>
      <c r="G27" s="21">
        <f t="shared" si="1"/>
        <v>40.78048780487805</v>
      </c>
    </row>
    <row r="28" spans="1:7" ht="24">
      <c r="A28" s="24" t="s">
        <v>55</v>
      </c>
      <c r="B28" s="25" t="s">
        <v>74</v>
      </c>
      <c r="C28" s="26">
        <v>5000</v>
      </c>
      <c r="D28" s="27">
        <v>418</v>
      </c>
      <c r="E28" s="28">
        <v>1025</v>
      </c>
      <c r="F28" s="21">
        <f t="shared" si="0"/>
        <v>8.36</v>
      </c>
      <c r="G28" s="21">
        <f t="shared" si="1"/>
        <v>40.78048780487805</v>
      </c>
    </row>
    <row r="29" spans="1:7" ht="17.25" customHeight="1">
      <c r="A29" s="24" t="s">
        <v>193</v>
      </c>
      <c r="B29" s="25" t="s">
        <v>194</v>
      </c>
      <c r="C29" s="26">
        <f>C30</f>
        <v>0</v>
      </c>
      <c r="D29" s="27">
        <f>D30</f>
        <v>0.2</v>
      </c>
      <c r="E29" s="27">
        <f>E30</f>
        <v>0.2</v>
      </c>
      <c r="F29" s="21"/>
      <c r="G29" s="21">
        <f t="shared" si="1"/>
        <v>100</v>
      </c>
    </row>
    <row r="30" spans="1:7" ht="26.25" customHeight="1" hidden="1">
      <c r="A30" s="24" t="s">
        <v>195</v>
      </c>
      <c r="B30" s="25" t="s">
        <v>196</v>
      </c>
      <c r="C30" s="26">
        <v>0</v>
      </c>
      <c r="D30" s="27">
        <v>0.2</v>
      </c>
      <c r="E30" s="28">
        <v>0.2</v>
      </c>
      <c r="F30" s="21"/>
      <c r="G30" s="21">
        <f t="shared" si="1"/>
        <v>100</v>
      </c>
    </row>
    <row r="31" spans="1:7" ht="24" hidden="1">
      <c r="A31" s="17" t="s">
        <v>18</v>
      </c>
      <c r="B31" s="18" t="s">
        <v>19</v>
      </c>
      <c r="C31" s="22">
        <f>C32+C34+C47+C50</f>
        <v>975386</v>
      </c>
      <c r="D31" s="23">
        <f>D32+D34+D47+D50</f>
        <v>391461.1000000001</v>
      </c>
      <c r="E31" s="23">
        <f>E32+E34+E47+E50</f>
        <v>431101</v>
      </c>
      <c r="F31" s="21">
        <f t="shared" si="0"/>
        <v>40.1339674754405</v>
      </c>
      <c r="G31" s="21">
        <f t="shared" si="1"/>
        <v>90.80496217823668</v>
      </c>
    </row>
    <row r="32" spans="1:7" ht="48" hidden="1">
      <c r="A32" s="34" t="s">
        <v>70</v>
      </c>
      <c r="B32" s="35" t="s">
        <v>128</v>
      </c>
      <c r="C32" s="29">
        <f>C33</f>
        <v>1923</v>
      </c>
      <c r="D32" s="30">
        <f>D33</f>
        <v>0</v>
      </c>
      <c r="E32" s="30">
        <f>E33</f>
        <v>120</v>
      </c>
      <c r="F32" s="21">
        <f t="shared" si="0"/>
        <v>0</v>
      </c>
      <c r="G32" s="21">
        <f t="shared" si="1"/>
        <v>0</v>
      </c>
    </row>
    <row r="33" spans="1:7" ht="36">
      <c r="A33" s="34" t="s">
        <v>71</v>
      </c>
      <c r="B33" s="35" t="s">
        <v>72</v>
      </c>
      <c r="C33" s="29">
        <v>1923</v>
      </c>
      <c r="D33" s="30">
        <v>0</v>
      </c>
      <c r="E33" s="28">
        <v>120</v>
      </c>
      <c r="F33" s="21">
        <f t="shared" si="0"/>
        <v>0</v>
      </c>
      <c r="G33" s="21">
        <f t="shared" si="1"/>
        <v>0</v>
      </c>
    </row>
    <row r="34" spans="1:7" ht="60" hidden="1">
      <c r="A34" s="24" t="s">
        <v>20</v>
      </c>
      <c r="B34" s="25" t="s">
        <v>111</v>
      </c>
      <c r="C34" s="26">
        <f>C35+C38+C40</f>
        <v>732115</v>
      </c>
      <c r="D34" s="27">
        <f>D35+D38+D40+D45</f>
        <v>370684.00000000006</v>
      </c>
      <c r="E34" s="27">
        <f>E35+E38+E40</f>
        <v>397827</v>
      </c>
      <c r="F34" s="21">
        <f t="shared" si="0"/>
        <v>50.631936239525224</v>
      </c>
      <c r="G34" s="21">
        <f t="shared" si="1"/>
        <v>93.17718505782666</v>
      </c>
    </row>
    <row r="35" spans="1:7" ht="48" hidden="1">
      <c r="A35" s="24" t="s">
        <v>21</v>
      </c>
      <c r="B35" s="25" t="s">
        <v>22</v>
      </c>
      <c r="C35" s="36">
        <f>C36+C37</f>
        <v>577287</v>
      </c>
      <c r="D35" s="37">
        <f>D36+D37</f>
        <v>310829.2</v>
      </c>
      <c r="E35" s="37">
        <f>E36+E37</f>
        <v>359204</v>
      </c>
      <c r="F35" s="21">
        <f t="shared" si="0"/>
        <v>53.84309710767781</v>
      </c>
      <c r="G35" s="21">
        <f t="shared" si="1"/>
        <v>86.53277803142504</v>
      </c>
    </row>
    <row r="36" spans="1:7" ht="53.25" customHeight="1">
      <c r="A36" s="24" t="s">
        <v>65</v>
      </c>
      <c r="B36" s="38" t="s">
        <v>94</v>
      </c>
      <c r="C36" s="39">
        <v>324634</v>
      </c>
      <c r="D36" s="40">
        <v>192374.1</v>
      </c>
      <c r="E36" s="28">
        <v>218135</v>
      </c>
      <c r="F36" s="21">
        <f t="shared" si="0"/>
        <v>59.258765255641734</v>
      </c>
      <c r="G36" s="21">
        <f t="shared" si="1"/>
        <v>88.19038668714329</v>
      </c>
    </row>
    <row r="37" spans="1:7" ht="51" customHeight="1">
      <c r="A37" s="24" t="s">
        <v>95</v>
      </c>
      <c r="B37" s="38" t="s">
        <v>96</v>
      </c>
      <c r="C37" s="29">
        <v>252653</v>
      </c>
      <c r="D37" s="30">
        <v>118455.1</v>
      </c>
      <c r="E37" s="28">
        <v>141069</v>
      </c>
      <c r="F37" s="21">
        <f t="shared" si="0"/>
        <v>46.88450166829604</v>
      </c>
      <c r="G37" s="21">
        <f t="shared" si="1"/>
        <v>83.96961770481113</v>
      </c>
    </row>
    <row r="38" spans="1:7" ht="51.75" customHeight="1" hidden="1">
      <c r="A38" s="24" t="s">
        <v>102</v>
      </c>
      <c r="B38" s="38" t="s">
        <v>104</v>
      </c>
      <c r="C38" s="26">
        <f>C39</f>
        <v>78128</v>
      </c>
      <c r="D38" s="27">
        <f>D39</f>
        <v>27525.9</v>
      </c>
      <c r="E38" s="27">
        <f>E39</f>
        <v>70</v>
      </c>
      <c r="F38" s="21">
        <f t="shared" si="0"/>
        <v>35.23179909891461</v>
      </c>
      <c r="G38" s="21">
        <f t="shared" si="1"/>
        <v>39322.71428571429</v>
      </c>
    </row>
    <row r="39" spans="1:7" ht="48">
      <c r="A39" s="24" t="s">
        <v>103</v>
      </c>
      <c r="B39" s="38" t="s">
        <v>105</v>
      </c>
      <c r="C39" s="26">
        <v>78128</v>
      </c>
      <c r="D39" s="27">
        <v>27525.9</v>
      </c>
      <c r="E39" s="41">
        <v>70</v>
      </c>
      <c r="F39" s="21">
        <f t="shared" si="0"/>
        <v>35.23179909891461</v>
      </c>
      <c r="G39" s="21">
        <f t="shared" si="1"/>
        <v>39322.71428571429</v>
      </c>
    </row>
    <row r="40" spans="1:7" ht="24" hidden="1">
      <c r="A40" s="34" t="s">
        <v>73</v>
      </c>
      <c r="B40" s="35" t="s">
        <v>131</v>
      </c>
      <c r="C40" s="26">
        <f>C41+C42+C43+C44</f>
        <v>76700</v>
      </c>
      <c r="D40" s="27">
        <f>D41+D42+D43+D44</f>
        <v>32303.899999999998</v>
      </c>
      <c r="E40" s="27">
        <f>E41+E42+E43+E44</f>
        <v>38553</v>
      </c>
      <c r="F40" s="21">
        <f t="shared" si="0"/>
        <v>42.11720990873533</v>
      </c>
      <c r="G40" s="21">
        <f t="shared" si="1"/>
        <v>83.79088527481649</v>
      </c>
    </row>
    <row r="41" spans="1:7" ht="36">
      <c r="A41" s="34" t="s">
        <v>141</v>
      </c>
      <c r="B41" s="35" t="s">
        <v>140</v>
      </c>
      <c r="C41" s="29">
        <v>1100</v>
      </c>
      <c r="D41" s="30">
        <v>2409.8</v>
      </c>
      <c r="E41" s="28">
        <v>660</v>
      </c>
      <c r="F41" s="21">
        <f t="shared" si="0"/>
        <v>219.0727272727273</v>
      </c>
      <c r="G41" s="21">
        <f t="shared" si="1"/>
        <v>365.1212121212122</v>
      </c>
    </row>
    <row r="42" spans="1:7" ht="39.75" customHeight="1">
      <c r="A42" s="34" t="s">
        <v>142</v>
      </c>
      <c r="B42" s="35" t="s">
        <v>143</v>
      </c>
      <c r="C42" s="29">
        <v>2600</v>
      </c>
      <c r="D42" s="30">
        <v>2084.6</v>
      </c>
      <c r="E42" s="28">
        <v>1535</v>
      </c>
      <c r="F42" s="21">
        <f t="shared" si="0"/>
        <v>80.17692307692307</v>
      </c>
      <c r="G42" s="21">
        <f t="shared" si="1"/>
        <v>135.80456026058633</v>
      </c>
    </row>
    <row r="43" spans="1:7" ht="36">
      <c r="A43" s="34" t="s">
        <v>79</v>
      </c>
      <c r="B43" s="25" t="s">
        <v>133</v>
      </c>
      <c r="C43" s="26">
        <v>68000</v>
      </c>
      <c r="D43" s="27">
        <v>24787.8</v>
      </c>
      <c r="E43" s="28">
        <v>30562</v>
      </c>
      <c r="F43" s="21">
        <f t="shared" si="0"/>
        <v>36.45264705882353</v>
      </c>
      <c r="G43" s="21">
        <f t="shared" si="1"/>
        <v>81.10660297100975</v>
      </c>
    </row>
    <row r="44" spans="1:7" ht="36">
      <c r="A44" s="34" t="s">
        <v>80</v>
      </c>
      <c r="B44" s="25" t="s">
        <v>132</v>
      </c>
      <c r="C44" s="26">
        <v>5000</v>
      </c>
      <c r="D44" s="27">
        <v>3021.7</v>
      </c>
      <c r="E44" s="28">
        <v>5796</v>
      </c>
      <c r="F44" s="21">
        <f t="shared" si="0"/>
        <v>60.434</v>
      </c>
      <c r="G44" s="21">
        <f t="shared" si="1"/>
        <v>52.13423050379572</v>
      </c>
    </row>
    <row r="45" spans="1:7" ht="27.75" customHeight="1" hidden="1">
      <c r="A45" s="34" t="s">
        <v>228</v>
      </c>
      <c r="B45" s="25" t="s">
        <v>229</v>
      </c>
      <c r="C45" s="26">
        <f>C46</f>
        <v>0</v>
      </c>
      <c r="D45" s="26">
        <f>D46</f>
        <v>25</v>
      </c>
      <c r="E45" s="26">
        <f>E46</f>
        <v>0</v>
      </c>
      <c r="F45" s="21"/>
      <c r="G45" s="21"/>
    </row>
    <row r="46" spans="1:7" ht="76.5" customHeight="1">
      <c r="A46" s="34" t="s">
        <v>230</v>
      </c>
      <c r="B46" s="25" t="s">
        <v>231</v>
      </c>
      <c r="C46" s="26">
        <v>0</v>
      </c>
      <c r="D46" s="27">
        <v>25</v>
      </c>
      <c r="E46" s="28">
        <v>0</v>
      </c>
      <c r="F46" s="21"/>
      <c r="G46" s="21"/>
    </row>
    <row r="47" spans="1:7" ht="17.25" customHeight="1" hidden="1">
      <c r="A47" s="24" t="s">
        <v>23</v>
      </c>
      <c r="B47" s="25" t="s">
        <v>24</v>
      </c>
      <c r="C47" s="26">
        <f aca="true" t="shared" si="2" ref="C47:E48">C48</f>
        <v>1348</v>
      </c>
      <c r="D47" s="27">
        <f t="shared" si="2"/>
        <v>637.2</v>
      </c>
      <c r="E47" s="27">
        <f t="shared" si="2"/>
        <v>206</v>
      </c>
      <c r="F47" s="21">
        <f t="shared" si="0"/>
        <v>47.27002967359051</v>
      </c>
      <c r="G47" s="21">
        <f t="shared" si="1"/>
        <v>309.3203883495146</v>
      </c>
    </row>
    <row r="48" spans="1:7" ht="36" hidden="1">
      <c r="A48" s="24" t="s">
        <v>25</v>
      </c>
      <c r="B48" s="25" t="s">
        <v>75</v>
      </c>
      <c r="C48" s="26">
        <f t="shared" si="2"/>
        <v>1348</v>
      </c>
      <c r="D48" s="27">
        <f t="shared" si="2"/>
        <v>637.2</v>
      </c>
      <c r="E48" s="27">
        <f t="shared" si="2"/>
        <v>206</v>
      </c>
      <c r="F48" s="21">
        <f t="shared" si="0"/>
        <v>47.27002967359051</v>
      </c>
      <c r="G48" s="21">
        <f t="shared" si="1"/>
        <v>309.3203883495146</v>
      </c>
    </row>
    <row r="49" spans="1:7" ht="36">
      <c r="A49" s="24" t="s">
        <v>56</v>
      </c>
      <c r="B49" s="25" t="s">
        <v>123</v>
      </c>
      <c r="C49" s="26">
        <v>1348</v>
      </c>
      <c r="D49" s="27">
        <v>637.2</v>
      </c>
      <c r="E49" s="28">
        <v>206</v>
      </c>
      <c r="F49" s="21">
        <f t="shared" si="0"/>
        <v>47.27002967359051</v>
      </c>
      <c r="G49" s="21">
        <f t="shared" si="1"/>
        <v>309.3203883495146</v>
      </c>
    </row>
    <row r="50" spans="1:7" ht="60" hidden="1">
      <c r="A50" s="24" t="s">
        <v>57</v>
      </c>
      <c r="B50" s="25" t="s">
        <v>76</v>
      </c>
      <c r="C50" s="26">
        <f>C51</f>
        <v>240000</v>
      </c>
      <c r="D50" s="27">
        <v>20139.9</v>
      </c>
      <c r="E50" s="27">
        <f>E51</f>
        <v>32948</v>
      </c>
      <c r="F50" s="21">
        <f t="shared" si="0"/>
        <v>8.391625000000001</v>
      </c>
      <c r="G50" s="21">
        <f t="shared" si="1"/>
        <v>61.126320262231395</v>
      </c>
    </row>
    <row r="51" spans="1:7" ht="52.5" customHeight="1" hidden="1">
      <c r="A51" s="24" t="s">
        <v>136</v>
      </c>
      <c r="B51" s="25" t="s">
        <v>137</v>
      </c>
      <c r="C51" s="26">
        <f>C52+C53</f>
        <v>240000</v>
      </c>
      <c r="D51" s="27">
        <f>D52+D53</f>
        <v>20139.9</v>
      </c>
      <c r="E51" s="27">
        <f>E52+E53</f>
        <v>32948</v>
      </c>
      <c r="F51" s="21">
        <f t="shared" si="0"/>
        <v>8.391625000000001</v>
      </c>
      <c r="G51" s="21">
        <f t="shared" si="1"/>
        <v>61.126320262231395</v>
      </c>
    </row>
    <row r="52" spans="1:7" ht="62.25" customHeight="1">
      <c r="A52" s="34" t="s">
        <v>61</v>
      </c>
      <c r="B52" s="35" t="s">
        <v>134</v>
      </c>
      <c r="C52" s="29">
        <v>90000</v>
      </c>
      <c r="D52" s="30">
        <v>20139.9</v>
      </c>
      <c r="E52" s="28">
        <v>32948</v>
      </c>
      <c r="F52" s="21">
        <f t="shared" si="0"/>
        <v>22.37766666666667</v>
      </c>
      <c r="G52" s="21">
        <f t="shared" si="1"/>
        <v>61.126320262231395</v>
      </c>
    </row>
    <row r="53" spans="1:7" ht="72">
      <c r="A53" s="24" t="s">
        <v>81</v>
      </c>
      <c r="B53" s="25" t="s">
        <v>135</v>
      </c>
      <c r="C53" s="29">
        <v>150000</v>
      </c>
      <c r="D53" s="30">
        <v>0</v>
      </c>
      <c r="E53" s="28">
        <v>0</v>
      </c>
      <c r="F53" s="21">
        <f t="shared" si="0"/>
        <v>0</v>
      </c>
      <c r="G53" s="21"/>
    </row>
    <row r="54" spans="1:7" ht="16.5" customHeight="1" hidden="1">
      <c r="A54" s="42" t="s">
        <v>26</v>
      </c>
      <c r="B54" s="43" t="s">
        <v>27</v>
      </c>
      <c r="C54" s="32">
        <f>C55</f>
        <v>2488</v>
      </c>
      <c r="D54" s="33">
        <f>D55</f>
        <v>8778.1</v>
      </c>
      <c r="E54" s="33">
        <f>E55</f>
        <v>1187</v>
      </c>
      <c r="F54" s="21">
        <f t="shared" si="0"/>
        <v>352.81752411575565</v>
      </c>
      <c r="G54" s="21">
        <f t="shared" si="1"/>
        <v>739.5197978096041</v>
      </c>
    </row>
    <row r="55" spans="1:7" ht="17.25" customHeight="1">
      <c r="A55" s="34" t="s">
        <v>28</v>
      </c>
      <c r="B55" s="35" t="s">
        <v>29</v>
      </c>
      <c r="C55" s="29">
        <v>2488</v>
      </c>
      <c r="D55" s="30">
        <v>8778.1</v>
      </c>
      <c r="E55" s="28">
        <v>1187</v>
      </c>
      <c r="F55" s="21">
        <f t="shared" si="0"/>
        <v>352.81752411575565</v>
      </c>
      <c r="G55" s="21">
        <f t="shared" si="1"/>
        <v>739.5197978096041</v>
      </c>
    </row>
    <row r="56" spans="1:7" ht="24" hidden="1">
      <c r="A56" s="44" t="s">
        <v>154</v>
      </c>
      <c r="B56" s="45" t="s">
        <v>155</v>
      </c>
      <c r="C56" s="46">
        <f>C57+C59</f>
        <v>2300</v>
      </c>
      <c r="D56" s="47">
        <f>D57+D59</f>
        <v>2090.2</v>
      </c>
      <c r="E56" s="47">
        <f>E57+E59</f>
        <v>127</v>
      </c>
      <c r="F56" s="21">
        <f t="shared" si="0"/>
        <v>90.87826086956521</v>
      </c>
      <c r="G56" s="21">
        <f t="shared" si="1"/>
        <v>1645.8267716535431</v>
      </c>
    </row>
    <row r="57" spans="1:7" ht="18" customHeight="1" hidden="1">
      <c r="A57" s="48" t="s">
        <v>156</v>
      </c>
      <c r="B57" s="49" t="s">
        <v>157</v>
      </c>
      <c r="C57" s="50">
        <f>C58</f>
        <v>2300</v>
      </c>
      <c r="D57" s="51">
        <f>D58</f>
        <v>890.3</v>
      </c>
      <c r="E57" s="51">
        <f>E58</f>
        <v>3</v>
      </c>
      <c r="F57" s="21">
        <f t="shared" si="0"/>
        <v>38.70869565217391</v>
      </c>
      <c r="G57" s="21">
        <f t="shared" si="1"/>
        <v>29676.666666666668</v>
      </c>
    </row>
    <row r="58" spans="1:7" ht="24">
      <c r="A58" s="48" t="s">
        <v>158</v>
      </c>
      <c r="B58" s="49" t="s">
        <v>159</v>
      </c>
      <c r="C58" s="50">
        <v>2300</v>
      </c>
      <c r="D58" s="51">
        <v>890.3</v>
      </c>
      <c r="E58" s="28">
        <v>3</v>
      </c>
      <c r="F58" s="21">
        <f t="shared" si="0"/>
        <v>38.70869565217391</v>
      </c>
      <c r="G58" s="21">
        <f t="shared" si="1"/>
        <v>29676.666666666668</v>
      </c>
    </row>
    <row r="59" spans="1:7" ht="15" customHeight="1" hidden="1">
      <c r="A59" s="48" t="s">
        <v>160</v>
      </c>
      <c r="B59" s="49" t="s">
        <v>161</v>
      </c>
      <c r="C59" s="50">
        <f>C60</f>
        <v>0</v>
      </c>
      <c r="D59" s="51">
        <f>D60</f>
        <v>1199.9</v>
      </c>
      <c r="E59" s="51">
        <f>E60</f>
        <v>124</v>
      </c>
      <c r="F59" s="21"/>
      <c r="G59" s="21">
        <f t="shared" si="1"/>
        <v>967.6612903225807</v>
      </c>
    </row>
    <row r="60" spans="1:7" ht="15.75" customHeight="1">
      <c r="A60" s="48" t="s">
        <v>162</v>
      </c>
      <c r="B60" s="49" t="s">
        <v>163</v>
      </c>
      <c r="C60" s="50">
        <v>0</v>
      </c>
      <c r="D60" s="51">
        <v>1199.9</v>
      </c>
      <c r="E60" s="28">
        <v>124</v>
      </c>
      <c r="F60" s="21"/>
      <c r="G60" s="21">
        <f t="shared" si="1"/>
        <v>967.6612903225807</v>
      </c>
    </row>
    <row r="61" spans="1:7" ht="17.25" customHeight="1" hidden="1">
      <c r="A61" s="42" t="s">
        <v>30</v>
      </c>
      <c r="B61" s="43" t="s">
        <v>31</v>
      </c>
      <c r="C61" s="32">
        <f>C62+C64+C66</f>
        <v>108984</v>
      </c>
      <c r="D61" s="33">
        <f>D62+D64+D66</f>
        <v>73588.2</v>
      </c>
      <c r="E61" s="33">
        <f>E62+E64+E66</f>
        <v>88929</v>
      </c>
      <c r="F61" s="21">
        <f t="shared" si="0"/>
        <v>67.52202158114953</v>
      </c>
      <c r="G61" s="21">
        <f t="shared" si="1"/>
        <v>82.74938434031644</v>
      </c>
    </row>
    <row r="62" spans="1:7" ht="15.75" customHeight="1" hidden="1">
      <c r="A62" s="34" t="s">
        <v>32</v>
      </c>
      <c r="B62" s="35" t="s">
        <v>33</v>
      </c>
      <c r="C62" s="29">
        <f>C63</f>
        <v>792</v>
      </c>
      <c r="D62" s="30">
        <f>D63</f>
        <v>11227.4</v>
      </c>
      <c r="E62" s="30">
        <f>E63</f>
        <v>21942</v>
      </c>
      <c r="F62" s="21">
        <f t="shared" si="0"/>
        <v>1417.6010101010102</v>
      </c>
      <c r="G62" s="21">
        <f t="shared" si="1"/>
        <v>51.168535229240725</v>
      </c>
    </row>
    <row r="63" spans="1:7" ht="24">
      <c r="A63" s="34" t="s">
        <v>34</v>
      </c>
      <c r="B63" s="35" t="s">
        <v>112</v>
      </c>
      <c r="C63" s="29">
        <v>792</v>
      </c>
      <c r="D63" s="30">
        <v>11227.4</v>
      </c>
      <c r="E63" s="28">
        <v>21942</v>
      </c>
      <c r="F63" s="21">
        <f t="shared" si="0"/>
        <v>1417.6010101010102</v>
      </c>
      <c r="G63" s="21">
        <f t="shared" si="1"/>
        <v>51.168535229240725</v>
      </c>
    </row>
    <row r="64" spans="1:7" ht="60" hidden="1">
      <c r="A64" s="34" t="s">
        <v>62</v>
      </c>
      <c r="B64" s="35" t="s">
        <v>125</v>
      </c>
      <c r="C64" s="29">
        <f>C65</f>
        <v>36192</v>
      </c>
      <c r="D64" s="30">
        <f>D65</f>
        <v>19653.1</v>
      </c>
      <c r="E64" s="30">
        <f>E65</f>
        <v>21515</v>
      </c>
      <c r="F64" s="21">
        <f t="shared" si="0"/>
        <v>54.30233200707338</v>
      </c>
      <c r="G64" s="21">
        <f t="shared" si="1"/>
        <v>91.34603764815245</v>
      </c>
    </row>
    <row r="65" spans="1:7" ht="60">
      <c r="A65" s="34" t="s">
        <v>64</v>
      </c>
      <c r="B65" s="35" t="s">
        <v>113</v>
      </c>
      <c r="C65" s="29">
        <v>36192</v>
      </c>
      <c r="D65" s="30">
        <v>19653.1</v>
      </c>
      <c r="E65" s="41">
        <v>21515</v>
      </c>
      <c r="F65" s="21">
        <f t="shared" si="0"/>
        <v>54.30233200707338</v>
      </c>
      <c r="G65" s="21">
        <f t="shared" si="1"/>
        <v>91.34603764815245</v>
      </c>
    </row>
    <row r="66" spans="1:7" ht="24" hidden="1">
      <c r="A66" s="24" t="s">
        <v>52</v>
      </c>
      <c r="B66" s="25" t="s">
        <v>114</v>
      </c>
      <c r="C66" s="36">
        <f>C67+C70</f>
        <v>72000</v>
      </c>
      <c r="D66" s="37">
        <f>D67+D70</f>
        <v>42707.7</v>
      </c>
      <c r="E66" s="37">
        <f>E67+E70</f>
        <v>45472</v>
      </c>
      <c r="F66" s="21">
        <f t="shared" si="0"/>
        <v>59.31625</v>
      </c>
      <c r="G66" s="21">
        <f t="shared" si="1"/>
        <v>93.92087438423644</v>
      </c>
    </row>
    <row r="67" spans="1:7" ht="24" hidden="1">
      <c r="A67" s="24" t="s">
        <v>53</v>
      </c>
      <c r="B67" s="25" t="s">
        <v>35</v>
      </c>
      <c r="C67" s="39">
        <f>C68+C69</f>
        <v>32000</v>
      </c>
      <c r="D67" s="40">
        <f>D68+D69</f>
        <v>21569.4</v>
      </c>
      <c r="E67" s="40">
        <f>E68+E69</f>
        <v>30091</v>
      </c>
      <c r="F67" s="21">
        <f t="shared" si="0"/>
        <v>67.404375</v>
      </c>
      <c r="G67" s="21">
        <f t="shared" si="1"/>
        <v>71.68056894087933</v>
      </c>
    </row>
    <row r="68" spans="1:7" ht="36">
      <c r="A68" s="24" t="s">
        <v>66</v>
      </c>
      <c r="B68" s="25" t="s">
        <v>97</v>
      </c>
      <c r="C68" s="39">
        <v>18000</v>
      </c>
      <c r="D68" s="40">
        <v>6706.4</v>
      </c>
      <c r="E68" s="28">
        <v>22143</v>
      </c>
      <c r="F68" s="21">
        <f>D68/C68%</f>
        <v>37.257777777777775</v>
      </c>
      <c r="G68" s="21">
        <f>D68/E68%</f>
        <v>30.286772343404234</v>
      </c>
    </row>
    <row r="69" spans="1:7" ht="36">
      <c r="A69" s="24" t="s">
        <v>98</v>
      </c>
      <c r="B69" s="25" t="s">
        <v>99</v>
      </c>
      <c r="C69" s="39">
        <v>14000</v>
      </c>
      <c r="D69" s="40">
        <v>14863</v>
      </c>
      <c r="E69" s="28">
        <v>7948</v>
      </c>
      <c r="F69" s="21">
        <f>D69/C69%</f>
        <v>106.16428571428571</v>
      </c>
      <c r="G69" s="21">
        <f>D69/E69%</f>
        <v>187.00301962757925</v>
      </c>
    </row>
    <row r="70" spans="1:7" ht="53.25" customHeight="1" hidden="1">
      <c r="A70" s="24" t="s">
        <v>147</v>
      </c>
      <c r="B70" s="25" t="s">
        <v>146</v>
      </c>
      <c r="C70" s="39">
        <f>C71+C72</f>
        <v>40000</v>
      </c>
      <c r="D70" s="40">
        <f>D71+D72</f>
        <v>21138.3</v>
      </c>
      <c r="E70" s="40">
        <f>E71+E72</f>
        <v>15381</v>
      </c>
      <c r="F70" s="21">
        <f>D70/C70%</f>
        <v>52.845749999999995</v>
      </c>
      <c r="G70" s="21">
        <f>D70/E70%</f>
        <v>137.43124634289057</v>
      </c>
    </row>
    <row r="71" spans="1:7" ht="63" customHeight="1">
      <c r="A71" s="24" t="s">
        <v>148</v>
      </c>
      <c r="B71" s="25" t="s">
        <v>144</v>
      </c>
      <c r="C71" s="50">
        <v>15000</v>
      </c>
      <c r="D71" s="51">
        <v>14228</v>
      </c>
      <c r="E71" s="28">
        <v>13835</v>
      </c>
      <c r="F71" s="21">
        <f>D71/C71%</f>
        <v>94.85333333333334</v>
      </c>
      <c r="G71" s="21">
        <f>D71/E71%</f>
        <v>102.840621611854</v>
      </c>
    </row>
    <row r="72" spans="1:7" ht="62.25" customHeight="1">
      <c r="A72" s="24" t="s">
        <v>149</v>
      </c>
      <c r="B72" s="25" t="s">
        <v>145</v>
      </c>
      <c r="C72" s="50">
        <v>25000</v>
      </c>
      <c r="D72" s="51">
        <v>6910.3</v>
      </c>
      <c r="E72" s="28">
        <v>1546</v>
      </c>
      <c r="F72" s="21">
        <f aca="true" t="shared" si="3" ref="F72:F120">D72/C72%</f>
        <v>27.6412</v>
      </c>
      <c r="G72" s="21">
        <f aca="true" t="shared" si="4" ref="G72:G120">D72/E72%</f>
        <v>446.97930142302715</v>
      </c>
    </row>
    <row r="73" spans="1:7" ht="16.5" customHeight="1">
      <c r="A73" s="24" t="s">
        <v>36</v>
      </c>
      <c r="B73" s="25" t="s">
        <v>115</v>
      </c>
      <c r="C73" s="26">
        <v>271720</v>
      </c>
      <c r="D73" s="27">
        <v>155610.9</v>
      </c>
      <c r="E73" s="28">
        <v>135343</v>
      </c>
      <c r="F73" s="21">
        <f t="shared" si="3"/>
        <v>57.26884292654203</v>
      </c>
      <c r="G73" s="21">
        <f t="shared" si="4"/>
        <v>114.97521113023946</v>
      </c>
    </row>
    <row r="74" spans="1:7" ht="14.25" customHeight="1" hidden="1">
      <c r="A74" s="17" t="s">
        <v>37</v>
      </c>
      <c r="B74" s="18" t="s">
        <v>38</v>
      </c>
      <c r="C74" s="22">
        <f>C77</f>
        <v>93339</v>
      </c>
      <c r="D74" s="23">
        <f>D75+D77</f>
        <v>42523</v>
      </c>
      <c r="E74" s="23">
        <f>E75+E77</f>
        <v>1991</v>
      </c>
      <c r="F74" s="21">
        <f t="shared" si="3"/>
        <v>45.55759114625184</v>
      </c>
      <c r="G74" s="21">
        <f t="shared" si="4"/>
        <v>2135.7609241587143</v>
      </c>
    </row>
    <row r="75" spans="1:7" ht="17.25" customHeight="1" hidden="1">
      <c r="A75" s="24" t="s">
        <v>197</v>
      </c>
      <c r="B75" s="25" t="s">
        <v>198</v>
      </c>
      <c r="C75" s="22">
        <f>C76</f>
        <v>0</v>
      </c>
      <c r="D75" s="27">
        <f>D76</f>
        <v>429.4</v>
      </c>
      <c r="E75" s="27">
        <f>E76</f>
        <v>162</v>
      </c>
      <c r="F75" s="21"/>
      <c r="G75" s="21">
        <f t="shared" si="4"/>
        <v>265.0617283950617</v>
      </c>
    </row>
    <row r="76" spans="1:7" ht="24.75" customHeight="1">
      <c r="A76" s="24" t="s">
        <v>199</v>
      </c>
      <c r="B76" s="25" t="s">
        <v>200</v>
      </c>
      <c r="C76" s="26">
        <v>0</v>
      </c>
      <c r="D76" s="27">
        <v>429.4</v>
      </c>
      <c r="E76" s="28">
        <v>162</v>
      </c>
      <c r="F76" s="21"/>
      <c r="G76" s="21">
        <f t="shared" si="4"/>
        <v>265.0617283950617</v>
      </c>
    </row>
    <row r="77" spans="1:7" ht="15" customHeight="1" hidden="1">
      <c r="A77" s="24" t="s">
        <v>39</v>
      </c>
      <c r="B77" s="25" t="s">
        <v>38</v>
      </c>
      <c r="C77" s="26">
        <f>C78</f>
        <v>93339</v>
      </c>
      <c r="D77" s="27">
        <f>D78</f>
        <v>42093.6</v>
      </c>
      <c r="E77" s="27">
        <f>E78</f>
        <v>1829</v>
      </c>
      <c r="F77" s="21">
        <f t="shared" si="3"/>
        <v>45.09754764889274</v>
      </c>
      <c r="G77" s="21">
        <f t="shared" si="4"/>
        <v>2301.4543466375067</v>
      </c>
    </row>
    <row r="78" spans="1:7" ht="13.5" customHeight="1">
      <c r="A78" s="24" t="s">
        <v>40</v>
      </c>
      <c r="B78" s="25" t="s">
        <v>41</v>
      </c>
      <c r="C78" s="26">
        <v>93339</v>
      </c>
      <c r="D78" s="27">
        <v>42093.6</v>
      </c>
      <c r="E78" s="28">
        <v>1829</v>
      </c>
      <c r="F78" s="21">
        <f t="shared" si="3"/>
        <v>45.09754764889274</v>
      </c>
      <c r="G78" s="21">
        <f t="shared" si="4"/>
        <v>2301.4543466375067</v>
      </c>
    </row>
    <row r="79" spans="1:7" ht="14.25" customHeight="1">
      <c r="A79" s="17" t="s">
        <v>42</v>
      </c>
      <c r="B79" s="18" t="s">
        <v>43</v>
      </c>
      <c r="C79" s="22">
        <f>C80+C114+C116+C118</f>
        <v>4180410.89</v>
      </c>
      <c r="D79" s="23">
        <f>D80+D114+D116+D118</f>
        <v>1837695.7</v>
      </c>
      <c r="E79" s="23">
        <f>E80+E114+E116+E118</f>
        <v>1426924</v>
      </c>
      <c r="F79" s="21">
        <f t="shared" si="3"/>
        <v>43.95969076618686</v>
      </c>
      <c r="G79" s="21">
        <f t="shared" si="4"/>
        <v>128.7872164179732</v>
      </c>
    </row>
    <row r="80" spans="1:7" ht="24" hidden="1">
      <c r="A80" s="24" t="s">
        <v>44</v>
      </c>
      <c r="B80" s="25" t="s">
        <v>129</v>
      </c>
      <c r="C80" s="26">
        <f>C92+C109+C81</f>
        <v>4032410.89</v>
      </c>
      <c r="D80" s="27">
        <f>D92+D109+D81</f>
        <v>1835451.5999999999</v>
      </c>
      <c r="E80" s="27">
        <f>E92+E109+E81</f>
        <v>1425826</v>
      </c>
      <c r="F80" s="21">
        <f t="shared" si="3"/>
        <v>45.517474534942544</v>
      </c>
      <c r="G80" s="21">
        <f t="shared" si="4"/>
        <v>128.72900339873166</v>
      </c>
    </row>
    <row r="81" spans="1:7" ht="24" hidden="1">
      <c r="A81" s="17" t="s">
        <v>67</v>
      </c>
      <c r="B81" s="18" t="s">
        <v>116</v>
      </c>
      <c r="C81" s="32">
        <f>C86+C91+C84+C88</f>
        <v>788210.89</v>
      </c>
      <c r="D81" s="33">
        <f>D86+D91</f>
        <v>13469</v>
      </c>
      <c r="E81" s="33">
        <f>E86+E91+E82+E84</f>
        <v>12555</v>
      </c>
      <c r="F81" s="21">
        <f t="shared" si="3"/>
        <v>1.708806636761895</v>
      </c>
      <c r="G81" s="21">
        <f t="shared" si="4"/>
        <v>107.2799681401832</v>
      </c>
    </row>
    <row r="82" spans="1:7" ht="24" hidden="1">
      <c r="A82" s="24" t="s">
        <v>232</v>
      </c>
      <c r="B82" s="25" t="s">
        <v>233</v>
      </c>
      <c r="C82" s="29">
        <f>C83</f>
        <v>0</v>
      </c>
      <c r="D82" s="29">
        <f>D83</f>
        <v>0</v>
      </c>
      <c r="E82" s="29">
        <f>E83</f>
        <v>585</v>
      </c>
      <c r="F82" s="21"/>
      <c r="G82" s="21">
        <f t="shared" si="4"/>
        <v>0</v>
      </c>
    </row>
    <row r="83" spans="1:7" ht="24" hidden="1">
      <c r="A83" s="24" t="s">
        <v>232</v>
      </c>
      <c r="B83" s="25" t="s">
        <v>234</v>
      </c>
      <c r="C83" s="29">
        <v>0</v>
      </c>
      <c r="D83" s="30">
        <v>0</v>
      </c>
      <c r="E83" s="30">
        <v>585</v>
      </c>
      <c r="F83" s="21"/>
      <c r="G83" s="21">
        <f t="shared" si="4"/>
        <v>0</v>
      </c>
    </row>
    <row r="84" spans="1:7" ht="18.75" customHeight="1" hidden="1">
      <c r="A84" s="24" t="s">
        <v>222</v>
      </c>
      <c r="B84" s="25" t="s">
        <v>223</v>
      </c>
      <c r="C84" s="29">
        <f>C85</f>
        <v>491771.4</v>
      </c>
      <c r="D84" s="30">
        <f>D85</f>
        <v>0</v>
      </c>
      <c r="E84" s="30">
        <f>E85</f>
        <v>373</v>
      </c>
      <c r="F84" s="21">
        <f aca="true" t="shared" si="5" ref="F84:F89">D84/C84%</f>
        <v>0</v>
      </c>
      <c r="G84" s="21">
        <f t="shared" si="4"/>
        <v>0</v>
      </c>
    </row>
    <row r="85" spans="1:7" ht="36" hidden="1">
      <c r="A85" s="24" t="s">
        <v>221</v>
      </c>
      <c r="B85" s="25" t="s">
        <v>220</v>
      </c>
      <c r="C85" s="29">
        <v>491771.4</v>
      </c>
      <c r="D85" s="30">
        <v>0</v>
      </c>
      <c r="E85" s="30">
        <v>373</v>
      </c>
      <c r="F85" s="21">
        <f t="shared" si="5"/>
        <v>0</v>
      </c>
      <c r="G85" s="21">
        <f t="shared" si="4"/>
        <v>0</v>
      </c>
    </row>
    <row r="86" spans="1:7" ht="27.75" customHeight="1" hidden="1">
      <c r="A86" s="24" t="s">
        <v>182</v>
      </c>
      <c r="B86" s="25" t="s">
        <v>183</v>
      </c>
      <c r="C86" s="29">
        <f>C87</f>
        <v>17319.41</v>
      </c>
      <c r="D86" s="30">
        <f>D87</f>
        <v>0</v>
      </c>
      <c r="E86" s="30">
        <f>E87</f>
        <v>0</v>
      </c>
      <c r="F86" s="21">
        <f t="shared" si="5"/>
        <v>0</v>
      </c>
      <c r="G86" s="21"/>
    </row>
    <row r="87" spans="1:7" ht="27.75" customHeight="1" hidden="1">
      <c r="A87" s="24" t="s">
        <v>184</v>
      </c>
      <c r="B87" s="25" t="s">
        <v>185</v>
      </c>
      <c r="C87" s="29">
        <v>17319.41</v>
      </c>
      <c r="D87" s="30">
        <v>0</v>
      </c>
      <c r="E87" s="28">
        <v>0</v>
      </c>
      <c r="F87" s="21">
        <f t="shared" si="5"/>
        <v>0</v>
      </c>
      <c r="G87" s="21"/>
    </row>
    <row r="88" spans="1:7" ht="27.75" customHeight="1" hidden="1">
      <c r="A88" s="59" t="s">
        <v>224</v>
      </c>
      <c r="B88" s="60" t="s">
        <v>225</v>
      </c>
      <c r="C88" s="61">
        <f>C89</f>
        <v>9419</v>
      </c>
      <c r="D88" s="61">
        <f>D89</f>
        <v>0</v>
      </c>
      <c r="E88" s="61">
        <f>E89</f>
        <v>0</v>
      </c>
      <c r="F88" s="21">
        <f t="shared" si="5"/>
        <v>0</v>
      </c>
      <c r="G88" s="21"/>
    </row>
    <row r="89" spans="1:7" ht="27.75" customHeight="1" hidden="1">
      <c r="A89" s="59" t="s">
        <v>226</v>
      </c>
      <c r="B89" s="62" t="s">
        <v>227</v>
      </c>
      <c r="C89" s="61">
        <v>9419</v>
      </c>
      <c r="D89" s="30">
        <v>0</v>
      </c>
      <c r="E89" s="30">
        <v>0</v>
      </c>
      <c r="F89" s="21">
        <f t="shared" si="5"/>
        <v>0</v>
      </c>
      <c r="G89" s="21"/>
    </row>
    <row r="90" spans="1:7" ht="15.75" customHeight="1" hidden="1">
      <c r="A90" s="24" t="s">
        <v>164</v>
      </c>
      <c r="B90" s="25" t="s">
        <v>68</v>
      </c>
      <c r="C90" s="29">
        <f>C91</f>
        <v>269701.08</v>
      </c>
      <c r="D90" s="30">
        <f>D91</f>
        <v>13469</v>
      </c>
      <c r="E90" s="30">
        <f>E91</f>
        <v>11597</v>
      </c>
      <c r="F90" s="21">
        <f t="shared" si="3"/>
        <v>4.994047483977447</v>
      </c>
      <c r="G90" s="21">
        <f t="shared" si="4"/>
        <v>116.14210571699577</v>
      </c>
    </row>
    <row r="91" spans="1:7" ht="17.25" customHeight="1" hidden="1">
      <c r="A91" s="24" t="s">
        <v>165</v>
      </c>
      <c r="B91" s="25" t="s">
        <v>69</v>
      </c>
      <c r="C91" s="29">
        <v>269701.08</v>
      </c>
      <c r="D91" s="30">
        <v>13469</v>
      </c>
      <c r="E91" s="28">
        <v>11597</v>
      </c>
      <c r="F91" s="21">
        <f t="shared" si="3"/>
        <v>4.994047483977447</v>
      </c>
      <c r="G91" s="21">
        <f t="shared" si="4"/>
        <v>116.14210571699577</v>
      </c>
    </row>
    <row r="92" spans="1:7" ht="24" hidden="1">
      <c r="A92" s="17" t="s">
        <v>48</v>
      </c>
      <c r="B92" s="18" t="s">
        <v>130</v>
      </c>
      <c r="C92" s="32">
        <f>C95+C97+C99+C105+C107+C103</f>
        <v>2900995</v>
      </c>
      <c r="D92" s="33">
        <f>D95+D97+D99+D105+D107+D103</f>
        <v>1765077.7</v>
      </c>
      <c r="E92" s="33">
        <f>E93+E95+E97+E99+E105+E107+E103+E101</f>
        <v>1403292</v>
      </c>
      <c r="F92" s="21">
        <f t="shared" si="3"/>
        <v>60.8438725333894</v>
      </c>
      <c r="G92" s="21">
        <f t="shared" si="4"/>
        <v>125.781213033353</v>
      </c>
    </row>
    <row r="93" spans="1:7" ht="24" hidden="1">
      <c r="A93" s="24" t="s">
        <v>209</v>
      </c>
      <c r="B93" s="25" t="s">
        <v>210</v>
      </c>
      <c r="C93" s="29">
        <f>C94</f>
        <v>0</v>
      </c>
      <c r="D93" s="29">
        <f>D94</f>
        <v>0</v>
      </c>
      <c r="E93" s="29">
        <f>E94</f>
        <v>8285</v>
      </c>
      <c r="F93" s="21"/>
      <c r="G93" s="21">
        <f>D93/E93%</f>
        <v>0</v>
      </c>
    </row>
    <row r="94" spans="1:7" ht="24" hidden="1">
      <c r="A94" s="24" t="s">
        <v>211</v>
      </c>
      <c r="B94" s="25" t="s">
        <v>212</v>
      </c>
      <c r="C94" s="29">
        <v>0</v>
      </c>
      <c r="D94" s="30">
        <v>0</v>
      </c>
      <c r="E94" s="30">
        <v>8285</v>
      </c>
      <c r="F94" s="21"/>
      <c r="G94" s="21">
        <f>D94/E94%</f>
        <v>0</v>
      </c>
    </row>
    <row r="95" spans="1:7" ht="36" hidden="1">
      <c r="A95" s="24" t="s">
        <v>166</v>
      </c>
      <c r="B95" s="25" t="s">
        <v>49</v>
      </c>
      <c r="C95" s="26">
        <f>C96</f>
        <v>33480</v>
      </c>
      <c r="D95" s="27">
        <f>D96</f>
        <v>16882.5</v>
      </c>
      <c r="E95" s="27">
        <f>E96</f>
        <v>21632</v>
      </c>
      <c r="F95" s="21">
        <f t="shared" si="3"/>
        <v>50.42562724014337</v>
      </c>
      <c r="G95" s="21">
        <f t="shared" si="4"/>
        <v>78.04410133136095</v>
      </c>
    </row>
    <row r="96" spans="1:7" ht="36" hidden="1">
      <c r="A96" s="24" t="s">
        <v>167</v>
      </c>
      <c r="B96" s="25" t="s">
        <v>50</v>
      </c>
      <c r="C96" s="26">
        <v>33480</v>
      </c>
      <c r="D96" s="27">
        <v>16882.5</v>
      </c>
      <c r="E96" s="28">
        <v>21632</v>
      </c>
      <c r="F96" s="21">
        <f t="shared" si="3"/>
        <v>50.42562724014337</v>
      </c>
      <c r="G96" s="21">
        <f t="shared" si="4"/>
        <v>78.04410133136095</v>
      </c>
    </row>
    <row r="97" spans="1:7" ht="24" hidden="1">
      <c r="A97" s="24" t="s">
        <v>168</v>
      </c>
      <c r="B97" s="25" t="s">
        <v>77</v>
      </c>
      <c r="C97" s="26">
        <f>C98</f>
        <v>133734</v>
      </c>
      <c r="D97" s="27">
        <f>D98</f>
        <v>85268.5</v>
      </c>
      <c r="E97" s="27">
        <f>E98</f>
        <v>41689</v>
      </c>
      <c r="F97" s="21">
        <f t="shared" si="3"/>
        <v>63.75977687050414</v>
      </c>
      <c r="G97" s="21">
        <f t="shared" si="4"/>
        <v>204.5347693636211</v>
      </c>
    </row>
    <row r="98" spans="1:7" ht="24" hidden="1">
      <c r="A98" s="24" t="s">
        <v>169</v>
      </c>
      <c r="B98" s="25" t="s">
        <v>78</v>
      </c>
      <c r="C98" s="26">
        <v>133734</v>
      </c>
      <c r="D98" s="27">
        <v>85268.5</v>
      </c>
      <c r="E98" s="28">
        <v>41689</v>
      </c>
      <c r="F98" s="21">
        <f t="shared" si="3"/>
        <v>63.75977687050414</v>
      </c>
      <c r="G98" s="21">
        <f t="shared" si="4"/>
        <v>204.5347693636211</v>
      </c>
    </row>
    <row r="99" spans="1:7" ht="48" hidden="1">
      <c r="A99" s="24" t="s">
        <v>170</v>
      </c>
      <c r="B99" s="25" t="s">
        <v>117</v>
      </c>
      <c r="C99" s="26">
        <f>C100</f>
        <v>87345</v>
      </c>
      <c r="D99" s="27">
        <f>D100</f>
        <v>37541.5</v>
      </c>
      <c r="E99" s="27">
        <f>E100</f>
        <v>28070</v>
      </c>
      <c r="F99" s="21">
        <f t="shared" si="3"/>
        <v>42.98070868395443</v>
      </c>
      <c r="G99" s="21">
        <f t="shared" si="4"/>
        <v>133.74242964018526</v>
      </c>
    </row>
    <row r="100" spans="1:7" ht="48" hidden="1">
      <c r="A100" s="24" t="s">
        <v>171</v>
      </c>
      <c r="B100" s="25" t="s">
        <v>118</v>
      </c>
      <c r="C100" s="26">
        <v>87345</v>
      </c>
      <c r="D100" s="27">
        <v>37541.5</v>
      </c>
      <c r="E100" s="28">
        <v>28070</v>
      </c>
      <c r="F100" s="21">
        <f t="shared" si="3"/>
        <v>42.98070868395443</v>
      </c>
      <c r="G100" s="21">
        <f t="shared" si="4"/>
        <v>133.74242964018526</v>
      </c>
    </row>
    <row r="101" spans="1:7" ht="34.5" customHeight="1" hidden="1">
      <c r="A101" s="24" t="s">
        <v>235</v>
      </c>
      <c r="B101" s="25" t="s">
        <v>179</v>
      </c>
      <c r="C101" s="28">
        <f>C102</f>
        <v>0</v>
      </c>
      <c r="D101" s="28">
        <f>D102</f>
        <v>0</v>
      </c>
      <c r="E101" s="28">
        <f>E102</f>
        <v>6505</v>
      </c>
      <c r="F101" s="21"/>
      <c r="G101" s="21"/>
    </row>
    <row r="102" spans="1:7" ht="36" hidden="1">
      <c r="A102" s="24" t="s">
        <v>236</v>
      </c>
      <c r="B102" s="25" t="s">
        <v>181</v>
      </c>
      <c r="C102" s="26">
        <v>0</v>
      </c>
      <c r="D102" s="27">
        <v>0</v>
      </c>
      <c r="E102" s="28">
        <v>6505</v>
      </c>
      <c r="F102" s="21"/>
      <c r="G102" s="21"/>
    </row>
    <row r="103" spans="1:7" ht="48" hidden="1">
      <c r="A103" s="24" t="s">
        <v>172</v>
      </c>
      <c r="B103" s="25" t="s">
        <v>124</v>
      </c>
      <c r="C103" s="26">
        <f>C104</f>
        <v>24925</v>
      </c>
      <c r="D103" s="27">
        <f>D104</f>
        <v>8252.1</v>
      </c>
      <c r="E103" s="27">
        <f>E104</f>
        <v>0</v>
      </c>
      <c r="F103" s="21">
        <f t="shared" si="3"/>
        <v>33.107723169508525</v>
      </c>
      <c r="G103" s="21"/>
    </row>
    <row r="104" spans="1:7" ht="48" hidden="1">
      <c r="A104" s="24" t="s">
        <v>173</v>
      </c>
      <c r="B104" s="25" t="s">
        <v>82</v>
      </c>
      <c r="C104" s="26">
        <v>24925</v>
      </c>
      <c r="D104" s="27">
        <v>8252.1</v>
      </c>
      <c r="E104" s="28">
        <v>0</v>
      </c>
      <c r="F104" s="21">
        <f t="shared" si="3"/>
        <v>33.107723169508525</v>
      </c>
      <c r="G104" s="21"/>
    </row>
    <row r="105" spans="1:7" ht="24" hidden="1">
      <c r="A105" s="54" t="s">
        <v>178</v>
      </c>
      <c r="B105" s="25" t="s">
        <v>179</v>
      </c>
      <c r="C105" s="29">
        <f>C106</f>
        <v>13130</v>
      </c>
      <c r="D105" s="30">
        <f>D106</f>
        <v>13129.4</v>
      </c>
      <c r="E105" s="30">
        <f>E106</f>
        <v>0</v>
      </c>
      <c r="F105" s="21">
        <f t="shared" si="3"/>
        <v>99.99543031226199</v>
      </c>
      <c r="G105" s="21"/>
    </row>
    <row r="106" spans="1:7" ht="36" hidden="1">
      <c r="A106" s="54" t="s">
        <v>180</v>
      </c>
      <c r="B106" s="55" t="s">
        <v>181</v>
      </c>
      <c r="C106" s="29">
        <v>13130</v>
      </c>
      <c r="D106" s="30">
        <v>13129.4</v>
      </c>
      <c r="E106" s="28">
        <v>0</v>
      </c>
      <c r="F106" s="21">
        <f t="shared" si="3"/>
        <v>99.99543031226199</v>
      </c>
      <c r="G106" s="21"/>
    </row>
    <row r="107" spans="1:7" ht="24" hidden="1">
      <c r="A107" s="24" t="s">
        <v>174</v>
      </c>
      <c r="B107" s="25" t="s">
        <v>45</v>
      </c>
      <c r="C107" s="26">
        <f>C108</f>
        <v>2608381</v>
      </c>
      <c r="D107" s="27">
        <f>D108</f>
        <v>1604003.7</v>
      </c>
      <c r="E107" s="27">
        <f>E108</f>
        <v>1297111</v>
      </c>
      <c r="F107" s="21">
        <f t="shared" si="3"/>
        <v>61.494225728526615</v>
      </c>
      <c r="G107" s="21">
        <f t="shared" si="4"/>
        <v>123.65970992459395</v>
      </c>
    </row>
    <row r="108" spans="1:7" ht="24" hidden="1">
      <c r="A108" s="24" t="s">
        <v>175</v>
      </c>
      <c r="B108" s="25" t="s">
        <v>46</v>
      </c>
      <c r="C108" s="39">
        <v>2608381</v>
      </c>
      <c r="D108" s="40">
        <v>1604003.7</v>
      </c>
      <c r="E108" s="28">
        <v>1297111</v>
      </c>
      <c r="F108" s="21">
        <f t="shared" si="3"/>
        <v>61.494225728526615</v>
      </c>
      <c r="G108" s="21">
        <f t="shared" si="4"/>
        <v>123.65970992459395</v>
      </c>
    </row>
    <row r="109" spans="1:7" ht="24" hidden="1">
      <c r="A109" s="17" t="s">
        <v>51</v>
      </c>
      <c r="B109" s="18" t="s">
        <v>63</v>
      </c>
      <c r="C109" s="19">
        <f>C112</f>
        <v>343205</v>
      </c>
      <c r="D109" s="20">
        <f>D112+D110</f>
        <v>56904.9</v>
      </c>
      <c r="E109" s="20">
        <f>E112+E110</f>
        <v>9979</v>
      </c>
      <c r="F109" s="21">
        <f t="shared" si="3"/>
        <v>16.580440261651198</v>
      </c>
      <c r="G109" s="21">
        <f t="shared" si="4"/>
        <v>570.246517687143</v>
      </c>
    </row>
    <row r="110" spans="1:7" ht="36" hidden="1">
      <c r="A110" s="24" t="s">
        <v>213</v>
      </c>
      <c r="B110" s="25" t="s">
        <v>214</v>
      </c>
      <c r="C110" s="39">
        <f>C111</f>
        <v>0</v>
      </c>
      <c r="D110" s="39">
        <f>D111</f>
        <v>0</v>
      </c>
      <c r="E110" s="39">
        <f>E111</f>
        <v>1431</v>
      </c>
      <c r="F110" s="21"/>
      <c r="G110" s="21">
        <f>D110/E110%</f>
        <v>0</v>
      </c>
    </row>
    <row r="111" spans="1:7" ht="48" hidden="1">
      <c r="A111" s="24" t="s">
        <v>215</v>
      </c>
      <c r="B111" s="25" t="s">
        <v>216</v>
      </c>
      <c r="C111" s="39">
        <v>0</v>
      </c>
      <c r="D111" s="40">
        <v>0</v>
      </c>
      <c r="E111" s="40">
        <v>1431</v>
      </c>
      <c r="F111" s="21"/>
      <c r="G111" s="21">
        <f>D111/E111%</f>
        <v>0</v>
      </c>
    </row>
    <row r="112" spans="1:7" ht="24" hidden="1">
      <c r="A112" s="56" t="s">
        <v>176</v>
      </c>
      <c r="B112" s="54" t="s">
        <v>138</v>
      </c>
      <c r="C112" s="29">
        <f>C113</f>
        <v>343205</v>
      </c>
      <c r="D112" s="30">
        <f>D113</f>
        <v>56904.9</v>
      </c>
      <c r="E112" s="30">
        <f>E113</f>
        <v>8548</v>
      </c>
      <c r="F112" s="21">
        <f t="shared" si="3"/>
        <v>16.580440261651198</v>
      </c>
      <c r="G112" s="21">
        <f t="shared" si="4"/>
        <v>665.7101076275152</v>
      </c>
    </row>
    <row r="113" spans="1:7" ht="24" hidden="1">
      <c r="A113" s="56" t="s">
        <v>177</v>
      </c>
      <c r="B113" s="54" t="s">
        <v>139</v>
      </c>
      <c r="C113" s="29">
        <v>343205</v>
      </c>
      <c r="D113" s="30">
        <v>56904.9</v>
      </c>
      <c r="E113" s="28">
        <v>8548</v>
      </c>
      <c r="F113" s="21">
        <f t="shared" si="3"/>
        <v>16.580440261651198</v>
      </c>
      <c r="G113" s="21">
        <f t="shared" si="4"/>
        <v>665.7101076275152</v>
      </c>
    </row>
    <row r="114" spans="1:7" ht="24" hidden="1">
      <c r="A114" s="17" t="s">
        <v>150</v>
      </c>
      <c r="B114" s="18" t="s">
        <v>151</v>
      </c>
      <c r="C114" s="29">
        <f>C115</f>
        <v>148000</v>
      </c>
      <c r="D114" s="30">
        <f>D115</f>
        <v>110</v>
      </c>
      <c r="E114" s="30">
        <f>E115</f>
        <v>95</v>
      </c>
      <c r="F114" s="21">
        <f t="shared" si="3"/>
        <v>0.07432432432432433</v>
      </c>
      <c r="G114" s="21">
        <f t="shared" si="4"/>
        <v>115.78947368421053</v>
      </c>
    </row>
    <row r="115" spans="1:7" ht="24" hidden="1">
      <c r="A115" s="24" t="s">
        <v>152</v>
      </c>
      <c r="B115" s="25" t="s">
        <v>153</v>
      </c>
      <c r="C115" s="29">
        <v>148000</v>
      </c>
      <c r="D115" s="30">
        <v>110</v>
      </c>
      <c r="E115" s="30">
        <v>95</v>
      </c>
      <c r="F115" s="21">
        <f t="shared" si="3"/>
        <v>0.07432432432432433</v>
      </c>
      <c r="G115" s="21">
        <f t="shared" si="4"/>
        <v>115.78947368421053</v>
      </c>
    </row>
    <row r="116" spans="1:7" ht="38.25" customHeight="1" hidden="1">
      <c r="A116" s="17" t="s">
        <v>201</v>
      </c>
      <c r="B116" s="18" t="s">
        <v>202</v>
      </c>
      <c r="C116" s="29">
        <f>C117</f>
        <v>0</v>
      </c>
      <c r="D116" s="30">
        <f>D117</f>
        <v>2211.1</v>
      </c>
      <c r="E116" s="30">
        <f>E117</f>
        <v>2519</v>
      </c>
      <c r="F116" s="21"/>
      <c r="G116" s="21">
        <f t="shared" si="4"/>
        <v>87.77689559348947</v>
      </c>
    </row>
    <row r="117" spans="1:7" ht="24" hidden="1">
      <c r="A117" s="57" t="s">
        <v>203</v>
      </c>
      <c r="B117" s="58" t="s">
        <v>204</v>
      </c>
      <c r="C117" s="29">
        <v>0</v>
      </c>
      <c r="D117" s="30">
        <v>2211.1</v>
      </c>
      <c r="E117" s="30">
        <v>2519</v>
      </c>
      <c r="F117" s="21"/>
      <c r="G117" s="21">
        <f t="shared" si="4"/>
        <v>87.77689559348947</v>
      </c>
    </row>
    <row r="118" spans="1:7" ht="24" hidden="1">
      <c r="A118" s="17" t="s">
        <v>205</v>
      </c>
      <c r="B118" s="18" t="s">
        <v>206</v>
      </c>
      <c r="C118" s="29">
        <f>C119</f>
        <v>0</v>
      </c>
      <c r="D118" s="30">
        <v>-77</v>
      </c>
      <c r="E118" s="30">
        <f>E119</f>
        <v>-1516</v>
      </c>
      <c r="F118" s="21"/>
      <c r="G118" s="21">
        <f t="shared" si="4"/>
        <v>5.079155672823219</v>
      </c>
    </row>
    <row r="119" spans="1:7" ht="40.5" customHeight="1" hidden="1">
      <c r="A119" s="57" t="s">
        <v>207</v>
      </c>
      <c r="B119" s="58" t="s">
        <v>208</v>
      </c>
      <c r="C119" s="29">
        <v>0</v>
      </c>
      <c r="D119" s="30">
        <v>-71.45</v>
      </c>
      <c r="E119" s="30">
        <v>-1516</v>
      </c>
      <c r="F119" s="21"/>
      <c r="G119" s="21">
        <f t="shared" si="4"/>
        <v>4.713060686015831</v>
      </c>
    </row>
    <row r="120" spans="1:7" ht="12.75">
      <c r="A120" s="17"/>
      <c r="B120" s="18" t="s">
        <v>47</v>
      </c>
      <c r="C120" s="22">
        <f>C79+C5</f>
        <v>7281359.890000001</v>
      </c>
      <c r="D120" s="23">
        <f>D79+D5</f>
        <v>3374193.3</v>
      </c>
      <c r="E120" s="23">
        <f>E79+E5</f>
        <v>2851962</v>
      </c>
      <c r="F120" s="21">
        <f t="shared" si="3"/>
        <v>46.34015281450399</v>
      </c>
      <c r="G120" s="21">
        <f t="shared" si="4"/>
        <v>118.31129937916424</v>
      </c>
    </row>
    <row r="121" spans="1:4" ht="12.75">
      <c r="A121" s="9"/>
      <c r="B121" s="4"/>
      <c r="C121" s="10"/>
      <c r="D121" s="10"/>
    </row>
    <row r="122" spans="1:4" ht="12.75">
      <c r="A122" s="64" t="s">
        <v>83</v>
      </c>
      <c r="B122" s="64"/>
      <c r="C122" s="64"/>
      <c r="D122" s="11"/>
    </row>
    <row r="123" spans="1:4" s="1" customFormat="1" ht="12.75">
      <c r="A123" s="2"/>
      <c r="B123" s="5"/>
      <c r="C123" s="2"/>
      <c r="D123" s="2"/>
    </row>
  </sheetData>
  <sheetProtection/>
  <mergeCells count="2">
    <mergeCell ref="A2:G2"/>
    <mergeCell ref="A122:C122"/>
  </mergeCell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ФУМОКр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Котяй О.В.</dc:creator>
  <cp:keywords/>
  <dc:description/>
  <cp:lastModifiedBy>Борисова Ольга Николаевна</cp:lastModifiedBy>
  <cp:lastPrinted>2017-07-25T09:17:00Z</cp:lastPrinted>
  <dcterms:created xsi:type="dcterms:W3CDTF">2007-10-30T09:17:59Z</dcterms:created>
  <dcterms:modified xsi:type="dcterms:W3CDTF">2017-08-02T12:05:04Z</dcterms:modified>
  <cp:category/>
  <cp:version/>
  <cp:contentType/>
  <cp:contentStatus/>
</cp:coreProperties>
</file>